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6.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7.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8.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9.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updateLinks="never" codeName="ThisWorkbook" defaultThemeVersion="166925"/>
  <mc:AlternateContent xmlns:mc="http://schemas.openxmlformats.org/markup-compatibility/2006">
    <mc:Choice Requires="x15">
      <x15ac:absPath xmlns:x15ac="http://schemas.microsoft.com/office/spreadsheetml/2010/11/ac" url="S:\NSB\SNP\CACFP\Financial Management\Budgets\2022-2023\Budgets 2022-2023\FY 2022 - 2023  Budgets with Smiley Faces\xlsx files with revised instructions\"/>
    </mc:Choice>
  </mc:AlternateContent>
  <xr:revisionPtr revIDLastSave="0" documentId="13_ncr:1_{969F1DFE-B601-4EC2-8D13-5F4AC6DE692C}" xr6:coauthVersionLast="47" xr6:coauthVersionMax="47" xr10:uidLastSave="{00000000-0000-0000-0000-000000000000}"/>
  <bookViews>
    <workbookView xWindow="-108" yWindow="-108" windowWidth="23256" windowHeight="12720" tabRatio="851" activeTab="2" xr2:uid="{8A4CC7EF-F56A-467D-8B7A-D9FAFADBE23C}"/>
  </bookViews>
  <sheets>
    <sheet name="Approval" sheetId="41" r:id="rId1"/>
    <sheet name="Budget Instructions" sheetId="35" r:id="rId2"/>
    <sheet name="Budget Summary" sheetId="1" r:id="rId3"/>
    <sheet name="Navigation Page" sheetId="40" state="hidden" r:id="rId4"/>
    <sheet name="A - Projected Reimb (Required)" sheetId="3" r:id="rId5"/>
    <sheet name="C - Other Inc (Required)" sheetId="5" r:id="rId6"/>
    <sheet name="C1 Excess Balance Spending Plan" sheetId="39" r:id="rId7"/>
    <sheet name="D - Admin Labor (Required)" sheetId="36" r:id="rId8"/>
    <sheet name="E - Food (Required)" sheetId="16" r:id="rId9"/>
    <sheet name="F - Non-Food Supplies(Required)" sheetId="21" r:id="rId10"/>
    <sheet name="G - Operating Labor (Required)" sheetId="38" r:id="rId11"/>
    <sheet name="H - Rent and Utlities" sheetId="24" r:id="rId12"/>
    <sheet name="H1 Cost Allocation Plan" sheetId="28" r:id="rId13"/>
    <sheet name="SPWA Form" sheetId="26" r:id="rId14"/>
    <sheet name="Costs Requiring Add'l Approval" sheetId="27" r:id="rId15"/>
  </sheets>
  <externalReferences>
    <externalReference r:id="rId16"/>
  </externalReferences>
  <definedNames>
    <definedName name="_xlnm.Print_Area" localSheetId="4">'A - Projected Reimb (Required)'!$A$1:$E$59</definedName>
    <definedName name="_xlnm.Print_Area" localSheetId="1">'Budget Instructions'!$B$2:$D$93</definedName>
    <definedName name="_xlnm.Print_Area" localSheetId="2">'Budget Summary'!$A$1:$I$34</definedName>
    <definedName name="_xlnm.Print_Area" localSheetId="5">'C - Other Inc (Required)'!$A:$M</definedName>
    <definedName name="_xlnm.Print_Area" localSheetId="6">'C1 Excess Balance Spending Plan'!$A$1:$H$40</definedName>
    <definedName name="_xlnm.Print_Area" localSheetId="7">'D - Admin Labor (Required)'!$A$1:$L$83</definedName>
    <definedName name="_xlnm.Print_Area" localSheetId="10">'G - Operating Labor (Required)'!$A$1:$L$83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36" l="1"/>
  <c r="E21" i="36"/>
  <c r="H21" i="36" s="1"/>
  <c r="G20" i="36"/>
  <c r="E20" i="36"/>
  <c r="H20" i="36" s="1"/>
  <c r="G33" i="36"/>
  <c r="H33" i="36" s="1"/>
  <c r="E33" i="36"/>
  <c r="G32" i="36"/>
  <c r="E32" i="36"/>
  <c r="H32" i="36" s="1"/>
  <c r="G31" i="36"/>
  <c r="H31" i="36" s="1"/>
  <c r="E31" i="36"/>
  <c r="G30" i="36"/>
  <c r="E30" i="36"/>
  <c r="H30" i="36" s="1"/>
  <c r="G29" i="36"/>
  <c r="H29" i="36" s="1"/>
  <c r="E29" i="36"/>
  <c r="G28" i="36"/>
  <c r="E28" i="36"/>
  <c r="H28" i="36" s="1"/>
  <c r="G27" i="36"/>
  <c r="H27" i="36" s="1"/>
  <c r="E27" i="36"/>
  <c r="G26" i="36"/>
  <c r="E26" i="36"/>
  <c r="H26" i="36" s="1"/>
  <c r="G25" i="36"/>
  <c r="H25" i="36" s="1"/>
  <c r="E25" i="36"/>
  <c r="G24" i="36"/>
  <c r="E24" i="36"/>
  <c r="H24" i="36" s="1"/>
  <c r="G23" i="36"/>
  <c r="H23" i="36" s="1"/>
  <c r="E23" i="36"/>
  <c r="G22" i="36"/>
  <c r="E22" i="36"/>
  <c r="H22" i="36" s="1"/>
  <c r="I20" i="36" l="1"/>
  <c r="J20" i="36"/>
  <c r="K20" i="36" s="1"/>
  <c r="I21" i="36"/>
  <c r="J21" i="36" s="1"/>
  <c r="K21" i="36" s="1"/>
  <c r="I27" i="36"/>
  <c r="J27" i="36" s="1"/>
  <c r="K27" i="36" s="1"/>
  <c r="I23" i="36"/>
  <c r="J23" i="36" s="1"/>
  <c r="K23" i="36" s="1"/>
  <c r="J29" i="36"/>
  <c r="K29" i="36" s="1"/>
  <c r="I29" i="36"/>
  <c r="I33" i="36"/>
  <c r="J33" i="36"/>
  <c r="K33" i="36" s="1"/>
  <c r="I22" i="36"/>
  <c r="J22" i="36" s="1"/>
  <c r="K22" i="36" s="1"/>
  <c r="J28" i="36"/>
  <c r="K28" i="36" s="1"/>
  <c r="I28" i="36"/>
  <c r="I24" i="36"/>
  <c r="J24" i="36" s="1"/>
  <c r="K24" i="36" s="1"/>
  <c r="J30" i="36"/>
  <c r="K30" i="36" s="1"/>
  <c r="I30" i="36"/>
  <c r="I25" i="36"/>
  <c r="J25" i="36"/>
  <c r="K25" i="36" s="1"/>
  <c r="I31" i="36"/>
  <c r="J31" i="36" s="1"/>
  <c r="K31" i="36" s="1"/>
  <c r="J26" i="36"/>
  <c r="K26" i="36" s="1"/>
  <c r="I26" i="36"/>
  <c r="I32" i="36"/>
  <c r="J32" i="36" s="1"/>
  <c r="K32" i="36" s="1"/>
  <c r="K19" i="36" l="1"/>
  <c r="G19" i="36"/>
  <c r="G18" i="36" l="1"/>
  <c r="G19" i="38" l="1"/>
  <c r="G18" i="38"/>
  <c r="G44" i="36" l="1"/>
  <c r="G43" i="36"/>
  <c r="G42" i="36"/>
  <c r="G41" i="36"/>
  <c r="G40" i="36"/>
  <c r="G39" i="36"/>
  <c r="G38" i="36"/>
  <c r="G37" i="36"/>
  <c r="G36" i="36"/>
  <c r="G35" i="36"/>
  <c r="G34" i="36"/>
  <c r="G44" i="38"/>
  <c r="G43" i="38"/>
  <c r="G42" i="38"/>
  <c r="G41" i="38"/>
  <c r="G40" i="38"/>
  <c r="G39" i="38"/>
  <c r="G38" i="38"/>
  <c r="G37" i="38"/>
  <c r="G36" i="38"/>
  <c r="G35" i="38"/>
  <c r="G34" i="38"/>
  <c r="G33" i="38"/>
  <c r="G32" i="38"/>
  <c r="G31" i="38"/>
  <c r="G30" i="38"/>
  <c r="G29" i="38"/>
  <c r="G28" i="38"/>
  <c r="G27" i="38"/>
  <c r="G26" i="38"/>
  <c r="G25" i="38"/>
  <c r="G24" i="38"/>
  <c r="G23" i="38"/>
  <c r="G22" i="38"/>
  <c r="G21" i="38"/>
  <c r="G20" i="38"/>
  <c r="F9" i="28" l="1"/>
  <c r="F10" i="28"/>
  <c r="F11" i="28"/>
  <c r="F12" i="28"/>
  <c r="F13" i="28"/>
  <c r="F14" i="28"/>
  <c r="F15" i="28"/>
  <c r="F23" i="1" l="1"/>
  <c r="B1" i="39" l="1"/>
  <c r="H1" i="39"/>
  <c r="H17" i="39"/>
  <c r="F16" i="39"/>
  <c r="F15" i="39"/>
  <c r="F14" i="39"/>
  <c r="F13" i="39"/>
  <c r="F12" i="39"/>
  <c r="F11" i="39"/>
  <c r="F10" i="39"/>
  <c r="F9" i="39"/>
  <c r="F8" i="39"/>
  <c r="F17" i="39" l="1"/>
  <c r="E44" i="38"/>
  <c r="H44" i="38" s="1"/>
  <c r="E43" i="38"/>
  <c r="E42" i="38"/>
  <c r="E41" i="38"/>
  <c r="E40" i="38"/>
  <c r="H40" i="38" s="1"/>
  <c r="E39" i="38"/>
  <c r="E38" i="38"/>
  <c r="E37" i="38"/>
  <c r="E36" i="38"/>
  <c r="E35" i="38"/>
  <c r="E34" i="38"/>
  <c r="H34" i="38" s="1"/>
  <c r="E33" i="38"/>
  <c r="H33" i="38" s="1"/>
  <c r="E32" i="38"/>
  <c r="H32" i="38" s="1"/>
  <c r="E31" i="38"/>
  <c r="E30" i="38"/>
  <c r="E29" i="38"/>
  <c r="E28" i="38"/>
  <c r="E27" i="38"/>
  <c r="E26" i="38"/>
  <c r="E25" i="38"/>
  <c r="H25" i="38" s="1"/>
  <c r="E24" i="38"/>
  <c r="E23" i="38"/>
  <c r="E22" i="38"/>
  <c r="E21" i="38"/>
  <c r="H21" i="38" s="1"/>
  <c r="E20" i="38"/>
  <c r="B13" i="38"/>
  <c r="L1" i="38"/>
  <c r="B1" i="38"/>
  <c r="L45" i="36"/>
  <c r="F17" i="1" s="1"/>
  <c r="L1" i="36"/>
  <c r="B1" i="36"/>
  <c r="E44" i="36"/>
  <c r="E43" i="36"/>
  <c r="E42" i="36"/>
  <c r="E41" i="36"/>
  <c r="E40" i="36"/>
  <c r="E39" i="36"/>
  <c r="E38" i="36"/>
  <c r="H38" i="36" s="1"/>
  <c r="E37" i="36"/>
  <c r="E36" i="36"/>
  <c r="E35" i="36"/>
  <c r="E34" i="36"/>
  <c r="E19" i="36"/>
  <c r="E18" i="36"/>
  <c r="B13" i="36"/>
  <c r="H18" i="36" l="1"/>
  <c r="H39" i="38"/>
  <c r="I39" i="38" s="1"/>
  <c r="J39" i="38" s="1"/>
  <c r="K39" i="38" s="1"/>
  <c r="H37" i="38"/>
  <c r="I25" i="38"/>
  <c r="J25" i="38" s="1"/>
  <c r="K25" i="38" s="1"/>
  <c r="H20" i="38"/>
  <c r="I20" i="38" s="1"/>
  <c r="J20" i="38" s="1"/>
  <c r="K20" i="38" s="1"/>
  <c r="H26" i="38"/>
  <c r="I26" i="38" s="1"/>
  <c r="J26" i="38" s="1"/>
  <c r="K26" i="38" s="1"/>
  <c r="H40" i="36"/>
  <c r="I40" i="36" s="1"/>
  <c r="J40" i="36" s="1"/>
  <c r="K40" i="36" s="1"/>
  <c r="H44" i="36"/>
  <c r="I44" i="36" s="1"/>
  <c r="J44" i="36" s="1"/>
  <c r="K44" i="36" s="1"/>
  <c r="H37" i="36"/>
  <c r="I37" i="36" s="1"/>
  <c r="J37" i="36" s="1"/>
  <c r="K37" i="36" s="1"/>
  <c r="I33" i="38"/>
  <c r="J33" i="38" s="1"/>
  <c r="K33" i="38" s="1"/>
  <c r="H41" i="36"/>
  <c r="I41" i="36" s="1"/>
  <c r="J41" i="36" s="1"/>
  <c r="K41" i="36" s="1"/>
  <c r="H22" i="38"/>
  <c r="I22" i="38" s="1"/>
  <c r="J22" i="38" s="1"/>
  <c r="K22" i="38" s="1"/>
  <c r="H39" i="36"/>
  <c r="I39" i="36" s="1"/>
  <c r="J39" i="36" s="1"/>
  <c r="K39" i="36" s="1"/>
  <c r="H38" i="38"/>
  <c r="I38" i="38" s="1"/>
  <c r="H19" i="36"/>
  <c r="I19" i="36" s="1"/>
  <c r="J19" i="36" s="1"/>
  <c r="H27" i="38"/>
  <c r="I27" i="38" s="1"/>
  <c r="J27" i="38" s="1"/>
  <c r="K27" i="38" s="1"/>
  <c r="H31" i="38"/>
  <c r="I31" i="38" s="1"/>
  <c r="J31" i="38" s="1"/>
  <c r="K31" i="38" s="1"/>
  <c r="H29" i="38"/>
  <c r="I29" i="38" s="1"/>
  <c r="J29" i="38" s="1"/>
  <c r="K29" i="38" s="1"/>
  <c r="H23" i="38"/>
  <c r="I23" i="38" s="1"/>
  <c r="H30" i="38"/>
  <c r="I30" i="38" s="1"/>
  <c r="J30" i="38" s="1"/>
  <c r="K30" i="38" s="1"/>
  <c r="H41" i="38"/>
  <c r="I41" i="38" s="1"/>
  <c r="H24" i="38"/>
  <c r="H28" i="38"/>
  <c r="H35" i="38"/>
  <c r="I35" i="38" s="1"/>
  <c r="J35" i="38" s="1"/>
  <c r="K35" i="38" s="1"/>
  <c r="H42" i="38"/>
  <c r="I42" i="38" s="1"/>
  <c r="J42" i="38" s="1"/>
  <c r="K42" i="38" s="1"/>
  <c r="H36" i="38"/>
  <c r="I36" i="38" s="1"/>
  <c r="J36" i="38" s="1"/>
  <c r="K36" i="38" s="1"/>
  <c r="H43" i="38"/>
  <c r="I43" i="38" s="1"/>
  <c r="H35" i="36"/>
  <c r="I35" i="36" s="1"/>
  <c r="J35" i="36" s="1"/>
  <c r="K35" i="36" s="1"/>
  <c r="H42" i="36"/>
  <c r="I42" i="36" s="1"/>
  <c r="J42" i="36" s="1"/>
  <c r="K42" i="36" s="1"/>
  <c r="H43" i="36"/>
  <c r="I43" i="36" s="1"/>
  <c r="J43" i="36" s="1"/>
  <c r="K43" i="36" s="1"/>
  <c r="H36" i="36"/>
  <c r="I36" i="36" s="1"/>
  <c r="J36" i="36" s="1"/>
  <c r="K36" i="36" s="1"/>
  <c r="H34" i="36"/>
  <c r="I34" i="36" s="1"/>
  <c r="J34" i="36" s="1"/>
  <c r="K34" i="36" s="1"/>
  <c r="I34" i="38"/>
  <c r="J34" i="38" s="1"/>
  <c r="K34" i="38" s="1"/>
  <c r="I32" i="38"/>
  <c r="J32" i="38" s="1"/>
  <c r="K32" i="38" s="1"/>
  <c r="I40" i="38"/>
  <c r="J40" i="38" s="1"/>
  <c r="K40" i="38" s="1"/>
  <c r="I44" i="38"/>
  <c r="J44" i="38" s="1"/>
  <c r="K44" i="38" s="1"/>
  <c r="I21" i="38"/>
  <c r="J21" i="38" s="1"/>
  <c r="K21" i="38" s="1"/>
  <c r="I37" i="38"/>
  <c r="J37" i="38" s="1"/>
  <c r="K37" i="38" s="1"/>
  <c r="I18" i="36"/>
  <c r="J18" i="36" s="1"/>
  <c r="K18" i="36" s="1"/>
  <c r="I38" i="36"/>
  <c r="J38" i="36" s="1"/>
  <c r="K38" i="36" s="1"/>
  <c r="J38" i="38" l="1"/>
  <c r="K38" i="38" s="1"/>
  <c r="J23" i="38"/>
  <c r="K23" i="38" s="1"/>
  <c r="J43" i="38"/>
  <c r="K43" i="38" s="1"/>
  <c r="J41" i="38"/>
  <c r="K41" i="38" s="1"/>
  <c r="I24" i="38"/>
  <c r="J24" i="38" s="1"/>
  <c r="K24" i="38" s="1"/>
  <c r="I28" i="38"/>
  <c r="J28" i="38" s="1"/>
  <c r="K28" i="38" s="1"/>
  <c r="L45" i="38"/>
  <c r="K45" i="36"/>
  <c r="F22" i="1" l="1"/>
  <c r="D17" i="1"/>
  <c r="K45" i="38"/>
  <c r="M1" i="5"/>
  <c r="D22" i="1" l="1"/>
  <c r="M43" i="5"/>
  <c r="B9" i="35"/>
  <c r="M31" i="5"/>
  <c r="M22" i="5"/>
  <c r="M13" i="5"/>
  <c r="H21" i="28"/>
  <c r="H18" i="28"/>
  <c r="F43" i="28"/>
  <c r="F39" i="28"/>
  <c r="F38" i="28"/>
  <c r="F31" i="28"/>
  <c r="F27" i="28"/>
  <c r="D39" i="28" s="1"/>
  <c r="F26" i="28"/>
  <c r="D38" i="28" s="1"/>
  <c r="F25" i="28"/>
  <c r="D37" i="28" s="1"/>
  <c r="F24" i="28"/>
  <c r="D36" i="28" s="1"/>
  <c r="F23" i="28"/>
  <c r="D35" i="28" s="1"/>
  <c r="F22" i="28"/>
  <c r="D34" i="28" s="1"/>
  <c r="F21" i="28"/>
  <c r="D33" i="28" s="1"/>
  <c r="F20" i="28"/>
  <c r="D32" i="28" s="1"/>
  <c r="F19" i="28"/>
  <c r="B39" i="28"/>
  <c r="B38" i="28"/>
  <c r="B37" i="28"/>
  <c r="F37" i="28" s="1"/>
  <c r="B36" i="28"/>
  <c r="B35" i="28"/>
  <c r="B34" i="28"/>
  <c r="B33" i="28"/>
  <c r="F8" i="28"/>
  <c r="B32" i="28" s="1"/>
  <c r="F7" i="28"/>
  <c r="J4" i="28"/>
  <c r="J2" i="28"/>
  <c r="G20" i="16"/>
  <c r="G11" i="16"/>
  <c r="F19" i="16"/>
  <c r="F18" i="16"/>
  <c r="F17" i="16"/>
  <c r="F16" i="16"/>
  <c r="F15" i="16"/>
  <c r="F14" i="16"/>
  <c r="F10" i="16"/>
  <c r="F9" i="16"/>
  <c r="F8" i="16"/>
  <c r="F7" i="16"/>
  <c r="F6" i="16"/>
  <c r="F5" i="16"/>
  <c r="G1" i="16"/>
  <c r="C1" i="16"/>
  <c r="F1" i="24"/>
  <c r="B1" i="24"/>
  <c r="E12" i="21"/>
  <c r="E11" i="21"/>
  <c r="E10" i="21"/>
  <c r="E16" i="21"/>
  <c r="E15" i="21"/>
  <c r="E14" i="21"/>
  <c r="E13" i="21"/>
  <c r="E9" i="21"/>
  <c r="E8" i="21"/>
  <c r="E7" i="21"/>
  <c r="F1" i="21"/>
  <c r="B1" i="21"/>
  <c r="C1" i="5"/>
  <c r="C30" i="3"/>
  <c r="E30" i="3" s="1"/>
  <c r="E1" i="3"/>
  <c r="B1" i="3"/>
  <c r="F25" i="24"/>
  <c r="F17" i="21"/>
  <c r="E7" i="3"/>
  <c r="C8" i="3" s="1"/>
  <c r="F36" i="28" l="1"/>
  <c r="F35" i="28"/>
  <c r="F34" i="28"/>
  <c r="F33" i="28"/>
  <c r="O37" i="5"/>
  <c r="F20" i="16"/>
  <c r="D45" i="28"/>
  <c r="F21" i="1"/>
  <c r="F12" i="1"/>
  <c r="N37" i="5"/>
  <c r="F32" i="28"/>
  <c r="D8" i="3"/>
  <c r="B37" i="3" s="1"/>
  <c r="C37" i="3" s="1"/>
  <c r="E37" i="3" s="1"/>
  <c r="G22" i="16"/>
  <c r="F20" i="1" s="1"/>
  <c r="H17" i="1"/>
  <c r="F11" i="16"/>
  <c r="E17" i="21"/>
  <c r="M34" i="5"/>
  <c r="B24" i="3"/>
  <c r="C24" i="3" s="1"/>
  <c r="E24" i="3" s="1"/>
  <c r="B36" i="3"/>
  <c r="C36" i="3" s="1"/>
  <c r="E36" i="3" s="1"/>
  <c r="B16" i="3"/>
  <c r="C16" i="3" s="1"/>
  <c r="E16" i="3" s="1"/>
  <c r="F18" i="1"/>
  <c r="B8" i="3"/>
  <c r="F41" i="28" l="1"/>
  <c r="B45" i="28" s="1"/>
  <c r="F45" i="28" s="1"/>
  <c r="F27" i="24" s="1"/>
  <c r="F22" i="16"/>
  <c r="D20" i="1" s="1"/>
  <c r="F13" i="1"/>
  <c r="D21" i="1"/>
  <c r="H21" i="1" s="1"/>
  <c r="F24" i="1"/>
  <c r="F25" i="1" s="1"/>
  <c r="B25" i="3"/>
  <c r="C25" i="3" s="1"/>
  <c r="E25" i="3" s="1"/>
  <c r="B17" i="3"/>
  <c r="C17" i="3" s="1"/>
  <c r="E17" i="3" s="1"/>
  <c r="B35" i="3"/>
  <c r="C35" i="3" s="1"/>
  <c r="E35" i="3" s="1"/>
  <c r="E38" i="3" s="1"/>
  <c r="B15" i="3"/>
  <c r="C15" i="3" s="1"/>
  <c r="E15" i="3" s="1"/>
  <c r="B23" i="3"/>
  <c r="C23" i="3" s="1"/>
  <c r="E23" i="3" s="1"/>
  <c r="G44" i="28" l="1"/>
  <c r="H44" i="28"/>
  <c r="F30" i="24"/>
  <c r="F32" i="24" s="1"/>
  <c r="D23" i="1" s="1"/>
  <c r="H20" i="1"/>
  <c r="H18" i="1"/>
  <c r="E26" i="3"/>
  <c r="E18" i="3"/>
  <c r="H22" i="1"/>
  <c r="H23" i="1" l="1"/>
  <c r="H24" i="1" s="1"/>
  <c r="H25" i="1" s="1"/>
  <c r="D24" i="1"/>
  <c r="D18" i="1"/>
  <c r="E40" i="3"/>
  <c r="D25" i="1" l="1"/>
  <c r="E42" i="3"/>
  <c r="F11" i="1" l="1"/>
  <c r="J11" i="1" l="1"/>
  <c r="R12" i="1"/>
  <c r="K11" i="1"/>
  <c r="F14" i="1"/>
  <c r="J26" i="1" l="1"/>
  <c r="K26" i="1"/>
</calcChain>
</file>

<file path=xl/sharedStrings.xml><?xml version="1.0" encoding="utf-8"?>
<sst xmlns="http://schemas.openxmlformats.org/spreadsheetml/2006/main" count="930" uniqueCount="613">
  <si>
    <t>PLEASE READ PRIOR TO BEGINNING THE BUDGET</t>
  </si>
  <si>
    <t>1.</t>
  </si>
  <si>
    <t>2.</t>
  </si>
  <si>
    <t>3.</t>
  </si>
  <si>
    <t>4.</t>
  </si>
  <si>
    <t>5.</t>
  </si>
  <si>
    <t>North Carolina Department of Health and Human Services</t>
  </si>
  <si>
    <t>Amendment 2</t>
  </si>
  <si>
    <t>Amendment 3</t>
  </si>
  <si>
    <t>Amendment 4</t>
  </si>
  <si>
    <t>Child and Adult Care Food Program</t>
  </si>
  <si>
    <t>INDEPENDENT INSTITUTION'S PROFILE</t>
  </si>
  <si>
    <t>REVENUE</t>
  </si>
  <si>
    <t>Income Source</t>
  </si>
  <si>
    <t>Projected Annual Amount</t>
  </si>
  <si>
    <t xml:space="preserve"> </t>
  </si>
  <si>
    <t>The representations made herein on behalf of the Institution are true and correct to the best of my knowledge.  I understand that these representations are being made in connection with the receipt of federal funds and that deliberate misrepresentation may subject me to prosecution under applicable state and federal criminal statutes.</t>
  </si>
  <si>
    <t>Signature of Owner or Board Chairman</t>
  </si>
  <si>
    <t>Date</t>
  </si>
  <si>
    <t>STATE APPROVAL</t>
  </si>
  <si>
    <t>Printed Name</t>
  </si>
  <si>
    <t>Independent Institution's Profile</t>
  </si>
  <si>
    <t xml:space="preserve">Month / Year: </t>
  </si>
  <si>
    <t>(A)</t>
  </si>
  <si>
    <t>(B)</t>
  </si>
  <si>
    <t xml:space="preserve"> (C)</t>
  </si>
  <si>
    <t>(D)</t>
  </si>
  <si>
    <t>Free</t>
  </si>
  <si>
    <t>Reduced</t>
  </si>
  <si>
    <t>Paid/Denied</t>
  </si>
  <si>
    <t>Total</t>
  </si>
  <si>
    <t>Line 1:  Enter Number of Enrolled Participants</t>
  </si>
  <si>
    <t>BREAKFAST</t>
  </si>
  <si>
    <t>Reimbursement</t>
  </si>
  <si>
    <t>Category</t>
  </si>
  <si>
    <t>Percentage</t>
  </si>
  <si>
    <t>No. By Cat.</t>
  </si>
  <si>
    <t xml:space="preserve">x Rate = </t>
  </si>
  <si>
    <t>B - Reduced</t>
  </si>
  <si>
    <t>C - Paid</t>
  </si>
  <si>
    <t>LUNCH/SUPPER</t>
  </si>
  <si>
    <t>CASH-IN-LIEU</t>
  </si>
  <si>
    <t>No. of Meals</t>
  </si>
  <si>
    <t>SNACKS / SUPPLEMENTS</t>
  </si>
  <si>
    <t>Federal Income Sources</t>
  </si>
  <si>
    <t>Total Income Available for use in CACFP</t>
  </si>
  <si>
    <t>#</t>
  </si>
  <si>
    <t>Program Title</t>
  </si>
  <si>
    <t>Federal Award ID</t>
  </si>
  <si>
    <t>Pass-through</t>
  </si>
  <si>
    <t>Award
Year</t>
  </si>
  <si>
    <t>Amount
Received</t>
  </si>
  <si>
    <t>Total Federal Income Sources:</t>
  </si>
  <si>
    <t>Other Income Sources</t>
  </si>
  <si>
    <t>Total Other Income Sources:</t>
  </si>
  <si>
    <t>Total Federal and Other Income Sources:</t>
  </si>
  <si>
    <t>*CFDA number means the number assigned to a Federal program in the CFDA.</t>
  </si>
  <si>
    <t xml:space="preserve">List each source of other income in appropriate lines and the amount available to be used for CACFP purposes.   </t>
  </si>
  <si>
    <t>Administrative Labor and Taxes</t>
  </si>
  <si>
    <t xml:space="preserve"> Employees</t>
  </si>
  <si>
    <t>Totals</t>
  </si>
  <si>
    <t>Funding</t>
  </si>
  <si>
    <t>(1)</t>
  </si>
  <si>
    <t>(2)</t>
  </si>
  <si>
    <t>(4)</t>
  </si>
  <si>
    <t xml:space="preserve">Employee Name </t>
  </si>
  <si>
    <t>EX:  Benny Johnson</t>
  </si>
  <si>
    <t>A = 25%, B = 75%</t>
  </si>
  <si>
    <t>EX: Sally Creger</t>
  </si>
  <si>
    <t>B = 100%</t>
  </si>
  <si>
    <t>(3)</t>
  </si>
  <si>
    <t>Instructions for Worksheet F:</t>
  </si>
  <si>
    <t>Columns</t>
  </si>
  <si>
    <t>No</t>
  </si>
  <si>
    <t>Cost Allocation Plan</t>
  </si>
  <si>
    <t>Instructions for Worksheet G:</t>
  </si>
  <si>
    <t>Total:</t>
  </si>
  <si>
    <t>Note: Each row with a percentage allocated to CACFP less than 100% requires a cost allocation plan.</t>
  </si>
  <si>
    <t xml:space="preserve">Item 
</t>
  </si>
  <si>
    <t>Total
Annual
Cost</t>
  </si>
  <si>
    <t xml:space="preserve">Items 
</t>
  </si>
  <si>
    <t>Total Annual Cost</t>
  </si>
  <si>
    <t>EX:  Food Service Supplies</t>
  </si>
  <si>
    <t>1.  Indicate if CACFP space is:</t>
  </si>
  <si>
    <t xml:space="preserve">*  A “Less than Arms Length Transaction” is one under which one party to the transaction is able to control  or substantially </t>
  </si>
  <si>
    <t xml:space="preserve">influence the action of the others.  “Less than Arms Length Transactions” must be disclosed and justification provided.  They </t>
  </si>
  <si>
    <t>2.      Provide information pertaining to the Lessor/Landlord:</t>
  </si>
  <si>
    <t xml:space="preserve">Lessor:  </t>
  </si>
  <si>
    <t>Contact Person:</t>
  </si>
  <si>
    <t>Telephone Number:</t>
  </si>
  <si>
    <t>3.  Terms of the Lease:</t>
  </si>
  <si>
    <t>Beginning Date</t>
  </si>
  <si>
    <t>Ending Date</t>
  </si>
  <si>
    <t>a.  Monthly Amount of Lease Agreement                                                                =</t>
  </si>
  <si>
    <t xml:space="preserve"> =</t>
  </si>
  <si>
    <t xml:space="preserve">b.  Monthly Amount of Utilities </t>
  </si>
  <si>
    <t>c.  Total Lease and Utilities</t>
  </si>
  <si>
    <t>e.  Monthly Cost for CACFP</t>
  </si>
  <si>
    <t xml:space="preserve">                        (c x d  = e)                       </t>
  </si>
  <si>
    <t>f.  Annual Expense for CACFP Operations</t>
  </si>
  <si>
    <t xml:space="preserve">                       (e x 12 months)                   </t>
  </si>
  <si>
    <t>g. Annual Costs Paid by CACFP Funds</t>
  </si>
  <si>
    <t xml:space="preserve">(Provide amount from "f" that will be paid with CACFP funds)                                            </t>
  </si>
  <si>
    <t>Specific Prior Written Approval is required for Special lease arrangements - capital leases, sale-with-lease-back leases, less-than-arms-length transactions involving space/building rental, and lease with option-to-purchase.</t>
  </si>
  <si>
    <t>Percentage Allocated to CACFP</t>
  </si>
  <si>
    <t>Food</t>
  </si>
  <si>
    <t>Percentage 
Allocated 
to CACFP</t>
  </si>
  <si>
    <t xml:space="preserve">Total Annual Expense to Food Service
</t>
  </si>
  <si>
    <t>SPECIFIC PRIOR WRITTEN APPROVAL REQUEST FORM</t>
  </si>
  <si>
    <t xml:space="preserve">Institution Name:  </t>
  </si>
  <si>
    <t xml:space="preserve">Agreement #:   </t>
  </si>
  <si>
    <t xml:space="preserve">Program Year: </t>
  </si>
  <si>
    <t xml:space="preserve">Estimated Date of Purchase: </t>
  </si>
  <si>
    <t xml:space="preserve">Worksheet: </t>
  </si>
  <si>
    <t xml:space="preserve">Specific Cost Items with Description:     </t>
  </si>
  <si>
    <t xml:space="preserve">Estimated Cost of item:  </t>
  </si>
  <si>
    <t>Signature of Institution Staff:</t>
  </si>
  <si>
    <t>Date:</t>
  </si>
  <si>
    <t>Employee Position</t>
  </si>
  <si>
    <t>Leased/Owned</t>
  </si>
  <si>
    <t>Less than Arms Length Transaction*</t>
  </si>
  <si>
    <t>COSTS REQUIRING ADDITIONAL APPROVALS</t>
  </si>
  <si>
    <t>Section</t>
  </si>
  <si>
    <t>Page #</t>
  </si>
  <si>
    <t>Prior Approval</t>
  </si>
  <si>
    <t>Advertising &amp; Public Relations Costs</t>
  </si>
  <si>
    <t>3 a (2)</t>
  </si>
  <si>
    <t>Public relation costs for pamphlets, news releases &amp; other information services</t>
  </si>
  <si>
    <t>YES</t>
  </si>
  <si>
    <t>Communications</t>
  </si>
  <si>
    <t>8 a (1)</t>
  </si>
  <si>
    <t>Cellular phones &amp; pagers owned or leased by the institution – SAs must impose prior approval or specific prior written approval</t>
  </si>
  <si>
    <t>Contributions &amp; Donation Costs</t>
  </si>
  <si>
    <t>10 a</t>
  </si>
  <si>
    <t>Costs required to make goods or services donated to the institution usable for the Program</t>
  </si>
  <si>
    <t>Day Care Home Licensing Standards Costs</t>
  </si>
  <si>
    <t>12 a (1,2 &amp; 3)</t>
  </si>
  <si>
    <t>Supplies such as smoke detectors &amp; fire extinguishers; minor alterations such as adding handrails; and the costs of fire &amp; safety inspections &amp; licensing fees that are required to permit an income eligible day care home to meet licensing approval standards</t>
  </si>
  <si>
    <t>Depreciation and Use Allowance</t>
  </si>
  <si>
    <t>13 b</t>
  </si>
  <si>
    <t>All space and facility depreciation methods other than 30 year straight line or method used &amp; accepted for Federal income tax reporting purposes</t>
  </si>
  <si>
    <t xml:space="preserve">13 a  (1) </t>
  </si>
  <si>
    <t>For publicly owned buildings, the amount assigned as the acquisition cost</t>
  </si>
  <si>
    <t>13 d (1)(a)</t>
  </si>
  <si>
    <t>All equipment depreciation methods other than 15 year straight line depreciation or method used &amp; accepted for Federal income tax reporting purposes</t>
  </si>
  <si>
    <t xml:space="preserve">13 d (1)(c)  </t>
  </si>
  <si>
    <t>Unknown acquisition cost</t>
  </si>
  <si>
    <t>Employee Morale, Health, &amp; Welfare Costs &amp; Credits</t>
  </si>
  <si>
    <t>All costs in this category</t>
  </si>
  <si>
    <t>Expensing Equipment and Other Property</t>
  </si>
  <si>
    <t>16 a</t>
  </si>
  <si>
    <t>The program’s share of the cost for most equipment &amp; improvements can be directly expensed (NOTE: see 16 b for unallowable costs.)</t>
  </si>
  <si>
    <t>Facilities &amp; Space Costs</t>
  </si>
  <si>
    <t>17 a (3)</t>
  </si>
  <si>
    <t>The costs for rearrangement &amp; alterations to facilities owned by the institution that are necessary for efficient and effective program operations but do not result in capital improvements (NOTE: See 17 b for unallowable costs.)</t>
  </si>
  <si>
    <t>Insurance</t>
  </si>
  <si>
    <t>21 a (2)(a)</t>
  </si>
  <si>
    <t>Costs of other insurance maintained by the institution in connection with the general activities of the Program when the type, extent, &amp; costs of coverage is in accordance with general State or local government policy and sound business practices;</t>
  </si>
  <si>
    <t>21 a (2)(b)</t>
  </si>
  <si>
    <t>Costs of insurance or contributions to any self insurance reserve covering the risk, loss, or damage to Federal Government property to the extent that the institution is liable for such loss or damage;</t>
  </si>
  <si>
    <t>21 a (2)(c)</t>
  </si>
  <si>
    <t>Cost of directors and officers insurance provided that the insurance policy actually provides liability coverage related to the CACFP and, if the policy also provides coverage for non-CACFP liability, the CACFP share of the cost is properly allocated.</t>
  </si>
  <si>
    <t>21 a (2)(d)</t>
  </si>
  <si>
    <t>Contributions to a reserve for self insurance to the extent that the reserve meets State insurance requirements and the type of coverage, extent of coverage, and the rates and premiums would have been allowed had insurance been purchased to cover the risks.</t>
  </si>
  <si>
    <t>Interest, Fund Raising, &amp; Other Financial Costs</t>
  </si>
  <si>
    <t>22 a  (1) (a) i</t>
  </si>
  <si>
    <t>Stop payment charges for facility advance and reimbursement payments and other Program disbursements, whether by check or EFT</t>
  </si>
  <si>
    <t>22 a (1) (a) ii</t>
  </si>
  <si>
    <t xml:space="preserve">Program account reconciliation and analysis fees, including the allocated share of fees charged for commingled accounts </t>
  </si>
  <si>
    <t>22 a (2)</t>
  </si>
  <si>
    <t>Interest incurred after 10/1/98, for nonprofit private institutions and after 10/1/80, for public institutions on institutional debt used to acquire or replace allowable equipment or other property or make allowable improvements (NOTE:  See unallowable costs.)</t>
  </si>
  <si>
    <t>22 c (1)</t>
  </si>
  <si>
    <t>Arms-length transactions involving loans or
financial transactions (NOTE: See section on information required when requesting specific prior written approval.)</t>
  </si>
  <si>
    <t>22 c (2)</t>
  </si>
  <si>
    <t>Less-than-arms-length transactions involving loans or financial transactions (NOTE: See section on information needed when requesting specific prior written approval.)</t>
  </si>
  <si>
    <t>Labor Costs</t>
  </si>
  <si>
    <t>23 d (1)</t>
  </si>
  <si>
    <t>Compensation to members of nonprofit
institutions, trustees, directors, associates,
officers or the immediate families thereof</t>
  </si>
  <si>
    <t>23 d (2)</t>
  </si>
  <si>
    <t xml:space="preserve">Stipends to compensate board members for the costs of attending corporate meetings when program business is conducted </t>
  </si>
  <si>
    <t>23 d (3)</t>
  </si>
  <si>
    <t xml:space="preserve">Any change to an institution’s compensation policy that results in a substantial increase in the institution’s level of compensation to an individual or all employees </t>
  </si>
  <si>
    <t>VI D 3</t>
  </si>
  <si>
    <t>Excess funds from an institution’s nonprofit food service account used for increases in salaries or fringe benefit costs to improve food service operations, principally for the benefit of the participants.</t>
  </si>
  <si>
    <t>Overtime, Holiday Pay, and Compensatory Leave</t>
  </si>
  <si>
    <t>23 h</t>
  </si>
  <si>
    <t>Payment of overtime, holiday pay for work performed on a non-work holiday &amp; compensatory leave (NOTE: See section regarding exceptions.)</t>
  </si>
  <si>
    <t>23 i</t>
  </si>
  <si>
    <t>Incentive payments and awards (except for awards of minimal value, see item 23 (i)(6).)</t>
  </si>
  <si>
    <t>Severance Pay</t>
  </si>
  <si>
    <t>23 j</t>
  </si>
  <si>
    <t>Severance pay when it does not constitute excess compensation and is required by law, written employer/employee agreement, written policies of the institution, or the terms of a negotiated written labor relations agreement</t>
  </si>
  <si>
    <t>Deferred Compensation</t>
  </si>
  <si>
    <t>23 k (1)</t>
  </si>
  <si>
    <t>Deferred compensation when SA determines the deferral is in best interest of the Program and it does not represent the establishment of a contingency fund, an attempt to defer compensation as a result of an overclaim, repayment request, or funding limitation or an attempt to acquire Program funds for unallowable cost purposes</t>
  </si>
  <si>
    <t>23 k (11)</t>
  </si>
  <si>
    <t>Amendments or modifications to approved deferral plans</t>
  </si>
  <si>
    <t>Legal Expenses &amp; Other Professional Services</t>
  </si>
  <si>
    <t>24 a (1)</t>
  </si>
  <si>
    <t>The sponsoring organization’s cost to pursue administrative and judicial recovery of funds due from sponsored facilities</t>
  </si>
  <si>
    <t>24 a (2)</t>
  </si>
  <si>
    <t>The institution’s costs for services performed by individuals who are not officers, employees or members of the institution (NOTE: See section for additional information.)</t>
  </si>
  <si>
    <t>Management Studies</t>
  </si>
  <si>
    <t>The cost of studies directly related to the Program that are performed by entities other than the institution itself</t>
  </si>
  <si>
    <t>Materials &amp; Supplies</t>
  </si>
  <si>
    <t>SAs may establish specific prior written approval requirements for durable supply acquisitions</t>
  </si>
  <si>
    <t xml:space="preserve"> SA Decision</t>
  </si>
  <si>
    <t>Meetings &amp; Conferences</t>
  </si>
  <si>
    <t>28 a (1)</t>
  </si>
  <si>
    <t>Travel &amp; registration fees for attending meetings &amp; conferences devoted solely to the CACFP</t>
  </si>
  <si>
    <t xml:space="preserve">YES </t>
  </si>
  <si>
    <t>28 a (2)</t>
  </si>
  <si>
    <t>Allocated share of travel &amp; registration fees when CACFP is only a portion of a larger child &amp; adult care related agenda</t>
  </si>
  <si>
    <t>Membership, Subscriptions, &amp; Professional Organization Activities</t>
  </si>
  <si>
    <t>29 a (4)</t>
  </si>
  <si>
    <t>Costs of public and not for profit institutions memberships in civic or community organizations</t>
  </si>
  <si>
    <t>Participant Training &amp; Other Participant Support Costs</t>
  </si>
  <si>
    <t>30 a (1)</t>
  </si>
  <si>
    <t>Training-administrative costs (NOTE: see section for a list of these costs.)</t>
  </si>
  <si>
    <t>30 a (2)</t>
  </si>
  <si>
    <t>Training-operating costs (NOTE: see section for a list of these costs.)</t>
  </si>
  <si>
    <t>30 a (3)</t>
  </si>
  <si>
    <t>Facility appeal costs (NOTE: see section for more information.)</t>
  </si>
  <si>
    <t>Proposal Costs</t>
  </si>
  <si>
    <t>Costs for preparing proposals on potential FNS Child Nutrition Program grants</t>
  </si>
  <si>
    <t>Publication, Printing &amp; Reproduction</t>
  </si>
  <si>
    <t xml:space="preserve">All allowable costs  </t>
  </si>
  <si>
    <t>Purchased Services – Other</t>
  </si>
  <si>
    <t>34 a  (1) (a)</t>
  </si>
  <si>
    <t>Arms-length transactions for the maintenance, repair or upkeep of administrative &amp; food service equipment that neither adds to its permanent value nor prolongs its intended life</t>
  </si>
  <si>
    <t>34 a  (1) (b)</t>
  </si>
  <si>
    <t>Costs of utilities, purchased security and janitorial service, etc., not included in space or labor compensation costs</t>
  </si>
  <si>
    <t>34 a (2)</t>
  </si>
  <si>
    <t>All less-than arms length transactions; maintenance &amp; service repair contracts on Program equipment; and all other purchased service costs needed for Program operation</t>
  </si>
  <si>
    <t>Rental Costs</t>
  </si>
  <si>
    <t>36 d</t>
  </si>
  <si>
    <t>Special lease arrangements – capital leases, sale-with-lease-back leases, less-than-arms-length transactions involving space/building rental, and lease with option-to-purchase (NOTE:  see section for more information.)  These also require special consideration.</t>
  </si>
  <si>
    <t>Termination Costs</t>
  </si>
  <si>
    <t>38 a</t>
  </si>
  <si>
    <t>Institution’s necessary &amp; reasonable costs of ceasing CACFP operations</t>
  </si>
  <si>
    <t>Travel</t>
  </si>
  <si>
    <t>Costs for Program travel (NOTE: see section for more information.)</t>
  </si>
  <si>
    <t>COST ALLOCATION PLAN</t>
  </si>
  <si>
    <t>(A)  Total Facility Square Footage:</t>
  </si>
  <si>
    <t>X</t>
  </si>
  <si>
    <t>=</t>
  </si>
  <si>
    <t>Length (ft.)</t>
  </si>
  <si>
    <t>Width (ft.)</t>
  </si>
  <si>
    <t>Total S.F.</t>
  </si>
  <si>
    <t>Example:</t>
  </si>
  <si>
    <t>(B) *</t>
  </si>
  <si>
    <t>(C)</t>
  </si>
  <si>
    <t>Time</t>
  </si>
  <si>
    <t>Time Room is Actually Used for CACFP (Hrs)</t>
  </si>
  <si>
    <t>Total Time Room is Used (Hrs)</t>
  </si>
  <si>
    <t>Percentage of Time Room is Used for CACFP</t>
  </si>
  <si>
    <t>Room 1</t>
  </si>
  <si>
    <t>Room 2</t>
  </si>
  <si>
    <t>Room 3</t>
  </si>
  <si>
    <t>Room 4</t>
  </si>
  <si>
    <t>Room 5</t>
  </si>
  <si>
    <t>Room 6</t>
  </si>
  <si>
    <t>Room 7</t>
  </si>
  <si>
    <t>Room 8</t>
  </si>
  <si>
    <t>(E)</t>
  </si>
  <si>
    <t>(F)</t>
  </si>
  <si>
    <t>(G)</t>
  </si>
  <si>
    <t>Space</t>
  </si>
  <si>
    <t>Length of   Room (ft.)</t>
  </si>
  <si>
    <t>Width of Room (ft.)</t>
  </si>
  <si>
    <t>Room Sq. Footage</t>
  </si>
  <si>
    <t>(H)</t>
  </si>
  <si>
    <t>Percentage of Time Room is Used for  CACFP</t>
  </si>
  <si>
    <t>CACFP Square Footage</t>
  </si>
  <si>
    <r>
      <t>(I)</t>
    </r>
    <r>
      <rPr>
        <b/>
        <sz val="10"/>
        <rFont val="Arial"/>
        <family val="2"/>
      </rPr>
      <t xml:space="preserve"> TOTAL of Column H:</t>
    </r>
  </si>
  <si>
    <t>Grand Total Food Cost:</t>
  </si>
  <si>
    <t>Specific Prior Written Approval Obtained to work MORE THAN 173.33 hours per month for CACFP?</t>
  </si>
  <si>
    <t>Gross Monthly Wages</t>
  </si>
  <si>
    <t>Total Monthly Employer Taxes Attributable to CACFP</t>
  </si>
  <si>
    <t>Yes</t>
  </si>
  <si>
    <t>If "Yes", Approved Number of Hours is? If "No", LEAVE BLANK</t>
  </si>
  <si>
    <t>If "yes", include documentation in application</t>
  </si>
  <si>
    <t>Cook</t>
  </si>
  <si>
    <t>Teacher</t>
  </si>
  <si>
    <t>Grand Totals</t>
  </si>
  <si>
    <t>Operating Labor and Taxes</t>
  </si>
  <si>
    <t>Instructions for Worksheet D:</t>
  </si>
  <si>
    <t>Excel Worksheet</t>
  </si>
  <si>
    <t>Notes</t>
  </si>
  <si>
    <t>Required ?</t>
  </si>
  <si>
    <t>Includes</t>
  </si>
  <si>
    <t xml:space="preserve">Yes </t>
  </si>
  <si>
    <t xml:space="preserve">3 potential categories: </t>
  </si>
  <si>
    <t xml:space="preserve">Carry Over from Other Nutrition Programs </t>
  </si>
  <si>
    <t>D – Administrative Labor</t>
  </si>
  <si>
    <t>(unless CACFP funds are used for this item)</t>
  </si>
  <si>
    <t>(unless all paper supplies are provided with catered meal service)</t>
  </si>
  <si>
    <t>Yes (See Notes)</t>
  </si>
  <si>
    <t>Includes labor costs and taxes for all employees performing CACFP operating duties. Examples: meal preparation, serving, and cleaning up.</t>
  </si>
  <si>
    <t>Notes:</t>
  </si>
  <si>
    <t>Amendment 6</t>
  </si>
  <si>
    <t>Administrative Expenditures</t>
  </si>
  <si>
    <t>EXPENDITURES</t>
  </si>
  <si>
    <t>Operating Expenditures</t>
  </si>
  <si>
    <t xml:space="preserve">Annual Applied CACFP Funded                             </t>
  </si>
  <si>
    <t xml:space="preserve">Total Annual Food Service Expense                               </t>
  </si>
  <si>
    <t>C – Other Income &amp; Excess Balance</t>
  </si>
  <si>
    <t>Carry Over from Other Nutrition Programs (NON-CACFP FUNDS ONLY)</t>
  </si>
  <si>
    <t>Carry Over of CACFP Reimbursement Funds from the Prior Year (i.e. Excess Balance)</t>
  </si>
  <si>
    <t xml:space="preserve">Other Funding
(Total - CACFP)                             </t>
  </si>
  <si>
    <t>Total Non-CACFP Carry Over:</t>
  </si>
  <si>
    <t>Total CACFP Carry Over:</t>
  </si>
  <si>
    <t>Gross Monthly Wages Attributable to CACFP</t>
  </si>
  <si>
    <t>CERTIFICATION AND SIGNATURE (PAPER SUBMISSION ONLY)</t>
  </si>
  <si>
    <t xml:space="preserve"> Address:</t>
  </si>
  <si>
    <t xml:space="preserve">  Street</t>
  </si>
  <si>
    <t>Will the institution be using CACFP funds to reimburse mandatory Employer Taxes?</t>
  </si>
  <si>
    <t>FICA (Combined OASDI 6.2% and Medicare 1.45%)</t>
  </si>
  <si>
    <t>Unemployment Rate (based on your historical usage)</t>
  </si>
  <si>
    <t>Please provide supporting documentation from your insurance policy</t>
  </si>
  <si>
    <t>Total Tax Rate</t>
  </si>
  <si>
    <t>HOURLY Wage Rate</t>
  </si>
  <si>
    <t>Total Hours Worked per WEEK</t>
  </si>
  <si>
    <t>Total Hours Spent on CACFP on Center Duties per MONTH</t>
  </si>
  <si>
    <t>% of Time on CACFP</t>
  </si>
  <si>
    <t>Calculated Cells</t>
  </si>
  <si>
    <t>Column C x (Column D x 52 / 12)</t>
  </si>
  <si>
    <t xml:space="preserve">Percent of Time on CACFP </t>
  </si>
  <si>
    <t>Column F / (Column D x 52 / 12)</t>
  </si>
  <si>
    <t>Column C x Column F</t>
  </si>
  <si>
    <t>Total Employer Taxes Attributable to CACFP</t>
  </si>
  <si>
    <t>Column H x B13</t>
  </si>
  <si>
    <t>Column H + Column I</t>
  </si>
  <si>
    <t>Column J x 12</t>
  </si>
  <si>
    <t>Amendment 5</t>
  </si>
  <si>
    <t xml:space="preserve">Percentage </t>
  </si>
  <si>
    <t xml:space="preserve">Line 2:  Enter Total Monthly Breakfasts Served: </t>
  </si>
  <si>
    <t>A - Free</t>
  </si>
  <si>
    <t xml:space="preserve">Line 3:  Enter Total Monthly Lunches/Suppers Served:   </t>
  </si>
  <si>
    <t>Total Lunches/Suppers:</t>
  </si>
  <si>
    <t>Line 4: Enter Total Monthly Snacks/Supplements Served:</t>
  </si>
  <si>
    <t>Line 5 - Enter Number of Months Expected to be Participating:</t>
  </si>
  <si>
    <t>Total Monthly Reimbursement:</t>
  </si>
  <si>
    <r>
      <rPr>
        <b/>
        <sz val="11"/>
        <color indexed="8"/>
        <rFont val="Calibri"/>
        <family val="2"/>
        <scheme val="minor"/>
      </rPr>
      <t>NOTE:</t>
    </r>
    <r>
      <rPr>
        <sz val="11"/>
        <color indexed="8"/>
        <rFont val="Calibri"/>
        <family val="2"/>
        <scheme val="minor"/>
      </rPr>
      <t xml:space="preserve"> Each row with a percentage allocated to CACFP less than 100% requires a cost allocation plan.</t>
    </r>
  </si>
  <si>
    <r>
      <t>Items:</t>
    </r>
    <r>
      <rPr>
        <sz val="11"/>
        <rFont val="Calibri"/>
        <family val="2"/>
        <scheme val="minor"/>
      </rPr>
      <t xml:space="preserve">  Any item used in the CACFP operations that is not considered food or equipment, such as paper products and cleaning supplies.  Provide more detail as to the type of these items.  </t>
    </r>
  </si>
  <si>
    <t>CFDA No.*</t>
  </si>
  <si>
    <r>
      <t xml:space="preserve">Instructions for Worksheet C: </t>
    </r>
    <r>
      <rPr>
        <sz val="11"/>
        <color indexed="8"/>
        <rFont val="Calibri"/>
        <family val="2"/>
        <scheme val="minor"/>
      </rPr>
      <t xml:space="preserve"> 
</t>
    </r>
    <r>
      <rPr>
        <sz val="11"/>
        <color indexed="9"/>
        <rFont val="Calibri"/>
        <family val="2"/>
        <scheme val="minor"/>
      </rPr>
      <t>Carry total to Line 4:  Worksheet C:  Other Income Available for Food Service Operations.</t>
    </r>
  </si>
  <si>
    <r>
      <rPr>
        <b/>
        <sz val="11"/>
        <rFont val="Calibri"/>
        <family val="2"/>
        <scheme val="minor"/>
      </rPr>
      <t xml:space="preserve">Line 2:  </t>
    </r>
    <r>
      <rPr>
        <sz val="11"/>
        <rFont val="Calibri"/>
        <family val="2"/>
        <scheme val="minor"/>
      </rPr>
      <t>Enter the estimated number of Breakfasts that will be served during one month.</t>
    </r>
  </si>
  <si>
    <r>
      <rPr>
        <b/>
        <sz val="11"/>
        <rFont val="Calibri"/>
        <family val="2"/>
        <scheme val="minor"/>
      </rPr>
      <t xml:space="preserve">Line 3: </t>
    </r>
    <r>
      <rPr>
        <sz val="11"/>
        <rFont val="Calibri"/>
        <family val="2"/>
        <scheme val="minor"/>
      </rPr>
      <t xml:space="preserve"> Enter the estimated number of Lunches / Suppers that will be served during one month.</t>
    </r>
  </si>
  <si>
    <r>
      <rPr>
        <b/>
        <sz val="11"/>
        <rFont val="Calibri"/>
        <family val="2"/>
        <scheme val="minor"/>
      </rPr>
      <t xml:space="preserve">Line 4:  </t>
    </r>
    <r>
      <rPr>
        <sz val="11"/>
        <rFont val="Calibri"/>
        <family val="2"/>
        <scheme val="minor"/>
      </rPr>
      <t>Enter the estimated number of Snacks/Supplements that will be served during one month.</t>
    </r>
  </si>
  <si>
    <r>
      <rPr>
        <b/>
        <sz val="11"/>
        <rFont val="Calibri"/>
        <family val="2"/>
        <scheme val="minor"/>
      </rPr>
      <t xml:space="preserve">Line 5:  </t>
    </r>
    <r>
      <rPr>
        <sz val="11"/>
        <rFont val="Calibri"/>
        <family val="2"/>
        <scheme val="minor"/>
      </rPr>
      <t>Enter the number of months expecting to participate to obtain the Total Annual Reimbursement.</t>
    </r>
  </si>
  <si>
    <r>
      <t xml:space="preserve">Cash in Lieu: </t>
    </r>
    <r>
      <rPr>
        <sz val="11"/>
        <rFont val="Calibri"/>
        <family val="2"/>
        <scheme val="minor"/>
      </rPr>
      <t>Cash-In-Lieu is calculated on only the number of Lunches/Suppers expected to be served during this month.</t>
    </r>
  </si>
  <si>
    <r>
      <t xml:space="preserve">Classify Duties: </t>
    </r>
    <r>
      <rPr>
        <sz val="11"/>
        <rFont val="Calibri"/>
        <family val="2"/>
        <scheme val="minor"/>
      </rPr>
      <t xml:space="preserve">Enter applicable duties along with the allocable % of time spent by duty regardless of the total number of hours spent working those duties. The percentages must equal 100%.  The fact that a person does not spend 100% of his/her monthly hours performing CACFP duties has no bearing on this allocation. </t>
    </r>
  </si>
  <si>
    <r>
      <t>Total Hours Worked per Week:</t>
    </r>
    <r>
      <rPr>
        <sz val="11"/>
        <rFont val="Calibri"/>
        <family val="2"/>
        <scheme val="minor"/>
      </rPr>
      <t xml:space="preserve"> Enter the number of hours this employee normally works for the institution, regardless of hours spent performing CACFP duties. </t>
    </r>
  </si>
  <si>
    <t>Annual Applied CACFP Funded</t>
  </si>
  <si>
    <t>Total Annual Food Service Expense</t>
  </si>
  <si>
    <t>Annual Applied 
CACFP Funded</t>
  </si>
  <si>
    <r>
      <t>Total Annual Food Service Expense:</t>
    </r>
    <r>
      <rPr>
        <sz val="11"/>
        <rFont val="Calibri"/>
        <family val="2"/>
        <scheme val="minor"/>
      </rPr>
      <t xml:space="preserve">  Total Annual Cost x Percent Allocated to CACFP</t>
    </r>
  </si>
  <si>
    <t>City, State</t>
  </si>
  <si>
    <t>Zip</t>
  </si>
  <si>
    <t xml:space="preserve">Classify Duties:         a. Administrative       b. Accounting                 c. Monitoring                  d. Training            </t>
  </si>
  <si>
    <t>*173.33 hours = full-time per month</t>
  </si>
  <si>
    <r>
      <t xml:space="preserve">d.  % of Space and Time allocated to CACFP - Cost Allocation Plan is </t>
    </r>
    <r>
      <rPr>
        <b/>
        <sz val="11"/>
        <rFont val="Calibri"/>
        <family val="2"/>
        <scheme val="minor"/>
      </rPr>
      <t>Required</t>
    </r>
  </si>
  <si>
    <t>Agreement:</t>
  </si>
  <si>
    <t>Percentage Allocated to Food Service</t>
  </si>
  <si>
    <t xml:space="preserve">Total Food Service Expense     </t>
  </si>
  <si>
    <t xml:space="preserve">Applied CACFP Funded         </t>
  </si>
  <si>
    <t xml:space="preserve">Note: Each row with a percentage allocated to CACFP less than 100% requires a cost allocation plan.   </t>
  </si>
  <si>
    <t>Instructions for Worksheet C1:</t>
  </si>
  <si>
    <r>
      <t>Item:</t>
    </r>
    <r>
      <rPr>
        <sz val="11"/>
        <rFont val="Calibri"/>
        <family val="2"/>
        <scheme val="minor"/>
      </rPr>
      <t xml:space="preserve"> Please specify items to be purchased with excess CACFP funds</t>
    </r>
    <r>
      <rPr>
        <b/>
        <sz val="11"/>
        <rFont val="Calibri"/>
        <family val="2"/>
        <scheme val="minor"/>
      </rPr>
      <t>.</t>
    </r>
  </si>
  <si>
    <r>
      <t>Total Cost:</t>
    </r>
    <r>
      <rPr>
        <sz val="11"/>
        <rFont val="Calibri"/>
        <family val="2"/>
        <scheme val="minor"/>
      </rPr>
      <t xml:space="preserve">  Total cost expected to pay for each item listed.</t>
    </r>
  </si>
  <si>
    <r>
      <t>Percent Allocated to CACFP:</t>
    </r>
    <r>
      <rPr>
        <sz val="11"/>
        <rFont val="Calibri"/>
        <family val="2"/>
        <scheme val="minor"/>
      </rPr>
      <t xml:space="preserve">  The Percentage that is allocated to the CACFP program.  If less than 100%, must be supported by a cost allocation plan.</t>
    </r>
  </si>
  <si>
    <r>
      <t xml:space="preserve">Applied CACFP Funded:  </t>
    </r>
    <r>
      <rPr>
        <sz val="11"/>
        <rFont val="Calibri"/>
        <family val="2"/>
        <scheme val="minor"/>
      </rPr>
      <t>Provide the amount of the total that will be paid with excess CACFP funds.</t>
    </r>
  </si>
  <si>
    <t>A</t>
  </si>
  <si>
    <t>B</t>
  </si>
  <si>
    <t>C</t>
  </si>
  <si>
    <r>
      <t xml:space="preserve">SPWA for hours over 173.33 per month. </t>
    </r>
    <r>
      <rPr>
        <sz val="11"/>
        <color theme="1"/>
        <rFont val="Calibri"/>
        <family val="2"/>
        <scheme val="minor"/>
      </rPr>
      <t xml:space="preserve">If you have employees working over 173.33 hours per month, you need Specific Prior Written Approval.  Please select "Yes" and provide a copy of the SPWA. </t>
    </r>
  </si>
  <si>
    <t xml:space="preserve">A  </t>
  </si>
  <si>
    <r>
      <t xml:space="preserve">  FICA Rate: </t>
    </r>
    <r>
      <rPr>
        <sz val="11"/>
        <color theme="1"/>
        <rFont val="Calibri"/>
        <family val="2"/>
        <scheme val="minor"/>
      </rPr>
      <t xml:space="preserve"> Enter the employer's share of FICA which is OASDI 6.2% and Medicare 1.45%, or 7.65% total. </t>
    </r>
  </si>
  <si>
    <t xml:space="preserve">B  </t>
  </si>
  <si>
    <t xml:space="preserve">C  </t>
  </si>
  <si>
    <r>
      <rPr>
        <b/>
        <sz val="11"/>
        <color theme="1"/>
        <rFont val="Calibri"/>
        <family val="2"/>
        <scheme val="minor"/>
      </rPr>
      <t xml:space="preserve">  Workers' Comp Rate:</t>
    </r>
    <r>
      <rPr>
        <sz val="11"/>
        <color theme="1"/>
        <rFont val="Calibri"/>
        <family val="2"/>
        <scheme val="minor"/>
      </rPr>
      <t xml:space="preserve"> Enter the rate the institution pays for Workers' Compensation to the their insurance carrier.  </t>
    </r>
  </si>
  <si>
    <t>**Do NOT include State or Federal Withholding or Income Taxes.  These are NOT Mandatory Employer Taxes.**</t>
  </si>
  <si>
    <t>Total Monthly Food Service Expense</t>
  </si>
  <si>
    <t>Worksheet H:  RENT AND UTILITIES</t>
  </si>
  <si>
    <t xml:space="preserve">4.   (a) Worksheet C:  Excess Balance of CACFP Funds </t>
  </si>
  <si>
    <t xml:space="preserve">      (b) Worksheet C:  Other Income Available for CACFP Operations</t>
  </si>
  <si>
    <t>C1– Excess Balance Spending Plan</t>
  </si>
  <si>
    <t>F - Non-Food Supplies</t>
  </si>
  <si>
    <t>G - Operating Labor</t>
  </si>
  <si>
    <t>H – Rent and Utilities</t>
  </si>
  <si>
    <r>
      <t>·</t>
    </r>
    <r>
      <rPr>
        <sz val="11"/>
        <color theme="1"/>
        <rFont val="Times New Roman"/>
        <family val="1"/>
      </rPr>
      <t xml:space="preserve">         </t>
    </r>
    <r>
      <rPr>
        <sz val="11"/>
        <color theme="1"/>
        <rFont val="Calibri"/>
        <family val="2"/>
        <scheme val="minor"/>
      </rPr>
      <t>Administrative Expenditures</t>
    </r>
  </si>
  <si>
    <r>
      <t>·</t>
    </r>
    <r>
      <rPr>
        <sz val="11"/>
        <color theme="1"/>
        <rFont val="Times New Roman"/>
        <family val="1"/>
      </rPr>
      <t xml:space="preserve">         </t>
    </r>
    <r>
      <rPr>
        <sz val="11"/>
        <color theme="1"/>
        <rFont val="Calibri"/>
        <family val="2"/>
        <scheme val="minor"/>
      </rPr>
      <t>Operating Expenditures</t>
    </r>
  </si>
  <si>
    <r>
      <t>·</t>
    </r>
    <r>
      <rPr>
        <sz val="11"/>
        <color theme="1"/>
        <rFont val="Times New Roman"/>
        <family val="1"/>
      </rPr>
      <t xml:space="preserve">         </t>
    </r>
    <r>
      <rPr>
        <sz val="11"/>
        <color theme="1"/>
        <rFont val="Calibri"/>
        <family val="2"/>
        <scheme val="minor"/>
      </rPr>
      <t>Program Title</t>
    </r>
  </si>
  <si>
    <r>
      <t>·</t>
    </r>
    <r>
      <rPr>
        <sz val="11"/>
        <color theme="1"/>
        <rFont val="Times New Roman"/>
        <family val="1"/>
      </rPr>
      <t xml:space="preserve">         </t>
    </r>
    <r>
      <rPr>
        <sz val="11"/>
        <color theme="1"/>
        <rFont val="Calibri"/>
        <family val="2"/>
        <scheme val="minor"/>
      </rPr>
      <t>Federal Award ID</t>
    </r>
  </si>
  <si>
    <r>
      <t>·</t>
    </r>
    <r>
      <rPr>
        <sz val="11"/>
        <color theme="1"/>
        <rFont val="Times New Roman"/>
        <family val="1"/>
      </rPr>
      <t xml:space="preserve">         </t>
    </r>
    <r>
      <rPr>
        <sz val="11"/>
        <color theme="1"/>
        <rFont val="Calibri"/>
        <family val="2"/>
        <scheme val="minor"/>
      </rPr>
      <t>Pass-through Award</t>
    </r>
  </si>
  <si>
    <r>
      <t>·</t>
    </r>
    <r>
      <rPr>
        <sz val="11"/>
        <color theme="1"/>
        <rFont val="Times New Roman"/>
        <family val="1"/>
      </rPr>
      <t xml:space="preserve">         </t>
    </r>
    <r>
      <rPr>
        <sz val="11"/>
        <color theme="1"/>
        <rFont val="Calibri"/>
        <family val="2"/>
        <scheme val="minor"/>
      </rPr>
      <t>Award Year</t>
    </r>
  </si>
  <si>
    <r>
      <t>·</t>
    </r>
    <r>
      <rPr>
        <sz val="11"/>
        <color theme="1"/>
        <rFont val="Times New Roman"/>
        <family val="1"/>
      </rPr>
      <t xml:space="preserve">         </t>
    </r>
    <r>
      <rPr>
        <sz val="11"/>
        <color theme="1"/>
        <rFont val="Calibri"/>
        <family val="2"/>
        <scheme val="minor"/>
      </rPr>
      <t>Amount Received</t>
    </r>
  </si>
  <si>
    <r>
      <t>·</t>
    </r>
    <r>
      <rPr>
        <sz val="11"/>
        <color theme="1"/>
        <rFont val="Times New Roman"/>
        <family val="1"/>
      </rPr>
      <t xml:space="preserve">         </t>
    </r>
    <r>
      <rPr>
        <sz val="11"/>
        <color theme="1"/>
        <rFont val="Calibri"/>
        <family val="2"/>
        <scheme val="minor"/>
      </rPr>
      <t>Total income available for use in CACFP</t>
    </r>
  </si>
  <si>
    <r>
      <t>·</t>
    </r>
    <r>
      <rPr>
        <sz val="11"/>
        <color theme="1"/>
        <rFont val="Times New Roman"/>
        <family val="1"/>
      </rPr>
      <t xml:space="preserve">         </t>
    </r>
    <r>
      <rPr>
        <sz val="11"/>
        <color theme="1"/>
        <rFont val="Calibri"/>
        <family val="2"/>
        <scheme val="minor"/>
      </rPr>
      <t>Examples: DSS subsidy, tuition, grants, in-kind contributions</t>
    </r>
  </si>
  <si>
    <r>
      <t>·</t>
    </r>
    <r>
      <rPr>
        <sz val="11"/>
        <color theme="1"/>
        <rFont val="Times New Roman"/>
        <family val="1"/>
      </rPr>
      <t xml:space="preserve">         </t>
    </r>
    <r>
      <rPr>
        <sz val="11"/>
        <color theme="1"/>
        <rFont val="Calibri"/>
        <family val="2"/>
        <scheme val="minor"/>
      </rPr>
      <t>Example: Summer Food Service Program</t>
    </r>
  </si>
  <si>
    <r>
      <t>•</t>
    </r>
    <r>
      <rPr>
        <sz val="11"/>
        <color theme="1"/>
        <rFont val="Times New Roman"/>
        <family val="1"/>
      </rPr>
      <t xml:space="preserve">      </t>
    </r>
    <r>
      <rPr>
        <b/>
        <sz val="11"/>
        <color theme="1"/>
        <rFont val="Calibri"/>
        <family val="2"/>
        <scheme val="minor"/>
      </rPr>
      <t>Can be listed as one line item (example: “food service supplies”)</t>
    </r>
  </si>
  <si>
    <r>
      <t>•</t>
    </r>
    <r>
      <rPr>
        <sz val="11"/>
        <color theme="1"/>
        <rFont val="Times New Roman"/>
        <family val="1"/>
      </rPr>
      <t xml:space="preserve">      </t>
    </r>
    <r>
      <rPr>
        <sz val="11"/>
        <color theme="1"/>
        <rFont val="Calibri"/>
        <family val="2"/>
        <scheme val="minor"/>
      </rPr>
      <t>Must include cost allocation plan if supplies are not used 100% of the time for CACFP</t>
    </r>
  </si>
  <si>
    <r>
      <t>•</t>
    </r>
    <r>
      <rPr>
        <sz val="11"/>
        <color theme="1"/>
        <rFont val="Times New Roman"/>
        <family val="1"/>
      </rPr>
      <t xml:space="preserve">      </t>
    </r>
    <r>
      <rPr>
        <sz val="11"/>
        <color theme="1"/>
        <rFont val="Calibri"/>
        <family val="2"/>
        <scheme val="minor"/>
      </rPr>
      <t>Total hours for food service cannot exceed 173.33 hours per month per employee</t>
    </r>
  </si>
  <si>
    <r>
      <t>•</t>
    </r>
    <r>
      <rPr>
        <sz val="11"/>
        <color theme="1"/>
        <rFont val="Times New Roman"/>
        <family val="1"/>
      </rPr>
      <t xml:space="preserve">      </t>
    </r>
    <r>
      <rPr>
        <sz val="11"/>
        <color theme="1"/>
        <rFont val="Calibri"/>
        <family val="2"/>
        <scheme val="minor"/>
      </rPr>
      <t>Specific Prior Written Approval is required for:</t>
    </r>
  </si>
  <si>
    <t>Original</t>
  </si>
  <si>
    <t>Amendment 1</t>
  </si>
  <si>
    <t xml:space="preserve">Yes 
</t>
  </si>
  <si>
    <t>4.  Cost Allocation:</t>
  </si>
  <si>
    <r>
      <t xml:space="preserve">Expected Purchase Date:  </t>
    </r>
    <r>
      <rPr>
        <sz val="11"/>
        <rFont val="Calibri"/>
        <family val="2"/>
        <scheme val="minor"/>
      </rPr>
      <t xml:space="preserve">Provide the expected date that you will purchase the item listed. </t>
    </r>
  </si>
  <si>
    <t xml:space="preserve">8.   Worksheet E:  Food  </t>
  </si>
  <si>
    <t>9.   Worksheet F:  Non-Food Supplies (Food Service)</t>
  </si>
  <si>
    <t>7.  Total Administrative Expenditures (Line 6)</t>
  </si>
  <si>
    <t>13.   Total Admin. and Operating Expenditures (Lines 7 + 12)</t>
  </si>
  <si>
    <t>12.   Total Operating Expenditures  (Lines 8 - 11)</t>
  </si>
  <si>
    <t>Budget Instructions for the EZ Option</t>
  </si>
  <si>
    <t xml:space="preserve">Total:   </t>
  </si>
  <si>
    <t xml:space="preserve"> Total:   </t>
  </si>
  <si>
    <t>CACFP Time must be &lt; or + Total Time</t>
  </si>
  <si>
    <t>(J)</t>
  </si>
  <si>
    <t>H1 - Cost Allocation Plan</t>
  </si>
  <si>
    <t xml:space="preserve">A – Projected Reimbursement </t>
  </si>
  <si>
    <t xml:space="preserve">This spreadsheet is blank because there is No Excess Balance.  Not Required. </t>
  </si>
  <si>
    <r>
      <t xml:space="preserve">Hourly Wage Rate:  </t>
    </r>
    <r>
      <rPr>
        <sz val="11"/>
        <rFont val="Calibri"/>
        <family val="2"/>
        <scheme val="minor"/>
      </rPr>
      <t xml:space="preserve">Enter employee wage rate per hour. </t>
    </r>
    <r>
      <rPr>
        <b/>
        <sz val="11"/>
        <color rgb="FFC00000"/>
        <rFont val="Calibri"/>
        <family val="2"/>
        <scheme val="minor"/>
      </rPr>
      <t>To calculate the hourly rate for an annual salary, divide the salary by 2080.</t>
    </r>
  </si>
  <si>
    <t>Please provide supporting documentation from NC ESC.*</t>
  </si>
  <si>
    <t>Please provide supporting documentation from NC ESC*</t>
  </si>
  <si>
    <t xml:space="preserve">Food  </t>
  </si>
  <si>
    <t>Operating Labor</t>
  </si>
  <si>
    <t>Rent and Utilities</t>
  </si>
  <si>
    <t>Admin Labor</t>
  </si>
  <si>
    <t>Non-Food Supplies</t>
  </si>
  <si>
    <t>Expected Spend Date</t>
  </si>
  <si>
    <t>Budget Line Item*</t>
  </si>
  <si>
    <t>To make copies of this form, hold  the "Ctrl" button down while clicking and dragging this worksheet to a new worksheet.  
You will be able to create as many forms as you need.</t>
  </si>
  <si>
    <t>Legend</t>
  </si>
  <si>
    <t>Required Worksheets</t>
  </si>
  <si>
    <t>Optional Worksheets</t>
  </si>
  <si>
    <r>
      <t xml:space="preserve">Excess Balance of CACFP Reimbursement Funds from the Prior Year - CACFP FUNDS ONLY
</t>
    </r>
    <r>
      <rPr>
        <b/>
        <sz val="11"/>
        <color theme="8" tint="-0.249977111117893"/>
        <rFont val="Calibri"/>
        <family val="2"/>
        <scheme val="minor"/>
      </rPr>
      <t>Excess Balance = Reimbursements greater than Expenditures</t>
    </r>
  </si>
  <si>
    <r>
      <t xml:space="preserve">   </t>
    </r>
    <r>
      <rPr>
        <i/>
        <sz val="11"/>
        <color rgb="FFFF0000"/>
        <rFont val="Calibri"/>
        <family val="2"/>
        <scheme val="minor"/>
      </rPr>
      <t>% pulls from H1 Cost Allocation Plan</t>
    </r>
  </si>
  <si>
    <t xml:space="preserve">Please use the H1 Cost Allocation Plan.  </t>
  </si>
  <si>
    <t>Institution:</t>
  </si>
  <si>
    <t>Worksheet C:  OTHER INCOME AVAILABLE FOR CACFP OPERATIONS &amp; EXCESS CACFP BALANCE</t>
  </si>
  <si>
    <t>Worksheet C1:  EXCESS BALANCE SPENDING PLAN</t>
  </si>
  <si>
    <t>Federal agency</t>
  </si>
  <si>
    <t>Attach the following documents to worksheet and submit to State agency:</t>
  </si>
  <si>
    <t>*  If your allocation rate is greater than 25% and you have adequate justification, please contact the State agency.  *</t>
  </si>
  <si>
    <t>Worksheet D:  ADMINISTRATIVE LABOR</t>
  </si>
  <si>
    <t>Worksheet E:  FOOD AND FOOD SERVICE MANAGEMENT COMPANY (FSMC)</t>
  </si>
  <si>
    <t>Worksheet F:  NON-FOOD SUPPLIES</t>
  </si>
  <si>
    <t>Worksheet G: OPERATING LABOR</t>
  </si>
  <si>
    <t>Worksheet requires General Approval in the Budget except for the following:</t>
  </si>
  <si>
    <r>
      <t xml:space="preserve">Worksheet Requires General </t>
    </r>
    <r>
      <rPr>
        <b/>
        <i/>
        <sz val="11"/>
        <color indexed="10"/>
        <rFont val="Calibri"/>
        <family val="2"/>
        <scheme val="minor"/>
      </rPr>
      <t>Approval in the Budget</t>
    </r>
  </si>
  <si>
    <t>Worksheet Requires General Approval in the Budget</t>
  </si>
  <si>
    <t>Institution</t>
  </si>
  <si>
    <t>Agreement Number</t>
  </si>
  <si>
    <t xml:space="preserve">Institution: </t>
  </si>
  <si>
    <t>Total Cost</t>
  </si>
  <si>
    <t xml:space="preserve">Independent Centers </t>
  </si>
  <si>
    <t>Independent Centers</t>
  </si>
  <si>
    <t>Worksheet Requires General Approval in the Budget except for the following:</t>
  </si>
  <si>
    <t>Agreement #</t>
  </si>
  <si>
    <t>Agreement #:</t>
  </si>
  <si>
    <t>1. Institution Name</t>
  </si>
  <si>
    <t>2.  Agreement Number</t>
  </si>
  <si>
    <r>
      <t xml:space="preserve">Total Hours for the CACFP on Centers:  </t>
    </r>
    <r>
      <rPr>
        <sz val="11"/>
        <rFont val="Calibri"/>
        <family val="2"/>
        <scheme val="minor"/>
      </rPr>
      <t xml:space="preserve">Enter total number of hours employee works per month for the CACFP.  The total hours per month cannot exceed </t>
    </r>
    <r>
      <rPr>
        <b/>
        <sz val="11"/>
        <rFont val="Calibri"/>
        <family val="2"/>
        <scheme val="minor"/>
      </rPr>
      <t>173.33</t>
    </r>
    <r>
      <rPr>
        <sz val="11"/>
        <rFont val="Calibri"/>
        <family val="2"/>
        <scheme val="minor"/>
      </rPr>
      <t>, unless with Specific Prior Written Approval.</t>
    </r>
  </si>
  <si>
    <t>10.  Worksheet G:  Operating Labor</t>
  </si>
  <si>
    <t>11.  Worksheet H:  Rent and Utilities</t>
  </si>
  <si>
    <r>
      <t>·</t>
    </r>
    <r>
      <rPr>
        <sz val="11"/>
        <color theme="1"/>
        <rFont val="Times New Roman"/>
        <family val="1"/>
      </rPr>
      <t xml:space="preserve">         </t>
    </r>
    <r>
      <rPr>
        <sz val="11"/>
        <color theme="1"/>
        <rFont val="Calibri"/>
        <family val="2"/>
        <scheme val="minor"/>
      </rPr>
      <t>Name of Federal agency</t>
    </r>
  </si>
  <si>
    <r>
      <rPr>
        <b/>
        <sz val="11"/>
        <rFont val="Calibri"/>
        <family val="2"/>
        <scheme val="minor"/>
      </rPr>
      <t xml:space="preserve">Line 1: </t>
    </r>
    <r>
      <rPr>
        <sz val="11"/>
        <rFont val="Calibri"/>
        <family val="2"/>
        <scheme val="minor"/>
      </rPr>
      <t xml:space="preserve"> Enter the number of IEAs (Income Eligibility Applications) classified as A = Free, B=Reduced, and C=Paid/Denied.</t>
    </r>
  </si>
  <si>
    <t>1. Save this budget workbook to your computer before completing the budget.</t>
  </si>
  <si>
    <t xml:space="preserve">Include all CACFP employees performing CACFP administrative duties (filing claims, classifying IEAs, verifying enrollment, recordkeeping, conducting meal count by name). </t>
  </si>
  <si>
    <t xml:space="preserve">If CACFP funds are used for rent and utilities, then a cost allocation plan must be completed to allocate costs to CACFP.  </t>
  </si>
  <si>
    <t>Blue highlighted rows indicate REQUIRED worksheets that must be filled out by all institutions. All other worksheets should be filled out on an as-needed basis if applicable. Refer to individual worksheet tabs in order to input the appropriate data.</t>
  </si>
  <si>
    <t>3.    Worksheet A:  Projected Reimbursement Based on IEAs &amp; Meals</t>
  </si>
  <si>
    <r>
      <t>Only the y</t>
    </r>
    <r>
      <rPr>
        <b/>
        <u/>
        <sz val="11"/>
        <rFont val="Calibri"/>
        <family val="2"/>
        <scheme val="minor"/>
      </rPr>
      <t>ellow highlighted</t>
    </r>
    <r>
      <rPr>
        <b/>
        <sz val="11"/>
        <rFont val="Calibri"/>
        <family val="2"/>
        <scheme val="minor"/>
      </rPr>
      <t xml:space="preserve"> cells will have information entered.</t>
    </r>
  </si>
  <si>
    <t>Worksheet A:  PROJECTED REIMBURSEMENT BASED ON APPROXIMATED IEAS AND MEALS</t>
  </si>
  <si>
    <t xml:space="preserve">Excess balance is created when CACFP reimbursement is greater than CACFP expenditures.  Use this worksheet to provide details on how the institution plans to spend excess CACFP funds.  </t>
  </si>
  <si>
    <r>
      <t>Budget Line Item:</t>
    </r>
    <r>
      <rPr>
        <sz val="11"/>
        <rFont val="Calibri"/>
        <family val="2"/>
        <scheme val="minor"/>
      </rPr>
      <t xml:space="preserve">  Select a Budget Line Item from the drop down list that was also an item in your approved prior year budget. </t>
    </r>
  </si>
  <si>
    <r>
      <t xml:space="preserve">A written compensation policy is required as part of your Management Plan.  Please complete all information for </t>
    </r>
    <r>
      <rPr>
        <b/>
        <sz val="11"/>
        <rFont val="Calibri"/>
        <family val="2"/>
        <scheme val="minor"/>
      </rPr>
      <t xml:space="preserve">all </t>
    </r>
    <r>
      <rPr>
        <sz val="11"/>
        <rFont val="Calibri"/>
        <family val="2"/>
        <scheme val="minor"/>
      </rPr>
      <t xml:space="preserve">employees performing CACFP administrative duties.  This information is required even if you are not using CACFP funds for labor.  
If CACFP funds will be used to pay either all or a portion of an employee's wages, ensure that column 8 is complete.   </t>
    </r>
  </si>
  <si>
    <r>
      <rPr>
        <b/>
        <sz val="11"/>
        <color theme="1"/>
        <rFont val="Calibri"/>
        <family val="2"/>
        <scheme val="minor"/>
      </rPr>
      <t>Mandatory Employer Taxes:</t>
    </r>
    <r>
      <rPr>
        <sz val="11"/>
        <color theme="1"/>
        <rFont val="Calibri"/>
        <family val="2"/>
        <scheme val="minor"/>
      </rPr>
      <t xml:space="preserve">  If you are claiming employer taxes, select "Yes" and enter any or all of the following:</t>
    </r>
  </si>
  <si>
    <r>
      <rPr>
        <b/>
        <sz val="11"/>
        <color theme="1"/>
        <rFont val="Calibri"/>
        <family val="2"/>
        <scheme val="minor"/>
      </rPr>
      <t xml:space="preserve">  Unemployment Rate:</t>
    </r>
    <r>
      <rPr>
        <sz val="11"/>
        <color theme="1"/>
        <rFont val="Calibri"/>
        <family val="2"/>
        <scheme val="minor"/>
      </rPr>
      <t xml:space="preserve"> Enter the rate the institution pays for unemployment to the *NC Employment Security Commission.*  </t>
    </r>
  </si>
  <si>
    <t>Payment of overtime, holiday pay for work performed on a non-work holiday, and compensatory leave.</t>
  </si>
  <si>
    <t>Worksheet E: ADMIN LABOR</t>
  </si>
  <si>
    <r>
      <rPr>
        <b/>
        <sz val="11"/>
        <color theme="1"/>
        <rFont val="Calibri"/>
        <family val="2"/>
        <scheme val="minor"/>
      </rPr>
      <t xml:space="preserve">  Unemployment Rate:</t>
    </r>
    <r>
      <rPr>
        <sz val="11"/>
        <color theme="1"/>
        <rFont val="Calibri"/>
        <family val="2"/>
        <scheme val="minor"/>
      </rPr>
      <t xml:space="preserve"> Enter the rate the institution pays for unemployment to the *NC Employment Security Comission.*  </t>
    </r>
  </si>
  <si>
    <t>Specific Prior Written Approval is required for c,ompensation to members of nonprofit institutions, trustees, directors, associates, officers or the immediate families thereof.</t>
  </si>
  <si>
    <r>
      <t xml:space="preserve">Total Hours for the CACFP on Centers:  </t>
    </r>
    <r>
      <rPr>
        <sz val="11"/>
        <rFont val="Calibri"/>
        <family val="2"/>
        <scheme val="minor"/>
      </rPr>
      <t xml:space="preserve">Enter total number of hours employee works per month for the CACFP.   The total hours per month cannot exceed </t>
    </r>
    <r>
      <rPr>
        <b/>
        <sz val="11"/>
        <rFont val="Calibri"/>
        <family val="2"/>
        <scheme val="minor"/>
      </rPr>
      <t>173.33</t>
    </r>
    <r>
      <rPr>
        <sz val="11"/>
        <rFont val="Calibri"/>
        <family val="2"/>
        <scheme val="minor"/>
      </rPr>
      <t>, unless with Specific Prior Written Approval.</t>
    </r>
  </si>
  <si>
    <r>
      <t xml:space="preserve">Employee Position: </t>
    </r>
    <r>
      <rPr>
        <sz val="11"/>
        <rFont val="Calibri"/>
        <family val="2"/>
        <scheme val="minor"/>
      </rPr>
      <t>Enter applicable position held by the employee.</t>
    </r>
  </si>
  <si>
    <t>Food Service
Management Contracts</t>
  </si>
  <si>
    <t xml:space="preserve">
Total 
Annual
Cost</t>
  </si>
  <si>
    <t xml:space="preserve">
Percentage Allocated
to CACFP</t>
  </si>
  <si>
    <t xml:space="preserve">
Total Annual Expense to Food Service
</t>
  </si>
  <si>
    <t xml:space="preserve">
Annual Applied CACFP Funded</t>
  </si>
  <si>
    <t>Specific Prior Written Approval is required for compensation to members of non-profit institutions, trustees, directors, associates, officers or the immediate families thereof, and for</t>
  </si>
  <si>
    <t>payment of overtime, holiday pay for work performed on a non-work holiday, and compensatory leave.</t>
  </si>
  <si>
    <t>Navigation</t>
  </si>
  <si>
    <t xml:space="preserve">Fiscal Year </t>
  </si>
  <si>
    <t>Projected Income</t>
  </si>
  <si>
    <t>Other Requirements (if applicable)</t>
  </si>
  <si>
    <t>Expenses</t>
  </si>
  <si>
    <t>Automated EZ Budget for Independent Centers</t>
  </si>
  <si>
    <t>Application Update:  Budget for Independent Centers</t>
  </si>
  <si>
    <t>Worksheet E is required.  It includes the cost of food for participants’ meals.</t>
  </si>
  <si>
    <t>Yes – required even if CACFP funds are not used</t>
  </si>
  <si>
    <t xml:space="preserve">Contracts with private companies require three quotes or bids, depending on total contract cost. Quotes are not required if the contract is with a School Food Authority. </t>
  </si>
  <si>
    <r>
      <t>•</t>
    </r>
    <r>
      <rPr>
        <sz val="11"/>
        <color theme="1"/>
        <rFont val="Times New Roman"/>
        <family val="1"/>
      </rPr>
      <t xml:space="preserve">      </t>
    </r>
    <r>
      <rPr>
        <b/>
        <sz val="11"/>
        <color theme="1"/>
        <rFont val="Calibri"/>
        <family val="2"/>
        <scheme val="minor"/>
      </rPr>
      <t xml:space="preserve">Worksheet G is a required worksheet, unless the Institution receives catered meals </t>
    </r>
  </si>
  <si>
    <t xml:space="preserve">This worksheet is required if the Institution is planning to use CACFP funds towards rent or utility costs. </t>
  </si>
  <si>
    <t>If claiming rent, the Institution must provide information on the landlord, the lease/rental contract, and a lease cost allocation plan.</t>
  </si>
  <si>
    <t xml:space="preserve">Yellow highlighted cells indicate cells in which data must be manually input. </t>
  </si>
  <si>
    <t>5.   Total Projected Annual Income:</t>
  </si>
  <si>
    <t>6.  Worksheet D:  Administrative Labor</t>
  </si>
  <si>
    <t>To view and edit budget worksheets, please check the corresponding boxes.</t>
  </si>
  <si>
    <t>Worksheet A:  PROJECTED REIMBURSEMENT BASED ON ESTIMATED IEAs AND MEALS</t>
  </si>
  <si>
    <r>
      <t xml:space="preserve">NOTE:  </t>
    </r>
    <r>
      <rPr>
        <sz val="11"/>
        <rFont val="Calibri"/>
        <family val="2"/>
        <scheme val="minor"/>
      </rPr>
      <t xml:space="preserve">Worksheet A is required.  You must use this worksheet to calculate your projected reimbursment. 
 </t>
    </r>
    <r>
      <rPr>
        <b/>
        <sz val="11"/>
        <rFont val="Calibri"/>
        <family val="2"/>
        <scheme val="minor"/>
      </rPr>
      <t>Use the most recent claim month to determine current enrollment.</t>
    </r>
  </si>
  <si>
    <t xml:space="preserve">              Add A+B+C = D</t>
  </si>
  <si>
    <r>
      <t xml:space="preserve">Reimbursement rates are applied based on the percentages calculated for each IEA category. </t>
    </r>
    <r>
      <rPr>
        <sz val="11"/>
        <rFont val="Calibri"/>
        <family val="2"/>
        <scheme val="minor"/>
      </rPr>
      <t>Multiply the number of meals calculated by the percentage rate.</t>
    </r>
  </si>
  <si>
    <t>Will the Institution be using CACFP funds to reimburse mandatory Employer Taxes?</t>
  </si>
  <si>
    <r>
      <t xml:space="preserve">Section 1: </t>
    </r>
    <r>
      <rPr>
        <sz val="11"/>
        <color theme="1"/>
        <rFont val="Calibri"/>
        <family val="2"/>
        <scheme val="minor"/>
      </rPr>
      <t>List total annual cost of food.</t>
    </r>
  </si>
  <si>
    <t xml:space="preserve">Food Service Management contracts include those from private vendors or School Food Authorities.   </t>
  </si>
  <si>
    <t>Includes items not considered food or equipment.</t>
  </si>
  <si>
    <t>This information is used by State agency to determine if the Institution is financially viable.</t>
  </si>
  <si>
    <r>
      <rPr>
        <b/>
        <sz val="11"/>
        <color theme="1"/>
        <rFont val="Calibri"/>
        <family val="2"/>
        <scheme val="minor"/>
      </rPr>
      <t>Section 2</t>
    </r>
    <r>
      <rPr>
        <sz val="11"/>
        <color theme="1"/>
        <rFont val="Calibri"/>
        <family val="2"/>
        <scheme val="minor"/>
      </rPr>
      <t>: List Food Service Management contracted amount for food (if applicable).</t>
    </r>
  </si>
  <si>
    <t xml:space="preserve">Instructions for Worksheet A: </t>
  </si>
  <si>
    <r>
      <t xml:space="preserve">SPWA for hours over 173.33 per month. </t>
    </r>
    <r>
      <rPr>
        <sz val="11"/>
        <color theme="1"/>
        <rFont val="Calibri"/>
        <family val="2"/>
        <scheme val="minor"/>
      </rPr>
      <t xml:space="preserve">If you have employees working over 173.33 hours per month, Specific Prior Written Approval is required.  Please select "Yes" and provide a copy of the SPWA. </t>
    </r>
  </si>
  <si>
    <r>
      <t xml:space="preserve">Employee Name: </t>
    </r>
    <r>
      <rPr>
        <sz val="11"/>
        <rFont val="Calibri"/>
        <family val="2"/>
        <scheme val="minor"/>
      </rPr>
      <t xml:space="preserve">Enter employee's name. </t>
    </r>
  </si>
  <si>
    <t xml:space="preserve">Contracts with a value of more than $250,000 across CN programs must use the Competitve Procurement process per federal procurement regulations. </t>
  </si>
  <si>
    <r>
      <t xml:space="preserve">Total Annual Cost: </t>
    </r>
    <r>
      <rPr>
        <sz val="11"/>
        <rFont val="Calibri"/>
        <family val="2"/>
        <scheme val="minor"/>
      </rPr>
      <t xml:space="preserve">Estimate the total cost spent per </t>
    </r>
    <r>
      <rPr>
        <b/>
        <sz val="11"/>
        <rFont val="Calibri"/>
        <family val="2"/>
        <scheme val="minor"/>
      </rPr>
      <t>year</t>
    </r>
    <r>
      <rPr>
        <sz val="11"/>
        <rFont val="Calibri"/>
        <family val="2"/>
        <scheme val="minor"/>
      </rPr>
      <t xml:space="preserve"> for each item listed.</t>
    </r>
  </si>
  <si>
    <r>
      <t>Percent Allocated to CACFP:</t>
    </r>
    <r>
      <rPr>
        <sz val="11"/>
        <rFont val="Calibri"/>
        <family val="2"/>
        <scheme val="minor"/>
      </rPr>
      <t xml:space="preserve">  The percentage that is allocated to food service.  Must be verified with documentation if CACFP funds are used to apply to the cost.</t>
    </r>
  </si>
  <si>
    <r>
      <t xml:space="preserve">Annual Applied CACFP Funded:  </t>
    </r>
    <r>
      <rPr>
        <sz val="11"/>
        <rFont val="Calibri"/>
        <family val="2"/>
        <scheme val="minor"/>
      </rPr>
      <t>Amount that will be paid with CACFP funds.</t>
    </r>
  </si>
  <si>
    <t xml:space="preserve">A written compensation policy is required as part of your Management Plan.  Please complete all information for all employees performing CACFP operating duties.  This information is required even if you are not using CACFP funds for labor.  
If CACFP funds will be used to pay either all or a portion of an employee's wages, ensure that column 8 is complete.   </t>
  </si>
  <si>
    <t>Column</t>
  </si>
  <si>
    <r>
      <t xml:space="preserve">Annual Applied CACFP Funded: </t>
    </r>
    <r>
      <rPr>
        <sz val="11"/>
        <rFont val="Calibri"/>
        <family val="2"/>
        <scheme val="minor"/>
      </rPr>
      <t>Determine amount to be paid with CACFP funds.</t>
    </r>
  </si>
  <si>
    <t xml:space="preserve">must receive Specific Prior Written Approval from CACFP.  For “Less than Arms Length Transactions”, only a monthly use fee is allowable. </t>
  </si>
  <si>
    <t>Budget Summary</t>
  </si>
  <si>
    <r>
      <t xml:space="preserve">Instructions: </t>
    </r>
    <r>
      <rPr>
        <b/>
        <sz val="11"/>
        <color rgb="FFFF0000"/>
        <rFont val="Calibri"/>
        <family val="2"/>
        <scheme val="minor"/>
      </rPr>
      <t xml:space="preserve"> Independent centers must devote adequate funds to food costs to improve the quality of meals served. </t>
    </r>
  </si>
  <si>
    <t xml:space="preserve"> List total annual cost of food</t>
  </si>
  <si>
    <t>Section 1:</t>
  </si>
  <si>
    <t>Section 2:</t>
  </si>
  <si>
    <t>List Food Service Management contracted amount for food (if applicable)</t>
  </si>
  <si>
    <r>
      <rPr>
        <b/>
        <sz val="11"/>
        <rFont val="Calibri"/>
        <family val="2"/>
        <scheme val="minor"/>
      </rPr>
      <t>Instructions</t>
    </r>
    <r>
      <rPr>
        <sz val="11"/>
        <rFont val="Calibri"/>
        <family val="2"/>
        <scheme val="minor"/>
      </rPr>
      <t xml:space="preserve">: </t>
    </r>
    <r>
      <rPr>
        <sz val="11"/>
        <color rgb="FFFF0000"/>
        <rFont val="Calibri"/>
        <family val="2"/>
        <scheme val="minor"/>
      </rPr>
      <t xml:space="preserve">Cost item can be located in FNS Instruction 796-2 Rev. 4 under the category #36, "Rental Costs".  </t>
    </r>
    <r>
      <rPr>
        <sz val="11"/>
        <rFont val="Calibri"/>
        <family val="2"/>
        <scheme val="minor"/>
      </rPr>
      <t xml:space="preserve">                                                    
                                                                   </t>
    </r>
  </si>
  <si>
    <r>
      <t>·</t>
    </r>
    <r>
      <rPr>
        <sz val="11"/>
        <color theme="1"/>
        <rFont val="Times New Roman"/>
        <family val="1"/>
      </rPr>
      <t xml:space="preserve">         </t>
    </r>
    <r>
      <rPr>
        <sz val="11"/>
        <color theme="1"/>
        <rFont val="Calibri"/>
        <family val="2"/>
        <scheme val="minor"/>
      </rPr>
      <t>Certification and Signature – must be signed by Owner or Board Chairman (paper copies only)</t>
    </r>
  </si>
  <si>
    <r>
      <t>·</t>
    </r>
    <r>
      <rPr>
        <sz val="11"/>
        <color theme="1"/>
        <rFont val="Times New Roman"/>
        <family val="1"/>
      </rPr>
      <t xml:space="preserve">         </t>
    </r>
    <r>
      <rPr>
        <sz val="11"/>
        <color theme="1"/>
        <rFont val="Calibri"/>
        <family val="2"/>
        <scheme val="minor"/>
      </rPr>
      <t>CFDA No. (Catalog of Federal Domestic Assistance Number -a five-digit number assigned in 
             the awarding document to most grants and cooperative agreements funded by the Federal
             government)</t>
    </r>
  </si>
  <si>
    <r>
      <t>•</t>
    </r>
    <r>
      <rPr>
        <sz val="11"/>
        <color theme="1"/>
        <rFont val="Times New Roman"/>
        <family val="1"/>
      </rPr>
      <t xml:space="preserve">      </t>
    </r>
    <r>
      <rPr>
        <sz val="11"/>
        <color theme="1"/>
        <rFont val="Calibri"/>
        <family val="2"/>
        <scheme val="minor"/>
      </rPr>
      <t>Examples: paper plates, bowls, plastic utensils, napkins, kitchen trash bags, kitchen paper towels, 
         dishwasher detergent</t>
    </r>
  </si>
  <si>
    <r>
      <t>•</t>
    </r>
    <r>
      <rPr>
        <sz val="11"/>
        <color theme="1"/>
        <rFont val="Times New Roman"/>
        <family val="1"/>
      </rPr>
      <t xml:space="preserve">      </t>
    </r>
    <r>
      <rPr>
        <sz val="11"/>
        <color theme="1"/>
        <rFont val="Calibri"/>
        <family val="2"/>
        <scheme val="minor"/>
      </rPr>
      <t>payment of overtime, holiday pay for work performed on a non-work holiday, and 
         compensatory leave</t>
    </r>
  </si>
  <si>
    <t>Worksheet E:  FOOD AND FOOD SERVICE MANAGEMENT CONTRACTS (FSMC)</t>
  </si>
  <si>
    <t>The cost of food is the net cost of food purchases or net costs of delivered meals. Food Service Management contracts include those from private vendors or School Food Authorities (SFA). Contracts with a value of more than $250,000 across CN programs must use the competitive pocurement process per federal procurement regulations.</t>
  </si>
  <si>
    <r>
      <t xml:space="preserve">For programs that incur overhead costs, such as rent, utilities, and trash removal,  a percentage of those costs can be allocated to the food program each month based on cost allocation plans using space and time. Ensure adherence to federal procurement regulations. </t>
    </r>
    <r>
      <rPr>
        <sz val="11"/>
        <color rgb="FFFF0000"/>
        <rFont val="Calibri"/>
        <family val="2"/>
        <scheme val="minor"/>
      </rPr>
      <t xml:space="preserve">  </t>
    </r>
    <r>
      <rPr>
        <sz val="11"/>
        <rFont val="Calibri"/>
        <family val="2"/>
        <scheme val="minor"/>
      </rPr>
      <t xml:space="preserve">                                                    
                                                                   </t>
    </r>
  </si>
  <si>
    <t>E – Food and Food Service Management Contracts (FSMCs)</t>
  </si>
  <si>
    <t xml:space="preserve">Other income includes other funds that will be available to supplement the CACFP.  Refer to Food and Nutrition Service (FNS) Instruction 796-2 Revision 4, IX D 6 for examples of "other income".  List the income source and the amount expected to be received. </t>
  </si>
  <si>
    <t>Instructions for Navigation Page:</t>
  </si>
  <si>
    <t>Yes – if an institution reports excess balance on worksheet C-Other Income &amp; Excess Balance</t>
  </si>
  <si>
    <r>
      <rPr>
        <sz val="11"/>
        <color theme="1"/>
        <rFont val="Calibri"/>
        <family val="2"/>
      </rPr>
      <t xml:space="preserve">▪  </t>
    </r>
    <r>
      <rPr>
        <sz val="11"/>
        <color theme="1"/>
        <rFont val="Calibri"/>
        <family val="2"/>
        <scheme val="minor"/>
      </rPr>
      <t xml:space="preserve">Worksheets marked “required” must be completed by all institutions to show that the institution is financially viable and administratively capable.
</t>
    </r>
    <r>
      <rPr>
        <sz val="11"/>
        <color theme="1"/>
        <rFont val="Calibri"/>
        <family val="2"/>
      </rPr>
      <t xml:space="preserve">▪  All other worksheets must be completed if the institution plans to use CACFP funds to pay for those budget categories.  </t>
    </r>
    <r>
      <rPr>
        <sz val="11"/>
        <color theme="1"/>
        <rFont val="Calibri"/>
        <family val="2"/>
        <scheme val="minor"/>
      </rPr>
      <t xml:space="preserve"> 
</t>
    </r>
    <r>
      <rPr>
        <sz val="11"/>
        <color theme="1"/>
        <rFont val="Calibri"/>
        <family val="2"/>
      </rPr>
      <t xml:space="preserve">▪  </t>
    </r>
    <r>
      <rPr>
        <sz val="11"/>
        <color theme="1"/>
        <rFont val="Calibri"/>
        <family val="2"/>
        <scheme val="minor"/>
      </rPr>
      <t>Before submitting the budget to the State agency, make sure that the scroll bar shows all required worksheets and any optional worksheets your Institution has chosen to use in  the budget.</t>
    </r>
  </si>
  <si>
    <t>Workers' Comp Rate (NC average for Child Care Centers is 2.81%)</t>
  </si>
  <si>
    <t xml:space="preserve">This worksheet must be completed if an institution reports Excess balance on Worksheet C - Other Income &amp; Excess Balance.
The term excess balance is synonymous with unexpended reimbursement: the difference between the amount received in reimbursement and actual costs, when the reimbursement is greater than actual costs.  A nonprofit service balance is considered “excessive” when more than three (3) months average expenses are retained. Please detail how you intend to spend this excess balance, since it will not be part of this year's budget. If the excess balance is more than the 3 months average expenses, the Institution is not in a nonprofit status and must spend down the excess immediately.    </t>
  </si>
  <si>
    <t>Documentation to keep on file</t>
  </si>
  <si>
    <t>Supporting Documentation Requirements for this worksheet:</t>
  </si>
  <si>
    <t>BUDGET APPROVAL PAGE</t>
  </si>
  <si>
    <t>Institution Approval</t>
  </si>
  <si>
    <t xml:space="preserve">Budget/ Budget Amendment Prepared by: </t>
  </si>
  <si>
    <t>Signature</t>
  </si>
  <si>
    <t>Budget/ Budget Amendment Approved by:</t>
  </si>
  <si>
    <t>Signature:</t>
  </si>
  <si>
    <t>State Agency Approval</t>
  </si>
  <si>
    <t>Budget/ Budget Amendment Reviewed by:</t>
  </si>
  <si>
    <t>Specific Prior Written Approval items are those that are not customarily incurred in the routine operation of the CACFP.  The organization must complete and submit the Specific Prior Written Approval Request Form for cost items requiring such approval per the Financial Management Guide that are not identified in FNS Instruction 796-2 Rev. 4.  Attach additional sheets or supporting documentation such as contracts as applicable.  Ensure proper procurement procedures are followed.</t>
  </si>
  <si>
    <t>*See Exhibit I from FNS 796-2 Rev. 4 for List of Costs Requiring Additional Approvals (Tab "Costs Requiring Add'l Approval" of this workbook)</t>
  </si>
  <si>
    <t>1) Explain why this cost is necessary and why the organization would not be able to operate the CACFP without incurring this cost:</t>
  </si>
  <si>
    <t xml:space="preserve">2) Describe how the type and amount of the cost is reasonable and does not exceed what a prudent person (or a sponsored facility) would incur under the same circumstances by answering the following: </t>
  </si>
  <si>
    <t>a) How does the cost represent a generally accepted sound business practice and provide specific examples of such:</t>
  </si>
  <si>
    <t>b) Indicate how the organization is exercising good judgment by incurring this cost, considering their responsibilities to the organization, its members, employees, clients, the public at large, the Federal government and CACFP (Administrative Sponsors must specifically indicate how the item will benefit sponsored facilities and its impact on the facility):</t>
  </si>
  <si>
    <t>c) Identify the established practices of the organization for which this cost would represent an ordinary expense (You may be required to submit personnel policies of other documentation of this cost):</t>
  </si>
  <si>
    <t>CACFP Official Use Only Below:</t>
  </si>
  <si>
    <t>Approval/Denial Status</t>
  </si>
  <si>
    <t>Amount approved:</t>
  </si>
  <si>
    <t>Special considerations or reason for denial is listed below:</t>
  </si>
  <si>
    <t>Signature of State Agency Staff:</t>
  </si>
  <si>
    <t>Exhibit I - FNS Instruction 796-2 Rev 4</t>
  </si>
  <si>
    <t>FNS Instruction 796-2 Rev. 4</t>
  </si>
  <si>
    <t>Topic or Cost</t>
  </si>
  <si>
    <t>Description</t>
  </si>
  <si>
    <t>Specific Prior Written State Agency Approval</t>
  </si>
  <si>
    <t>Specifc Prior Written FNSRO Approval</t>
  </si>
  <si>
    <t>Please sign this approval page before submitting the budget to the State Agency</t>
  </si>
  <si>
    <t>Division of Child and Family Well-Being</t>
  </si>
  <si>
    <t>Community Nutrition Services Section</t>
  </si>
  <si>
    <t>Program Year:  October 1, 2022 - September 30, 2023</t>
  </si>
  <si>
    <t>(6/22)</t>
  </si>
  <si>
    <r>
      <t>·</t>
    </r>
    <r>
      <rPr>
        <sz val="10.5"/>
        <color theme="1"/>
        <rFont val="Times New Roman"/>
        <family val="1"/>
      </rPr>
      <t xml:space="preserve">         </t>
    </r>
    <r>
      <rPr>
        <sz val="10.5"/>
        <color theme="1"/>
        <rFont val="Calibri"/>
        <family val="2"/>
        <scheme val="minor"/>
      </rPr>
      <t>Total amount of CACFP Reimbursement received in the Prior Fiscal Year that was not spent     
              by the end of the Prior Fiscal Year</t>
    </r>
  </si>
  <si>
    <t>2022-2023</t>
  </si>
  <si>
    <t>(7/22)</t>
  </si>
  <si>
    <t xml:space="preserve">2. Enter information into boxes highlighted in yellow. Budget Summary totals will be populated as additional worksheets are completed. </t>
  </si>
  <si>
    <t>3. Read instructions listed at the bottom and top of each worksheet.</t>
  </si>
  <si>
    <t>4. Worksheets A through G are required in order to show that the institution is financially viable and administratively capable.</t>
  </si>
  <si>
    <t>5. Worksheets related to expenditures must be completed to demonstrate the amount of each expense that will be covered by CACFP reimbursement funds.</t>
  </si>
  <si>
    <t>7. "Other Funding" is the difference between "Total Annual Food Service Expense" and "Annual Applied CACFP Funded" (A - B = C).</t>
  </si>
  <si>
    <r>
      <t>·</t>
    </r>
    <r>
      <rPr>
        <sz val="11"/>
        <color theme="1"/>
        <rFont val="Times New Roman"/>
        <family val="1"/>
      </rPr>
      <t xml:space="preserve">         </t>
    </r>
    <r>
      <rPr>
        <sz val="11"/>
        <color theme="1"/>
        <rFont val="Calibri"/>
        <family val="2"/>
        <scheme val="minor"/>
      </rPr>
      <t>Revenue/Income</t>
    </r>
  </si>
  <si>
    <r>
      <t xml:space="preserve">Total Projected Reimbursement' (line 3) </t>
    </r>
    <r>
      <rPr>
        <b/>
        <u/>
        <sz val="11"/>
        <color theme="1"/>
        <rFont val="Calibri"/>
        <family val="2"/>
        <scheme val="minor"/>
      </rPr>
      <t>must be equal to</t>
    </r>
    <r>
      <rPr>
        <b/>
        <sz val="11"/>
        <color theme="1"/>
        <rFont val="Calibri"/>
        <family val="2"/>
        <scheme val="minor"/>
      </rPr>
      <t xml:space="preserve"> 'Total CACFP Administrative and Operating Expenditures' (line 13 in the Annual Applied CACFP Funded column).  </t>
    </r>
  </si>
  <si>
    <t>9. According to each worksheet’s instructions, gather copies of leases, contracts, insurance policies, and other supporting documents if CACFP funds will be used for these expenses.</t>
  </si>
  <si>
    <t>8. Message boxes (“smiley faces” and “frowny faces”) on the Budget Summary page indicate whether there is sufficient income to cover food service expenses.  •The first smiley face appears when CACFP income equals CACFP funded expenditures.  If CACFP funded expenses are less than program income, the institution must identify additional allowable and valid expenses.  If the institution is unable to identify valid and allowable expense, please contact the State Agency for guidance. •The second smiley face appears when Total Projected Annual Income is equal to or greater than Total Administrative and Operating Expenditures (in Total Annual Food Service Expense column).</t>
  </si>
  <si>
    <t>12. Have a second party review your work before submitting the budget.</t>
  </si>
  <si>
    <t>13. On the Approval tab (to the left of this Budget Instructions tab), have both the budget preparer and the budget reviewer sign under the Institution Approval section. This can be an electronic signature.</t>
  </si>
  <si>
    <t>1. After completing the budget workbook, print out the Budget Summary page.</t>
  </si>
  <si>
    <t>2. Use the information on the Budget Summary page to enter budget figures electronically in the budget section in NC CACFP CONNECTS.</t>
  </si>
  <si>
    <t>3. Upload the entire completed budget workbook (in its original Excel format) in the NC CACFP CONNECTS budget section attachments.  Also attach in this section any necessary supporting documentation for each worksheet (referred to in #9, above).</t>
  </si>
  <si>
    <t xml:space="preserve">10. Ensure the institution's Procurement Policy is followed for all purchases using CACFP funding.             </t>
  </si>
  <si>
    <t>Budget Instructions</t>
  </si>
  <si>
    <t>General Note</t>
  </si>
  <si>
    <t>It is strongly recommended the budget be completed electronically.  These forms are not electronically transmitted, but information is electronically populated throughout the budget.  If you complete the budget and worksheets manually, the totals from the worksheets must be carried to the budget summary page and inserted in the appropriate columns.</t>
  </si>
  <si>
    <r>
      <t xml:space="preserve">6. The CACFP must be operated as a </t>
    </r>
    <r>
      <rPr>
        <b/>
        <sz val="11"/>
        <color theme="1"/>
        <rFont val="Calibri"/>
        <family val="2"/>
        <scheme val="minor"/>
      </rPr>
      <t>non-profit</t>
    </r>
    <r>
      <rPr>
        <sz val="11"/>
        <color theme="1"/>
        <rFont val="Calibri"/>
        <family val="2"/>
        <scheme val="minor"/>
      </rPr>
      <t xml:space="preserve"> program. You must spend all of your reimbursement funds on allowable, necessary, and reasonable expenses. Any excess balance (over three months' operating costs) must be expended.  </t>
    </r>
  </si>
  <si>
    <t>Budget Summary Page</t>
  </si>
  <si>
    <t>Institutions must use worksheet A to calculated projected reimbursement based on actual claim data (IEAs and Meals) from the previously claimed month.</t>
  </si>
  <si>
    <r>
      <t>•</t>
    </r>
    <r>
      <rPr>
        <sz val="11"/>
        <color theme="1"/>
        <rFont val="Times New Roman"/>
        <family val="1"/>
      </rPr>
      <t xml:space="preserve">      </t>
    </r>
    <r>
      <rPr>
        <sz val="11"/>
        <color theme="1"/>
        <rFont val="Calibri"/>
        <family val="2"/>
        <scheme val="minor"/>
      </rPr>
      <t xml:space="preserve">compensation to members of nonprofit institutions, trustees, directors, associates, 
          officers or the immediate families thereof </t>
    </r>
  </si>
  <si>
    <t>11. Include a Specific Prior Written Approval (SPWA) Form for each item requiring such approval. In the EZ budget, worksheet H requires SPWA. The SPWA form is one of the gray tabs to the far right at the bottom of the Excel document.</t>
  </si>
  <si>
    <t>How to Submit Your Budget in NC CACFP CONNECTS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</si>
</sst>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_);\(&quot;$&quot;#,##0.00\)"/>
    <numFmt numFmtId="44" formatCode="_(&quot;$&quot;* #,##0.00_);_(&quot;$&quot;* \(#,##0.00\);_(&quot;$&quot;* &quot;-&quot;??_);_(@_)"/>
    <numFmt numFmtId="43" formatCode="_(* #,##0.00_);_(* \(#,##0.00\);_(* &quot;-&quot;??_);_(@_)"/>
    <numFmt numFmtId="164" formatCode="&quot;$&quot;#,##0.00"/>
    <numFmt numFmtId="165" formatCode="0.0000%"/>
    <numFmt numFmtId="166" formatCode="\ @"/>
    <numFmt numFmtId="167" formatCode="&quot;$&quot;#,##0.0000_);\(&quot;$&quot;#,##0.0000\)"/>
    <numFmt numFmtId="168" formatCode="[$-409]mmmm\ d\,\ yyyy;@"/>
    <numFmt numFmtId="169" formatCode="_(* #,##0_);_(* \(#,##0\);_(* &quot;-&quot;??_);_(@_)"/>
    <numFmt numFmtId="170" formatCode="0.000"/>
    <numFmt numFmtId="171" formatCode="0.0"/>
    <numFmt numFmtId="172" formatCode="m/d/yyyy;@"/>
  </numFmts>
  <fonts count="88"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indexed="10"/>
      <name val="Arial"/>
      <family val="2"/>
    </font>
    <font>
      <b/>
      <sz val="8"/>
      <name val="Arial"/>
      <family val="2"/>
    </font>
    <font>
      <b/>
      <sz val="11"/>
      <name val="Arial"/>
      <family val="2"/>
    </font>
    <font>
      <b/>
      <sz val="9"/>
      <name val="Arial"/>
      <family val="2"/>
    </font>
    <font>
      <sz val="9"/>
      <name val="Arial"/>
      <family val="2"/>
    </font>
    <font>
      <b/>
      <sz val="12"/>
      <name val="Times New Roman"/>
      <family val="1"/>
    </font>
    <font>
      <sz val="22"/>
      <color indexed="10"/>
      <name val="Arial"/>
      <family val="2"/>
    </font>
    <font>
      <b/>
      <sz val="12"/>
      <color indexed="8"/>
      <name val="Arial"/>
      <family val="2"/>
    </font>
    <font>
      <i/>
      <sz val="9"/>
      <name val="Arial"/>
      <family val="2"/>
    </font>
    <font>
      <b/>
      <sz val="8"/>
      <name val="Times New Roman"/>
      <family val="1"/>
    </font>
    <font>
      <b/>
      <sz val="12"/>
      <name val="Arial"/>
      <family val="2"/>
    </font>
    <font>
      <b/>
      <sz val="14"/>
      <name val="Times New Roman"/>
      <family val="1"/>
    </font>
    <font>
      <b/>
      <sz val="8"/>
      <color theme="0"/>
      <name val="Arial"/>
      <family val="2"/>
    </font>
    <font>
      <sz val="8"/>
      <color rgb="FF000000"/>
      <name val="Segoe UI"/>
      <family val="2"/>
    </font>
    <font>
      <sz val="12"/>
      <name val="Times New Roman"/>
      <family val="1"/>
    </font>
    <font>
      <sz val="10"/>
      <color indexed="9"/>
      <name val="Arial"/>
      <family val="2"/>
    </font>
    <font>
      <b/>
      <u/>
      <sz val="20"/>
      <name val="Times New Roman"/>
      <family val="1"/>
    </font>
    <font>
      <b/>
      <sz val="11"/>
      <color theme="1"/>
      <name val="Calibri"/>
      <family val="2"/>
      <scheme val="minor"/>
    </font>
    <font>
      <b/>
      <sz val="16"/>
      <name val="Arial"/>
      <family val="2"/>
    </font>
    <font>
      <b/>
      <sz val="10"/>
      <color indexed="12"/>
      <name val="Arial"/>
      <family val="2"/>
    </font>
    <font>
      <b/>
      <sz val="10"/>
      <color indexed="53"/>
      <name val="Arial"/>
      <family val="2"/>
    </font>
    <font>
      <b/>
      <sz val="9"/>
      <color theme="0"/>
      <name val="Arial"/>
      <family val="2"/>
    </font>
    <font>
      <sz val="11"/>
      <color theme="1"/>
      <name val="Symbol"/>
      <family val="1"/>
      <charset val="2"/>
    </font>
    <font>
      <sz val="11"/>
      <name val="Calibri"/>
      <family val="2"/>
      <scheme val="minor"/>
    </font>
    <font>
      <sz val="32"/>
      <color indexed="10"/>
      <name val="Wingdings"/>
      <charset val="2"/>
    </font>
    <font>
      <b/>
      <sz val="11"/>
      <color theme="0"/>
      <name val="Calibri"/>
      <family val="2"/>
      <scheme val="minor"/>
    </font>
    <font>
      <sz val="11"/>
      <color indexed="9"/>
      <name val="Calibri"/>
      <family val="2"/>
      <scheme val="minor"/>
    </font>
    <font>
      <b/>
      <sz val="11"/>
      <name val="Calibri"/>
      <family val="2"/>
      <scheme val="minor"/>
    </font>
    <font>
      <i/>
      <sz val="11"/>
      <name val="Calibri"/>
      <family val="2"/>
      <scheme val="minor"/>
    </font>
    <font>
      <b/>
      <i/>
      <sz val="11"/>
      <name val="Calibri"/>
      <family val="2"/>
      <scheme val="minor"/>
    </font>
    <font>
      <b/>
      <sz val="11"/>
      <color indexed="8"/>
      <name val="Calibri"/>
      <family val="2"/>
      <scheme val="minor"/>
    </font>
    <font>
      <sz val="11"/>
      <color indexed="8"/>
      <name val="Calibri"/>
      <family val="2"/>
      <scheme val="minor"/>
    </font>
    <font>
      <b/>
      <sz val="11"/>
      <color rgb="FFFF0000"/>
      <name val="Calibri"/>
      <family val="2"/>
      <scheme val="minor"/>
    </font>
    <font>
      <b/>
      <sz val="12"/>
      <name val="Calibri"/>
      <family val="2"/>
      <scheme val="minor"/>
    </font>
    <font>
      <b/>
      <sz val="9"/>
      <name val="Calibri"/>
      <family val="2"/>
      <scheme val="minor"/>
    </font>
    <font>
      <sz val="9"/>
      <name val="Calibri"/>
      <family val="2"/>
      <scheme val="minor"/>
    </font>
    <font>
      <i/>
      <sz val="11"/>
      <color indexed="8"/>
      <name val="Calibri"/>
      <family val="2"/>
      <scheme val="minor"/>
    </font>
    <font>
      <sz val="9"/>
      <color theme="1"/>
      <name val="Calibri"/>
      <family val="2"/>
      <scheme val="minor"/>
    </font>
    <font>
      <b/>
      <i/>
      <sz val="11"/>
      <color theme="1" tint="0.499984740745262"/>
      <name val="Calibri"/>
      <family val="2"/>
      <scheme val="minor"/>
    </font>
    <font>
      <b/>
      <u/>
      <sz val="11"/>
      <name val="Calibri"/>
      <family val="2"/>
      <scheme val="minor"/>
    </font>
    <font>
      <b/>
      <sz val="14"/>
      <name val="Calibri"/>
      <family val="2"/>
      <scheme val="minor"/>
    </font>
    <font>
      <sz val="11"/>
      <color indexed="10"/>
      <name val="Calibri"/>
      <family val="2"/>
      <scheme val="minor"/>
    </font>
    <font>
      <b/>
      <i/>
      <sz val="11"/>
      <color indexed="10"/>
      <name val="Calibri"/>
      <family val="2"/>
      <scheme val="minor"/>
    </font>
    <font>
      <i/>
      <sz val="11"/>
      <color indexed="10"/>
      <name val="Calibri"/>
      <family val="2"/>
      <scheme val="minor"/>
    </font>
    <font>
      <b/>
      <i/>
      <sz val="11"/>
      <color rgb="FFFF0000"/>
      <name val="Calibri"/>
      <family val="2"/>
      <scheme val="minor"/>
    </font>
    <font>
      <sz val="32"/>
      <color theme="0"/>
      <name val="Wingdings"/>
      <charset val="2"/>
    </font>
    <font>
      <b/>
      <sz val="14"/>
      <color theme="0"/>
      <name val="Arial"/>
      <family val="2"/>
    </font>
    <font>
      <b/>
      <sz val="11"/>
      <name val="Times New Roman"/>
      <family val="1"/>
    </font>
    <font>
      <b/>
      <u/>
      <sz val="11"/>
      <color theme="1"/>
      <name val="Calibri"/>
      <family val="2"/>
      <scheme val="minor"/>
    </font>
    <font>
      <b/>
      <sz val="11"/>
      <color rgb="FFFFFFFF"/>
      <name val="Calibri"/>
      <family val="2"/>
      <scheme val="minor"/>
    </font>
    <font>
      <sz val="11"/>
      <color theme="1"/>
      <name val="Times New Roman"/>
      <family val="1"/>
    </font>
    <font>
      <b/>
      <sz val="11"/>
      <color theme="1"/>
      <name val="Arial"/>
      <family val="2"/>
    </font>
    <font>
      <sz val="11"/>
      <color theme="1"/>
      <name val="Arial"/>
      <family val="2"/>
    </font>
    <font>
      <sz val="11"/>
      <color theme="0"/>
      <name val="Calibri"/>
      <family val="2"/>
      <scheme val="minor"/>
    </font>
    <font>
      <b/>
      <sz val="12"/>
      <color theme="0"/>
      <name val="Calibri"/>
      <family val="2"/>
      <scheme val="minor"/>
    </font>
    <font>
      <i/>
      <sz val="11"/>
      <color rgb="FFA40000"/>
      <name val="Calibri"/>
      <family val="2"/>
      <scheme val="minor"/>
    </font>
    <font>
      <b/>
      <sz val="11"/>
      <color rgb="FFC00000"/>
      <name val="Calibri"/>
      <family val="2"/>
      <scheme val="minor"/>
    </font>
    <font>
      <b/>
      <i/>
      <sz val="11"/>
      <color rgb="FFC00000"/>
      <name val="Calibri"/>
      <family val="2"/>
      <scheme val="minor"/>
    </font>
    <font>
      <sz val="36"/>
      <color theme="0"/>
      <name val="Wingdings"/>
      <charset val="2"/>
    </font>
    <font>
      <b/>
      <sz val="11"/>
      <color theme="8" tint="-0.249977111117893"/>
      <name val="Calibri"/>
      <family val="2"/>
      <scheme val="minor"/>
    </font>
    <font>
      <i/>
      <sz val="11"/>
      <color theme="1"/>
      <name val="Calibri"/>
      <family val="2"/>
      <scheme val="minor"/>
    </font>
    <font>
      <i/>
      <sz val="11"/>
      <color rgb="FFFF0000"/>
      <name val="Calibri"/>
      <family val="2"/>
      <scheme val="minor"/>
    </font>
    <font>
      <b/>
      <sz val="9"/>
      <color theme="1"/>
      <name val="Calibri"/>
      <family val="2"/>
      <scheme val="minor"/>
    </font>
    <font>
      <sz val="11"/>
      <color rgb="FFFF0000"/>
      <name val="Calibri"/>
      <family val="2"/>
      <scheme val="minor"/>
    </font>
    <font>
      <b/>
      <sz val="11"/>
      <color theme="9"/>
      <name val="Calibri"/>
      <family val="2"/>
      <scheme val="minor"/>
    </font>
    <font>
      <sz val="10"/>
      <color indexed="8"/>
      <name val="Calibri"/>
      <family val="2"/>
      <scheme val="minor"/>
    </font>
    <font>
      <sz val="12"/>
      <name val="Calibri"/>
      <family val="2"/>
      <scheme val="minor"/>
    </font>
    <font>
      <sz val="11"/>
      <color theme="1"/>
      <name val="Symbol"/>
      <family val="2"/>
      <charset val="2"/>
    </font>
    <font>
      <sz val="11"/>
      <color theme="1"/>
      <name val="Calibri"/>
      <family val="2"/>
    </font>
    <font>
      <b/>
      <sz val="12"/>
      <color indexed="53"/>
      <name val="Calibri"/>
      <family val="2"/>
      <scheme val="minor"/>
    </font>
    <font>
      <sz val="11"/>
      <color indexed="8"/>
      <name val="Times New Roman"/>
      <family val="1"/>
    </font>
    <font>
      <sz val="10"/>
      <color indexed="8"/>
      <name val="Times New Roman"/>
      <family val="1"/>
    </font>
    <font>
      <sz val="10"/>
      <name val="Times New Roman"/>
      <family val="1"/>
    </font>
    <font>
      <b/>
      <sz val="11"/>
      <color indexed="8"/>
      <name val="Times New Roman"/>
      <family val="1"/>
    </font>
    <font>
      <u/>
      <sz val="11"/>
      <color theme="10"/>
      <name val="Calibri"/>
      <family val="2"/>
      <scheme val="minor"/>
    </font>
    <font>
      <b/>
      <sz val="18"/>
      <color rgb="FF195186"/>
      <name val="Calibri"/>
      <family val="2"/>
      <scheme val="minor"/>
    </font>
    <font>
      <b/>
      <sz val="13"/>
      <color theme="3"/>
      <name val="Calibri"/>
      <family val="2"/>
      <scheme val="minor"/>
    </font>
    <font>
      <b/>
      <sz val="11"/>
      <color rgb="FFFF0000"/>
      <name val="Arial"/>
      <family val="2"/>
    </font>
    <font>
      <sz val="18"/>
      <name val="Calibri"/>
      <family val="2"/>
      <scheme val="minor"/>
    </font>
    <font>
      <b/>
      <sz val="18"/>
      <name val="Calibri"/>
      <family val="2"/>
      <scheme val="minor"/>
    </font>
    <font>
      <sz val="10"/>
      <color theme="1"/>
      <name val="Calibri"/>
      <family val="2"/>
      <scheme val="minor"/>
    </font>
    <font>
      <sz val="10.5"/>
      <color theme="1"/>
      <name val="Calibri"/>
      <family val="2"/>
      <scheme val="minor"/>
    </font>
    <font>
      <sz val="10.5"/>
      <color theme="1"/>
      <name val="Symbol"/>
      <family val="1"/>
      <charset val="2"/>
    </font>
    <font>
      <sz val="10.5"/>
      <color theme="1"/>
      <name val="Times New Roman"/>
      <family val="1"/>
    </font>
  </fonts>
  <fills count="32">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F9EEED"/>
        <bgColor indexed="64"/>
      </patternFill>
    </fill>
    <fill>
      <patternFill patternType="solid">
        <fgColor rgb="FFFFFF00"/>
        <bgColor indexed="64"/>
      </patternFill>
    </fill>
    <fill>
      <patternFill patternType="solid">
        <fgColor indexed="13"/>
        <bgColor indexed="64"/>
      </patternFill>
    </fill>
    <fill>
      <patternFill patternType="solid">
        <fgColor indexed="43"/>
        <bgColor indexed="64"/>
      </patternFill>
    </fill>
    <fill>
      <patternFill patternType="solid">
        <fgColor theme="0" tint="-4.9989318521683403E-2"/>
        <bgColor indexed="64"/>
      </patternFill>
    </fill>
    <fill>
      <patternFill patternType="solid">
        <fgColor theme="0"/>
        <bgColor indexed="64"/>
      </patternFill>
    </fill>
    <fill>
      <patternFill patternType="solid">
        <fgColor rgb="FFFDF9F9"/>
        <bgColor indexed="64"/>
      </patternFill>
    </fill>
    <fill>
      <patternFill patternType="solid">
        <fgColor indexed="9"/>
        <bgColor indexed="64"/>
      </patternFill>
    </fill>
    <fill>
      <patternFill patternType="solid">
        <fgColor rgb="FFFFFFCD"/>
        <bgColor indexed="64"/>
      </patternFill>
    </fill>
    <fill>
      <patternFill patternType="solid">
        <fgColor theme="1" tint="0.249977111117893"/>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indexed="44"/>
        <bgColor indexed="64"/>
      </patternFill>
    </fill>
    <fill>
      <patternFill patternType="solid">
        <fgColor rgb="FF80808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99CCFF"/>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F2CC"/>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FFFF00"/>
        <bgColor rgb="FF000000"/>
      </patternFill>
    </fill>
    <fill>
      <patternFill patternType="solid">
        <fgColor rgb="FFE2EFDA"/>
        <bgColor indexed="64"/>
      </patternFill>
    </fill>
    <fill>
      <patternFill patternType="solid">
        <fgColor theme="8" tint="0.79998168889431442"/>
        <bgColor indexed="64"/>
      </patternFill>
    </fill>
    <fill>
      <patternFill patternType="solid">
        <fgColor rgb="FFD1E6F3"/>
        <bgColor indexed="64"/>
      </patternFill>
    </fill>
    <fill>
      <patternFill patternType="solid">
        <fgColor theme="0" tint="-0.14999847407452621"/>
        <bgColor rgb="FF000000"/>
      </patternFill>
    </fill>
  </fills>
  <borders count="8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theme="9"/>
      </left>
      <right style="medium">
        <color theme="9"/>
      </right>
      <top style="medium">
        <color theme="9"/>
      </top>
      <bottom style="medium">
        <color theme="9"/>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theme="9" tint="-0.499984740745262"/>
      </top>
      <bottom/>
      <diagonal/>
    </border>
    <border>
      <left/>
      <right/>
      <top style="thin">
        <color theme="9" tint="-0.499984740745262"/>
      </top>
      <bottom/>
      <diagonal/>
    </border>
    <border>
      <left/>
      <right style="medium">
        <color indexed="64"/>
      </right>
      <top style="thin">
        <color theme="9" tint="-0.499984740745262"/>
      </top>
      <bottom/>
      <diagonal/>
    </border>
    <border>
      <left style="medium">
        <color indexed="64"/>
      </left>
      <right/>
      <top style="thin">
        <color indexed="64"/>
      </top>
      <bottom/>
      <diagonal/>
    </border>
    <border>
      <left/>
      <right/>
      <top style="thin">
        <color indexed="64"/>
      </top>
      <bottom/>
      <diagonal/>
    </border>
    <border>
      <left/>
      <right style="thin">
        <color indexed="64"/>
      </right>
      <top/>
      <bottom/>
      <diagonal/>
    </border>
    <border>
      <left/>
      <right/>
      <top/>
      <bottom style="thick">
        <color theme="4" tint="0.499984740745262"/>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78" fillId="0" borderId="0" applyNumberFormat="0" applyFill="0" applyBorder="0" applyAlignment="0" applyProtection="0"/>
    <xf numFmtId="0" fontId="80" fillId="0" borderId="81" applyNumberFormat="0" applyFill="0" applyAlignment="0" applyProtection="0"/>
  </cellStyleXfs>
  <cellXfs count="1081">
    <xf numFmtId="0" fontId="0" fillId="0" borderId="0" xfId="0"/>
    <xf numFmtId="0" fontId="0" fillId="0" borderId="2" xfId="0" applyBorder="1"/>
    <xf numFmtId="0" fontId="3" fillId="0" borderId="0" xfId="0" applyFont="1"/>
    <xf numFmtId="0" fontId="8" fillId="0" borderId="0" xfId="0" applyFont="1"/>
    <xf numFmtId="0" fontId="8" fillId="0" borderId="0" xfId="0" applyFont="1" applyAlignment="1">
      <alignment vertical="center"/>
    </xf>
    <xf numFmtId="0" fontId="5" fillId="11" borderId="9" xfId="0" applyFont="1" applyFill="1" applyBorder="1" applyAlignment="1">
      <alignment vertical="top"/>
    </xf>
    <xf numFmtId="0" fontId="5" fillId="11" borderId="10" xfId="0" applyFont="1" applyFill="1" applyBorder="1" applyAlignment="1">
      <alignment vertical="top"/>
    </xf>
    <xf numFmtId="0" fontId="13" fillId="0" borderId="0" xfId="0" applyFont="1"/>
    <xf numFmtId="0" fontId="13" fillId="0" borderId="0" xfId="0" applyFont="1" applyAlignment="1">
      <alignment horizontal="left"/>
    </xf>
    <xf numFmtId="0" fontId="3" fillId="0" borderId="1" xfId="0" applyFont="1" applyBorder="1"/>
    <xf numFmtId="0" fontId="0" fillId="0" borderId="1" xfId="0" applyBorder="1"/>
    <xf numFmtId="0" fontId="14" fillId="0" borderId="1" xfId="0" applyFont="1" applyBorder="1"/>
    <xf numFmtId="0" fontId="0" fillId="0" borderId="7" xfId="0" applyBorder="1"/>
    <xf numFmtId="0" fontId="0" fillId="0" borderId="8" xfId="0" applyBorder="1"/>
    <xf numFmtId="0" fontId="3" fillId="0" borderId="0" xfId="0" applyFont="1" applyProtection="1">
      <protection locked="0"/>
    </xf>
    <xf numFmtId="0" fontId="0" fillId="0" borderId="0" xfId="0" applyProtection="1">
      <protection locked="0"/>
    </xf>
    <xf numFmtId="44" fontId="0" fillId="0" borderId="2" xfId="1" applyFont="1" applyBorder="1"/>
    <xf numFmtId="0" fontId="18" fillId="0" borderId="1" xfId="0" applyFont="1" applyBorder="1"/>
    <xf numFmtId="0" fontId="3" fillId="0" borderId="0" xfId="0" applyFont="1" applyAlignment="1">
      <alignment horizontal="center"/>
    </xf>
    <xf numFmtId="0" fontId="3" fillId="0" borderId="0" xfId="0" applyFont="1" applyAlignment="1" applyProtection="1">
      <alignment horizontal="center"/>
      <protection locked="0"/>
    </xf>
    <xf numFmtId="44" fontId="0" fillId="6" borderId="18" xfId="1" applyFont="1" applyFill="1" applyBorder="1" applyProtection="1">
      <protection locked="0"/>
    </xf>
    <xf numFmtId="44" fontId="0" fillId="6" borderId="18" xfId="1" applyFont="1" applyFill="1" applyBorder="1" applyAlignment="1" applyProtection="1">
      <alignment horizontal="right"/>
      <protection locked="0"/>
    </xf>
    <xf numFmtId="44" fontId="0" fillId="0" borderId="18" xfId="1" applyFont="1" applyBorder="1" applyAlignment="1">
      <alignment horizontal="right"/>
    </xf>
    <xf numFmtId="0" fontId="14" fillId="0" borderId="11" xfId="0" applyFont="1" applyBorder="1"/>
    <xf numFmtId="0" fontId="3" fillId="0" borderId="17" xfId="0" applyFont="1" applyBorder="1" applyAlignment="1" applyProtection="1">
      <alignment horizontal="center"/>
      <protection locked="0"/>
    </xf>
    <xf numFmtId="3" fontId="3" fillId="0" borderId="18" xfId="3" applyNumberFormat="1" applyFont="1" applyBorder="1" applyAlignment="1">
      <alignment horizontal="center"/>
    </xf>
    <xf numFmtId="0" fontId="5" fillId="0" borderId="0" xfId="0" applyFont="1" applyAlignment="1">
      <alignment horizontal="center" vertical="top"/>
    </xf>
    <xf numFmtId="169" fontId="5" fillId="0" borderId="2" xfId="3" applyNumberFormat="1" applyFont="1" applyBorder="1" applyAlignment="1">
      <alignment horizontal="center" vertical="top"/>
    </xf>
    <xf numFmtId="0" fontId="4" fillId="0" borderId="0" xfId="0" applyFont="1" applyAlignment="1">
      <alignment horizontal="center"/>
    </xf>
    <xf numFmtId="0" fontId="3" fillId="0" borderId="0" xfId="0" applyFont="1" applyAlignment="1">
      <alignment horizontal="center" wrapText="1"/>
    </xf>
    <xf numFmtId="0" fontId="3" fillId="0" borderId="20" xfId="0" applyFont="1" applyBorder="1" applyAlignment="1" applyProtection="1">
      <alignment horizontal="center"/>
      <protection locked="0"/>
    </xf>
    <xf numFmtId="10" fontId="3" fillId="0" borderId="20" xfId="2" applyNumberFormat="1" applyFont="1" applyBorder="1" applyAlignment="1">
      <alignment horizontal="center"/>
    </xf>
    <xf numFmtId="170" fontId="19" fillId="0" borderId="0" xfId="0" applyNumberFormat="1" applyFont="1"/>
    <xf numFmtId="0" fontId="23" fillId="0" borderId="0" xfId="0" applyFont="1" applyAlignment="1">
      <alignment horizontal="center"/>
    </xf>
    <xf numFmtId="4" fontId="3" fillId="0" borderId="17" xfId="2" applyNumberFormat="1" applyFont="1" applyBorder="1" applyAlignment="1">
      <alignment horizontal="center"/>
    </xf>
    <xf numFmtId="0" fontId="24" fillId="0" borderId="0" xfId="0" applyFont="1"/>
    <xf numFmtId="4" fontId="3" fillId="0" borderId="68" xfId="0" applyNumberFormat="1" applyFont="1" applyBorder="1" applyAlignment="1">
      <alignment horizontal="center"/>
    </xf>
    <xf numFmtId="4" fontId="3" fillId="0" borderId="10" xfId="0" applyNumberFormat="1" applyFont="1" applyBorder="1" applyAlignment="1">
      <alignment horizontal="center"/>
    </xf>
    <xf numFmtId="0" fontId="3" fillId="0" borderId="10" xfId="0" applyFont="1" applyBorder="1" applyAlignment="1">
      <alignment horizontal="center"/>
    </xf>
    <xf numFmtId="2" fontId="3" fillId="0" borderId="10" xfId="0" applyNumberFormat="1" applyFont="1" applyBorder="1" applyAlignment="1">
      <alignment horizontal="center"/>
    </xf>
    <xf numFmtId="10" fontId="14" fillId="0" borderId="11" xfId="2" applyNumberFormat="1" applyFont="1" applyBorder="1" applyAlignment="1">
      <alignment horizontal="center"/>
    </xf>
    <xf numFmtId="0" fontId="0" fillId="15" borderId="19" xfId="0" applyFill="1" applyBorder="1"/>
    <xf numFmtId="0" fontId="0" fillId="15" borderId="20" xfId="0" applyFill="1" applyBorder="1"/>
    <xf numFmtId="0" fontId="3" fillId="15" borderId="20" xfId="0" applyFont="1" applyFill="1" applyBorder="1"/>
    <xf numFmtId="0" fontId="3" fillId="15" borderId="20" xfId="0" applyFont="1" applyFill="1" applyBorder="1" applyAlignment="1">
      <alignment horizontal="center"/>
    </xf>
    <xf numFmtId="3" fontId="3" fillId="15" borderId="21" xfId="3" applyNumberFormat="1" applyFont="1" applyFill="1" applyBorder="1" applyAlignment="1">
      <alignment horizontal="center"/>
    </xf>
    <xf numFmtId="0" fontId="3" fillId="15" borderId="19" xfId="0" applyFont="1" applyFill="1" applyBorder="1"/>
    <xf numFmtId="10" fontId="3" fillId="15" borderId="43" xfId="2" applyNumberFormat="1" applyFont="1" applyFill="1" applyBorder="1" applyAlignment="1">
      <alignment horizontal="center"/>
    </xf>
    <xf numFmtId="0" fontId="3" fillId="15" borderId="43" xfId="0" applyFont="1" applyFill="1" applyBorder="1" applyAlignment="1">
      <alignment horizontal="center"/>
    </xf>
    <xf numFmtId="10" fontId="3" fillId="15" borderId="20" xfId="2" applyNumberFormat="1" applyFont="1" applyFill="1" applyBorder="1" applyAlignment="1">
      <alignment horizontal="center"/>
    </xf>
    <xf numFmtId="4" fontId="3" fillId="15" borderId="43" xfId="2" applyNumberFormat="1" applyFont="1" applyFill="1" applyBorder="1" applyAlignment="1">
      <alignment horizontal="center"/>
    </xf>
    <xf numFmtId="10" fontId="3" fillId="0" borderId="17" xfId="2" applyNumberFormat="1" applyFont="1" applyBorder="1" applyAlignment="1" applyProtection="1">
      <alignment horizontal="center"/>
      <protection locked="0"/>
    </xf>
    <xf numFmtId="2" fontId="3" fillId="0" borderId="17" xfId="0" applyNumberFormat="1" applyFont="1" applyBorder="1" applyAlignment="1" applyProtection="1">
      <alignment horizontal="center"/>
      <protection locked="0"/>
    </xf>
    <xf numFmtId="10" fontId="3" fillId="0" borderId="0" xfId="2" applyNumberFormat="1" applyFont="1" applyAlignment="1" applyProtection="1">
      <alignment horizontal="center"/>
      <protection locked="0"/>
    </xf>
    <xf numFmtId="2" fontId="3" fillId="0" borderId="0" xfId="0" applyNumberFormat="1" applyFont="1" applyAlignment="1" applyProtection="1">
      <alignment horizontal="center"/>
      <protection locked="0"/>
    </xf>
    <xf numFmtId="4" fontId="3" fillId="0" borderId="0" xfId="2" applyNumberFormat="1" applyFont="1" applyAlignment="1">
      <alignment horizontal="center"/>
    </xf>
    <xf numFmtId="49" fontId="0" fillId="0" borderId="0" xfId="0" applyNumberFormat="1"/>
    <xf numFmtId="0" fontId="9" fillId="0" borderId="0" xfId="0" applyFont="1"/>
    <xf numFmtId="0" fontId="0" fillId="6" borderId="37" xfId="0" applyFill="1" applyBorder="1"/>
    <xf numFmtId="0" fontId="0" fillId="17" borderId="37" xfId="0" applyFill="1" applyBorder="1"/>
    <xf numFmtId="0" fontId="21" fillId="9" borderId="2" xfId="0" applyFont="1" applyFill="1" applyBorder="1" applyAlignment="1">
      <alignment vertical="center" wrapText="1"/>
    </xf>
    <xf numFmtId="0" fontId="0" fillId="0" borderId="0" xfId="0" applyAlignment="1">
      <alignment horizontal="left"/>
    </xf>
    <xf numFmtId="0" fontId="3" fillId="11" borderId="10" xfId="0" applyFont="1" applyFill="1" applyBorder="1" applyAlignment="1">
      <alignment vertical="center"/>
    </xf>
    <xf numFmtId="0" fontId="3" fillId="11" borderId="11" xfId="0" applyFont="1" applyFill="1" applyBorder="1" applyAlignment="1">
      <alignment vertical="center"/>
    </xf>
    <xf numFmtId="0" fontId="21" fillId="9" borderId="69" xfId="0" applyFont="1" applyFill="1" applyBorder="1" applyAlignment="1">
      <alignment vertical="center" wrapText="1"/>
    </xf>
    <xf numFmtId="0" fontId="26" fillId="9" borderId="69" xfId="0" applyFont="1" applyFill="1" applyBorder="1" applyAlignment="1">
      <alignment horizontal="left" vertical="center" wrapText="1" indent="5"/>
    </xf>
    <xf numFmtId="0" fontId="31" fillId="0" borderId="9" xfId="0" applyFont="1" applyBorder="1"/>
    <xf numFmtId="0" fontId="31" fillId="0" borderId="10" xfId="0" applyFont="1" applyBorder="1" applyAlignment="1" applyProtection="1">
      <alignment horizontal="right"/>
      <protection locked="0"/>
    </xf>
    <xf numFmtId="0" fontId="31" fillId="0" borderId="11" xfId="0" applyFont="1" applyBorder="1" applyAlignment="1" applyProtection="1">
      <alignment horizontal="center"/>
      <protection locked="0"/>
    </xf>
    <xf numFmtId="0" fontId="31" fillId="0" borderId="0" xfId="0" applyFont="1" applyAlignment="1">
      <alignment horizontal="right"/>
    </xf>
    <xf numFmtId="0" fontId="31" fillId="0" borderId="0" xfId="0" applyFont="1" applyAlignment="1" applyProtection="1">
      <alignment horizontal="center"/>
      <protection locked="0"/>
    </xf>
    <xf numFmtId="0" fontId="0" fillId="0" borderId="6" xfId="0" applyBorder="1"/>
    <xf numFmtId="0" fontId="27" fillId="8" borderId="34" xfId="0" quotePrefix="1" applyFont="1" applyFill="1" applyBorder="1" applyAlignment="1">
      <alignment horizontal="center"/>
    </xf>
    <xf numFmtId="0" fontId="27" fillId="8" borderId="51" xfId="0" quotePrefix="1" applyFont="1" applyFill="1" applyBorder="1" applyAlignment="1">
      <alignment horizontal="center"/>
    </xf>
    <xf numFmtId="0" fontId="31" fillId="8" borderId="36" xfId="0" applyFont="1" applyFill="1" applyBorder="1" applyAlignment="1">
      <alignment horizontal="center" vertical="top" wrapText="1"/>
    </xf>
    <xf numFmtId="0" fontId="31" fillId="8" borderId="65" xfId="0" applyFont="1" applyFill="1" applyBorder="1" applyAlignment="1">
      <alignment horizontal="center" vertical="top" wrapText="1"/>
    </xf>
    <xf numFmtId="44" fontId="32" fillId="4" borderId="39" xfId="0" applyNumberFormat="1" applyFont="1" applyFill="1" applyBorder="1" applyAlignment="1" applyProtection="1">
      <alignment horizontal="right"/>
      <protection locked="0"/>
    </xf>
    <xf numFmtId="10" fontId="32" fillId="4" borderId="39" xfId="0" applyNumberFormat="1" applyFont="1" applyFill="1" applyBorder="1" applyAlignment="1" applyProtection="1">
      <alignment horizontal="center"/>
      <protection locked="0"/>
    </xf>
    <xf numFmtId="44" fontId="32" fillId="4" borderId="47" xfId="0" applyNumberFormat="1" applyFont="1" applyFill="1" applyBorder="1" applyAlignment="1" applyProtection="1">
      <alignment horizontal="right"/>
      <protection locked="0"/>
    </xf>
    <xf numFmtId="44" fontId="27" fillId="6" borderId="59" xfId="0" applyNumberFormat="1" applyFont="1" applyFill="1" applyBorder="1" applyAlignment="1" applyProtection="1">
      <alignment horizontal="right"/>
      <protection locked="0"/>
    </xf>
    <xf numFmtId="10" fontId="27" fillId="6" borderId="59" xfId="0" applyNumberFormat="1" applyFont="1" applyFill="1" applyBorder="1" applyAlignment="1" applyProtection="1">
      <alignment horizontal="center"/>
      <protection locked="0"/>
    </xf>
    <xf numFmtId="44" fontId="27" fillId="0" borderId="59" xfId="0" applyNumberFormat="1" applyFont="1" applyBorder="1" applyAlignment="1">
      <alignment horizontal="right"/>
    </xf>
    <xf numFmtId="44" fontId="27" fillId="6" borderId="60" xfId="0" applyNumberFormat="1" applyFont="1" applyFill="1" applyBorder="1" applyAlignment="1" applyProtection="1">
      <alignment horizontal="right"/>
      <protection locked="0"/>
    </xf>
    <xf numFmtId="44" fontId="27" fillId="0" borderId="52" xfId="0" applyNumberFormat="1" applyFont="1" applyBorder="1" applyAlignment="1" applyProtection="1">
      <alignment horizontal="right"/>
      <protection locked="0"/>
    </xf>
    <xf numFmtId="10" fontId="27" fillId="0" borderId="52" xfId="0" applyNumberFormat="1" applyFont="1" applyBorder="1" applyAlignment="1" applyProtection="1">
      <alignment horizontal="center"/>
      <protection locked="0"/>
    </xf>
    <xf numFmtId="44" fontId="27" fillId="0" borderId="52" xfId="0" applyNumberFormat="1" applyFont="1" applyBorder="1" applyAlignment="1">
      <alignment horizontal="right"/>
    </xf>
    <xf numFmtId="44" fontId="27" fillId="0" borderId="53" xfId="0" applyNumberFormat="1" applyFont="1" applyBorder="1" applyAlignment="1" applyProtection="1">
      <alignment horizontal="right"/>
      <protection locked="0"/>
    </xf>
    <xf numFmtId="0" fontId="27" fillId="0" borderId="3" xfId="0" applyFont="1" applyBorder="1" applyAlignment="1">
      <alignment horizontal="center"/>
    </xf>
    <xf numFmtId="0" fontId="27" fillId="0" borderId="4" xfId="0" applyFont="1" applyBorder="1" applyAlignment="1">
      <alignment horizontal="center"/>
    </xf>
    <xf numFmtId="0" fontId="33" fillId="0" borderId="4" xfId="0" applyFont="1" applyBorder="1"/>
    <xf numFmtId="0" fontId="33" fillId="0" borderId="4" xfId="0" applyFont="1" applyBorder="1" applyAlignment="1">
      <alignment horizontal="right" indent="1"/>
    </xf>
    <xf numFmtId="44" fontId="27" fillId="8" borderId="9" xfId="0" applyNumberFormat="1" applyFont="1" applyFill="1" applyBorder="1" applyAlignment="1">
      <alignment horizontal="right"/>
    </xf>
    <xf numFmtId="44" fontId="27" fillId="8" borderId="37" xfId="0" applyNumberFormat="1" applyFont="1" applyFill="1" applyBorder="1" applyAlignment="1">
      <alignment horizontal="right"/>
    </xf>
    <xf numFmtId="0" fontId="34" fillId="0" borderId="1" xfId="0" applyFont="1" applyBorder="1"/>
    <xf numFmtId="0" fontId="34" fillId="0" borderId="0" xfId="0" applyFont="1"/>
    <xf numFmtId="0" fontId="34" fillId="0" borderId="2" xfId="0" applyFont="1" applyBorder="1"/>
    <xf numFmtId="0" fontId="0" fillId="0" borderId="3" xfId="0" applyBorder="1"/>
    <xf numFmtId="0" fontId="0" fillId="0" borderId="4" xfId="0" applyBorder="1"/>
    <xf numFmtId="0" fontId="0" fillId="0" borderId="5" xfId="0" applyBorder="1"/>
    <xf numFmtId="0" fontId="31" fillId="0" borderId="1" xfId="0" applyFont="1" applyBorder="1"/>
    <xf numFmtId="0" fontId="31" fillId="0" borderId="1" xfId="0" applyFont="1" applyBorder="1" applyAlignment="1">
      <alignment horizontal="center"/>
    </xf>
    <xf numFmtId="0" fontId="31" fillId="0" borderId="0" xfId="0" applyFont="1" applyAlignment="1">
      <alignment horizontal="left" vertical="top"/>
    </xf>
    <xf numFmtId="0" fontId="0" fillId="0" borderId="0" xfId="0" applyAlignment="1">
      <alignment horizontal="left" vertical="top"/>
    </xf>
    <xf numFmtId="0" fontId="0" fillId="0" borderId="2" xfId="0" applyBorder="1" applyAlignment="1">
      <alignment horizontal="left" vertical="top"/>
    </xf>
    <xf numFmtId="0" fontId="31" fillId="0" borderId="1" xfId="0" applyFont="1" applyBorder="1" applyAlignment="1">
      <alignment horizontal="center" vertical="center"/>
    </xf>
    <xf numFmtId="0" fontId="31" fillId="0" borderId="0" xfId="0" applyFont="1" applyAlignment="1">
      <alignment vertical="top"/>
    </xf>
    <xf numFmtId="0" fontId="31" fillId="0" borderId="2" xfId="0" applyFont="1" applyBorder="1" applyAlignment="1">
      <alignment horizontal="left" vertical="top"/>
    </xf>
    <xf numFmtId="0" fontId="27" fillId="0" borderId="0" xfId="0" applyFont="1" applyAlignment="1">
      <alignment vertical="top"/>
    </xf>
    <xf numFmtId="0" fontId="27" fillId="0" borderId="2" xfId="0" applyFont="1" applyBorder="1" applyAlignment="1">
      <alignment vertical="top"/>
    </xf>
    <xf numFmtId="0" fontId="31" fillId="0" borderId="0" xfId="0" applyFont="1"/>
    <xf numFmtId="0" fontId="0" fillId="0" borderId="10" xfId="0" applyBorder="1"/>
    <xf numFmtId="0" fontId="0" fillId="0" borderId="0" xfId="0" applyAlignment="1">
      <alignment horizontal="right"/>
    </xf>
    <xf numFmtId="164" fontId="0" fillId="14" borderId="37" xfId="0" applyNumberFormat="1" applyFill="1" applyBorder="1"/>
    <xf numFmtId="0" fontId="0" fillId="0" borderId="0" xfId="0" applyAlignment="1">
      <alignment vertical="top"/>
    </xf>
    <xf numFmtId="0" fontId="0" fillId="0" borderId="2" xfId="0" applyBorder="1" applyAlignment="1">
      <alignment vertical="top"/>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31" fillId="0" borderId="10" xfId="0" applyFont="1" applyBorder="1" applyAlignment="1">
      <alignment horizontal="right"/>
    </xf>
    <xf numFmtId="0" fontId="31" fillId="8" borderId="50" xfId="0" applyFont="1" applyFill="1" applyBorder="1" applyAlignment="1">
      <alignment horizontal="center" vertical="center"/>
    </xf>
    <xf numFmtId="0" fontId="31" fillId="8" borderId="56" xfId="0" applyFont="1" applyFill="1" applyBorder="1" applyAlignment="1">
      <alignment horizontal="center" vertical="center"/>
    </xf>
    <xf numFmtId="0" fontId="31" fillId="8" borderId="56" xfId="0" applyFont="1" applyFill="1" applyBorder="1" applyAlignment="1">
      <alignment horizontal="center" vertical="center" wrapText="1"/>
    </xf>
    <xf numFmtId="0" fontId="31" fillId="8" borderId="57" xfId="0" applyFont="1" applyFill="1" applyBorder="1" applyAlignment="1">
      <alignment horizontal="center" vertical="center" wrapText="1"/>
    </xf>
    <xf numFmtId="49" fontId="27" fillId="0" borderId="48" xfId="0" applyNumberFormat="1" applyFont="1" applyBorder="1" applyAlignment="1">
      <alignment horizontal="right"/>
    </xf>
    <xf numFmtId="0" fontId="27" fillId="6" borderId="52" xfId="0" applyFont="1" applyFill="1" applyBorder="1" applyProtection="1">
      <protection locked="0"/>
    </xf>
    <xf numFmtId="0" fontId="27" fillId="6" borderId="52" xfId="0" applyFont="1" applyFill="1" applyBorder="1" applyAlignment="1" applyProtection="1">
      <alignment horizontal="center"/>
      <protection locked="0"/>
    </xf>
    <xf numFmtId="0" fontId="27" fillId="6" borderId="53" xfId="0" applyFont="1" applyFill="1" applyBorder="1" applyProtection="1">
      <protection locked="0"/>
    </xf>
    <xf numFmtId="44" fontId="27" fillId="6" borderId="53" xfId="1" applyFont="1" applyFill="1" applyBorder="1" applyProtection="1">
      <protection locked="0"/>
    </xf>
    <xf numFmtId="49" fontId="27" fillId="0" borderId="49" xfId="0" applyNumberFormat="1" applyFont="1" applyBorder="1" applyAlignment="1">
      <alignment horizontal="right"/>
    </xf>
    <xf numFmtId="0" fontId="27" fillId="0" borderId="54" xfId="0" applyFont="1" applyBorder="1" applyProtection="1">
      <protection locked="0"/>
    </xf>
    <xf numFmtId="0" fontId="27" fillId="0" borderId="54" xfId="0" applyFont="1" applyBorder="1" applyAlignment="1" applyProtection="1">
      <alignment horizontal="center"/>
      <protection locked="0"/>
    </xf>
    <xf numFmtId="0" fontId="27" fillId="0" borderId="55" xfId="0" applyFont="1" applyBorder="1" applyProtection="1">
      <protection locked="0"/>
    </xf>
    <xf numFmtId="44" fontId="27" fillId="0" borderId="55" xfId="1" applyFont="1" applyBorder="1" applyProtection="1">
      <protection locked="0"/>
    </xf>
    <xf numFmtId="49" fontId="27" fillId="0" borderId="50" xfId="0" applyNumberFormat="1" applyFont="1" applyBorder="1" applyAlignment="1">
      <alignment horizontal="right"/>
    </xf>
    <xf numFmtId="0" fontId="27" fillId="0" borderId="56" xfId="0" applyFont="1" applyBorder="1" applyProtection="1">
      <protection locked="0"/>
    </xf>
    <xf numFmtId="0" fontId="27" fillId="0" borderId="56" xfId="0" applyFont="1" applyBorder="1" applyAlignment="1" applyProtection="1">
      <alignment horizontal="center"/>
      <protection locked="0"/>
    </xf>
    <xf numFmtId="0" fontId="27" fillId="0" borderId="57" xfId="0" applyFont="1" applyBorder="1" applyProtection="1">
      <protection locked="0"/>
    </xf>
    <xf numFmtId="44" fontId="27" fillId="0" borderId="57" xfId="1" applyFont="1" applyBorder="1" applyProtection="1">
      <protection locked="0"/>
    </xf>
    <xf numFmtId="164" fontId="27" fillId="8" borderId="11" xfId="1" applyNumberFormat="1" applyFont="1" applyFill="1" applyBorder="1"/>
    <xf numFmtId="49" fontId="31" fillId="0" borderId="1" xfId="0" applyNumberFormat="1" applyFont="1" applyBorder="1"/>
    <xf numFmtId="0" fontId="31" fillId="8" borderId="37" xfId="0" applyFont="1" applyFill="1" applyBorder="1" applyAlignment="1">
      <alignment horizontal="center" wrapText="1"/>
    </xf>
    <xf numFmtId="49" fontId="31" fillId="0" borderId="1" xfId="0" applyNumberFormat="1" applyFont="1" applyBorder="1" applyAlignment="1">
      <alignment horizontal="right"/>
    </xf>
    <xf numFmtId="49" fontId="31" fillId="0" borderId="0" xfId="0" applyNumberFormat="1" applyFont="1" applyAlignment="1">
      <alignment horizontal="right"/>
    </xf>
    <xf numFmtId="49" fontId="27" fillId="0" borderId="19" xfId="0" applyNumberFormat="1" applyFont="1" applyBorder="1" applyAlignment="1">
      <alignment horizontal="right"/>
    </xf>
    <xf numFmtId="44" fontId="27" fillId="0" borderId="53" xfId="1" applyFont="1" applyBorder="1" applyProtection="1">
      <protection locked="0"/>
    </xf>
    <xf numFmtId="49" fontId="27" fillId="0" borderId="22" xfId="0" applyNumberFormat="1" applyFont="1" applyBorder="1" applyAlignment="1">
      <alignment horizontal="right"/>
    </xf>
    <xf numFmtId="164" fontId="27" fillId="8" borderId="37" xfId="1" applyNumberFormat="1" applyFont="1" applyFill="1" applyBorder="1"/>
    <xf numFmtId="49" fontId="33" fillId="0" borderId="1" xfId="0" applyNumberFormat="1" applyFont="1" applyBorder="1" applyAlignment="1">
      <alignment horizontal="right" indent="1"/>
    </xf>
    <xf numFmtId="49" fontId="33" fillId="0" borderId="0" xfId="0" applyNumberFormat="1" applyFont="1" applyAlignment="1">
      <alignment horizontal="right" indent="1"/>
    </xf>
    <xf numFmtId="0" fontId="41" fillId="0" borderId="0" xfId="0" applyFont="1"/>
    <xf numFmtId="0" fontId="27" fillId="0" borderId="0" xfId="0" applyFont="1"/>
    <xf numFmtId="0" fontId="27" fillId="0" borderId="2" xfId="0" applyFont="1" applyBorder="1"/>
    <xf numFmtId="0" fontId="31" fillId="6" borderId="5" xfId="0" applyFont="1" applyFill="1" applyBorder="1" applyAlignment="1" applyProtection="1">
      <alignment horizontal="center"/>
      <protection locked="0"/>
    </xf>
    <xf numFmtId="0" fontId="0" fillId="0" borderId="0" xfId="0" applyAlignment="1">
      <alignment horizontal="center" wrapText="1"/>
    </xf>
    <xf numFmtId="49" fontId="0" fillId="0" borderId="1" xfId="0" applyNumberFormat="1" applyBorder="1" applyAlignment="1">
      <alignment horizontal="right" vertical="top"/>
    </xf>
    <xf numFmtId="0" fontId="0" fillId="0" borderId="0" xfId="0" applyAlignment="1">
      <alignment vertical="top" wrapText="1"/>
    </xf>
    <xf numFmtId="0" fontId="0" fillId="0" borderId="2" xfId="0" applyBorder="1" applyAlignment="1">
      <alignment vertical="top" wrapText="1"/>
    </xf>
    <xf numFmtId="0" fontId="31" fillId="0" borderId="10" xfId="0" applyFont="1" applyBorder="1" applyAlignment="1">
      <alignment horizontal="right" vertical="center"/>
    </xf>
    <xf numFmtId="0" fontId="31" fillId="0" borderId="6" xfId="0" applyFont="1" applyBorder="1" applyAlignment="1">
      <alignment horizontal="center"/>
    </xf>
    <xf numFmtId="0" fontId="31" fillId="0" borderId="7" xfId="0" applyFont="1" applyBorder="1" applyAlignment="1">
      <alignment horizontal="center"/>
    </xf>
    <xf numFmtId="0" fontId="31" fillId="0" borderId="8" xfId="0" applyFont="1" applyBorder="1" applyAlignment="1">
      <alignment horizontal="center"/>
    </xf>
    <xf numFmtId="0" fontId="31" fillId="8" borderId="37" xfId="0" applyFont="1" applyFill="1" applyBorder="1" applyAlignment="1">
      <alignment horizontal="center"/>
    </xf>
    <xf numFmtId="0" fontId="27" fillId="8" borderId="33" xfId="0" applyFont="1" applyFill="1" applyBorder="1" applyAlignment="1">
      <alignment horizontal="center" vertical="center"/>
    </xf>
    <xf numFmtId="0" fontId="27" fillId="8" borderId="34" xfId="0" applyFont="1" applyFill="1" applyBorder="1" applyAlignment="1">
      <alignment horizontal="center" vertical="center"/>
    </xf>
    <xf numFmtId="49" fontId="27" fillId="8" borderId="5" xfId="0" applyNumberFormat="1" applyFont="1" applyFill="1" applyBorder="1" applyAlignment="1">
      <alignment horizontal="center" vertical="center"/>
    </xf>
    <xf numFmtId="0" fontId="27" fillId="8" borderId="32" xfId="0" applyFont="1" applyFill="1" applyBorder="1" applyAlignment="1">
      <alignment horizontal="center" vertical="center"/>
    </xf>
    <xf numFmtId="0" fontId="31" fillId="8" borderId="35" xfId="0" applyFont="1" applyFill="1" applyBorder="1" applyAlignment="1">
      <alignment horizontal="center"/>
    </xf>
    <xf numFmtId="0" fontId="31" fillId="8" borderId="36" xfId="0" applyFont="1" applyFill="1" applyBorder="1" applyAlignment="1">
      <alignment horizontal="center"/>
    </xf>
    <xf numFmtId="0" fontId="31" fillId="8" borderId="8" xfId="0" applyFont="1" applyFill="1" applyBorder="1" applyAlignment="1">
      <alignment horizontal="center"/>
    </xf>
    <xf numFmtId="0" fontId="31" fillId="8" borderId="28" xfId="0" applyFont="1" applyFill="1" applyBorder="1" applyAlignment="1">
      <alignment horizontal="center"/>
    </xf>
    <xf numFmtId="0" fontId="31" fillId="0" borderId="37" xfId="0" applyFont="1" applyBorder="1" applyAlignment="1">
      <alignment horizontal="left" vertical="center" wrapText="1" indent="1"/>
    </xf>
    <xf numFmtId="0" fontId="31" fillId="6" borderId="38" xfId="0" applyFont="1" applyFill="1" applyBorder="1" applyAlignment="1" applyProtection="1">
      <alignment horizontal="center" vertical="center"/>
      <protection locked="0"/>
    </xf>
    <xf numFmtId="0" fontId="31" fillId="6" borderId="39" xfId="0" applyFont="1" applyFill="1" applyBorder="1" applyAlignment="1" applyProtection="1">
      <alignment horizontal="center" vertical="center"/>
      <protection locked="0"/>
    </xf>
    <xf numFmtId="0" fontId="31" fillId="6" borderId="11" xfId="0" applyFont="1" applyFill="1" applyBorder="1" applyAlignment="1" applyProtection="1">
      <alignment horizontal="center" vertical="center"/>
      <protection locked="0"/>
    </xf>
    <xf numFmtId="0" fontId="31" fillId="10" borderId="37" xfId="0" applyFont="1" applyFill="1" applyBorder="1" applyAlignment="1">
      <alignment horizontal="center" vertical="center"/>
    </xf>
    <xf numFmtId="0" fontId="31" fillId="0" borderId="28" xfId="0" applyFont="1" applyBorder="1" applyAlignment="1">
      <alignment horizontal="center" vertical="center"/>
    </xf>
    <xf numFmtId="165" fontId="31" fillId="10" borderId="28" xfId="0" applyNumberFormat="1" applyFont="1" applyFill="1" applyBorder="1" applyAlignment="1">
      <alignment horizontal="center" vertical="center"/>
    </xf>
    <xf numFmtId="0" fontId="27" fillId="0" borderId="1" xfId="0" applyFont="1" applyBorder="1"/>
    <xf numFmtId="0" fontId="31" fillId="0" borderId="0" xfId="0" applyFont="1" applyAlignment="1">
      <alignment horizontal="center" vertical="top"/>
    </xf>
    <xf numFmtId="0" fontId="31" fillId="8" borderId="32" xfId="0" applyFont="1" applyFill="1" applyBorder="1" applyAlignment="1">
      <alignment horizontal="center" vertical="center"/>
    </xf>
    <xf numFmtId="0" fontId="31" fillId="6" borderId="4" xfId="0" applyFont="1" applyFill="1" applyBorder="1" applyAlignment="1" applyProtection="1">
      <alignment horizontal="center" vertical="center"/>
      <protection locked="0"/>
    </xf>
    <xf numFmtId="0" fontId="31" fillId="8" borderId="32" xfId="0" applyFont="1" applyFill="1" applyBorder="1" applyAlignment="1">
      <alignment horizontal="center"/>
    </xf>
    <xf numFmtId="0" fontId="31" fillId="8" borderId="37" xfId="0" applyFont="1" applyFill="1" applyBorder="1" applyAlignment="1">
      <alignment horizontal="center" vertical="center"/>
    </xf>
    <xf numFmtId="0" fontId="31" fillId="8" borderId="12" xfId="0" applyFont="1" applyFill="1" applyBorder="1" applyAlignment="1">
      <alignment horizontal="center" vertical="center"/>
    </xf>
    <xf numFmtId="0" fontId="31" fillId="8" borderId="13" xfId="0" applyFont="1" applyFill="1" applyBorder="1" applyAlignment="1">
      <alignment horizontal="center" vertical="center"/>
    </xf>
    <xf numFmtId="0" fontId="31" fillId="8" borderId="28" xfId="0" applyFont="1" applyFill="1" applyBorder="1" applyAlignment="1">
      <alignment horizontal="center" vertical="center"/>
    </xf>
    <xf numFmtId="166" fontId="31" fillId="0" borderId="42" xfId="0" applyNumberFormat="1" applyFont="1" applyBorder="1" applyAlignment="1">
      <alignment horizontal="left" indent="4"/>
    </xf>
    <xf numFmtId="167" fontId="31" fillId="0" borderId="40" xfId="1" applyNumberFormat="1" applyFont="1" applyBorder="1" applyAlignment="1">
      <alignment horizontal="center"/>
    </xf>
    <xf numFmtId="7" fontId="31" fillId="0" borderId="40" xfId="0" applyNumberFormat="1" applyFont="1" applyBorder="1"/>
    <xf numFmtId="167" fontId="31" fillId="0" borderId="42" xfId="1" applyNumberFormat="1" applyFont="1" applyBorder="1" applyAlignment="1">
      <alignment horizontal="center"/>
    </xf>
    <xf numFmtId="7" fontId="31" fillId="0" borderId="42" xfId="0" applyNumberFormat="1" applyFont="1" applyBorder="1"/>
    <xf numFmtId="166" fontId="31" fillId="0" borderId="44" xfId="0" applyNumberFormat="1" applyFont="1" applyBorder="1" applyAlignment="1">
      <alignment horizontal="left" indent="4"/>
    </xf>
    <xf numFmtId="167" fontId="31" fillId="0" borderId="44" xfId="1" applyNumberFormat="1" applyFont="1" applyBorder="1" applyAlignment="1">
      <alignment horizontal="center"/>
    </xf>
    <xf numFmtId="7" fontId="31" fillId="0" borderId="44" xfId="0" applyNumberFormat="1" applyFont="1" applyBorder="1"/>
    <xf numFmtId="7" fontId="31" fillId="8" borderId="28" xfId="0" applyNumberFormat="1" applyFont="1" applyFill="1" applyBorder="1" applyAlignment="1">
      <alignment vertical="center"/>
    </xf>
    <xf numFmtId="0" fontId="31" fillId="6" borderId="10" xfId="0" applyFont="1" applyFill="1" applyBorder="1" applyAlignment="1" applyProtection="1">
      <alignment horizontal="center" vertical="center"/>
      <protection locked="0"/>
    </xf>
    <xf numFmtId="0" fontId="31" fillId="8" borderId="38" xfId="0" applyFont="1" applyFill="1" applyBorder="1" applyAlignment="1">
      <alignment horizontal="center" vertical="center"/>
    </xf>
    <xf numFmtId="0" fontId="31" fillId="8" borderId="47" xfId="0" applyFont="1" applyFill="1" applyBorder="1" applyAlignment="1">
      <alignment horizontal="center" vertical="center"/>
    </xf>
    <xf numFmtId="0" fontId="27" fillId="13" borderId="3" xfId="0" applyFont="1" applyFill="1" applyBorder="1"/>
    <xf numFmtId="0" fontId="31" fillId="13" borderId="11" xfId="0" applyFont="1" applyFill="1" applyBorder="1" applyAlignment="1">
      <alignment horizontal="center"/>
    </xf>
    <xf numFmtId="0" fontId="31" fillId="8" borderId="34" xfId="0" applyFont="1" applyFill="1" applyBorder="1" applyAlignment="1">
      <alignment horizontal="center" vertical="center"/>
    </xf>
    <xf numFmtId="0" fontId="31" fillId="8" borderId="51" xfId="0" applyFont="1" applyFill="1" applyBorder="1" applyAlignment="1">
      <alignment horizontal="center" vertical="center"/>
    </xf>
    <xf numFmtId="0" fontId="31" fillId="0" borderId="14" xfId="0" applyFont="1" applyBorder="1" applyAlignment="1">
      <alignment horizontal="center"/>
    </xf>
    <xf numFmtId="167" fontId="31" fillId="0" borderId="39" xfId="1" applyNumberFormat="1" applyFont="1" applyBorder="1" applyAlignment="1">
      <alignment horizontal="center"/>
    </xf>
    <xf numFmtId="7" fontId="31" fillId="0" borderId="47" xfId="0" applyNumberFormat="1" applyFont="1" applyBorder="1"/>
    <xf numFmtId="0" fontId="31" fillId="8" borderId="39" xfId="0" applyFont="1" applyFill="1" applyBorder="1" applyAlignment="1">
      <alignment horizontal="center" vertical="center"/>
    </xf>
    <xf numFmtId="7" fontId="31" fillId="0" borderId="18" xfId="0" applyNumberFormat="1" applyFont="1" applyBorder="1"/>
    <xf numFmtId="7" fontId="31" fillId="0" borderId="21" xfId="0" applyNumberFormat="1" applyFont="1" applyBorder="1"/>
    <xf numFmtId="7" fontId="31" fillId="0" borderId="27" xfId="0" applyNumberFormat="1" applyFont="1" applyBorder="1"/>
    <xf numFmtId="7" fontId="31" fillId="8" borderId="37" xfId="0" applyNumberFormat="1" applyFont="1" applyFill="1" applyBorder="1" applyAlignment="1">
      <alignment vertical="center"/>
    </xf>
    <xf numFmtId="0" fontId="31" fillId="6" borderId="37" xfId="0" applyFont="1" applyFill="1" applyBorder="1" applyAlignment="1" applyProtection="1">
      <alignment horizontal="center"/>
      <protection locked="0"/>
    </xf>
    <xf numFmtId="7" fontId="31" fillId="8" borderId="37" xfId="0" applyNumberFormat="1" applyFont="1" applyFill="1" applyBorder="1"/>
    <xf numFmtId="0" fontId="27" fillId="0" borderId="6" xfId="0" applyFont="1" applyBorder="1"/>
    <xf numFmtId="0" fontId="27" fillId="0" borderId="7" xfId="0" applyFont="1" applyBorder="1"/>
    <xf numFmtId="0" fontId="31" fillId="0" borderId="3" xfId="0" applyFont="1" applyBorder="1"/>
    <xf numFmtId="0" fontId="27" fillId="0" borderId="4" xfId="0" applyFont="1" applyBorder="1"/>
    <xf numFmtId="0" fontId="27" fillId="0" borderId="5" xfId="0" applyFont="1" applyBorder="1"/>
    <xf numFmtId="0" fontId="32" fillId="0" borderId="0" xfId="0" applyFont="1"/>
    <xf numFmtId="10" fontId="27" fillId="5" borderId="0" xfId="2" applyNumberFormat="1" applyFont="1" applyFill="1" applyAlignment="1" applyProtection="1">
      <alignment horizontal="center"/>
      <protection locked="0"/>
    </xf>
    <xf numFmtId="10" fontId="27" fillId="5" borderId="17" xfId="2" applyNumberFormat="1" applyFont="1" applyFill="1" applyBorder="1" applyAlignment="1" applyProtection="1">
      <alignment horizontal="center"/>
      <protection locked="0"/>
    </xf>
    <xf numFmtId="10" fontId="31" fillId="0" borderId="0" xfId="0" applyNumberFormat="1" applyFont="1" applyAlignment="1">
      <alignment horizontal="center"/>
    </xf>
    <xf numFmtId="0" fontId="31" fillId="0" borderId="7" xfId="0" applyFont="1" applyBorder="1"/>
    <xf numFmtId="0" fontId="27" fillId="0" borderId="8" xfId="0" applyFont="1" applyBorder="1"/>
    <xf numFmtId="0" fontId="31" fillId="0" borderId="12" xfId="0" applyFont="1" applyBorder="1" applyAlignment="1">
      <alignment horizontal="center"/>
    </xf>
    <xf numFmtId="0" fontId="31" fillId="0" borderId="10" xfId="0" applyFont="1" applyBorder="1" applyAlignment="1">
      <alignment horizontal="center"/>
    </xf>
    <xf numFmtId="0" fontId="31" fillId="0" borderId="47" xfId="0" applyFont="1" applyBorder="1" applyAlignment="1">
      <alignment horizontal="center"/>
    </xf>
    <xf numFmtId="0" fontId="31" fillId="0" borderId="11" xfId="0" applyFont="1" applyBorder="1" applyAlignment="1">
      <alignment horizontal="center"/>
    </xf>
    <xf numFmtId="0" fontId="31" fillId="0" borderId="9" xfId="0" applyFont="1" applyBorder="1" applyAlignment="1">
      <alignment horizontal="center"/>
    </xf>
    <xf numFmtId="0" fontId="31" fillId="0" borderId="39" xfId="0" applyFont="1" applyBorder="1" applyAlignment="1">
      <alignment horizontal="center"/>
    </xf>
    <xf numFmtId="0" fontId="31" fillId="7" borderId="9" xfId="0" applyFont="1" applyFill="1" applyBorder="1" applyAlignment="1">
      <alignment vertical="center" wrapText="1"/>
    </xf>
    <xf numFmtId="0" fontId="31" fillId="7" borderId="39" xfId="0" applyFont="1" applyFill="1" applyBorder="1" applyAlignment="1">
      <alignment horizontal="left" vertical="center" wrapText="1"/>
    </xf>
    <xf numFmtId="0" fontId="31" fillId="7" borderId="34" xfId="0" applyFont="1" applyFill="1" applyBorder="1" applyAlignment="1">
      <alignment horizontal="center" vertical="center" wrapText="1"/>
    </xf>
    <xf numFmtId="0" fontId="31" fillId="7" borderId="62" xfId="0" applyFont="1" applyFill="1" applyBorder="1" applyAlignment="1">
      <alignment horizontal="center" vertical="center" wrapText="1"/>
    </xf>
    <xf numFmtId="0" fontId="31" fillId="7" borderId="51" xfId="0" applyFont="1" applyFill="1" applyBorder="1" applyAlignment="1">
      <alignment horizontal="center" vertical="center" wrapText="1"/>
    </xf>
    <xf numFmtId="0" fontId="32" fillId="7" borderId="58" xfId="0" applyFont="1" applyFill="1" applyBorder="1" applyAlignment="1">
      <alignment horizontal="left"/>
    </xf>
    <xf numFmtId="0" fontId="32" fillId="7" borderId="61" xfId="0" applyFont="1" applyFill="1" applyBorder="1" applyAlignment="1">
      <alignment horizontal="left"/>
    </xf>
    <xf numFmtId="44" fontId="32" fillId="7" borderId="59" xfId="0" applyNumberFormat="1" applyFont="1" applyFill="1" applyBorder="1"/>
    <xf numFmtId="49" fontId="32" fillId="7" borderId="59" xfId="0" applyNumberFormat="1" applyFont="1" applyFill="1" applyBorder="1" applyAlignment="1">
      <alignment horizontal="center"/>
    </xf>
    <xf numFmtId="44" fontId="32" fillId="0" borderId="59" xfId="0" applyNumberFormat="1" applyFont="1" applyBorder="1"/>
    <xf numFmtId="44" fontId="32" fillId="7" borderId="60" xfId="0" applyNumberFormat="1" applyFont="1" applyFill="1" applyBorder="1"/>
    <xf numFmtId="0" fontId="32" fillId="7" borderId="50" xfId="0" applyFont="1" applyFill="1" applyBorder="1" applyAlignment="1">
      <alignment horizontal="left"/>
    </xf>
    <xf numFmtId="0" fontId="32" fillId="7" borderId="45" xfId="0" applyFont="1" applyFill="1" applyBorder="1" applyAlignment="1">
      <alignment horizontal="left"/>
    </xf>
    <xf numFmtId="44" fontId="32" fillId="7" borderId="56" xfId="0" applyNumberFormat="1" applyFont="1" applyFill="1" applyBorder="1"/>
    <xf numFmtId="44" fontId="32" fillId="0" borderId="56" xfId="0" applyNumberFormat="1" applyFont="1" applyBorder="1"/>
    <xf numFmtId="44" fontId="32" fillId="7" borderId="57" xfId="0" applyNumberFormat="1" applyFont="1" applyFill="1" applyBorder="1"/>
    <xf numFmtId="0" fontId="27" fillId="6" borderId="66" xfId="0" applyFont="1" applyFill="1" applyBorder="1" applyAlignment="1" applyProtection="1">
      <alignment horizontal="left" wrapText="1"/>
      <protection locked="0"/>
    </xf>
    <xf numFmtId="171" fontId="27" fillId="6" borderId="59" xfId="0" applyNumberFormat="1" applyFont="1" applyFill="1" applyBorder="1" applyAlignment="1" applyProtection="1">
      <alignment horizontal="center"/>
      <protection locked="0"/>
    </xf>
    <xf numFmtId="44" fontId="27" fillId="0" borderId="64" xfId="0" applyNumberFormat="1" applyFont="1" applyBorder="1"/>
    <xf numFmtId="44" fontId="27" fillId="0" borderId="59" xfId="0" applyNumberFormat="1" applyFont="1" applyBorder="1"/>
    <xf numFmtId="0" fontId="27" fillId="0" borderId="19" xfId="0" applyFont="1" applyBorder="1" applyAlignment="1" applyProtection="1">
      <alignment horizontal="left" wrapText="1"/>
      <protection locked="0"/>
    </xf>
    <xf numFmtId="171" fontId="27" fillId="0" borderId="25" xfId="0" applyNumberFormat="1" applyFont="1" applyBorder="1" applyAlignment="1" applyProtection="1">
      <alignment horizontal="center"/>
      <protection locked="0"/>
    </xf>
    <xf numFmtId="44" fontId="27" fillId="0" borderId="26" xfId="0" applyNumberFormat="1" applyFont="1" applyBorder="1"/>
    <xf numFmtId="44" fontId="27" fillId="0" borderId="54" xfId="0" applyNumberFormat="1" applyFont="1" applyBorder="1"/>
    <xf numFmtId="171" fontId="27" fillId="0" borderId="52" xfId="0" applyNumberFormat="1" applyFont="1" applyBorder="1" applyAlignment="1" applyProtection="1">
      <alignment horizontal="center"/>
      <protection locked="0"/>
    </xf>
    <xf numFmtId="0" fontId="27" fillId="0" borderId="22" xfId="0" applyFont="1" applyBorder="1" applyAlignment="1" applyProtection="1">
      <alignment horizontal="left" wrapText="1"/>
      <protection locked="0"/>
    </xf>
    <xf numFmtId="44" fontId="27" fillId="0" borderId="56" xfId="0" applyNumberFormat="1" applyFont="1" applyBorder="1" applyAlignment="1" applyProtection="1">
      <alignment horizontal="right"/>
      <protection locked="0"/>
    </xf>
    <xf numFmtId="171" fontId="27" fillId="0" borderId="56" xfId="0" applyNumberFormat="1" applyFont="1" applyBorder="1" applyAlignment="1" applyProtection="1">
      <alignment horizontal="center"/>
      <protection locked="0"/>
    </xf>
    <xf numFmtId="44" fontId="27" fillId="0" borderId="56" xfId="0" applyNumberFormat="1" applyFont="1" applyBorder="1" applyAlignment="1">
      <alignment horizontal="right"/>
    </xf>
    <xf numFmtId="44" fontId="27" fillId="0" borderId="46" xfId="0" applyNumberFormat="1" applyFont="1" applyBorder="1"/>
    <xf numFmtId="44" fontId="27" fillId="0" borderId="56" xfId="0" applyNumberFormat="1" applyFont="1" applyBorder="1"/>
    <xf numFmtId="44" fontId="27" fillId="0" borderId="65" xfId="0" applyNumberFormat="1" applyFont="1" applyBorder="1" applyAlignment="1" applyProtection="1">
      <alignment horizontal="right"/>
      <protection locked="0"/>
    </xf>
    <xf numFmtId="0" fontId="31" fillId="0" borderId="6" xfId="0" applyFont="1" applyBorder="1" applyAlignment="1">
      <alignment wrapText="1"/>
    </xf>
    <xf numFmtId="44" fontId="31" fillId="0" borderId="65" xfId="0" applyNumberFormat="1" applyFont="1" applyBorder="1"/>
    <xf numFmtId="0" fontId="31" fillId="0" borderId="0" xfId="0" applyFont="1" applyAlignment="1">
      <alignment wrapText="1"/>
    </xf>
    <xf numFmtId="10" fontId="45" fillId="0" borderId="2" xfId="0" applyNumberFormat="1" applyFont="1" applyBorder="1" applyAlignment="1" applyProtection="1">
      <alignment horizontal="left" wrapText="1"/>
      <protection locked="0"/>
    </xf>
    <xf numFmtId="0" fontId="21" fillId="0" borderId="0" xfId="0" applyFont="1" applyAlignment="1">
      <alignment vertical="top"/>
    </xf>
    <xf numFmtId="0" fontId="31" fillId="0" borderId="1" xfId="0" quotePrefix="1" applyFont="1" applyBorder="1" applyAlignment="1">
      <alignment horizontal="center" vertical="top"/>
    </xf>
    <xf numFmtId="0" fontId="31" fillId="0" borderId="0" xfId="0" applyFont="1" applyAlignment="1">
      <alignment horizontal="left" vertical="top" wrapText="1"/>
    </xf>
    <xf numFmtId="0" fontId="31" fillId="0" borderId="2" xfId="0" applyFont="1" applyBorder="1" applyAlignment="1">
      <alignment horizontal="left" vertical="top" wrapText="1"/>
    </xf>
    <xf numFmtId="0" fontId="27" fillId="0" borderId="0" xfId="0" applyFont="1" applyAlignment="1">
      <alignment vertical="center"/>
    </xf>
    <xf numFmtId="0" fontId="31" fillId="0" borderId="1" xfId="0" quotePrefix="1" applyFont="1" applyBorder="1" applyAlignment="1">
      <alignment horizontal="right" vertical="top"/>
    </xf>
    <xf numFmtId="0" fontId="46" fillId="0" borderId="3" xfId="0" applyFont="1" applyBorder="1"/>
    <xf numFmtId="0" fontId="47" fillId="0" borderId="4" xfId="0" applyFont="1" applyBorder="1"/>
    <xf numFmtId="0" fontId="45" fillId="0" borderId="5" xfId="0" applyFont="1" applyBorder="1"/>
    <xf numFmtId="0" fontId="48" fillId="0" borderId="1" xfId="0" applyFont="1" applyBorder="1"/>
    <xf numFmtId="0" fontId="46" fillId="0" borderId="0" xfId="0" applyFont="1"/>
    <xf numFmtId="0" fontId="45" fillId="0" borderId="2" xfId="0" applyFont="1" applyBorder="1"/>
    <xf numFmtId="0" fontId="47" fillId="0" borderId="7" xfId="0" applyFont="1" applyBorder="1"/>
    <xf numFmtId="0" fontId="45" fillId="0" borderId="8" xfId="0" applyFont="1" applyBorder="1"/>
    <xf numFmtId="44" fontId="0" fillId="16" borderId="38" xfId="0" applyNumberFormat="1" applyFill="1" applyBorder="1"/>
    <xf numFmtId="44" fontId="0" fillId="16" borderId="11" xfId="0" applyNumberFormat="1" applyFill="1" applyBorder="1"/>
    <xf numFmtId="0" fontId="31" fillId="0" borderId="10" xfId="0" applyFont="1" applyBorder="1" applyProtection="1">
      <protection locked="0"/>
    </xf>
    <xf numFmtId="0" fontId="31" fillId="8" borderId="63" xfId="0" applyFont="1" applyFill="1" applyBorder="1" applyAlignment="1">
      <alignment horizontal="center" vertical="top" wrapText="1"/>
    </xf>
    <xf numFmtId="0" fontId="31" fillId="8" borderId="30" xfId="0" applyFont="1" applyFill="1" applyBorder="1" applyAlignment="1">
      <alignment horizontal="center" vertical="top" wrapText="1"/>
    </xf>
    <xf numFmtId="0" fontId="31" fillId="8" borderId="29" xfId="0" applyFont="1" applyFill="1" applyBorder="1" applyAlignment="1">
      <alignment horizontal="center" vertical="top" wrapText="1"/>
    </xf>
    <xf numFmtId="0" fontId="31" fillId="8" borderId="31" xfId="0" applyFont="1" applyFill="1" applyBorder="1" applyAlignment="1">
      <alignment horizontal="center" vertical="top" wrapText="1"/>
    </xf>
    <xf numFmtId="44" fontId="27" fillId="0" borderId="54" xfId="0" applyNumberFormat="1" applyFont="1" applyBorder="1" applyAlignment="1" applyProtection="1">
      <alignment horizontal="right"/>
      <protection locked="0"/>
    </xf>
    <xf numFmtId="10" fontId="27" fillId="0" borderId="54" xfId="0" applyNumberFormat="1" applyFont="1" applyBorder="1" applyAlignment="1" applyProtection="1">
      <alignment horizontal="center"/>
      <protection locked="0"/>
    </xf>
    <xf numFmtId="44" fontId="27" fillId="0" borderId="55" xfId="0" applyNumberFormat="1" applyFont="1" applyBorder="1" applyAlignment="1" applyProtection="1">
      <alignment horizontal="right"/>
      <protection locked="0"/>
    </xf>
    <xf numFmtId="10" fontId="27" fillId="0" borderId="56" xfId="0" applyNumberFormat="1" applyFont="1" applyBorder="1" applyAlignment="1" applyProtection="1">
      <alignment horizontal="center"/>
      <protection locked="0"/>
    </xf>
    <xf numFmtId="44" fontId="27" fillId="0" borderId="36" xfId="0" applyNumberFormat="1" applyFont="1" applyBorder="1" applyAlignment="1">
      <alignment horizontal="right"/>
    </xf>
    <xf numFmtId="44" fontId="27" fillId="0" borderId="57" xfId="0" applyNumberFormat="1" applyFont="1" applyBorder="1" applyAlignment="1" applyProtection="1">
      <alignment horizontal="right"/>
      <protection locked="0"/>
    </xf>
    <xf numFmtId="0" fontId="33" fillId="0" borderId="0" xfId="0" applyFont="1" applyAlignment="1">
      <alignment horizontal="center"/>
    </xf>
    <xf numFmtId="0" fontId="33" fillId="0" borderId="0" xfId="0" applyFont="1" applyAlignment="1">
      <alignment horizontal="right" vertical="center" indent="1"/>
    </xf>
    <xf numFmtId="44" fontId="27" fillId="8" borderId="35" xfId="0" applyNumberFormat="1" applyFont="1" applyFill="1" applyBorder="1" applyAlignment="1">
      <alignment horizontal="right" vertical="center"/>
    </xf>
    <xf numFmtId="44" fontId="27" fillId="8" borderId="65" xfId="0" applyNumberFormat="1" applyFont="1" applyFill="1" applyBorder="1" applyAlignment="1">
      <alignment horizontal="right" vertical="center"/>
    </xf>
    <xf numFmtId="0" fontId="31" fillId="8" borderId="59" xfId="0" applyFont="1" applyFill="1" applyBorder="1" applyAlignment="1">
      <alignment horizontal="center" vertical="top" wrapText="1"/>
    </xf>
    <xf numFmtId="0" fontId="31" fillId="8" borderId="60" xfId="0" applyFont="1" applyFill="1" applyBorder="1" applyAlignment="1">
      <alignment horizontal="center" vertical="top" wrapText="1"/>
    </xf>
    <xf numFmtId="0" fontId="27" fillId="0" borderId="1" xfId="0" applyFont="1" applyBorder="1" applyAlignment="1">
      <alignment horizontal="center"/>
    </xf>
    <xf numFmtId="0" fontId="27" fillId="0" borderId="0" xfId="0" applyFont="1" applyAlignment="1">
      <alignment horizontal="center"/>
    </xf>
    <xf numFmtId="44" fontId="27" fillId="8" borderId="38" xfId="0" applyNumberFormat="1" applyFont="1" applyFill="1" applyBorder="1" applyAlignment="1">
      <alignment horizontal="right" vertical="center"/>
    </xf>
    <xf numFmtId="44" fontId="27" fillId="8" borderId="47" xfId="0" applyNumberFormat="1" applyFont="1" applyFill="1" applyBorder="1" applyAlignment="1">
      <alignment horizontal="right" vertical="center"/>
    </xf>
    <xf numFmtId="0" fontId="27" fillId="0" borderId="4" xfId="0" applyFont="1" applyBorder="1" applyAlignment="1">
      <alignment vertical="top" wrapText="1"/>
    </xf>
    <xf numFmtId="0" fontId="27" fillId="0" borderId="5" xfId="0" applyFont="1" applyBorder="1" applyAlignment="1">
      <alignment vertical="top" wrapText="1"/>
    </xf>
    <xf numFmtId="0" fontId="31" fillId="0" borderId="37" xfId="0" applyFont="1" applyBorder="1" applyAlignment="1">
      <alignment horizontal="center"/>
    </xf>
    <xf numFmtId="0" fontId="31" fillId="0" borderId="2" xfId="0" applyFont="1" applyBorder="1"/>
    <xf numFmtId="0" fontId="31" fillId="0" borderId="0" xfId="0" applyFont="1" applyAlignment="1">
      <alignment horizontal="center"/>
    </xf>
    <xf numFmtId="44" fontId="27" fillId="6" borderId="52" xfId="0" applyNumberFormat="1" applyFont="1" applyFill="1" applyBorder="1" applyAlignment="1" applyProtection="1">
      <alignment horizontal="right"/>
      <protection locked="0"/>
    </xf>
    <xf numFmtId="10" fontId="27" fillId="6" borderId="52" xfId="0" applyNumberFormat="1" applyFont="1" applyFill="1" applyBorder="1" applyAlignment="1" applyProtection="1">
      <alignment horizontal="center"/>
      <protection locked="0"/>
    </xf>
    <xf numFmtId="0" fontId="27" fillId="0" borderId="0" xfId="0" applyFont="1" applyAlignment="1">
      <alignment wrapText="1"/>
    </xf>
    <xf numFmtId="0" fontId="27" fillId="0" borderId="2" xfId="0" applyFont="1" applyBorder="1" applyAlignment="1">
      <alignment wrapText="1"/>
    </xf>
    <xf numFmtId="0" fontId="35" fillId="0" borderId="0" xfId="0" applyFont="1"/>
    <xf numFmtId="44" fontId="27" fillId="6" borderId="53" xfId="0" applyNumberFormat="1" applyFont="1" applyFill="1" applyBorder="1" applyAlignment="1" applyProtection="1">
      <alignment horizontal="right"/>
      <protection locked="0"/>
    </xf>
    <xf numFmtId="0" fontId="35" fillId="0" borderId="7" xfId="0" applyFont="1" applyBorder="1"/>
    <xf numFmtId="0" fontId="35" fillId="0" borderId="2" xfId="0" applyFont="1" applyBorder="1"/>
    <xf numFmtId="0" fontId="35" fillId="0" borderId="8" xfId="0" applyFont="1" applyBorder="1"/>
    <xf numFmtId="0" fontId="0" fillId="0" borderId="2" xfId="0" applyBorder="1" applyProtection="1">
      <protection locked="0"/>
    </xf>
    <xf numFmtId="0" fontId="0" fillId="6" borderId="18" xfId="0" applyFill="1" applyBorder="1" applyProtection="1">
      <protection locked="0"/>
    </xf>
    <xf numFmtId="168" fontId="0" fillId="6" borderId="17" xfId="0" applyNumberFormat="1" applyFill="1" applyBorder="1" applyProtection="1">
      <protection locked="0"/>
    </xf>
    <xf numFmtId="168" fontId="0" fillId="6" borderId="18" xfId="0" applyNumberFormat="1" applyFill="1" applyBorder="1" applyProtection="1">
      <protection locked="0"/>
    </xf>
    <xf numFmtId="0" fontId="0" fillId="0" borderId="1" xfId="0" applyBorder="1" applyAlignment="1">
      <alignment horizontal="left"/>
    </xf>
    <xf numFmtId="44" fontId="0" fillId="6" borderId="21" xfId="0" applyNumberFormat="1" applyFill="1" applyBorder="1" applyProtection="1">
      <protection locked="0"/>
    </xf>
    <xf numFmtId="44" fontId="0" fillId="0" borderId="21" xfId="0" applyNumberFormat="1" applyBorder="1" applyAlignment="1">
      <alignment horizontal="left"/>
    </xf>
    <xf numFmtId="0" fontId="27" fillId="0" borderId="2" xfId="0" applyFont="1" applyBorder="1" applyProtection="1">
      <protection locked="0"/>
    </xf>
    <xf numFmtId="0" fontId="27" fillId="0" borderId="1" xfId="0" applyFont="1" applyBorder="1" applyAlignment="1">
      <alignment vertical="top"/>
    </xf>
    <xf numFmtId="0" fontId="27" fillId="0" borderId="1" xfId="0" applyFont="1" applyBorder="1" applyAlignment="1">
      <alignment horizontal="left" vertical="top"/>
    </xf>
    <xf numFmtId="0" fontId="27" fillId="6" borderId="17" xfId="0" applyFont="1" applyFill="1" applyBorder="1" applyProtection="1">
      <protection locked="0"/>
    </xf>
    <xf numFmtId="0" fontId="27" fillId="0" borderId="2" xfId="0" applyFont="1" applyBorder="1" applyAlignment="1" applyProtection="1">
      <alignment horizontal="center" vertical="top"/>
      <protection locked="0"/>
    </xf>
    <xf numFmtId="0" fontId="27" fillId="0" borderId="6" xfId="0" applyFont="1" applyBorder="1" applyAlignment="1">
      <alignment horizontal="left" vertical="center" wrapText="1" indent="1"/>
    </xf>
    <xf numFmtId="0" fontId="27" fillId="0" borderId="7" xfId="0" applyFont="1" applyBorder="1" applyAlignment="1">
      <alignment horizontal="left" vertical="center" wrapText="1" indent="1"/>
    </xf>
    <xf numFmtId="0" fontId="27" fillId="0" borderId="8" xfId="0" applyFont="1" applyBorder="1" applyAlignment="1">
      <alignment horizontal="left" vertical="center" wrapText="1" indent="1"/>
    </xf>
    <xf numFmtId="0" fontId="38" fillId="0" borderId="4" xfId="0" applyFont="1" applyBorder="1"/>
    <xf numFmtId="0" fontId="41" fillId="0" borderId="5" xfId="0" applyFont="1" applyBorder="1"/>
    <xf numFmtId="0" fontId="38" fillId="0" borderId="7" xfId="0" applyFont="1" applyBorder="1"/>
    <xf numFmtId="0" fontId="38" fillId="0" borderId="3" xfId="0" applyFont="1" applyBorder="1" applyAlignment="1">
      <alignment horizontal="left"/>
    </xf>
    <xf numFmtId="0" fontId="39" fillId="0" borderId="4" xfId="0" applyFont="1" applyBorder="1"/>
    <xf numFmtId="0" fontId="38" fillId="0" borderId="5" xfId="0" applyFont="1" applyBorder="1"/>
    <xf numFmtId="0" fontId="38" fillId="0" borderId="6" xfId="0" applyFont="1" applyBorder="1" applyAlignment="1">
      <alignment horizontal="left"/>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31" fillId="0" borderId="1" xfId="0" applyFont="1" applyBorder="1" applyAlignment="1">
      <alignment horizontal="left" vertical="top"/>
    </xf>
    <xf numFmtId="0" fontId="31" fillId="0" borderId="1" xfId="0" applyFont="1" applyBorder="1" applyAlignment="1">
      <alignment horizontal="left"/>
    </xf>
    <xf numFmtId="0" fontId="44" fillId="0" borderId="3" xfId="0" quotePrefix="1" applyFont="1" applyBorder="1"/>
    <xf numFmtId="0" fontId="0" fillId="0" borderId="2" xfId="0" applyBorder="1" applyAlignment="1">
      <alignment horizontal="center" vertical="top"/>
    </xf>
    <xf numFmtId="164" fontId="29" fillId="0" borderId="0" xfId="1" applyNumberFormat="1" applyFont="1"/>
    <xf numFmtId="49" fontId="31" fillId="0" borderId="4" xfId="0" applyNumberFormat="1" applyFont="1" applyBorder="1" applyAlignment="1">
      <alignment horizontal="right"/>
    </xf>
    <xf numFmtId="0" fontId="33" fillId="0" borderId="4" xfId="0" applyFont="1" applyBorder="1" applyAlignment="1">
      <alignment horizontal="right"/>
    </xf>
    <xf numFmtId="49" fontId="31" fillId="0" borderId="6" xfId="0" applyNumberFormat="1" applyFont="1" applyBorder="1" applyAlignment="1">
      <alignment horizontal="right"/>
    </xf>
    <xf numFmtId="49" fontId="31" fillId="0" borderId="7" xfId="0" applyNumberFormat="1" applyFont="1" applyBorder="1" applyAlignment="1">
      <alignment horizontal="right"/>
    </xf>
    <xf numFmtId="0" fontId="41" fillId="0" borderId="4" xfId="0" applyFont="1" applyBorder="1"/>
    <xf numFmtId="0" fontId="39" fillId="0" borderId="6" xfId="0" applyFont="1" applyBorder="1" applyAlignment="1">
      <alignment horizontal="left"/>
    </xf>
    <xf numFmtId="0" fontId="39" fillId="0" borderId="7" xfId="0" applyFont="1" applyBorder="1"/>
    <xf numFmtId="0" fontId="39" fillId="0" borderId="5" xfId="0" applyFont="1" applyBorder="1"/>
    <xf numFmtId="0" fontId="39" fillId="0" borderId="6" xfId="0" applyFont="1" applyBorder="1"/>
    <xf numFmtId="0" fontId="39" fillId="0" borderId="8" xfId="0" applyFont="1" applyBorder="1" applyAlignment="1">
      <alignment horizontal="right"/>
    </xf>
    <xf numFmtId="0" fontId="41" fillId="0" borderId="5" xfId="0" applyFont="1" applyBorder="1" applyAlignment="1">
      <alignment horizontal="right"/>
    </xf>
    <xf numFmtId="0" fontId="39" fillId="0" borderId="4" xfId="0" applyFont="1" applyBorder="1" applyAlignment="1">
      <alignment horizontal="center"/>
    </xf>
    <xf numFmtId="10" fontId="0" fillId="0" borderId="18" xfId="2" applyNumberFormat="1" applyFont="1" applyBorder="1" applyAlignment="1">
      <alignment horizontal="right"/>
    </xf>
    <xf numFmtId="0" fontId="31" fillId="7" borderId="39" xfId="0" applyFont="1" applyFill="1" applyBorder="1" applyAlignment="1">
      <alignment horizontal="center" vertical="center" wrapText="1"/>
    </xf>
    <xf numFmtId="0" fontId="31" fillId="7" borderId="47" xfId="0" applyFont="1" applyFill="1" applyBorder="1" applyAlignment="1">
      <alignment horizontal="center" vertical="center" wrapText="1"/>
    </xf>
    <xf numFmtId="0" fontId="35" fillId="0" borderId="1" xfId="0" applyFont="1" applyBorder="1"/>
    <xf numFmtId="0" fontId="35" fillId="0" borderId="6" xfId="0" applyFont="1" applyBorder="1"/>
    <xf numFmtId="0" fontId="39" fillId="0" borderId="7" xfId="0" applyFont="1" applyBorder="1" applyAlignment="1">
      <alignment horizontal="left"/>
    </xf>
    <xf numFmtId="0" fontId="41" fillId="0" borderId="7" xfId="0" applyFont="1" applyBorder="1"/>
    <xf numFmtId="0" fontId="31" fillId="0" borderId="1" xfId="0" applyFont="1" applyBorder="1" applyAlignment="1">
      <alignment horizontal="right"/>
    </xf>
    <xf numFmtId="0" fontId="31" fillId="0" borderId="1" xfId="0" applyFont="1" applyBorder="1" applyAlignment="1">
      <alignment horizontal="right" vertical="center"/>
    </xf>
    <xf numFmtId="2" fontId="3" fillId="6" borderId="17" xfId="0" applyNumberFormat="1" applyFont="1" applyFill="1" applyBorder="1" applyAlignment="1" applyProtection="1">
      <alignment horizontal="center"/>
      <protection locked="0"/>
    </xf>
    <xf numFmtId="0" fontId="0" fillId="0" borderId="0" xfId="0" applyFont="1"/>
    <xf numFmtId="0" fontId="53" fillId="18" borderId="37" xfId="0" applyFont="1" applyFill="1" applyBorder="1"/>
    <xf numFmtId="0" fontId="53" fillId="18" borderId="37" xfId="0" applyFont="1" applyFill="1" applyBorder="1" applyAlignment="1">
      <alignment horizontal="center"/>
    </xf>
    <xf numFmtId="0" fontId="0" fillId="9" borderId="5" xfId="0" applyFont="1" applyFill="1" applyBorder="1" applyAlignment="1">
      <alignment vertical="center" wrapText="1"/>
    </xf>
    <xf numFmtId="0" fontId="26" fillId="9" borderId="2" xfId="0" applyFont="1" applyFill="1" applyBorder="1" applyAlignment="1">
      <alignment horizontal="left" vertical="center" wrapText="1" indent="5"/>
    </xf>
    <xf numFmtId="0" fontId="21" fillId="9" borderId="8" xfId="0" quotePrefix="1" applyFont="1" applyFill="1" applyBorder="1" applyAlignment="1">
      <alignment vertical="center" wrapText="1"/>
    </xf>
    <xf numFmtId="0" fontId="36" fillId="9" borderId="2" xfId="0" applyFont="1" applyFill="1" applyBorder="1" applyAlignment="1">
      <alignment horizontal="center" vertical="center" wrapText="1"/>
    </xf>
    <xf numFmtId="0" fontId="0" fillId="9" borderId="32" xfId="0" applyFont="1" applyFill="1" applyBorder="1" applyAlignment="1">
      <alignment vertical="center" wrapText="1"/>
    </xf>
    <xf numFmtId="0" fontId="0" fillId="9" borderId="69" xfId="0" applyFont="1" applyFill="1" applyBorder="1" applyAlignment="1">
      <alignment vertical="center" wrapText="1"/>
    </xf>
    <xf numFmtId="0" fontId="0" fillId="9" borderId="2" xfId="0" applyFont="1" applyFill="1" applyBorder="1" applyAlignment="1">
      <alignment vertical="center" wrapText="1"/>
    </xf>
    <xf numFmtId="0" fontId="55" fillId="9" borderId="2" xfId="0" applyFont="1" applyFill="1" applyBorder="1" applyAlignment="1">
      <alignment vertical="center" wrapText="1"/>
    </xf>
    <xf numFmtId="0" fontId="56" fillId="9" borderId="2" xfId="0" applyFont="1" applyFill="1" applyBorder="1" applyAlignment="1">
      <alignment horizontal="left" vertical="center" wrapText="1" indent="2"/>
    </xf>
    <xf numFmtId="0" fontId="0" fillId="9" borderId="2" xfId="0" applyFont="1" applyFill="1" applyBorder="1" applyAlignment="1">
      <alignment horizontal="center" vertical="top" wrapText="1"/>
    </xf>
    <xf numFmtId="0" fontId="0" fillId="9" borderId="8" xfId="0" applyFont="1" applyFill="1" applyBorder="1" applyAlignment="1">
      <alignment horizontal="center" vertical="top" wrapText="1"/>
    </xf>
    <xf numFmtId="0" fontId="56" fillId="9" borderId="8" xfId="0" applyFont="1" applyFill="1" applyBorder="1" applyAlignment="1">
      <alignment horizontal="left" vertical="center" wrapText="1" indent="2"/>
    </xf>
    <xf numFmtId="0" fontId="56" fillId="9" borderId="2" xfId="0" applyFont="1" applyFill="1" applyBorder="1" applyAlignment="1">
      <alignment horizontal="left" vertical="center" wrapText="1" indent="8"/>
    </xf>
    <xf numFmtId="0" fontId="56" fillId="9" borderId="8" xfId="0" applyFont="1" applyFill="1" applyBorder="1" applyAlignment="1">
      <alignment horizontal="left" vertical="center" wrapText="1" indent="8"/>
    </xf>
    <xf numFmtId="0" fontId="0" fillId="9" borderId="2" xfId="0" applyFont="1" applyFill="1" applyBorder="1" applyAlignment="1">
      <alignment horizontal="center" vertical="center" wrapText="1"/>
    </xf>
    <xf numFmtId="0" fontId="39" fillId="0" borderId="7" xfId="0" applyFont="1" applyBorder="1" applyAlignment="1">
      <alignment horizontal="left"/>
    </xf>
    <xf numFmtId="0" fontId="31" fillId="0" borderId="1" xfId="0" applyFont="1" applyBorder="1" applyAlignment="1">
      <alignment horizontal="center"/>
    </xf>
    <xf numFmtId="0" fontId="21" fillId="0" borderId="1" xfId="0" applyFont="1" applyBorder="1"/>
    <xf numFmtId="0" fontId="31" fillId="7" borderId="13" xfId="0" applyFont="1" applyFill="1" applyBorder="1" applyAlignment="1">
      <alignment horizontal="center" vertical="center" wrapText="1"/>
    </xf>
    <xf numFmtId="0" fontId="32" fillId="7" borderId="56" xfId="0" applyNumberFormat="1" applyFont="1" applyFill="1" applyBorder="1" applyAlignment="1">
      <alignment horizontal="center"/>
    </xf>
    <xf numFmtId="0" fontId="0" fillId="0" borderId="0" xfId="0" applyFont="1" applyAlignment="1">
      <alignment vertical="center"/>
    </xf>
    <xf numFmtId="0" fontId="0" fillId="9" borderId="11" xfId="0" applyFont="1" applyFill="1" applyBorder="1" applyAlignment="1">
      <alignment vertical="center" wrapText="1"/>
    </xf>
    <xf numFmtId="0" fontId="0" fillId="24" borderId="37" xfId="0" applyFont="1" applyFill="1" applyBorder="1" applyAlignment="1">
      <alignment vertical="center" wrapText="1"/>
    </xf>
    <xf numFmtId="49" fontId="31" fillId="5" borderId="37" xfId="0" quotePrefix="1" applyNumberFormat="1" applyFont="1" applyFill="1" applyBorder="1" applyAlignment="1" applyProtection="1">
      <alignment horizontal="center"/>
      <protection locked="0"/>
    </xf>
    <xf numFmtId="14" fontId="27" fillId="5" borderId="25" xfId="0" applyNumberFormat="1" applyFont="1" applyFill="1" applyBorder="1" applyAlignment="1" applyProtection="1">
      <alignment horizontal="right"/>
      <protection locked="0"/>
    </xf>
    <xf numFmtId="14" fontId="27" fillId="0" borderId="25" xfId="0" applyNumberFormat="1" applyFont="1" applyBorder="1" applyAlignment="1" applyProtection="1">
      <alignment horizontal="right"/>
      <protection locked="0"/>
    </xf>
    <xf numFmtId="0" fontId="31" fillId="0" borderId="1" xfId="0" applyFont="1" applyBorder="1" applyAlignment="1">
      <alignment horizontal="center" vertical="center"/>
    </xf>
    <xf numFmtId="0" fontId="31" fillId="0" borderId="0" xfId="0" applyFont="1" applyAlignment="1">
      <alignment horizontal="left" vertical="top" wrapText="1"/>
    </xf>
    <xf numFmtId="0" fontId="31" fillId="0" borderId="10" xfId="0" applyFont="1" applyBorder="1" applyAlignment="1">
      <alignment horizontal="center"/>
    </xf>
    <xf numFmtId="0" fontId="31" fillId="7" borderId="12" xfId="0" applyFont="1" applyFill="1" applyBorder="1" applyAlignment="1">
      <alignment horizontal="center" wrapText="1"/>
    </xf>
    <xf numFmtId="0" fontId="61" fillId="0" borderId="7" xfId="0" applyFont="1" applyBorder="1"/>
    <xf numFmtId="49" fontId="39" fillId="6" borderId="41" xfId="0" applyNumberFormat="1" applyFont="1" applyFill="1" applyBorder="1" applyAlignment="1" applyProtection="1">
      <alignment horizontal="left"/>
      <protection locked="0"/>
    </xf>
    <xf numFmtId="49" fontId="39" fillId="0" borderId="43" xfId="0" applyNumberFormat="1" applyFont="1" applyBorder="1" applyAlignment="1" applyProtection="1">
      <alignment horizontal="left"/>
      <protection locked="0"/>
    </xf>
    <xf numFmtId="49" fontId="39" fillId="0" borderId="45" xfId="0" applyNumberFormat="1" applyFont="1" applyBorder="1" applyAlignment="1" applyProtection="1">
      <alignment horizontal="left"/>
      <protection locked="0"/>
    </xf>
    <xf numFmtId="44" fontId="27" fillId="0" borderId="28" xfId="0" applyNumberFormat="1" applyFont="1" applyBorder="1" applyAlignment="1">
      <alignment horizontal="right"/>
    </xf>
    <xf numFmtId="44" fontId="27" fillId="25" borderId="28" xfId="0" applyNumberFormat="1" applyFont="1" applyFill="1" applyBorder="1" applyAlignment="1">
      <alignment horizontal="right"/>
    </xf>
    <xf numFmtId="14" fontId="27" fillId="0" borderId="15" xfId="0" applyNumberFormat="1" applyFont="1" applyBorder="1" applyAlignment="1" applyProtection="1">
      <alignment horizontal="right"/>
      <protection locked="0"/>
    </xf>
    <xf numFmtId="2" fontId="59" fillId="7" borderId="59" xfId="0" applyNumberFormat="1" applyFont="1" applyFill="1" applyBorder="1" applyAlignment="1">
      <alignment horizontal="center"/>
    </xf>
    <xf numFmtId="2" fontId="32" fillId="7" borderId="56" xfId="0" applyNumberFormat="1" applyFont="1" applyFill="1" applyBorder="1" applyAlignment="1">
      <alignment horizontal="center"/>
    </xf>
    <xf numFmtId="2" fontId="27" fillId="6" borderId="59" xfId="0" applyNumberFormat="1" applyFont="1" applyFill="1" applyBorder="1" applyAlignment="1" applyProtection="1">
      <alignment horizontal="center"/>
      <protection locked="0"/>
    </xf>
    <xf numFmtId="2" fontId="27" fillId="0" borderId="52" xfId="0" applyNumberFormat="1" applyFont="1" applyBorder="1" applyAlignment="1" applyProtection="1">
      <alignment horizontal="center"/>
      <protection locked="0"/>
    </xf>
    <xf numFmtId="2" fontId="27" fillId="0" borderId="25" xfId="0" applyNumberFormat="1" applyFont="1" applyBorder="1" applyAlignment="1" applyProtection="1">
      <alignment horizontal="center"/>
      <protection locked="0"/>
    </xf>
    <xf numFmtId="2" fontId="27" fillId="0" borderId="52" xfId="0" applyNumberFormat="1" applyFont="1" applyBorder="1" applyAlignment="1" applyProtection="1">
      <alignment horizontal="right"/>
      <protection locked="0"/>
    </xf>
    <xf numFmtId="2" fontId="27" fillId="0" borderId="56" xfId="0" applyNumberFormat="1" applyFont="1" applyBorder="1" applyAlignment="1" applyProtection="1">
      <alignment horizontal="right"/>
      <protection locked="0"/>
    </xf>
    <xf numFmtId="0" fontId="0" fillId="23" borderId="69" xfId="0" applyFont="1" applyFill="1" applyBorder="1" applyAlignment="1">
      <alignment vertical="center" wrapText="1"/>
    </xf>
    <xf numFmtId="0" fontId="0" fillId="21" borderId="32" xfId="0" applyFont="1" applyFill="1" applyBorder="1" applyAlignment="1">
      <alignment vertical="center" wrapText="1"/>
    </xf>
    <xf numFmtId="0" fontId="0" fillId="0" borderId="2" xfId="0" applyFont="1" applyBorder="1"/>
    <xf numFmtId="0" fontId="0" fillId="0" borderId="8" xfId="0" applyFont="1" applyBorder="1"/>
    <xf numFmtId="0" fontId="27" fillId="6" borderId="59" xfId="0" applyFont="1" applyFill="1" applyBorder="1" applyAlignment="1" applyProtection="1">
      <alignment wrapText="1"/>
      <protection locked="0"/>
    </xf>
    <xf numFmtId="0" fontId="27" fillId="0" borderId="54" xfId="0" applyFont="1" applyBorder="1" applyAlignment="1" applyProtection="1">
      <alignment wrapText="1"/>
      <protection locked="0"/>
    </xf>
    <xf numFmtId="0" fontId="27" fillId="0" borderId="56" xfId="0" applyFont="1" applyBorder="1" applyAlignment="1" applyProtection="1">
      <alignment wrapText="1"/>
      <protection locked="0"/>
    </xf>
    <xf numFmtId="0" fontId="57" fillId="0" borderId="0" xfId="0" applyFont="1"/>
    <xf numFmtId="0" fontId="31" fillId="0" borderId="11" xfId="0" applyFont="1" applyBorder="1" applyAlignment="1">
      <alignment horizontal="center"/>
    </xf>
    <xf numFmtId="0" fontId="64" fillId="0" borderId="1" xfId="0" applyFont="1" applyBorder="1"/>
    <xf numFmtId="0" fontId="31" fillId="0" borderId="9" xfId="0" applyFont="1" applyBorder="1" applyAlignment="1">
      <alignment horizontal="center" vertical="center"/>
    </xf>
    <xf numFmtId="171" fontId="31" fillId="0" borderId="17" xfId="0" applyNumberFormat="1" applyFont="1" applyBorder="1" applyAlignment="1">
      <alignment horizontal="center"/>
    </xf>
    <xf numFmtId="171" fontId="31" fillId="0" borderId="20" xfId="0" applyNumberFormat="1" applyFont="1" applyBorder="1" applyAlignment="1">
      <alignment horizontal="center"/>
    </xf>
    <xf numFmtId="171" fontId="31" fillId="0" borderId="23" xfId="0" applyNumberFormat="1" applyFont="1" applyBorder="1" applyAlignment="1">
      <alignment horizontal="center"/>
    </xf>
    <xf numFmtId="0" fontId="31" fillId="0" borderId="1" xfId="0" applyFont="1" applyBorder="1" applyAlignment="1">
      <alignment horizontal="center" vertical="center"/>
    </xf>
    <xf numFmtId="0" fontId="31" fillId="0" borderId="0" xfId="0" applyFont="1" applyAlignment="1">
      <alignment horizontal="left" vertical="top" wrapText="1"/>
    </xf>
    <xf numFmtId="0" fontId="31" fillId="0" borderId="10" xfId="0" applyFont="1" applyBorder="1" applyAlignment="1">
      <alignment horizontal="center"/>
    </xf>
    <xf numFmtId="0" fontId="31" fillId="0" borderId="9" xfId="0" applyFont="1" applyBorder="1" applyAlignment="1">
      <alignment horizontal="center"/>
    </xf>
    <xf numFmtId="0" fontId="31" fillId="0" borderId="11" xfId="0" applyFont="1" applyBorder="1" applyAlignment="1">
      <alignment horizontal="center"/>
    </xf>
    <xf numFmtId="0" fontId="31" fillId="0" borderId="2" xfId="0" applyFont="1" applyBorder="1" applyAlignment="1">
      <alignment horizontal="left" vertical="top" wrapText="1"/>
    </xf>
    <xf numFmtId="0" fontId="31" fillId="0" borderId="47" xfId="0" applyFont="1" applyBorder="1" applyAlignment="1">
      <alignment horizontal="center"/>
    </xf>
    <xf numFmtId="0" fontId="39" fillId="0" borderId="4" xfId="0" applyFont="1" applyBorder="1"/>
    <xf numFmtId="165" fontId="31" fillId="0" borderId="35" xfId="2" applyNumberFormat="1" applyFont="1" applyBorder="1" applyAlignment="1">
      <alignment horizontal="center" vertical="center"/>
    </xf>
    <xf numFmtId="165" fontId="31" fillId="0" borderId="36" xfId="2" applyNumberFormat="1" applyFont="1" applyBorder="1" applyAlignment="1">
      <alignment horizontal="center" vertical="center"/>
    </xf>
    <xf numFmtId="165" fontId="31" fillId="0" borderId="8" xfId="2" applyNumberFormat="1" applyFont="1" applyBorder="1" applyAlignment="1">
      <alignment horizontal="center" vertical="center"/>
    </xf>
    <xf numFmtId="165" fontId="31" fillId="0" borderId="70" xfId="0" applyNumberFormat="1" applyFont="1" applyBorder="1" applyAlignment="1">
      <alignment horizontal="center"/>
    </xf>
    <xf numFmtId="165" fontId="31" fillId="0" borderId="42" xfId="0" applyNumberFormat="1" applyFont="1" applyBorder="1" applyAlignment="1">
      <alignment horizontal="center"/>
    </xf>
    <xf numFmtId="165" fontId="31" fillId="0" borderId="44" xfId="0" applyNumberFormat="1" applyFont="1" applyBorder="1" applyAlignment="1">
      <alignment horizontal="center"/>
    </xf>
    <xf numFmtId="2" fontId="32" fillId="7" borderId="59" xfId="0" applyNumberFormat="1" applyFont="1" applyFill="1" applyBorder="1" applyAlignment="1">
      <alignment horizontal="center"/>
    </xf>
    <xf numFmtId="0" fontId="39" fillId="0" borderId="9" xfId="0" applyFont="1" applyBorder="1" applyAlignment="1">
      <alignment vertical="center"/>
    </xf>
    <xf numFmtId="0" fontId="39" fillId="0" borderId="10" xfId="0" applyFont="1" applyBorder="1" applyAlignment="1">
      <alignment vertical="center"/>
    </xf>
    <xf numFmtId="0" fontId="39" fillId="0" borderId="10" xfId="0" applyFont="1" applyBorder="1" applyAlignment="1">
      <alignment vertical="center" wrapText="1"/>
    </xf>
    <xf numFmtId="0" fontId="39" fillId="0" borderId="11" xfId="0" quotePrefix="1" applyFont="1" applyBorder="1" applyAlignment="1">
      <alignment horizontal="right" vertical="center" wrapText="1"/>
    </xf>
    <xf numFmtId="0" fontId="66" fillId="0" borderId="3" xfId="0" applyFont="1" applyBorder="1"/>
    <xf numFmtId="0" fontId="39" fillId="0" borderId="10" xfId="0" applyFont="1" applyBorder="1"/>
    <xf numFmtId="0" fontId="41" fillId="0" borderId="11" xfId="0" applyFont="1" applyBorder="1"/>
    <xf numFmtId="0" fontId="32" fillId="0" borderId="1" xfId="0" applyFont="1" applyBorder="1" applyAlignment="1"/>
    <xf numFmtId="0" fontId="32" fillId="0" borderId="0" xfId="0" applyFont="1" applyAlignment="1"/>
    <xf numFmtId="0" fontId="32" fillId="0" borderId="30" xfId="0" applyFont="1" applyBorder="1" applyAlignment="1"/>
    <xf numFmtId="0" fontId="38" fillId="0" borderId="3" xfId="0" applyFont="1" applyBorder="1"/>
    <xf numFmtId="0" fontId="21" fillId="0" borderId="11" xfId="0" applyFont="1" applyBorder="1" applyAlignment="1">
      <alignment horizontal="center"/>
    </xf>
    <xf numFmtId="0" fontId="21" fillId="0" borderId="10" xfId="0" applyFont="1" applyBorder="1" applyAlignment="1">
      <alignment horizontal="center"/>
    </xf>
    <xf numFmtId="0" fontId="0" fillId="0" borderId="0" xfId="0" applyBorder="1"/>
    <xf numFmtId="0" fontId="0" fillId="0" borderId="0" xfId="0" applyBorder="1" applyAlignment="1">
      <alignment horizontal="left"/>
    </xf>
    <xf numFmtId="0" fontId="27" fillId="0" borderId="0" xfId="0" applyFont="1" applyBorder="1"/>
    <xf numFmtId="0" fontId="27" fillId="0" borderId="0" xfId="0" applyFont="1" applyBorder="1" applyProtection="1">
      <protection locked="0"/>
    </xf>
    <xf numFmtId="0" fontId="27" fillId="6" borderId="0" xfId="0" applyFont="1" applyFill="1" applyBorder="1" applyProtection="1">
      <protection locked="0"/>
    </xf>
    <xf numFmtId="0" fontId="27" fillId="0" borderId="0" xfId="0" applyFont="1" applyBorder="1" applyAlignment="1">
      <alignment vertical="top"/>
    </xf>
    <xf numFmtId="0" fontId="27" fillId="0" borderId="0" xfId="0" applyFont="1" applyBorder="1" applyAlignment="1">
      <alignment wrapText="1"/>
    </xf>
    <xf numFmtId="0" fontId="27" fillId="0" borderId="0" xfId="0" applyFont="1" applyBorder="1" applyAlignment="1">
      <alignment horizontal="left" vertical="top"/>
    </xf>
    <xf numFmtId="0" fontId="27" fillId="0" borderId="0" xfId="0" applyFont="1" applyBorder="1" applyAlignment="1">
      <alignment horizontal="left"/>
    </xf>
    <xf numFmtId="0" fontId="0" fillId="0" borderId="0" xfId="0" applyBorder="1" applyProtection="1">
      <protection locked="0"/>
    </xf>
    <xf numFmtId="0" fontId="27" fillId="0" borderId="0" xfId="0" applyFont="1" applyBorder="1" applyAlignment="1" applyProtection="1">
      <alignment horizontal="center" vertical="top"/>
      <protection locked="0"/>
    </xf>
    <xf numFmtId="0" fontId="0" fillId="0" borderId="0" xfId="0" applyBorder="1" applyAlignment="1">
      <alignment horizontal="center" wrapText="1"/>
    </xf>
    <xf numFmtId="0" fontId="0" fillId="0" borderId="0" xfId="0" applyBorder="1" applyAlignment="1">
      <alignment horizontal="right"/>
    </xf>
    <xf numFmtId="0" fontId="32" fillId="0" borderId="0" xfId="0" applyFont="1" applyBorder="1" applyAlignment="1">
      <alignment horizontal="left"/>
    </xf>
    <xf numFmtId="0" fontId="27" fillId="0" borderId="0" xfId="0" applyFont="1" applyBorder="1" applyAlignment="1">
      <alignment horizontal="left" wrapText="1"/>
    </xf>
    <xf numFmtId="0" fontId="0" fillId="0" borderId="7" xfId="0" applyBorder="1" applyAlignment="1">
      <alignment horizontal="left"/>
    </xf>
    <xf numFmtId="10" fontId="59" fillId="9" borderId="59" xfId="2" applyNumberFormat="1" applyFont="1" applyFill="1" applyBorder="1" applyAlignment="1">
      <alignment horizontal="center"/>
    </xf>
    <xf numFmtId="10" fontId="32" fillId="9" borderId="56" xfId="0" applyNumberFormat="1" applyFont="1" applyFill="1" applyBorder="1" applyAlignment="1">
      <alignment horizontal="center"/>
    </xf>
    <xf numFmtId="10" fontId="27" fillId="9" borderId="62" xfId="0" applyNumberFormat="1" applyFont="1" applyFill="1" applyBorder="1" applyAlignment="1">
      <alignment horizontal="center"/>
    </xf>
    <xf numFmtId="10" fontId="27" fillId="9" borderId="54" xfId="0" applyNumberFormat="1" applyFont="1" applyFill="1" applyBorder="1" applyAlignment="1">
      <alignment horizontal="center"/>
    </xf>
    <xf numFmtId="10" fontId="27" fillId="9" borderId="25" xfId="0" applyNumberFormat="1" applyFont="1" applyFill="1" applyBorder="1" applyAlignment="1">
      <alignment horizontal="center"/>
    </xf>
    <xf numFmtId="10" fontId="27" fillId="0" borderId="46" xfId="0" applyNumberFormat="1" applyFont="1" applyBorder="1" applyAlignment="1">
      <alignment horizontal="center"/>
    </xf>
    <xf numFmtId="10" fontId="32" fillId="9" borderId="59" xfId="2" applyNumberFormat="1" applyFont="1" applyFill="1" applyBorder="1" applyAlignment="1">
      <alignment horizontal="center"/>
    </xf>
    <xf numFmtId="0" fontId="21" fillId="0" borderId="0" xfId="0" applyFont="1"/>
    <xf numFmtId="0" fontId="68" fillId="0" borderId="0" xfId="0" applyFont="1" applyAlignment="1">
      <alignment horizontal="right"/>
    </xf>
    <xf numFmtId="0" fontId="31" fillId="27" borderId="71" xfId="0" applyFont="1" applyFill="1" applyBorder="1" applyAlignment="1" applyProtection="1">
      <alignment horizontal="center" vertical="center" wrapText="1"/>
      <protection locked="0"/>
    </xf>
    <xf numFmtId="1" fontId="31" fillId="27" borderId="71" xfId="0" applyNumberFormat="1" applyFont="1" applyFill="1" applyBorder="1" applyAlignment="1" applyProtection="1">
      <alignment horizontal="center" vertical="center" wrapText="1"/>
      <protection locked="0"/>
    </xf>
    <xf numFmtId="0" fontId="21" fillId="0" borderId="3" xfId="0" applyFont="1" applyBorder="1"/>
    <xf numFmtId="0" fontId="21" fillId="0" borderId="4" xfId="0" applyFont="1" applyBorder="1"/>
    <xf numFmtId="0" fontId="21" fillId="0" borderId="5" xfId="0" applyFont="1" applyBorder="1"/>
    <xf numFmtId="0" fontId="21" fillId="0" borderId="2" xfId="0" applyFont="1" applyBorder="1"/>
    <xf numFmtId="0" fontId="3" fillId="0" borderId="0" xfId="0" applyFont="1" applyAlignment="1">
      <alignment horizontal="left"/>
    </xf>
    <xf numFmtId="0" fontId="0" fillId="9" borderId="28" xfId="0" applyFont="1" applyFill="1" applyBorder="1" applyAlignment="1">
      <alignment vertical="center" wrapText="1"/>
    </xf>
    <xf numFmtId="0" fontId="0" fillId="0" borderId="0" xfId="0" applyAlignment="1">
      <alignment vertical="top" wrapText="1"/>
    </xf>
    <xf numFmtId="0" fontId="21" fillId="9" borderId="2" xfId="0" applyFont="1" applyFill="1" applyBorder="1" applyAlignment="1">
      <alignment horizontal="center" vertical="center" wrapText="1"/>
    </xf>
    <xf numFmtId="0" fontId="21" fillId="9" borderId="11" xfId="0" applyFont="1" applyFill="1" applyBorder="1" applyAlignment="1">
      <alignment horizontal="center" vertical="center" wrapText="1"/>
    </xf>
    <xf numFmtId="0" fontId="31" fillId="0" borderId="0" xfId="0" applyFont="1" applyBorder="1"/>
    <xf numFmtId="0" fontId="0" fillId="0" borderId="0" xfId="0" applyAlignment="1">
      <alignment vertical="center"/>
    </xf>
    <xf numFmtId="0" fontId="36" fillId="0" borderId="1" xfId="0" applyFont="1" applyBorder="1"/>
    <xf numFmtId="0" fontId="73" fillId="0" borderId="9" xfId="0" applyFont="1" applyBorder="1" applyAlignment="1">
      <alignment horizontal="center"/>
    </xf>
    <xf numFmtId="0" fontId="27" fillId="0" borderId="1" xfId="0" applyFont="1" applyBorder="1" applyAlignment="1">
      <alignment horizontal="left" vertical="top" wrapText="1"/>
    </xf>
    <xf numFmtId="0" fontId="31" fillId="0" borderId="0" xfId="0" applyFont="1" applyAlignment="1">
      <alignment horizontal="center" vertical="top"/>
    </xf>
    <xf numFmtId="0" fontId="27" fillId="0" borderId="0" xfId="0" applyFont="1" applyBorder="1" applyAlignment="1">
      <alignment horizontal="left" vertical="top" wrapText="1"/>
    </xf>
    <xf numFmtId="0" fontId="27" fillId="0" borderId="2" xfId="0" applyFont="1" applyBorder="1" applyAlignment="1">
      <alignment horizontal="left" vertical="top" wrapText="1"/>
    </xf>
    <xf numFmtId="0" fontId="31" fillId="0" borderId="1" xfId="0" applyFont="1" applyBorder="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31" fillId="0" borderId="2" xfId="0" applyFont="1" applyBorder="1" applyAlignment="1" applyProtection="1">
      <alignment horizontal="left" vertical="top" wrapText="1"/>
      <protection locked="0"/>
    </xf>
    <xf numFmtId="0" fontId="27" fillId="0" borderId="0" xfId="0" applyFont="1" applyAlignment="1">
      <alignment horizontal="left" vertical="top" wrapText="1"/>
    </xf>
    <xf numFmtId="0" fontId="27" fillId="0" borderId="0" xfId="0" applyFont="1" applyAlignment="1">
      <alignment horizontal="left"/>
    </xf>
    <xf numFmtId="44" fontId="27" fillId="0" borderId="0" xfId="0" applyNumberFormat="1" applyFont="1"/>
    <xf numFmtId="44" fontId="31" fillId="0" borderId="2" xfId="0" applyNumberFormat="1" applyFont="1" applyBorder="1"/>
    <xf numFmtId="0" fontId="31" fillId="0" borderId="0" xfId="0" applyFont="1" applyAlignment="1">
      <alignment horizontal="left" wrapText="1"/>
    </xf>
    <xf numFmtId="0" fontId="31" fillId="0" borderId="2" xfId="0" applyFont="1" applyBorder="1" applyAlignment="1">
      <alignment horizontal="left" wrapText="1"/>
    </xf>
    <xf numFmtId="0" fontId="27" fillId="0" borderId="2" xfId="0" applyFont="1" applyBorder="1" applyAlignment="1">
      <alignment horizontal="left"/>
    </xf>
    <xf numFmtId="44" fontId="31" fillId="0" borderId="0" xfId="0" applyNumberFormat="1" applyFont="1"/>
    <xf numFmtId="0" fontId="27" fillId="0" borderId="1" xfId="0" applyFont="1" applyBorder="1" applyAlignment="1">
      <alignment horizontal="left"/>
    </xf>
    <xf numFmtId="0" fontId="0" fillId="0" borderId="0" xfId="0"/>
    <xf numFmtId="0" fontId="0" fillId="0" borderId="2" xfId="0" applyBorder="1"/>
    <xf numFmtId="0" fontId="8" fillId="0" borderId="0" xfId="0" applyFont="1" applyFill="1" applyBorder="1"/>
    <xf numFmtId="0" fontId="0" fillId="0" borderId="0" xfId="0" applyFill="1" applyBorder="1"/>
    <xf numFmtId="0" fontId="10" fillId="0" borderId="0" xfId="0" applyFont="1" applyFill="1" applyBorder="1" applyAlignment="1">
      <alignment horizontal="center" vertical="center" textRotation="180"/>
    </xf>
    <xf numFmtId="0" fontId="0" fillId="0" borderId="0" xfId="0" applyFill="1" applyBorder="1" applyAlignment="1">
      <alignment horizontal="center" vertical="center" wrapText="1"/>
    </xf>
    <xf numFmtId="0" fontId="2" fillId="0" borderId="0" xfId="0" applyFont="1" applyFill="1" applyBorder="1"/>
    <xf numFmtId="0" fontId="8" fillId="0" borderId="0" xfId="0" applyFont="1" applyFill="1" applyBorder="1" applyAlignment="1">
      <alignment vertical="center"/>
    </xf>
    <xf numFmtId="0" fontId="0" fillId="0" borderId="0" xfId="0"/>
    <xf numFmtId="0" fontId="0" fillId="0" borderId="2" xfId="0" applyBorder="1"/>
    <xf numFmtId="0" fontId="0" fillId="0" borderId="1" xfId="0" applyBorder="1"/>
    <xf numFmtId="0" fontId="67" fillId="9" borderId="0" xfId="0" applyFont="1" applyFill="1"/>
    <xf numFmtId="0" fontId="54" fillId="0" borderId="0" xfId="0" applyFont="1"/>
    <xf numFmtId="0" fontId="54" fillId="0" borderId="2" xfId="0" applyFont="1" applyBorder="1"/>
    <xf numFmtId="0" fontId="54" fillId="0" borderId="1" xfId="0" applyFont="1" applyBorder="1"/>
    <xf numFmtId="0" fontId="75" fillId="0" borderId="72" xfId="0" applyFont="1" applyBorder="1" applyAlignment="1">
      <alignment horizontal="right" vertical="center" wrapText="1"/>
    </xf>
    <xf numFmtId="0" fontId="75" fillId="0" borderId="73" xfId="0" applyFont="1" applyBorder="1" applyAlignment="1">
      <alignment horizontal="right" vertical="center" wrapText="1"/>
    </xf>
    <xf numFmtId="0" fontId="75" fillId="0" borderId="49" xfId="0" applyFont="1" applyBorder="1" applyAlignment="1">
      <alignment horizontal="right" vertical="center" wrapText="1"/>
    </xf>
    <xf numFmtId="0" fontId="75" fillId="0" borderId="54" xfId="0" applyFont="1" applyBorder="1" applyAlignment="1">
      <alignment horizontal="left" vertical="center" wrapText="1"/>
    </xf>
    <xf numFmtId="0" fontId="75" fillId="29" borderId="54" xfId="0" applyFont="1" applyFill="1" applyBorder="1" applyAlignment="1" applyProtection="1">
      <alignment horizontal="left" vertical="center" wrapText="1"/>
      <protection locked="0"/>
    </xf>
    <xf numFmtId="0" fontId="75" fillId="29" borderId="55"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75" fillId="0" borderId="0" xfId="0" applyFont="1" applyAlignment="1" applyProtection="1">
      <alignment vertical="center" wrapText="1"/>
      <protection locked="0"/>
    </xf>
    <xf numFmtId="0" fontId="75" fillId="0" borderId="2" xfId="0" applyFont="1" applyBorder="1" applyAlignment="1" applyProtection="1">
      <alignment vertical="center" wrapText="1"/>
      <protection locked="0"/>
    </xf>
    <xf numFmtId="0" fontId="75" fillId="29" borderId="19" xfId="0" applyFont="1" applyFill="1" applyBorder="1" applyAlignment="1" applyProtection="1">
      <alignment vertical="center" wrapText="1"/>
      <protection locked="0"/>
    </xf>
    <xf numFmtId="0" fontId="75" fillId="29" borderId="20" xfId="0" applyFont="1" applyFill="1" applyBorder="1" applyAlignment="1" applyProtection="1">
      <alignment vertical="center" wrapText="1"/>
      <protection locked="0"/>
    </xf>
    <xf numFmtId="0" fontId="75" fillId="29" borderId="21" xfId="0" applyFont="1" applyFill="1" applyBorder="1" applyAlignment="1" applyProtection="1">
      <alignment vertical="center" wrapText="1"/>
      <protection locked="0"/>
    </xf>
    <xf numFmtId="0" fontId="74" fillId="29" borderId="39" xfId="0" applyFont="1" applyFill="1" applyBorder="1" applyAlignment="1" applyProtection="1">
      <alignment wrapText="1"/>
      <protection locked="0"/>
    </xf>
    <xf numFmtId="168" fontId="74" fillId="29" borderId="47" xfId="0" applyNumberFormat="1" applyFont="1" applyFill="1" applyBorder="1" applyAlignment="1" applyProtection="1">
      <alignment wrapText="1"/>
      <protection locked="0"/>
    </xf>
    <xf numFmtId="0" fontId="69" fillId="0" borderId="1" xfId="0" applyFont="1" applyBorder="1" applyAlignment="1" applyProtection="1">
      <alignment vertical="center" wrapText="1"/>
      <protection locked="0"/>
    </xf>
    <xf numFmtId="0" fontId="69" fillId="0" borderId="0" xfId="0" applyFont="1" applyAlignment="1" applyProtection="1">
      <alignment vertical="center" wrapText="1"/>
      <protection locked="0"/>
    </xf>
    <xf numFmtId="0" fontId="69" fillId="0" borderId="2" xfId="0" applyFont="1" applyBorder="1" applyAlignment="1" applyProtection="1">
      <alignment vertical="center" wrapText="1"/>
      <protection locked="0"/>
    </xf>
    <xf numFmtId="0" fontId="74" fillId="29" borderId="78" xfId="0" applyFont="1" applyFill="1" applyBorder="1" applyAlignment="1">
      <alignment horizontal="center" vertical="center" wrapText="1"/>
    </xf>
    <xf numFmtId="0" fontId="74" fillId="29" borderId="20" xfId="0" applyFont="1" applyFill="1" applyBorder="1" applyAlignment="1">
      <alignment horizontal="center" vertical="center" wrapText="1"/>
    </xf>
    <xf numFmtId="0" fontId="74" fillId="29" borderId="21" xfId="0" applyFont="1" applyFill="1" applyBorder="1" applyAlignment="1">
      <alignment horizontal="center" vertical="center" wrapText="1"/>
    </xf>
    <xf numFmtId="0" fontId="77" fillId="0" borderId="49" xfId="0" applyFont="1" applyBorder="1" applyAlignment="1">
      <alignment horizontal="right" vertical="center" wrapText="1"/>
    </xf>
    <xf numFmtId="0" fontId="77" fillId="9" borderId="16" xfId="0" applyFont="1" applyFill="1" applyBorder="1" applyAlignment="1">
      <alignment horizontal="center" vertical="center" wrapText="1"/>
    </xf>
    <xf numFmtId="0" fontId="74" fillId="9" borderId="20" xfId="0" applyFont="1" applyFill="1" applyBorder="1" applyAlignment="1">
      <alignment horizontal="center" vertical="center" wrapText="1"/>
    </xf>
    <xf numFmtId="0" fontId="74" fillId="9" borderId="21" xfId="0" applyFont="1" applyFill="1" applyBorder="1" applyAlignment="1">
      <alignment horizontal="center" vertical="center" wrapText="1"/>
    </xf>
    <xf numFmtId="0" fontId="77" fillId="0" borderId="10" xfId="0" applyFont="1" applyBorder="1" applyAlignment="1" applyProtection="1">
      <alignment wrapText="1"/>
      <protection locked="0"/>
    </xf>
    <xf numFmtId="0" fontId="77" fillId="0" borderId="11" xfId="0" applyFont="1" applyBorder="1" applyAlignment="1" applyProtection="1">
      <alignment wrapText="1"/>
      <protection locked="0"/>
    </xf>
    <xf numFmtId="0" fontId="54" fillId="0" borderId="80" xfId="0" applyFont="1" applyBorder="1"/>
    <xf numFmtId="0" fontId="0" fillId="9" borderId="0" xfId="0" applyFill="1"/>
    <xf numFmtId="0" fontId="21" fillId="9" borderId="7" xfId="0" applyFont="1" applyFill="1" applyBorder="1" applyAlignment="1">
      <alignment horizontal="center"/>
    </xf>
    <xf numFmtId="0" fontId="78" fillId="9" borderId="7" xfId="4" applyFill="1" applyBorder="1" applyAlignment="1">
      <alignment horizontal="center"/>
    </xf>
    <xf numFmtId="0" fontId="44" fillId="31" borderId="37" xfId="0" applyFont="1" applyFill="1" applyBorder="1" applyAlignment="1">
      <alignment horizontal="center" vertical="center" wrapText="1"/>
    </xf>
    <xf numFmtId="0" fontId="44" fillId="31" borderId="11" xfId="0" applyFont="1" applyFill="1" applyBorder="1" applyAlignment="1">
      <alignment horizontal="center" vertical="center" wrapText="1"/>
    </xf>
    <xf numFmtId="0" fontId="70" fillId="9" borderId="28" xfId="0" applyFont="1" applyFill="1" applyBorder="1" applyAlignment="1">
      <alignment vertical="center" wrapText="1"/>
    </xf>
    <xf numFmtId="0" fontId="70" fillId="9" borderId="8" xfId="0" applyFont="1" applyFill="1" applyBorder="1" applyAlignment="1">
      <alignment horizontal="center" vertical="center" wrapText="1"/>
    </xf>
    <xf numFmtId="0" fontId="70" fillId="9" borderId="8" xfId="0" applyFont="1" applyFill="1" applyBorder="1" applyAlignment="1">
      <alignment vertical="center" wrapText="1"/>
    </xf>
    <xf numFmtId="49" fontId="70" fillId="9" borderId="8" xfId="0" applyNumberFormat="1" applyFont="1" applyFill="1" applyBorder="1" applyAlignment="1">
      <alignment horizontal="center" vertical="center" wrapText="1"/>
    </xf>
    <xf numFmtId="0" fontId="80" fillId="9" borderId="1" xfId="5" applyFill="1" applyBorder="1" applyAlignment="1">
      <alignment horizontal="center"/>
    </xf>
    <xf numFmtId="0" fontId="80" fillId="9" borderId="7" xfId="5" applyFill="1" applyBorder="1" applyAlignment="1">
      <alignment horizontal="center"/>
    </xf>
    <xf numFmtId="0" fontId="80" fillId="9" borderId="8" xfId="5" applyFill="1" applyBorder="1" applyAlignment="1">
      <alignment horizontal="center"/>
    </xf>
    <xf numFmtId="0" fontId="56" fillId="0" borderId="1" xfId="0" applyFont="1" applyBorder="1"/>
    <xf numFmtId="172" fontId="3" fillId="9" borderId="0" xfId="0" applyNumberFormat="1" applyFont="1" applyFill="1" applyAlignment="1" applyProtection="1">
      <alignment horizontal="center"/>
      <protection locked="0"/>
    </xf>
    <xf numFmtId="172" fontId="3" fillId="9" borderId="2" xfId="0" applyNumberFormat="1" applyFont="1" applyFill="1" applyBorder="1" applyAlignment="1" applyProtection="1">
      <alignment horizontal="center"/>
      <protection locked="0"/>
    </xf>
    <xf numFmtId="0" fontId="56" fillId="0" borderId="1" xfId="0" applyFont="1" applyBorder="1" applyAlignment="1">
      <alignment horizontal="right"/>
    </xf>
    <xf numFmtId="0" fontId="80" fillId="9" borderId="10" xfId="5" applyFill="1" applyBorder="1" applyAlignment="1">
      <alignment horizontal="center"/>
    </xf>
    <xf numFmtId="0" fontId="80" fillId="9" borderId="11" xfId="5" applyFill="1" applyBorder="1" applyAlignment="1">
      <alignment horizontal="center"/>
    </xf>
    <xf numFmtId="0" fontId="0" fillId="0" borderId="1" xfId="0" applyFont="1" applyBorder="1"/>
    <xf numFmtId="0" fontId="0" fillId="0" borderId="0" xfId="0" applyFont="1" applyBorder="1"/>
    <xf numFmtId="0" fontId="27" fillId="6" borderId="59" xfId="0" applyFont="1" applyFill="1" applyBorder="1" applyAlignment="1" applyProtection="1">
      <alignment horizontal="left" wrapText="1"/>
      <protection locked="0"/>
    </xf>
    <xf numFmtId="0" fontId="27" fillId="0" borderId="54" xfId="0" applyFont="1" applyBorder="1" applyAlignment="1" applyProtection="1">
      <alignment horizontal="left" wrapText="1"/>
      <protection locked="0"/>
    </xf>
    <xf numFmtId="0" fontId="86" fillId="9" borderId="28" xfId="0" applyFont="1" applyFill="1" applyBorder="1" applyAlignment="1">
      <alignment horizontal="left" vertical="center" wrapText="1" indent="5"/>
    </xf>
    <xf numFmtId="0" fontId="75" fillId="29" borderId="73" xfId="0" applyFont="1" applyFill="1" applyBorder="1" applyAlignment="1" applyProtection="1">
      <alignment horizontal="center" vertical="center" wrapText="1"/>
      <protection locked="0"/>
    </xf>
    <xf numFmtId="0" fontId="75" fillId="29" borderId="54" xfId="0" applyFont="1" applyFill="1" applyBorder="1" applyAlignment="1" applyProtection="1">
      <alignment horizontal="center" vertical="center" wrapText="1"/>
      <protection locked="0"/>
    </xf>
    <xf numFmtId="0" fontId="75" fillId="29" borderId="74" xfId="0" applyFont="1" applyFill="1" applyBorder="1" applyAlignment="1" applyProtection="1">
      <alignment horizontal="center" vertical="center" wrapText="1"/>
      <protection locked="0"/>
    </xf>
    <xf numFmtId="0" fontId="77" fillId="0" borderId="9" xfId="0" applyFont="1" applyBorder="1" applyAlignment="1" applyProtection="1">
      <alignment horizontal="right" wrapText="1"/>
    </xf>
    <xf numFmtId="0" fontId="77" fillId="0" borderId="10" xfId="0" applyFont="1" applyBorder="1" applyAlignment="1" applyProtection="1">
      <alignment horizontal="right" wrapText="1"/>
    </xf>
    <xf numFmtId="14" fontId="75" fillId="29" borderId="55" xfId="0" applyNumberFormat="1" applyFont="1" applyFill="1" applyBorder="1" applyAlignment="1" applyProtection="1">
      <alignment horizontal="left" vertical="center" wrapText="1"/>
      <protection locked="0"/>
    </xf>
    <xf numFmtId="0" fontId="84" fillId="0" borderId="0" xfId="0" applyFont="1" applyAlignment="1">
      <alignment vertical="top" wrapText="1"/>
    </xf>
    <xf numFmtId="0" fontId="71" fillId="9" borderId="0" xfId="0" applyFont="1" applyFill="1" applyBorder="1" applyAlignment="1">
      <alignment horizontal="left" vertical="center" indent="5"/>
    </xf>
    <xf numFmtId="0" fontId="6" fillId="19" borderId="3" xfId="0" applyFont="1" applyFill="1" applyBorder="1" applyAlignment="1">
      <alignment horizontal="center" vertical="top" wrapText="1"/>
    </xf>
    <xf numFmtId="0" fontId="0" fillId="19" borderId="4" xfId="0" applyFill="1" applyBorder="1" applyAlignment="1">
      <alignment horizontal="center" vertical="top" wrapText="1"/>
    </xf>
    <xf numFmtId="0" fontId="0" fillId="19" borderId="5" xfId="0" applyFill="1" applyBorder="1" applyAlignment="1">
      <alignment horizontal="center" vertical="top" wrapText="1"/>
    </xf>
    <xf numFmtId="0" fontId="6" fillId="19" borderId="6" xfId="0" applyFont="1" applyFill="1" applyBorder="1" applyAlignment="1">
      <alignment horizontal="center" vertical="top" wrapText="1"/>
    </xf>
    <xf numFmtId="0" fontId="6" fillId="19" borderId="7" xfId="0" applyFont="1" applyFill="1" applyBorder="1" applyAlignment="1">
      <alignment horizontal="center" vertical="top" wrapText="1"/>
    </xf>
    <xf numFmtId="0" fontId="6" fillId="19" borderId="8" xfId="0" applyFont="1" applyFill="1" applyBorder="1" applyAlignment="1">
      <alignment horizontal="center" vertical="top" wrapText="1"/>
    </xf>
    <xf numFmtId="0" fontId="51" fillId="0" borderId="3" xfId="0" applyFont="1"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51" fillId="0" borderId="1" xfId="0" applyFont="1" applyBorder="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81" fillId="19" borderId="9" xfId="0" applyFont="1" applyFill="1" applyBorder="1" applyAlignment="1">
      <alignment horizontal="center" vertical="top" wrapText="1"/>
    </xf>
    <xf numFmtId="0" fontId="67" fillId="19" borderId="10" xfId="0" applyFont="1" applyFill="1" applyBorder="1" applyAlignment="1">
      <alignment horizontal="center" vertical="top" wrapText="1"/>
    </xf>
    <xf numFmtId="0" fontId="67" fillId="19" borderId="11" xfId="0" applyFont="1" applyFill="1" applyBorder="1" applyAlignment="1">
      <alignment horizontal="center" vertical="top" wrapText="1"/>
    </xf>
    <xf numFmtId="0" fontId="80" fillId="3" borderId="9" xfId="5" applyFill="1" applyBorder="1" applyAlignment="1">
      <alignment horizontal="center"/>
    </xf>
    <xf numFmtId="0" fontId="80" fillId="3" borderId="10" xfId="5" applyFill="1" applyBorder="1" applyAlignment="1">
      <alignment horizontal="center"/>
    </xf>
    <xf numFmtId="0" fontId="80" fillId="3" borderId="11" xfId="5" applyFill="1" applyBorder="1" applyAlignment="1">
      <alignment horizontal="center"/>
    </xf>
    <xf numFmtId="14" fontId="82" fillId="5" borderId="6" xfId="0" applyNumberFormat="1" applyFont="1" applyFill="1" applyBorder="1" applyAlignment="1" applyProtection="1">
      <alignment horizontal="left"/>
      <protection locked="0"/>
    </xf>
    <xf numFmtId="14" fontId="82" fillId="5" borderId="8" xfId="0" applyNumberFormat="1" applyFont="1" applyFill="1" applyBorder="1" applyAlignment="1" applyProtection="1">
      <alignment horizontal="left"/>
      <protection locked="0"/>
    </xf>
    <xf numFmtId="14" fontId="82" fillId="5" borderId="9" xfId="0" applyNumberFormat="1" applyFont="1" applyFill="1" applyBorder="1" applyAlignment="1" applyProtection="1">
      <alignment horizontal="left"/>
      <protection locked="0"/>
    </xf>
    <xf numFmtId="14" fontId="82" fillId="5" borderId="11" xfId="0" applyNumberFormat="1" applyFont="1" applyFill="1" applyBorder="1" applyAlignment="1" applyProtection="1">
      <alignment horizontal="left"/>
      <protection locked="0"/>
    </xf>
    <xf numFmtId="49" fontId="51" fillId="0" borderId="6" xfId="0" applyNumberFormat="1" applyFont="1"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83" fillId="5" borderId="9" xfId="0" applyFont="1" applyFill="1" applyBorder="1" applyAlignment="1" applyProtection="1">
      <alignment horizontal="left"/>
      <protection locked="0"/>
    </xf>
    <xf numFmtId="0" fontId="83" fillId="5" borderId="11" xfId="0" applyFont="1" applyFill="1" applyBorder="1" applyAlignment="1" applyProtection="1">
      <alignment horizontal="left"/>
      <protection locked="0"/>
    </xf>
    <xf numFmtId="0" fontId="0" fillId="0" borderId="0" xfId="0" applyFont="1" applyAlignment="1">
      <alignment horizontal="left" vertical="center" indent="2"/>
    </xf>
    <xf numFmtId="0" fontId="52" fillId="0" borderId="0" xfId="0" applyFont="1" applyAlignment="1">
      <alignment vertical="center"/>
    </xf>
    <xf numFmtId="0" fontId="0" fillId="0" borderId="0" xfId="0" applyFont="1" applyAlignment="1">
      <alignment vertical="top" wrapText="1"/>
    </xf>
    <xf numFmtId="0" fontId="27" fillId="0" borderId="0" xfId="0" applyFont="1" applyAlignment="1">
      <alignment horizontal="left" vertical="center" wrapText="1" indent="2"/>
    </xf>
    <xf numFmtId="0" fontId="27" fillId="0" borderId="0" xfId="0" applyFont="1" applyAlignment="1">
      <alignment horizontal="left" vertical="center" indent="2"/>
    </xf>
    <xf numFmtId="0" fontId="0" fillId="0" borderId="0" xfId="0" applyFont="1" applyAlignment="1">
      <alignment horizontal="left" vertical="center" wrapText="1" indent="2"/>
    </xf>
    <xf numFmtId="0" fontId="0" fillId="21" borderId="32" xfId="0" applyFont="1" applyFill="1" applyBorder="1" applyAlignment="1">
      <alignment horizontal="center" vertical="center" wrapText="1"/>
    </xf>
    <xf numFmtId="0" fontId="0" fillId="21" borderId="69" xfId="0" applyFont="1" applyFill="1" applyBorder="1" applyAlignment="1">
      <alignment horizontal="center" vertical="center" wrapText="1"/>
    </xf>
    <xf numFmtId="0" fontId="0" fillId="21" borderId="28" xfId="0" applyFont="1" applyFill="1" applyBorder="1" applyAlignment="1">
      <alignment horizontal="center" vertical="center" wrapText="1"/>
    </xf>
    <xf numFmtId="0" fontId="36" fillId="9" borderId="32" xfId="0" applyFont="1" applyFill="1" applyBorder="1" applyAlignment="1">
      <alignment horizontal="center" vertical="center" wrapText="1"/>
    </xf>
    <xf numFmtId="0" fontId="36" fillId="9" borderId="69" xfId="0" applyFont="1" applyFill="1" applyBorder="1" applyAlignment="1">
      <alignment horizontal="center" vertical="center" wrapText="1"/>
    </xf>
    <xf numFmtId="0" fontId="36" fillId="9" borderId="28" xfId="0" applyFont="1" applyFill="1" applyBorder="1" applyAlignment="1">
      <alignment horizontal="center" vertical="center" wrapText="1"/>
    </xf>
    <xf numFmtId="0" fontId="0" fillId="24" borderId="32" xfId="0" applyFont="1" applyFill="1" applyBorder="1" applyAlignment="1">
      <alignment horizontal="center" vertical="center" wrapText="1"/>
    </xf>
    <xf numFmtId="0" fontId="0" fillId="24" borderId="69" xfId="0" applyFont="1" applyFill="1" applyBorder="1" applyAlignment="1">
      <alignment horizontal="center" vertical="center" wrapText="1"/>
    </xf>
    <xf numFmtId="0" fontId="0" fillId="0" borderId="0" xfId="0" applyFont="1" applyAlignment="1">
      <alignment horizontal="left" vertical="top" wrapText="1" indent="2"/>
    </xf>
    <xf numFmtId="0" fontId="0" fillId="9" borderId="32" xfId="0" applyFont="1" applyFill="1" applyBorder="1" applyAlignment="1">
      <alignment vertical="center" wrapText="1"/>
    </xf>
    <xf numFmtId="0" fontId="0" fillId="9" borderId="28" xfId="0" applyFont="1" applyFill="1" applyBorder="1" applyAlignment="1">
      <alignment vertical="center" wrapText="1"/>
    </xf>
    <xf numFmtId="0" fontId="0" fillId="23" borderId="32" xfId="0" applyFont="1" applyFill="1" applyBorder="1" applyAlignment="1">
      <alignment horizontal="center" vertical="center" wrapText="1"/>
    </xf>
    <xf numFmtId="0" fontId="0" fillId="23" borderId="69" xfId="0" applyFont="1" applyFill="1" applyBorder="1" applyAlignment="1">
      <alignment horizontal="center" vertical="center" wrapText="1"/>
    </xf>
    <xf numFmtId="0" fontId="0" fillId="23" borderId="28" xfId="0" applyFont="1" applyFill="1" applyBorder="1" applyAlignment="1">
      <alignment horizontal="center" vertical="center" wrapText="1"/>
    </xf>
    <xf numFmtId="0" fontId="0" fillId="0" borderId="69" xfId="0" applyFont="1" applyBorder="1" applyAlignment="1">
      <alignment horizontal="center" vertical="center" wrapText="1"/>
    </xf>
    <xf numFmtId="0" fontId="0" fillId="0" borderId="28" xfId="0" applyFont="1" applyBorder="1" applyAlignment="1">
      <alignment horizontal="center" vertical="center" wrapText="1"/>
    </xf>
    <xf numFmtId="0" fontId="21" fillId="0" borderId="9" xfId="0" applyFont="1" applyBorder="1" applyAlignment="1">
      <alignment horizontal="center"/>
    </xf>
    <xf numFmtId="0" fontId="21" fillId="0" borderId="11" xfId="0" applyFont="1" applyBorder="1" applyAlignment="1">
      <alignment horizontal="center"/>
    </xf>
    <xf numFmtId="0" fontId="51" fillId="0" borderId="6" xfId="0" applyFont="1" applyBorder="1" applyAlignment="1">
      <alignment horizontal="center" vertical="top" wrapText="1"/>
    </xf>
    <xf numFmtId="0" fontId="0" fillId="0" borderId="7" xfId="0" applyFont="1" applyBorder="1" applyAlignment="1">
      <alignment horizontal="center" vertical="top" wrapText="1"/>
    </xf>
    <xf numFmtId="0" fontId="0" fillId="0" borderId="8" xfId="0" applyFont="1" applyBorder="1" applyAlignment="1">
      <alignment horizontal="center" vertical="top" wrapText="1"/>
    </xf>
    <xf numFmtId="0" fontId="0" fillId="19" borderId="4" xfId="0" applyFont="1" applyFill="1" applyBorder="1" applyAlignment="1">
      <alignment horizontal="center" vertical="top" wrapText="1"/>
    </xf>
    <xf numFmtId="0" fontId="0" fillId="19" borderId="5" xfId="0" applyFont="1" applyFill="1" applyBorder="1" applyAlignment="1">
      <alignment horizontal="center" vertical="top" wrapText="1"/>
    </xf>
    <xf numFmtId="0" fontId="0" fillId="19" borderId="7" xfId="0" applyFont="1" applyFill="1" applyBorder="1" applyAlignment="1">
      <alignment horizontal="center" vertical="top" wrapText="1"/>
    </xf>
    <xf numFmtId="0" fontId="0" fillId="19" borderId="8" xfId="0" applyFont="1" applyFill="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0" fillId="0" borderId="0" xfId="0" applyFont="1" applyAlignment="1">
      <alignment horizontal="center" vertical="top" wrapText="1"/>
    </xf>
    <xf numFmtId="0" fontId="0" fillId="0" borderId="2" xfId="0" applyFont="1" applyBorder="1" applyAlignment="1">
      <alignment horizontal="center" vertical="top" wrapText="1"/>
    </xf>
    <xf numFmtId="44" fontId="8" fillId="15" borderId="9" xfId="0" applyNumberFormat="1" applyFont="1" applyFill="1" applyBorder="1" applyAlignment="1">
      <alignment horizontal="right"/>
    </xf>
    <xf numFmtId="44" fontId="8" fillId="15" borderId="11" xfId="0" applyNumberFormat="1" applyFont="1" applyFill="1" applyBorder="1" applyAlignment="1">
      <alignment horizontal="right"/>
    </xf>
    <xf numFmtId="0" fontId="28" fillId="29" borderId="5" xfId="0" applyFont="1" applyFill="1" applyBorder="1" applyAlignment="1">
      <alignment horizontal="center" vertical="center"/>
    </xf>
    <xf numFmtId="0" fontId="28" fillId="29" borderId="8" xfId="0" applyFont="1" applyFill="1" applyBorder="1" applyAlignment="1">
      <alignment horizontal="center" vertical="center"/>
    </xf>
    <xf numFmtId="0" fontId="5" fillId="11" borderId="9" xfId="0" applyFont="1" applyFill="1" applyBorder="1" applyAlignment="1">
      <alignment horizontal="left" vertical="top"/>
    </xf>
    <xf numFmtId="0" fontId="5" fillId="11" borderId="10" xfId="0" applyFont="1" applyFill="1" applyBorder="1" applyAlignment="1">
      <alignment horizontal="left" vertical="top"/>
    </xf>
    <xf numFmtId="0" fontId="5" fillId="11" borderId="11" xfId="0" applyFont="1" applyFill="1" applyBorder="1" applyAlignment="1">
      <alignment horizontal="left" vertical="top"/>
    </xf>
    <xf numFmtId="0" fontId="5" fillId="5" borderId="3" xfId="0" applyFont="1" applyFill="1" applyBorder="1" applyAlignment="1" applyProtection="1">
      <alignment horizontal="center" vertical="top"/>
      <protection locked="0"/>
    </xf>
    <xf numFmtId="0" fontId="5" fillId="5" borderId="4" xfId="0" applyFont="1" applyFill="1" applyBorder="1" applyAlignment="1" applyProtection="1">
      <alignment horizontal="center" vertical="top"/>
      <protection locked="0"/>
    </xf>
    <xf numFmtId="0" fontId="5" fillId="5" borderId="5" xfId="0" applyFont="1" applyFill="1" applyBorder="1" applyAlignment="1" applyProtection="1">
      <alignment horizontal="center" vertical="top"/>
      <protection locked="0"/>
    </xf>
    <xf numFmtId="0" fontId="16" fillId="2" borderId="9" xfId="0" applyFont="1" applyFill="1" applyBorder="1" applyAlignment="1">
      <alignment horizontal="center" vertical="top"/>
    </xf>
    <xf numFmtId="0" fontId="16" fillId="2" borderId="10" xfId="0" applyFont="1" applyFill="1" applyBorder="1" applyAlignment="1">
      <alignment horizontal="center" vertical="top"/>
    </xf>
    <xf numFmtId="0" fontId="16" fillId="2" borderId="11" xfId="0" applyFont="1" applyFill="1" applyBorder="1" applyAlignment="1">
      <alignment horizontal="center" vertical="top"/>
    </xf>
    <xf numFmtId="0" fontId="14" fillId="8" borderId="6" xfId="0" applyFont="1" applyFill="1" applyBorder="1" applyAlignment="1" applyProtection="1">
      <alignment horizontal="center" vertical="top" wrapText="1"/>
      <protection locked="0"/>
    </xf>
    <xf numFmtId="0" fontId="14" fillId="8" borderId="7" xfId="0" applyFont="1" applyFill="1" applyBorder="1" applyAlignment="1" applyProtection="1">
      <alignment horizontal="center" vertical="top" wrapText="1"/>
      <protection locked="0"/>
    </xf>
    <xf numFmtId="0" fontId="14" fillId="8" borderId="8" xfId="0" applyFont="1" applyFill="1" applyBorder="1" applyAlignment="1" applyProtection="1">
      <alignment horizontal="center" vertical="top" wrapText="1"/>
      <protection locked="0"/>
    </xf>
    <xf numFmtId="0" fontId="38" fillId="0" borderId="7" xfId="0" applyFont="1" applyBorder="1" applyAlignment="1">
      <alignment horizontal="right"/>
    </xf>
    <xf numFmtId="0" fontId="38" fillId="0" borderId="8" xfId="0" applyFont="1" applyBorder="1" applyAlignment="1">
      <alignment horizontal="right"/>
    </xf>
    <xf numFmtId="44" fontId="7" fillId="20" borderId="9" xfId="0" applyNumberFormat="1" applyFont="1" applyFill="1" applyBorder="1" applyAlignment="1">
      <alignment horizontal="right"/>
    </xf>
    <xf numFmtId="44" fontId="7" fillId="20" borderId="11" xfId="0" applyNumberFormat="1" applyFont="1" applyFill="1" applyBorder="1" applyAlignment="1">
      <alignment horizontal="right"/>
    </xf>
    <xf numFmtId="44" fontId="7" fillId="20" borderId="13" xfId="0" applyNumberFormat="1" applyFont="1" applyFill="1" applyBorder="1" applyAlignment="1">
      <alignment horizontal="right"/>
    </xf>
    <xf numFmtId="0" fontId="14" fillId="3" borderId="9" xfId="0" applyFont="1" applyFill="1" applyBorder="1" applyAlignment="1">
      <alignment horizontal="center"/>
    </xf>
    <xf numFmtId="0" fontId="14" fillId="3" borderId="10" xfId="0" applyFont="1" applyFill="1" applyBorder="1" applyAlignment="1">
      <alignment horizontal="center"/>
    </xf>
    <xf numFmtId="0" fontId="14" fillId="3" borderId="11" xfId="0" applyFont="1" applyFill="1" applyBorder="1" applyAlignment="1">
      <alignment horizontal="center"/>
    </xf>
    <xf numFmtId="0" fontId="12" fillId="11" borderId="3" xfId="0" applyFont="1" applyFill="1" applyBorder="1" applyAlignment="1">
      <alignment horizontal="left" wrapText="1"/>
    </xf>
    <xf numFmtId="0" fontId="12" fillId="11" borderId="4" xfId="0" applyFont="1" applyFill="1" applyBorder="1" applyAlignment="1">
      <alignment horizontal="left" wrapText="1"/>
    </xf>
    <xf numFmtId="0" fontId="12" fillId="11" borderId="5" xfId="0" applyFont="1" applyFill="1" applyBorder="1" applyAlignment="1">
      <alignment horizontal="left" wrapText="1"/>
    </xf>
    <xf numFmtId="0" fontId="12" fillId="11" borderId="6" xfId="0" applyFont="1" applyFill="1" applyBorder="1" applyAlignment="1">
      <alignment horizontal="left" wrapText="1"/>
    </xf>
    <xf numFmtId="0" fontId="12" fillId="11" borderId="7" xfId="0" applyFont="1" applyFill="1" applyBorder="1" applyAlignment="1">
      <alignment horizontal="left" wrapText="1"/>
    </xf>
    <xf numFmtId="0" fontId="12" fillId="11" borderId="8" xfId="0" applyFont="1" applyFill="1" applyBorder="1" applyAlignment="1">
      <alignment horizontal="left" wrapText="1"/>
    </xf>
    <xf numFmtId="0" fontId="15" fillId="11" borderId="9" xfId="0" applyFont="1" applyFill="1" applyBorder="1" applyAlignment="1">
      <alignment horizontal="left" vertical="center"/>
    </xf>
    <xf numFmtId="0" fontId="15" fillId="11" borderId="10" xfId="0" applyFont="1" applyFill="1" applyBorder="1" applyAlignment="1">
      <alignment horizontal="left" vertical="center"/>
    </xf>
    <xf numFmtId="14" fontId="15" fillId="5" borderId="9" xfId="0" applyNumberFormat="1" applyFont="1" applyFill="1" applyBorder="1" applyAlignment="1" applyProtection="1">
      <alignment horizontal="center" vertical="center"/>
      <protection locked="0"/>
    </xf>
    <xf numFmtId="0" fontId="15" fillId="5" borderId="10" xfId="0" applyFont="1" applyFill="1" applyBorder="1" applyAlignment="1" applyProtection="1">
      <alignment horizontal="center" vertical="center"/>
      <protection locked="0"/>
    </xf>
    <xf numFmtId="0" fontId="15" fillId="5" borderId="11" xfId="0" applyFont="1" applyFill="1" applyBorder="1" applyAlignment="1" applyProtection="1">
      <alignment horizontal="center" vertical="center"/>
      <protection locked="0"/>
    </xf>
    <xf numFmtId="0" fontId="21" fillId="0" borderId="1" xfId="0" applyFont="1" applyBorder="1" applyAlignment="1">
      <alignment horizontal="left" vertical="top" wrapText="1"/>
    </xf>
    <xf numFmtId="0" fontId="21" fillId="0" borderId="0" xfId="0" applyFont="1" applyAlignment="1">
      <alignment horizontal="left" vertical="top" wrapText="1"/>
    </xf>
    <xf numFmtId="44" fontId="2" fillId="17" borderId="19" xfId="0" applyNumberFormat="1" applyFont="1" applyFill="1" applyBorder="1" applyAlignment="1">
      <alignment horizontal="center"/>
    </xf>
    <xf numFmtId="44" fontId="2" fillId="17" borderId="20" xfId="0" applyNumberFormat="1" applyFont="1" applyFill="1" applyBorder="1" applyAlignment="1">
      <alignment horizontal="center"/>
    </xf>
    <xf numFmtId="44" fontId="2" fillId="17" borderId="21" xfId="0" applyNumberFormat="1" applyFont="1" applyFill="1" applyBorder="1" applyAlignment="1">
      <alignment horizontal="center"/>
    </xf>
    <xf numFmtId="44" fontId="8" fillId="17" borderId="26" xfId="0" applyNumberFormat="1" applyFont="1" applyFill="1" applyBorder="1" applyAlignment="1">
      <alignment horizontal="right" vertical="center"/>
    </xf>
    <xf numFmtId="44" fontId="8" fillId="17" borderId="20" xfId="0" applyNumberFormat="1" applyFont="1" applyFill="1" applyBorder="1" applyAlignment="1">
      <alignment horizontal="right" vertical="center"/>
    </xf>
    <xf numFmtId="44" fontId="8" fillId="17" borderId="21" xfId="0" applyNumberFormat="1" applyFont="1" applyFill="1" applyBorder="1" applyAlignment="1">
      <alignment horizontal="right" vertical="center"/>
    </xf>
    <xf numFmtId="0" fontId="7" fillId="4" borderId="9"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17" borderId="19" xfId="0" applyFont="1" applyFill="1" applyBorder="1" applyAlignment="1">
      <alignment horizontal="left" vertical="center" wrapText="1"/>
    </xf>
    <xf numFmtId="0" fontId="7" fillId="17" borderId="20" xfId="0" applyFont="1" applyFill="1" applyBorder="1" applyAlignment="1">
      <alignment horizontal="left" vertical="center" wrapText="1"/>
    </xf>
    <xf numFmtId="0" fontId="7" fillId="17" borderId="21" xfId="0" applyFont="1" applyFill="1" applyBorder="1" applyAlignment="1">
      <alignment horizontal="left" vertical="center" wrapText="1"/>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7" fillId="17" borderId="16" xfId="0" applyFont="1" applyFill="1" applyBorder="1" applyAlignment="1">
      <alignment horizontal="left" vertical="center"/>
    </xf>
    <xf numFmtId="0" fontId="7" fillId="17" borderId="17" xfId="0" applyFont="1" applyFill="1" applyBorder="1" applyAlignment="1">
      <alignment horizontal="left"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44" fontId="8" fillId="17" borderId="25" xfId="0" applyNumberFormat="1" applyFont="1" applyFill="1" applyBorder="1" applyAlignment="1">
      <alignment horizontal="right" vertical="center"/>
    </xf>
    <xf numFmtId="44" fontId="8" fillId="17" borderId="17" xfId="0" applyNumberFormat="1" applyFont="1" applyFill="1" applyBorder="1" applyAlignment="1">
      <alignment horizontal="right" vertical="center"/>
    </xf>
    <xf numFmtId="44" fontId="8" fillId="17" borderId="18" xfId="0" applyNumberFormat="1" applyFont="1" applyFill="1" applyBorder="1" applyAlignment="1">
      <alignment horizontal="right" vertical="center"/>
    </xf>
    <xf numFmtId="0" fontId="7" fillId="21" borderId="19" xfId="0" applyFont="1" applyFill="1" applyBorder="1" applyAlignment="1">
      <alignment horizontal="left" vertical="center"/>
    </xf>
    <xf numFmtId="0" fontId="7" fillId="21" borderId="20" xfId="0" applyFont="1" applyFill="1" applyBorder="1" applyAlignment="1">
      <alignment horizontal="left" vertical="center"/>
    </xf>
    <xf numFmtId="44" fontId="8" fillId="17" borderId="16" xfId="0" applyNumberFormat="1" applyFont="1" applyFill="1" applyBorder="1" applyAlignment="1">
      <alignment horizontal="right" vertical="center"/>
    </xf>
    <xf numFmtId="0" fontId="7" fillId="8" borderId="22" xfId="0" applyFont="1" applyFill="1" applyBorder="1" applyAlignment="1">
      <alignment horizontal="left" vertical="center" wrapText="1"/>
    </xf>
    <xf numFmtId="0" fontId="7" fillId="8" borderId="23" xfId="0" applyFont="1" applyFill="1" applyBorder="1" applyAlignment="1">
      <alignment horizontal="left" vertical="center" wrapText="1"/>
    </xf>
    <xf numFmtId="0" fontId="7" fillId="8" borderId="24" xfId="0" applyFont="1" applyFill="1" applyBorder="1" applyAlignment="1">
      <alignment horizontal="left" vertical="center" wrapText="1"/>
    </xf>
    <xf numFmtId="44" fontId="3" fillId="8" borderId="22" xfId="0" applyNumberFormat="1" applyFont="1" applyFill="1" applyBorder="1" applyAlignment="1">
      <alignment horizontal="center"/>
    </xf>
    <xf numFmtId="44" fontId="3" fillId="8" borderId="23" xfId="0" applyNumberFormat="1" applyFont="1" applyFill="1" applyBorder="1" applyAlignment="1">
      <alignment horizontal="center"/>
    </xf>
    <xf numFmtId="44" fontId="3" fillId="8" borderId="24" xfId="0" applyNumberFormat="1" applyFont="1" applyFill="1" applyBorder="1" applyAlignment="1">
      <alignment horizontal="center"/>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49" fontId="21" fillId="0" borderId="6" xfId="0" applyNumberFormat="1" applyFont="1" applyBorder="1" applyAlignment="1">
      <alignment horizontal="center" vertical="top"/>
    </xf>
    <xf numFmtId="49" fontId="21" fillId="0" borderId="7" xfId="0" applyNumberFormat="1" applyFont="1" applyBorder="1" applyAlignment="1">
      <alignment horizontal="center" vertical="top"/>
    </xf>
    <xf numFmtId="49" fontId="21" fillId="0" borderId="8" xfId="0" applyNumberFormat="1" applyFont="1" applyBorder="1" applyAlignment="1">
      <alignment horizontal="center" vertical="top"/>
    </xf>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wrapText="1"/>
    </xf>
    <xf numFmtId="0" fontId="25" fillId="2" borderId="10" xfId="0" applyFont="1" applyFill="1" applyBorder="1" applyAlignment="1">
      <alignment horizontal="center" vertical="center"/>
    </xf>
    <xf numFmtId="0" fontId="25" fillId="2" borderId="11" xfId="0" applyFont="1" applyFill="1" applyBorder="1" applyAlignment="1">
      <alignment horizontal="center" vertical="center"/>
    </xf>
    <xf numFmtId="0" fontId="7" fillId="17" borderId="16" xfId="0" applyFont="1" applyFill="1" applyBorder="1" applyAlignment="1">
      <alignment horizontal="left" vertical="center" wrapText="1"/>
    </xf>
    <xf numFmtId="0" fontId="7" fillId="17" borderId="17" xfId="0" applyFont="1" applyFill="1" applyBorder="1" applyAlignment="1">
      <alignment horizontal="left" vertical="center" wrapText="1"/>
    </xf>
    <xf numFmtId="0" fontId="7" fillId="17" borderId="18" xfId="0" applyFont="1" applyFill="1" applyBorder="1" applyAlignment="1">
      <alignment horizontal="left" vertical="center" wrapText="1"/>
    </xf>
    <xf numFmtId="0" fontId="7" fillId="5" borderId="6" xfId="0" applyFont="1" applyFill="1" applyBorder="1" applyAlignment="1" applyProtection="1">
      <alignment horizontal="center" vertical="center"/>
      <protection locked="0"/>
    </xf>
    <xf numFmtId="0" fontId="7" fillId="5" borderId="7"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protection locked="0"/>
    </xf>
    <xf numFmtId="0" fontId="7" fillId="5" borderId="15"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44" fontId="8" fillId="22" borderId="9" xfId="0" applyNumberFormat="1" applyFont="1" applyFill="1" applyBorder="1" applyAlignment="1">
      <alignment horizontal="right"/>
    </xf>
    <xf numFmtId="44" fontId="8" fillId="22" borderId="11" xfId="0" applyNumberFormat="1" applyFont="1" applyFill="1" applyBorder="1" applyAlignment="1">
      <alignment horizontal="right"/>
    </xf>
    <xf numFmtId="0" fontId="7" fillId="15" borderId="9" xfId="0" applyFont="1" applyFill="1" applyBorder="1" applyAlignment="1">
      <alignment vertical="center" wrapText="1"/>
    </xf>
    <xf numFmtId="0" fontId="0" fillId="15" borderId="10" xfId="0" applyFill="1" applyBorder="1" applyAlignment="1">
      <alignment vertical="center" wrapText="1"/>
    </xf>
    <xf numFmtId="0" fontId="0" fillId="15" borderId="11" xfId="0" applyFill="1" applyBorder="1" applyAlignment="1">
      <alignment vertical="center" wrapText="1"/>
    </xf>
    <xf numFmtId="0" fontId="7" fillId="20" borderId="9" xfId="0" applyFont="1" applyFill="1" applyBorder="1" applyAlignment="1">
      <alignment vertical="center" wrapText="1"/>
    </xf>
    <xf numFmtId="0" fontId="0" fillId="20" borderId="10" xfId="0" applyFill="1" applyBorder="1" applyAlignment="1">
      <alignment vertical="center" wrapText="1"/>
    </xf>
    <xf numFmtId="0" fontId="0" fillId="20" borderId="11" xfId="0" applyFill="1" applyBorder="1" applyAlignment="1">
      <alignment vertical="center" wrapText="1"/>
    </xf>
    <xf numFmtId="0" fontId="7" fillId="17" borderId="19" xfId="0" applyFont="1" applyFill="1" applyBorder="1" applyAlignment="1">
      <alignment horizontal="left" vertical="center"/>
    </xf>
    <xf numFmtId="0" fontId="7" fillId="17" borderId="20" xfId="0" applyFont="1" applyFill="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22" borderId="9" xfId="0" applyFont="1" applyFill="1" applyBorder="1" applyAlignment="1">
      <alignment vertical="center" wrapText="1"/>
    </xf>
    <xf numFmtId="0" fontId="0" fillId="22" borderId="10" xfId="0" applyFill="1" applyBorder="1" applyAlignment="1">
      <alignment vertical="center" wrapText="1"/>
    </xf>
    <xf numFmtId="0" fontId="0" fillId="22" borderId="11" xfId="0" applyFill="1" applyBorder="1" applyAlignment="1">
      <alignment vertical="center" wrapText="1"/>
    </xf>
    <xf numFmtId="44" fontId="8" fillId="0" borderId="26" xfId="0" applyNumberFormat="1" applyFont="1" applyBorder="1" applyAlignment="1">
      <alignment horizontal="right" vertical="center"/>
    </xf>
    <xf numFmtId="44" fontId="8" fillId="0" borderId="20" xfId="0" applyNumberFormat="1" applyFont="1" applyBorder="1" applyAlignment="1">
      <alignment horizontal="right" vertical="center"/>
    </xf>
    <xf numFmtId="44" fontId="8" fillId="0" borderId="21" xfId="0" applyNumberFormat="1" applyFont="1" applyBorder="1" applyAlignment="1">
      <alignment horizontal="right" vertical="center"/>
    </xf>
    <xf numFmtId="0" fontId="14" fillId="28" borderId="3" xfId="0" applyFont="1" applyFill="1" applyBorder="1" applyAlignment="1">
      <alignment horizontal="center" vertical="center"/>
    </xf>
    <xf numFmtId="0" fontId="14" fillId="28" borderId="4" xfId="0" applyFont="1" applyFill="1" applyBorder="1" applyAlignment="1">
      <alignment horizontal="center" vertical="center"/>
    </xf>
    <xf numFmtId="0" fontId="14" fillId="28" borderId="5" xfId="0" applyFont="1" applyFill="1" applyBorder="1" applyAlignment="1">
      <alignment horizontal="center" vertical="center"/>
    </xf>
    <xf numFmtId="0" fontId="14" fillId="28" borderId="6" xfId="0" applyFont="1" applyFill="1" applyBorder="1" applyAlignment="1">
      <alignment horizontal="center" vertical="center"/>
    </xf>
    <xf numFmtId="0" fontId="14" fillId="28" borderId="7" xfId="0" applyFont="1" applyFill="1" applyBorder="1" applyAlignment="1">
      <alignment horizontal="center" vertical="center"/>
    </xf>
    <xf numFmtId="0" fontId="14" fillId="28" borderId="8" xfId="0" applyFont="1" applyFill="1" applyBorder="1" applyAlignment="1">
      <alignment horizontal="center" vertical="center"/>
    </xf>
    <xf numFmtId="0" fontId="3" fillId="0" borderId="1" xfId="0" applyFont="1" applyBorder="1" applyAlignment="1">
      <alignment horizontal="left"/>
    </xf>
    <xf numFmtId="0" fontId="3" fillId="0" borderId="0" xfId="0" applyFont="1" applyAlignment="1">
      <alignment horizontal="left"/>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31" fillId="0" borderId="10" xfId="0" applyFont="1" applyBorder="1" applyAlignment="1" applyProtection="1">
      <alignment horizontal="center" vertical="top" wrapText="1"/>
      <protection locked="0"/>
    </xf>
    <xf numFmtId="0" fontId="0" fillId="0" borderId="10" xfId="0" applyBorder="1" applyAlignment="1">
      <alignment horizontal="center" vertical="top" wrapText="1"/>
    </xf>
    <xf numFmtId="0" fontId="27" fillId="0" borderId="1" xfId="0" applyFont="1"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31" fillId="0" borderId="1" xfId="0" applyFont="1" applyBorder="1" applyAlignment="1">
      <alignment horizontal="center" vertical="center"/>
    </xf>
    <xf numFmtId="0" fontId="31" fillId="0" borderId="0" xfId="0" applyFont="1" applyAlignment="1">
      <alignment horizontal="center" vertical="center"/>
    </xf>
    <xf numFmtId="0" fontId="31" fillId="0" borderId="2" xfId="0" applyFont="1" applyBorder="1" applyAlignment="1">
      <alignment horizontal="center" vertical="center"/>
    </xf>
    <xf numFmtId="0" fontId="37" fillId="3" borderId="9" xfId="0" applyFont="1" applyFill="1" applyBorder="1" applyAlignment="1">
      <alignment horizontal="left" vertical="center"/>
    </xf>
    <xf numFmtId="0" fontId="37" fillId="3" borderId="10" xfId="0" applyFont="1" applyFill="1" applyBorder="1" applyAlignment="1">
      <alignment horizontal="left" vertical="center"/>
    </xf>
    <xf numFmtId="0" fontId="37" fillId="3" borderId="11" xfId="0" applyFont="1" applyFill="1" applyBorder="1" applyAlignment="1">
      <alignment horizontal="left" vertical="center"/>
    </xf>
    <xf numFmtId="0" fontId="33" fillId="0" borderId="1" xfId="0" applyFont="1" applyBorder="1" applyAlignment="1">
      <alignment horizontal="right" vertical="center" indent="1"/>
    </xf>
    <xf numFmtId="0" fontId="33" fillId="0" borderId="0" xfId="0" applyFont="1" applyAlignment="1">
      <alignment horizontal="right" vertical="center" indent="1"/>
    </xf>
    <xf numFmtId="0" fontId="33" fillId="0" borderId="2" xfId="0" applyFont="1" applyBorder="1" applyAlignment="1">
      <alignment horizontal="right" vertical="center" indent="1"/>
    </xf>
    <xf numFmtId="0" fontId="42" fillId="0" borderId="0" xfId="0" applyFont="1" applyAlignment="1">
      <alignment horizontal="center" vertical="top"/>
    </xf>
    <xf numFmtId="0" fontId="31" fillId="0" borderId="9" xfId="0" applyFont="1" applyBorder="1" applyAlignment="1">
      <alignment horizontal="right" vertical="center" indent="1"/>
    </xf>
    <xf numFmtId="0" fontId="31" fillId="0" borderId="12" xfId="0" applyFont="1" applyBorder="1" applyAlignment="1">
      <alignment horizontal="right" vertical="center" indent="1"/>
    </xf>
    <xf numFmtId="0" fontId="31" fillId="8" borderId="32" xfId="0" applyFont="1" applyFill="1" applyBorder="1" applyAlignment="1">
      <alignment horizontal="center" vertical="center"/>
    </xf>
    <xf numFmtId="0" fontId="31" fillId="8" borderId="28" xfId="0" applyFont="1" applyFill="1" applyBorder="1" applyAlignment="1">
      <alignment horizontal="center" vertical="center"/>
    </xf>
    <xf numFmtId="0" fontId="33" fillId="0" borderId="3" xfId="0" applyFont="1" applyBorder="1" applyAlignment="1">
      <alignment horizontal="right" vertical="center"/>
    </xf>
    <xf numFmtId="0" fontId="33" fillId="0" borderId="4" xfId="0" applyFont="1" applyBorder="1" applyAlignment="1">
      <alignment horizontal="right" vertical="center"/>
    </xf>
    <xf numFmtId="0" fontId="33" fillId="0" borderId="5" xfId="0" applyFont="1" applyBorder="1" applyAlignment="1">
      <alignment horizontal="right" vertical="center"/>
    </xf>
    <xf numFmtId="0" fontId="31" fillId="0" borderId="9" xfId="0" applyFont="1" applyBorder="1" applyAlignment="1">
      <alignment horizontal="right" vertical="center"/>
    </xf>
    <xf numFmtId="0" fontId="31" fillId="0" borderId="12" xfId="0" applyFont="1" applyBorder="1" applyAlignment="1">
      <alignment horizontal="right" vertical="center"/>
    </xf>
    <xf numFmtId="0" fontId="33" fillId="0" borderId="3" xfId="0" applyFont="1" applyBorder="1" applyAlignment="1">
      <alignment horizontal="right" vertical="center" indent="1"/>
    </xf>
    <xf numFmtId="0" fontId="33" fillId="0" borderId="5" xfId="0" applyFont="1" applyBorder="1" applyAlignment="1">
      <alignment horizontal="right" vertical="center" indent="1"/>
    </xf>
    <xf numFmtId="0" fontId="31" fillId="0" borderId="9" xfId="0" applyFont="1" applyBorder="1" applyAlignment="1">
      <alignment horizontal="right"/>
    </xf>
    <xf numFmtId="0" fontId="31" fillId="0" borderId="12" xfId="0" applyFont="1" applyBorder="1" applyAlignment="1">
      <alignment horizontal="right"/>
    </xf>
    <xf numFmtId="0" fontId="39" fillId="0" borderId="7" xfId="0" applyFont="1" applyBorder="1" applyAlignment="1">
      <alignment horizontal="right"/>
    </xf>
    <xf numFmtId="0" fontId="39" fillId="0" borderId="8" xfId="0" applyFont="1" applyBorder="1" applyAlignment="1">
      <alignment horizontal="right"/>
    </xf>
    <xf numFmtId="0" fontId="31" fillId="0" borderId="3" xfId="0" applyFont="1" applyBorder="1" applyAlignment="1">
      <alignment horizontal="center" vertical="top" wrapText="1"/>
    </xf>
    <xf numFmtId="0" fontId="31" fillId="0" borderId="3" xfId="0" applyFont="1" applyBorder="1" applyAlignment="1">
      <alignment horizontal="right" vertical="center"/>
    </xf>
    <xf numFmtId="0" fontId="31" fillId="0" borderId="4" xfId="0" applyFont="1" applyBorder="1" applyAlignment="1">
      <alignment horizontal="right" vertical="center"/>
    </xf>
    <xf numFmtId="0" fontId="31" fillId="0" borderId="5" xfId="0" applyFont="1" applyBorder="1" applyAlignment="1">
      <alignment horizontal="right" vertical="center"/>
    </xf>
    <xf numFmtId="0" fontId="33" fillId="0" borderId="1" xfId="0" applyFont="1" applyBorder="1" applyAlignment="1">
      <alignment horizontal="right" indent="1"/>
    </xf>
    <xf numFmtId="0" fontId="33" fillId="0" borderId="0" xfId="0" applyFont="1" applyAlignment="1">
      <alignment horizontal="right" indent="1"/>
    </xf>
    <xf numFmtId="0" fontId="33" fillId="0" borderId="2" xfId="0" applyFont="1" applyBorder="1" applyAlignment="1">
      <alignment horizontal="right" inden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27" fillId="0" borderId="6"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31" fillId="0" borderId="1" xfId="0" applyFont="1" applyBorder="1" applyAlignment="1">
      <alignment horizontal="left" vertical="top" wrapText="1"/>
    </xf>
    <xf numFmtId="0" fontId="31" fillId="0" borderId="3" xfId="0" applyFont="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40" fillId="0" borderId="1" xfId="0" applyFont="1" applyBorder="1" applyAlignment="1">
      <alignment horizontal="left" vertical="top" wrapText="1"/>
    </xf>
    <xf numFmtId="0" fontId="40" fillId="0" borderId="0" xfId="0" applyFont="1" applyAlignment="1">
      <alignment horizontal="left" vertical="top" wrapText="1"/>
    </xf>
    <xf numFmtId="0" fontId="40" fillId="0" borderId="2" xfId="0" applyFont="1" applyBorder="1" applyAlignment="1">
      <alignment horizontal="left" vertical="top" wrapText="1"/>
    </xf>
    <xf numFmtId="0" fontId="34" fillId="0" borderId="1" xfId="0" applyFont="1" applyBorder="1" applyAlignment="1">
      <alignment horizontal="left" vertical="top" wrapText="1"/>
    </xf>
    <xf numFmtId="0" fontId="34" fillId="0" borderId="0" xfId="0" applyFont="1" applyAlignment="1">
      <alignment horizontal="left" vertical="top"/>
    </xf>
    <xf numFmtId="0" fontId="34" fillId="0" borderId="2" xfId="0" applyFont="1" applyBorder="1" applyAlignment="1">
      <alignment horizontal="left" vertical="top"/>
    </xf>
    <xf numFmtId="0" fontId="35" fillId="0" borderId="1" xfId="0" applyFont="1" applyBorder="1" applyAlignment="1">
      <alignment horizontal="left" vertical="top" wrapText="1"/>
    </xf>
    <xf numFmtId="0" fontId="35" fillId="0" borderId="0" xfId="0" applyFont="1" applyAlignment="1">
      <alignment horizontal="left" vertical="top" wrapText="1"/>
    </xf>
    <xf numFmtId="0" fontId="35" fillId="0" borderId="2" xfId="0" applyFont="1" applyBorder="1" applyAlignment="1">
      <alignment horizontal="left" vertical="top" wrapText="1"/>
    </xf>
    <xf numFmtId="0" fontId="38" fillId="0" borderId="3" xfId="0" applyFont="1" applyBorder="1"/>
    <xf numFmtId="0" fontId="38" fillId="0" borderId="4" xfId="0" applyFont="1" applyBorder="1"/>
    <xf numFmtId="0" fontId="27" fillId="0" borderId="48" xfId="0" applyFont="1" applyBorder="1" applyAlignment="1" applyProtection="1">
      <alignment horizontal="left" wrapText="1"/>
      <protection locked="0"/>
    </xf>
    <xf numFmtId="0" fontId="27" fillId="0" borderId="52" xfId="0" applyFont="1" applyBorder="1" applyAlignment="1" applyProtection="1">
      <alignment horizontal="left" wrapText="1"/>
      <protection locked="0"/>
    </xf>
    <xf numFmtId="0" fontId="27" fillId="0" borderId="53" xfId="0" applyFont="1" applyBorder="1" applyAlignment="1" applyProtection="1">
      <alignment horizontal="left" wrapText="1"/>
      <protection locked="0"/>
    </xf>
    <xf numFmtId="0" fontId="27" fillId="0" borderId="35" xfId="0" applyFont="1" applyBorder="1" applyAlignment="1" applyProtection="1">
      <alignment horizontal="left" wrapText="1"/>
      <protection locked="0"/>
    </xf>
    <xf numFmtId="0" fontId="27" fillId="0" borderId="36" xfId="0" applyFont="1" applyBorder="1" applyAlignment="1" applyProtection="1">
      <alignment horizontal="left" wrapText="1"/>
      <protection locked="0"/>
    </xf>
    <xf numFmtId="0" fontId="27" fillId="0" borderId="65" xfId="0" applyFont="1" applyBorder="1" applyAlignment="1" applyProtection="1">
      <alignment horizontal="left" wrapText="1"/>
      <protection locked="0"/>
    </xf>
    <xf numFmtId="49" fontId="33" fillId="0" borderId="3" xfId="0" applyNumberFormat="1" applyFont="1" applyBorder="1" applyAlignment="1">
      <alignment horizontal="right" indent="1"/>
    </xf>
    <xf numFmtId="49" fontId="33" fillId="0" borderId="4" xfId="0" applyNumberFormat="1" applyFont="1" applyBorder="1" applyAlignment="1">
      <alignment horizontal="right" indent="1"/>
    </xf>
    <xf numFmtId="49" fontId="33" fillId="0" borderId="5" xfId="0" applyNumberFormat="1" applyFont="1" applyBorder="1" applyAlignment="1">
      <alignment horizontal="right" indent="1"/>
    </xf>
    <xf numFmtId="0" fontId="31" fillId="8" borderId="9" xfId="0" applyFont="1" applyFill="1" applyBorder="1" applyAlignment="1">
      <alignment horizontal="center" vertical="center" wrapText="1"/>
    </xf>
    <xf numFmtId="0" fontId="31" fillId="8" borderId="10" xfId="0" applyFont="1" applyFill="1" applyBorder="1" applyAlignment="1">
      <alignment horizontal="center" vertical="center" wrapText="1"/>
    </xf>
    <xf numFmtId="0" fontId="31" fillId="8" borderId="11" xfId="0" applyFont="1" applyFill="1" applyBorder="1" applyAlignment="1">
      <alignment horizontal="center" vertical="center" wrapText="1"/>
    </xf>
    <xf numFmtId="0" fontId="27" fillId="6" borderId="52" xfId="0" applyFont="1" applyFill="1" applyBorder="1" applyAlignment="1" applyProtection="1">
      <alignment horizontal="left" wrapText="1"/>
      <protection locked="0"/>
    </xf>
    <xf numFmtId="0" fontId="27" fillId="6" borderId="53" xfId="0" applyFont="1" applyFill="1" applyBorder="1" applyAlignment="1" applyProtection="1">
      <alignment horizontal="left" wrapText="1"/>
      <protection locked="0"/>
    </xf>
    <xf numFmtId="0" fontId="27" fillId="6" borderId="58" xfId="0" applyFont="1" applyFill="1" applyBorder="1" applyAlignment="1" applyProtection="1">
      <alignment horizontal="left" wrapText="1"/>
      <protection locked="0"/>
    </xf>
    <xf numFmtId="0" fontId="27" fillId="6" borderId="59" xfId="0" applyFont="1" applyFill="1" applyBorder="1" applyAlignment="1" applyProtection="1">
      <alignment horizontal="left" wrapText="1"/>
      <protection locked="0"/>
    </xf>
    <xf numFmtId="0" fontId="27" fillId="6" borderId="60" xfId="0" applyFont="1" applyFill="1" applyBorder="1" applyAlignment="1" applyProtection="1">
      <alignment horizontal="left" wrapText="1"/>
      <protection locked="0"/>
    </xf>
    <xf numFmtId="0" fontId="27" fillId="0" borderId="56" xfId="0" applyFont="1" applyBorder="1" applyAlignment="1" applyProtection="1">
      <alignment horizontal="center"/>
      <protection locked="0"/>
    </xf>
    <xf numFmtId="0" fontId="27" fillId="0" borderId="54" xfId="0" applyFont="1" applyBorder="1" applyAlignment="1" applyProtection="1">
      <alignment horizontal="left" wrapText="1"/>
      <protection locked="0"/>
    </xf>
    <xf numFmtId="0" fontId="27" fillId="0" borderId="55" xfId="0" applyFont="1" applyBorder="1" applyAlignment="1" applyProtection="1">
      <alignment horizontal="left" wrapText="1"/>
      <protection locked="0"/>
    </xf>
    <xf numFmtId="0" fontId="27" fillId="0" borderId="54" xfId="0" applyFont="1" applyBorder="1" applyAlignment="1" applyProtection="1">
      <alignment horizontal="center"/>
      <protection locked="0"/>
    </xf>
    <xf numFmtId="0" fontId="49" fillId="0" borderId="0" xfId="0" applyFont="1" applyAlignment="1">
      <alignment horizontal="center" vertical="center"/>
    </xf>
    <xf numFmtId="0" fontId="50" fillId="0" borderId="0" xfId="0" applyFont="1" applyAlignment="1">
      <alignment horizontal="center" vertical="center" wrapText="1"/>
    </xf>
    <xf numFmtId="0" fontId="27" fillId="6" borderId="52" xfId="0" applyFont="1" applyFill="1" applyBorder="1" applyAlignment="1" applyProtection="1">
      <alignment horizontal="center"/>
      <protection locked="0"/>
    </xf>
    <xf numFmtId="0" fontId="31" fillId="8" borderId="32" xfId="0" applyFont="1" applyFill="1" applyBorder="1" applyAlignment="1">
      <alignment horizontal="center" vertical="center" wrapText="1"/>
    </xf>
    <xf numFmtId="0" fontId="0" fillId="0" borderId="28" xfId="0" applyBorder="1" applyAlignment="1">
      <alignment horizontal="center" vertical="center" wrapText="1"/>
    </xf>
    <xf numFmtId="0" fontId="31" fillId="8" borderId="3" xfId="0" applyFont="1" applyFill="1" applyBorder="1" applyAlignment="1">
      <alignment horizontal="center" vertical="center" wrapText="1"/>
    </xf>
    <xf numFmtId="0" fontId="31" fillId="8" borderId="4" xfId="0" applyFont="1" applyFill="1" applyBorder="1" applyAlignment="1">
      <alignment horizontal="center" vertical="center" wrapText="1"/>
    </xf>
    <xf numFmtId="0" fontId="31" fillId="8" borderId="5" xfId="0" applyFont="1" applyFill="1" applyBorder="1" applyAlignment="1">
      <alignment horizontal="center" vertical="center" wrapText="1"/>
    </xf>
    <xf numFmtId="0" fontId="31" fillId="8" borderId="56" xfId="0" applyFont="1" applyFill="1" applyBorder="1" applyAlignment="1">
      <alignment horizontal="center" vertical="center"/>
    </xf>
    <xf numFmtId="49" fontId="27" fillId="6" borderId="16" xfId="0" applyNumberFormat="1" applyFont="1" applyFill="1" applyBorder="1" applyAlignment="1" applyProtection="1">
      <alignment horizontal="left" wrapText="1"/>
      <protection locked="0"/>
    </xf>
    <xf numFmtId="49" fontId="27" fillId="6" borderId="41" xfId="0" applyNumberFormat="1" applyFont="1" applyFill="1" applyBorder="1" applyAlignment="1" applyProtection="1">
      <alignment horizontal="left" wrapText="1"/>
      <protection locked="0"/>
    </xf>
    <xf numFmtId="0" fontId="31" fillId="0" borderId="10" xfId="0" applyFont="1" applyBorder="1" applyAlignment="1">
      <alignment horizontal="center"/>
    </xf>
    <xf numFmtId="0" fontId="37" fillId="0" borderId="9" xfId="0" applyFont="1" applyBorder="1" applyAlignment="1">
      <alignment horizontal="left"/>
    </xf>
    <xf numFmtId="0" fontId="37" fillId="0" borderId="10" xfId="0" applyFont="1" applyBorder="1" applyAlignment="1">
      <alignment horizontal="left"/>
    </xf>
    <xf numFmtId="0" fontId="37" fillId="0" borderId="11" xfId="0" applyFont="1" applyBorder="1" applyAlignment="1">
      <alignment horizontal="left"/>
    </xf>
    <xf numFmtId="0" fontId="31" fillId="0" borderId="9" xfId="0" applyFont="1" applyBorder="1" applyAlignment="1">
      <alignment horizontal="center"/>
    </xf>
    <xf numFmtId="0" fontId="31" fillId="0" borderId="11" xfId="0" applyFont="1" applyBorder="1" applyAlignment="1">
      <alignment horizontal="center"/>
    </xf>
    <xf numFmtId="0" fontId="31" fillId="7" borderId="9" xfId="0" applyFont="1" applyFill="1" applyBorder="1" applyAlignment="1">
      <alignment horizontal="center" wrapText="1"/>
    </xf>
    <xf numFmtId="0" fontId="31" fillId="7" borderId="11" xfId="0" applyFont="1" applyFill="1" applyBorder="1" applyAlignment="1">
      <alignment horizontal="center" wrapText="1"/>
    </xf>
    <xf numFmtId="0" fontId="35" fillId="0" borderId="3" xfId="0" applyFont="1" applyBorder="1" applyAlignment="1">
      <alignment horizontal="left" wrapText="1"/>
    </xf>
    <xf numFmtId="0" fontId="35" fillId="0" borderId="4" xfId="0" applyFont="1" applyBorder="1" applyAlignment="1">
      <alignment horizontal="left" wrapText="1"/>
    </xf>
    <xf numFmtId="0" fontId="35" fillId="0" borderId="5" xfId="0" applyFont="1" applyBorder="1" applyAlignment="1">
      <alignment horizontal="left" wrapText="1"/>
    </xf>
    <xf numFmtId="0" fontId="35" fillId="0" borderId="1" xfId="0" applyFont="1" applyBorder="1" applyAlignment="1">
      <alignment horizontal="left" wrapText="1"/>
    </xf>
    <xf numFmtId="0" fontId="35" fillId="0" borderId="0" xfId="0" applyFont="1" applyBorder="1" applyAlignment="1">
      <alignment horizontal="left" wrapText="1"/>
    </xf>
    <xf numFmtId="0" fontId="35" fillId="0" borderId="2" xfId="0" applyFont="1" applyBorder="1" applyAlignment="1">
      <alignment horizontal="left" wrapText="1"/>
    </xf>
    <xf numFmtId="0" fontId="58" fillId="0" borderId="6" xfId="0" applyFont="1" applyBorder="1" applyAlignment="1">
      <alignment horizontal="center" wrapText="1"/>
    </xf>
    <xf numFmtId="0" fontId="58" fillId="0" borderId="7" xfId="0" applyFont="1" applyBorder="1" applyAlignment="1">
      <alignment horizontal="center" wrapText="1"/>
    </xf>
    <xf numFmtId="0" fontId="58" fillId="0" borderId="8" xfId="0" applyFont="1" applyBorder="1" applyAlignment="1">
      <alignment horizontal="center" wrapText="1"/>
    </xf>
    <xf numFmtId="0" fontId="31" fillId="0" borderId="0" xfId="0" applyFont="1" applyAlignment="1">
      <alignment horizontal="left" vertical="top" wrapText="1"/>
    </xf>
    <xf numFmtId="0" fontId="38" fillId="0" borderId="6" xfId="0" applyFont="1" applyBorder="1" applyAlignment="1">
      <alignment horizontal="left"/>
    </xf>
    <xf numFmtId="0" fontId="38" fillId="0" borderId="7" xfId="0" applyFont="1" applyBorder="1" applyAlignment="1">
      <alignment horizontal="left"/>
    </xf>
    <xf numFmtId="49" fontId="27" fillId="0" borderId="19" xfId="0" applyNumberFormat="1" applyFont="1" applyBorder="1" applyAlignment="1" applyProtection="1">
      <alignment horizontal="left" wrapText="1"/>
      <protection locked="0"/>
    </xf>
    <xf numFmtId="49" fontId="27" fillId="0" borderId="43" xfId="0" applyNumberFormat="1" applyFont="1" applyBorder="1" applyAlignment="1" applyProtection="1">
      <alignment horizontal="left" wrapText="1"/>
      <protection locked="0"/>
    </xf>
    <xf numFmtId="49" fontId="27" fillId="0" borderId="22" xfId="0" applyNumberFormat="1" applyFont="1" applyBorder="1" applyAlignment="1" applyProtection="1">
      <alignment horizontal="left" wrapText="1"/>
      <protection locked="0"/>
    </xf>
    <xf numFmtId="49" fontId="27" fillId="0" borderId="45" xfId="0" applyNumberFormat="1" applyFont="1" applyBorder="1" applyAlignment="1" applyProtection="1">
      <alignment horizontal="left" wrapText="1"/>
      <protection locked="0"/>
    </xf>
    <xf numFmtId="0" fontId="35" fillId="0" borderId="3" xfId="0" applyFont="1" applyBorder="1" applyAlignment="1">
      <alignment horizontal="left" vertical="top" wrapText="1"/>
    </xf>
    <xf numFmtId="0" fontId="35" fillId="0" borderId="4" xfId="0" applyFont="1" applyBorder="1" applyAlignment="1">
      <alignment horizontal="left" vertical="top" wrapText="1"/>
    </xf>
    <xf numFmtId="0" fontId="35" fillId="0" borderId="5" xfId="0" applyFont="1" applyBorder="1" applyAlignment="1">
      <alignment horizontal="left" vertical="top" wrapText="1"/>
    </xf>
    <xf numFmtId="0" fontId="46" fillId="0" borderId="6" xfId="0" applyFont="1" applyBorder="1" applyAlignment="1">
      <alignment horizontal="center"/>
    </xf>
    <xf numFmtId="0" fontId="46" fillId="0" borderId="7" xfId="0" applyFont="1" applyBorder="1" applyAlignment="1">
      <alignment horizontal="center"/>
    </xf>
    <xf numFmtId="0" fontId="46" fillId="0" borderId="8" xfId="0" applyFont="1" applyBorder="1" applyAlignment="1">
      <alignment horizontal="center"/>
    </xf>
    <xf numFmtId="0" fontId="31" fillId="0" borderId="1" xfId="0" applyFont="1" applyBorder="1" applyAlignment="1">
      <alignment horizontal="left"/>
    </xf>
    <xf numFmtId="0" fontId="0" fillId="0" borderId="0" xfId="0"/>
    <xf numFmtId="0" fontId="0" fillId="0" borderId="2" xfId="0" applyBorder="1"/>
    <xf numFmtId="0" fontId="0" fillId="0" borderId="1" xfId="0" applyBorder="1"/>
    <xf numFmtId="0" fontId="36" fillId="0" borderId="3" xfId="0" applyFont="1" applyBorder="1" applyAlignment="1">
      <alignment horizontal="left" wrapText="1"/>
    </xf>
    <xf numFmtId="0" fontId="36" fillId="0" borderId="4" xfId="0" applyFont="1" applyBorder="1" applyAlignment="1">
      <alignment horizontal="left" wrapText="1"/>
    </xf>
    <xf numFmtId="0" fontId="36" fillId="0" borderId="5" xfId="0" applyFont="1" applyBorder="1" applyAlignment="1">
      <alignment horizontal="left" wrapText="1"/>
    </xf>
    <xf numFmtId="0" fontId="36" fillId="0" borderId="1" xfId="0" applyFont="1" applyBorder="1" applyAlignment="1">
      <alignment horizontal="left" wrapText="1"/>
    </xf>
    <xf numFmtId="0" fontId="36" fillId="0" borderId="0" xfId="0" applyFont="1" applyAlignment="1">
      <alignment horizontal="left" wrapText="1"/>
    </xf>
    <xf numFmtId="0" fontId="36" fillId="0" borderId="2" xfId="0" applyFont="1" applyBorder="1" applyAlignment="1">
      <alignment horizontal="left" wrapText="1"/>
    </xf>
    <xf numFmtId="0" fontId="38" fillId="0" borderId="9" xfId="0" applyFont="1" applyBorder="1" applyAlignment="1">
      <alignment horizontal="left"/>
    </xf>
    <xf numFmtId="0" fontId="38" fillId="0" borderId="10" xfId="0" applyFont="1" applyBorder="1" applyAlignment="1">
      <alignment horizontal="left"/>
    </xf>
    <xf numFmtId="0" fontId="21" fillId="0" borderId="0" xfId="0" applyFont="1" applyAlignment="1">
      <alignment horizontal="left" wrapText="1"/>
    </xf>
    <xf numFmtId="0" fontId="21" fillId="0" borderId="2" xfId="0" applyFont="1" applyBorder="1" applyAlignment="1">
      <alignment horizontal="left" wrapText="1"/>
    </xf>
    <xf numFmtId="0" fontId="31" fillId="0" borderId="10" xfId="0" applyFont="1" applyBorder="1" applyAlignment="1" applyProtection="1">
      <alignment horizontal="center"/>
      <protection locked="0"/>
    </xf>
    <xf numFmtId="0" fontId="37" fillId="26" borderId="9" xfId="0" applyFont="1" applyFill="1" applyBorder="1" applyAlignment="1">
      <alignment horizontal="left"/>
    </xf>
    <xf numFmtId="0" fontId="37" fillId="26" borderId="10" xfId="0" applyFont="1" applyFill="1" applyBorder="1" applyAlignment="1">
      <alignment horizontal="left"/>
    </xf>
    <xf numFmtId="0" fontId="37" fillId="26" borderId="11" xfId="0" applyFont="1" applyFill="1" applyBorder="1" applyAlignment="1">
      <alignment horizontal="left"/>
    </xf>
    <xf numFmtId="0" fontId="27" fillId="0" borderId="1" xfId="0" applyFont="1" applyBorder="1" applyAlignment="1">
      <alignment horizontal="left" wrapText="1"/>
    </xf>
    <xf numFmtId="0" fontId="27" fillId="0" borderId="0" xfId="0" applyFont="1" applyAlignment="1">
      <alignment horizontal="left" wrapText="1"/>
    </xf>
    <xf numFmtId="0" fontId="27" fillId="0" borderId="2" xfId="0" applyFont="1" applyBorder="1" applyAlignment="1">
      <alignment horizontal="left" wrapText="1"/>
    </xf>
    <xf numFmtId="0" fontId="31" fillId="0" borderId="38" xfId="0" applyFont="1" applyBorder="1" applyAlignment="1">
      <alignment horizontal="center"/>
    </xf>
    <xf numFmtId="0" fontId="31" fillId="0" borderId="47" xfId="0" applyFont="1" applyBorder="1" applyAlignment="1">
      <alignment horizontal="center"/>
    </xf>
    <xf numFmtId="0" fontId="46" fillId="0" borderId="6" xfId="0" applyFont="1" applyBorder="1" applyAlignment="1">
      <alignment horizontal="left" wrapText="1"/>
    </xf>
    <xf numFmtId="0" fontId="46" fillId="0" borderId="7" xfId="0" applyFont="1" applyBorder="1" applyAlignment="1">
      <alignment horizontal="left" wrapText="1"/>
    </xf>
    <xf numFmtId="0" fontId="31" fillId="0" borderId="0" xfId="0" applyFont="1" applyAlignment="1">
      <alignment horizontal="center" vertical="top"/>
    </xf>
    <xf numFmtId="0" fontId="36" fillId="0" borderId="0" xfId="0" applyFont="1" applyAlignment="1">
      <alignment horizontal="center"/>
    </xf>
    <xf numFmtId="0" fontId="36" fillId="0" borderId="2" xfId="0" applyFont="1" applyBorder="1" applyAlignment="1">
      <alignment horizontal="center"/>
    </xf>
    <xf numFmtId="0" fontId="31" fillId="0" borderId="0" xfId="0" applyFont="1" applyAlignment="1">
      <alignment vertical="top" wrapText="1"/>
    </xf>
    <xf numFmtId="0" fontId="31" fillId="0" borderId="2" xfId="0" applyFont="1" applyBorder="1" applyAlignment="1">
      <alignment horizontal="left" vertical="top" wrapText="1"/>
    </xf>
    <xf numFmtId="0" fontId="21" fillId="0" borderId="10" xfId="0" applyFont="1" applyBorder="1" applyAlignment="1">
      <alignment horizontal="center" vertical="top" wrapText="1"/>
    </xf>
    <xf numFmtId="49" fontId="27" fillId="0" borderId="20" xfId="0" applyNumberFormat="1" applyFont="1" applyBorder="1" applyAlignment="1" applyProtection="1">
      <alignment horizontal="left" wrapText="1"/>
      <protection locked="0"/>
    </xf>
    <xf numFmtId="49" fontId="27" fillId="0" borderId="1" xfId="0" applyNumberFormat="1" applyFont="1" applyBorder="1" applyAlignment="1" applyProtection="1">
      <alignment horizontal="center" wrapText="1"/>
      <protection locked="0"/>
    </xf>
    <xf numFmtId="49" fontId="27" fillId="0" borderId="0" xfId="0" applyNumberFormat="1" applyFont="1" applyAlignment="1" applyProtection="1">
      <alignment horizontal="center" wrapText="1"/>
      <protection locked="0"/>
    </xf>
    <xf numFmtId="49" fontId="27" fillId="0" borderId="2" xfId="0" applyNumberFormat="1" applyFont="1" applyBorder="1" applyAlignment="1" applyProtection="1">
      <alignment horizontal="center" wrapText="1"/>
      <protection locked="0"/>
    </xf>
    <xf numFmtId="0" fontId="31" fillId="8" borderId="29" xfId="0" applyFont="1" applyFill="1" applyBorder="1" applyAlignment="1">
      <alignment horizontal="center" vertical="top" wrapText="1"/>
    </xf>
    <xf numFmtId="0" fontId="31" fillId="8" borderId="63" xfId="0" applyFont="1" applyFill="1" applyBorder="1" applyAlignment="1">
      <alignment horizontal="center" vertical="top" wrapText="1"/>
    </xf>
    <xf numFmtId="49" fontId="27" fillId="6" borderId="66" xfId="0" applyNumberFormat="1" applyFont="1" applyFill="1" applyBorder="1" applyAlignment="1" applyProtection="1">
      <alignment horizontal="left" wrapText="1"/>
      <protection locked="0"/>
    </xf>
    <xf numFmtId="49" fontId="27" fillId="6" borderId="67" xfId="0" applyNumberFormat="1" applyFont="1" applyFill="1" applyBorder="1" applyAlignment="1" applyProtection="1">
      <alignment horizontal="left" wrapText="1"/>
      <protection locked="0"/>
    </xf>
    <xf numFmtId="49" fontId="27" fillId="6" borderId="61" xfId="0" applyNumberFormat="1" applyFont="1" applyFill="1" applyBorder="1" applyAlignment="1" applyProtection="1">
      <alignment horizontal="left" wrapText="1"/>
      <protection locked="0"/>
    </xf>
    <xf numFmtId="49" fontId="27" fillId="0" borderId="23" xfId="0" applyNumberFormat="1" applyFont="1" applyBorder="1" applyAlignment="1" applyProtection="1">
      <alignment horizontal="left" wrapText="1"/>
      <protection locked="0"/>
    </xf>
    <xf numFmtId="0" fontId="21" fillId="0" borderId="10" xfId="0" applyFont="1" applyBorder="1" applyAlignment="1">
      <alignment horizontal="center"/>
    </xf>
    <xf numFmtId="0" fontId="48" fillId="0" borderId="1" xfId="0" applyFont="1" applyBorder="1" applyAlignment="1">
      <alignment horizontal="left" vertical="center"/>
    </xf>
    <xf numFmtId="0" fontId="48" fillId="0" borderId="0" xfId="0" applyFont="1" applyAlignment="1">
      <alignment horizontal="left" vertical="center"/>
    </xf>
    <xf numFmtId="0" fontId="48" fillId="0" borderId="2" xfId="0" applyFont="1" applyBorder="1" applyAlignment="1">
      <alignment horizontal="left" vertical="center"/>
    </xf>
    <xf numFmtId="0" fontId="31" fillId="8" borderId="58" xfId="0" applyFont="1" applyFill="1" applyBorder="1" applyAlignment="1">
      <alignment horizontal="center" vertical="center" wrapText="1"/>
    </xf>
    <xf numFmtId="0" fontId="31" fillId="8" borderId="59" xfId="0" applyFont="1" applyFill="1" applyBorder="1" applyAlignment="1">
      <alignment horizontal="center" vertical="center" wrapText="1"/>
    </xf>
    <xf numFmtId="0" fontId="35" fillId="12" borderId="3" xfId="0" applyFont="1" applyFill="1" applyBorder="1" applyAlignment="1">
      <alignment horizontal="left" vertical="top" wrapText="1"/>
    </xf>
    <xf numFmtId="0" fontId="35" fillId="12" borderId="4" xfId="0" applyFont="1" applyFill="1" applyBorder="1" applyAlignment="1">
      <alignment horizontal="left" vertical="top" wrapText="1"/>
    </xf>
    <xf numFmtId="0" fontId="35" fillId="12" borderId="5" xfId="0" applyFont="1" applyFill="1" applyBorder="1" applyAlignment="1">
      <alignment horizontal="left" vertical="top" wrapText="1"/>
    </xf>
    <xf numFmtId="0" fontId="35" fillId="12" borderId="1" xfId="0" applyFont="1" applyFill="1" applyBorder="1" applyAlignment="1">
      <alignment horizontal="left" vertical="top" wrapText="1"/>
    </xf>
    <xf numFmtId="0" fontId="35" fillId="12" borderId="0" xfId="0" applyFont="1" applyFill="1" applyAlignment="1">
      <alignment horizontal="left" vertical="top" wrapText="1"/>
    </xf>
    <xf numFmtId="0" fontId="35" fillId="12" borderId="2" xfId="0" applyFont="1" applyFill="1" applyBorder="1" applyAlignment="1">
      <alignment horizontal="left" vertical="top" wrapText="1"/>
    </xf>
    <xf numFmtId="0" fontId="35" fillId="12" borderId="6" xfId="0" applyFont="1" applyFill="1" applyBorder="1" applyAlignment="1">
      <alignment horizontal="left" vertical="top" wrapText="1"/>
    </xf>
    <xf numFmtId="0" fontId="35" fillId="12" borderId="7" xfId="0" applyFont="1" applyFill="1" applyBorder="1" applyAlignment="1">
      <alignment horizontal="left" vertical="top" wrapText="1"/>
    </xf>
    <xf numFmtId="0" fontId="35" fillId="12" borderId="8" xfId="0" applyFont="1" applyFill="1" applyBorder="1" applyAlignment="1">
      <alignment horizontal="left" vertical="top" wrapText="1"/>
    </xf>
    <xf numFmtId="0" fontId="35" fillId="0" borderId="3" xfId="0" applyFont="1" applyBorder="1" applyAlignment="1">
      <alignment horizontal="center" vertical="top"/>
    </xf>
    <xf numFmtId="0" fontId="35" fillId="0" borderId="4" xfId="0" applyFont="1" applyBorder="1" applyAlignment="1">
      <alignment horizontal="center" vertical="top"/>
    </xf>
    <xf numFmtId="0" fontId="35" fillId="0" borderId="5" xfId="0" applyFont="1" applyBorder="1" applyAlignment="1">
      <alignment horizontal="center" vertical="top"/>
    </xf>
    <xf numFmtId="0" fontId="31" fillId="0" borderId="1" xfId="0" applyFont="1" applyBorder="1"/>
    <xf numFmtId="0" fontId="31" fillId="0" borderId="0" xfId="0" applyFont="1" applyBorder="1"/>
    <xf numFmtId="0" fontId="31" fillId="0" borderId="2" xfId="0" applyFont="1" applyBorder="1"/>
    <xf numFmtId="0" fontId="35" fillId="0" borderId="1" xfId="0" applyFont="1" applyBorder="1" applyAlignment="1">
      <alignment horizontal="left" vertical="center" wrapText="1"/>
    </xf>
    <xf numFmtId="0" fontId="35" fillId="0" borderId="0" xfId="0" applyFont="1" applyBorder="1" applyAlignment="1">
      <alignment horizontal="left" vertical="center" wrapText="1"/>
    </xf>
    <xf numFmtId="0" fontId="35" fillId="0" borderId="2" xfId="0" applyFont="1" applyBorder="1" applyAlignment="1">
      <alignment horizontal="left" vertical="center" wrapText="1"/>
    </xf>
    <xf numFmtId="0" fontId="67" fillId="0" borderId="0" xfId="0" applyFont="1" applyAlignment="1">
      <alignment horizontal="left" wrapText="1"/>
    </xf>
    <xf numFmtId="0" fontId="31" fillId="8" borderId="6" xfId="0" applyFont="1" applyFill="1" applyBorder="1" applyAlignment="1">
      <alignment horizontal="center" vertical="top" wrapText="1"/>
    </xf>
    <xf numFmtId="0" fontId="31" fillId="8" borderId="14" xfId="0" applyFont="1" applyFill="1" applyBorder="1" applyAlignment="1">
      <alignment horizontal="center" vertical="top" wrapText="1"/>
    </xf>
    <xf numFmtId="0" fontId="27" fillId="8" borderId="3" xfId="0" quotePrefix="1" applyFont="1" applyFill="1" applyBorder="1" applyAlignment="1">
      <alignment horizontal="center"/>
    </xf>
    <xf numFmtId="0" fontId="27" fillId="8" borderId="4" xfId="0" applyFont="1" applyFill="1" applyBorder="1" applyAlignment="1">
      <alignment horizontal="center"/>
    </xf>
    <xf numFmtId="0" fontId="27" fillId="0" borderId="49" xfId="0" applyFont="1" applyBorder="1" applyAlignment="1" applyProtection="1">
      <alignment horizontal="left" wrapText="1"/>
      <protection locked="0"/>
    </xf>
    <xf numFmtId="0" fontId="48" fillId="0" borderId="1" xfId="0" applyFont="1" applyBorder="1" applyAlignment="1">
      <alignment horizontal="left"/>
    </xf>
    <xf numFmtId="0" fontId="48" fillId="0" borderId="0" xfId="0" applyFont="1" applyAlignment="1">
      <alignment horizontal="left"/>
    </xf>
    <xf numFmtId="0" fontId="48" fillId="0" borderId="2" xfId="0" applyFont="1" applyBorder="1" applyAlignment="1">
      <alignment horizontal="left"/>
    </xf>
    <xf numFmtId="0" fontId="32" fillId="4" borderId="38" xfId="0" applyFont="1" applyFill="1" applyBorder="1" applyAlignment="1">
      <alignment horizontal="left" wrapText="1"/>
    </xf>
    <xf numFmtId="0" fontId="32" fillId="4" borderId="39" xfId="0" applyFont="1" applyFill="1" applyBorder="1" applyAlignment="1">
      <alignment horizontal="left" wrapText="1"/>
    </xf>
    <xf numFmtId="0" fontId="27" fillId="6" borderId="48" xfId="0" applyFont="1" applyFill="1" applyBorder="1" applyAlignment="1" applyProtection="1">
      <alignment horizontal="left" wrapText="1"/>
      <protection locked="0"/>
    </xf>
    <xf numFmtId="0" fontId="27" fillId="0" borderId="6" xfId="0" applyFont="1" applyBorder="1" applyAlignment="1" applyProtection="1">
      <alignment horizontal="left" wrapText="1"/>
      <protection locked="0"/>
    </xf>
    <xf numFmtId="0" fontId="27" fillId="0" borderId="7" xfId="0" applyFont="1" applyBorder="1" applyAlignment="1" applyProtection="1">
      <alignment horizontal="left" wrapText="1"/>
      <protection locked="0"/>
    </xf>
    <xf numFmtId="0" fontId="27" fillId="0" borderId="0" xfId="0" applyFont="1" applyAlignment="1">
      <alignment horizontal="left" vertical="top" wrapText="1"/>
    </xf>
    <xf numFmtId="0" fontId="48" fillId="0" borderId="1" xfId="0" applyFont="1" applyBorder="1" applyAlignment="1">
      <alignment horizontal="left" indent="1"/>
    </xf>
    <xf numFmtId="0" fontId="48" fillId="0" borderId="0" xfId="0" applyFont="1" applyAlignment="1">
      <alignment horizontal="left" indent="1"/>
    </xf>
    <xf numFmtId="0" fontId="48" fillId="0" borderId="2" xfId="0" applyFont="1" applyBorder="1" applyAlignment="1">
      <alignment horizontal="left" indent="1"/>
    </xf>
    <xf numFmtId="0" fontId="48" fillId="0" borderId="1" xfId="0" applyFont="1" applyBorder="1" applyAlignment="1">
      <alignment horizontal="left" vertical="center" wrapText="1" indent="1"/>
    </xf>
    <xf numFmtId="0" fontId="48" fillId="0" borderId="0" xfId="0" applyFont="1" applyAlignment="1">
      <alignment horizontal="left" vertical="center" wrapText="1" indent="1"/>
    </xf>
    <xf numFmtId="0" fontId="48" fillId="0" borderId="2" xfId="0" applyFont="1" applyBorder="1" applyAlignment="1">
      <alignment horizontal="left" vertical="center" wrapText="1" indent="1"/>
    </xf>
    <xf numFmtId="0" fontId="27" fillId="0" borderId="0" xfId="0" applyFont="1" applyBorder="1" applyAlignment="1">
      <alignment horizontal="left" vertical="top" wrapText="1"/>
    </xf>
    <xf numFmtId="0" fontId="27" fillId="0" borderId="2" xfId="0" applyFont="1" applyBorder="1" applyAlignment="1">
      <alignment horizontal="left" vertical="top" wrapText="1"/>
    </xf>
    <xf numFmtId="0" fontId="31" fillId="0" borderId="1" xfId="0" applyFont="1" applyBorder="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31" fillId="0" borderId="2" xfId="0" applyFont="1" applyBorder="1" applyAlignment="1" applyProtection="1">
      <alignment horizontal="left" vertical="top" wrapText="1"/>
      <protection locked="0"/>
    </xf>
    <xf numFmtId="0" fontId="27" fillId="0" borderId="9" xfId="0" applyFont="1" applyBorder="1" applyAlignment="1">
      <alignment horizontal="left" vertical="top" wrapText="1"/>
    </xf>
    <xf numFmtId="0" fontId="27" fillId="0" borderId="10" xfId="0" applyFont="1" applyBorder="1" applyAlignment="1">
      <alignment horizontal="left" vertical="top" wrapText="1"/>
    </xf>
    <xf numFmtId="0" fontId="27" fillId="0" borderId="11" xfId="0" applyFont="1" applyBorder="1" applyAlignment="1">
      <alignment horizontal="left" vertical="top"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36" fillId="0" borderId="1" xfId="0" applyFont="1" applyBorder="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36" fillId="0" borderId="2" xfId="0" applyFont="1" applyBorder="1" applyAlignment="1" applyProtection="1">
      <alignment horizontal="left" vertical="top" wrapText="1"/>
      <protection locked="0"/>
    </xf>
    <xf numFmtId="0" fontId="62" fillId="0" borderId="0" xfId="0" applyFont="1" applyAlignment="1">
      <alignment horizontal="center"/>
    </xf>
    <xf numFmtId="0" fontId="62" fillId="0" borderId="7" xfId="0" applyFont="1" applyBorder="1" applyAlignment="1">
      <alignment horizontal="center"/>
    </xf>
    <xf numFmtId="0" fontId="57" fillId="0" borderId="0" xfId="0" applyFont="1" applyAlignment="1">
      <alignment horizontal="center" vertical="center" wrapText="1"/>
    </xf>
    <xf numFmtId="0" fontId="57" fillId="0" borderId="2" xfId="0" applyFont="1" applyBorder="1" applyAlignment="1">
      <alignment horizontal="center" vertical="center" wrapText="1"/>
    </xf>
    <xf numFmtId="0" fontId="57" fillId="0" borderId="7" xfId="0" applyFont="1" applyBorder="1" applyAlignment="1">
      <alignment horizontal="center" vertical="center" wrapText="1"/>
    </xf>
    <xf numFmtId="0" fontId="57" fillId="0" borderId="8" xfId="0" applyFont="1" applyBorder="1" applyAlignment="1">
      <alignment horizontal="center" vertical="center" wrapText="1"/>
    </xf>
    <xf numFmtId="0" fontId="57" fillId="0" borderId="0" xfId="0" applyFont="1" applyAlignment="1">
      <alignment horizontal="left" wrapText="1"/>
    </xf>
    <xf numFmtId="0" fontId="57" fillId="0" borderId="2" xfId="0" applyFont="1" applyBorder="1" applyAlignment="1">
      <alignment horizontal="left" wrapText="1"/>
    </xf>
    <xf numFmtId="0" fontId="22" fillId="0" borderId="9" xfId="0" applyFont="1" applyBorder="1" applyAlignment="1">
      <alignment horizontal="center"/>
    </xf>
    <xf numFmtId="0" fontId="22" fillId="0" borderId="10"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21" fillId="0" borderId="6" xfId="0" applyFont="1" applyBorder="1" applyAlignment="1" applyProtection="1">
      <alignment horizontal="center" vertical="center" wrapText="1"/>
      <protection locked="0"/>
    </xf>
    <xf numFmtId="0" fontId="21" fillId="0" borderId="7" xfId="0" applyFont="1" applyBorder="1" applyAlignment="1">
      <alignment vertical="center" wrapText="1"/>
    </xf>
    <xf numFmtId="0" fontId="21" fillId="0" borderId="8" xfId="0" applyFont="1" applyBorder="1" applyAlignment="1">
      <alignment vertical="center" wrapText="1"/>
    </xf>
    <xf numFmtId="0" fontId="51" fillId="29" borderId="0" xfId="0" applyFont="1" applyFill="1" applyAlignment="1">
      <alignment horizontal="center" wrapText="1"/>
    </xf>
    <xf numFmtId="0" fontId="51" fillId="29" borderId="80" xfId="0" applyFont="1" applyFill="1" applyBorder="1" applyAlignment="1">
      <alignment horizontal="center" wrapText="1"/>
    </xf>
    <xf numFmtId="164" fontId="77" fillId="0" borderId="26" xfId="0" applyNumberFormat="1" applyFont="1" applyBorder="1" applyAlignment="1">
      <alignment horizontal="left" vertical="center" wrapText="1"/>
    </xf>
    <xf numFmtId="164" fontId="77" fillId="0" borderId="20" xfId="0" applyNumberFormat="1" applyFont="1" applyBorder="1" applyAlignment="1">
      <alignment horizontal="left" vertical="center" wrapText="1"/>
    </xf>
    <xf numFmtId="164" fontId="77" fillId="0" borderId="21" xfId="0" applyNumberFormat="1" applyFont="1" applyBorder="1" applyAlignment="1">
      <alignment horizontal="left" vertical="center" wrapText="1"/>
    </xf>
    <xf numFmtId="0" fontId="77" fillId="9" borderId="19" xfId="0" applyFont="1" applyFill="1" applyBorder="1" applyAlignment="1">
      <alignment horizontal="center" vertical="center" wrapText="1"/>
    </xf>
    <xf numFmtId="0" fontId="77" fillId="9" borderId="20" xfId="0" applyFont="1" applyFill="1" applyBorder="1" applyAlignment="1">
      <alignment horizontal="center" vertical="center" wrapText="1"/>
    </xf>
    <xf numFmtId="0" fontId="77" fillId="9" borderId="21" xfId="0" applyFont="1" applyFill="1" applyBorder="1" applyAlignment="1">
      <alignment horizontal="center" vertical="center" wrapText="1"/>
    </xf>
    <xf numFmtId="49" fontId="76" fillId="30" borderId="78" xfId="0" applyNumberFormat="1" applyFont="1" applyFill="1" applyBorder="1" applyAlignment="1" applyProtection="1">
      <alignment horizontal="left" vertical="top" wrapText="1"/>
      <protection locked="0"/>
    </xf>
    <xf numFmtId="49" fontId="76" fillId="30" borderId="79" xfId="0" applyNumberFormat="1" applyFont="1" applyFill="1" applyBorder="1" applyAlignment="1" applyProtection="1">
      <alignment horizontal="left" vertical="top" wrapText="1"/>
      <protection locked="0"/>
    </xf>
    <xf numFmtId="49" fontId="76" fillId="30" borderId="27" xfId="0" applyNumberFormat="1" applyFont="1" applyFill="1" applyBorder="1" applyAlignment="1" applyProtection="1">
      <alignment horizontal="left" vertical="top" wrapText="1"/>
      <protection locked="0"/>
    </xf>
    <xf numFmtId="49" fontId="76" fillId="30" borderId="1" xfId="0" applyNumberFormat="1" applyFont="1" applyFill="1" applyBorder="1" applyAlignment="1" applyProtection="1">
      <alignment horizontal="left" vertical="top" wrapText="1"/>
      <protection locked="0"/>
    </xf>
    <xf numFmtId="49" fontId="76" fillId="30" borderId="0" xfId="0" applyNumberFormat="1" applyFont="1" applyFill="1" applyAlignment="1" applyProtection="1">
      <alignment horizontal="left" vertical="top" wrapText="1"/>
      <protection locked="0"/>
    </xf>
    <xf numFmtId="49" fontId="76" fillId="30" borderId="2" xfId="0" applyNumberFormat="1" applyFont="1" applyFill="1" applyBorder="1" applyAlignment="1" applyProtection="1">
      <alignment horizontal="left" vertical="top" wrapText="1"/>
      <protection locked="0"/>
    </xf>
    <xf numFmtId="49" fontId="76" fillId="30" borderId="16" xfId="0" applyNumberFormat="1" applyFont="1" applyFill="1" applyBorder="1" applyAlignment="1" applyProtection="1">
      <alignment horizontal="left" vertical="top" wrapText="1"/>
      <protection locked="0"/>
    </xf>
    <xf numFmtId="49" fontId="76" fillId="30" borderId="17" xfId="0" applyNumberFormat="1" applyFont="1" applyFill="1" applyBorder="1" applyAlignment="1" applyProtection="1">
      <alignment horizontal="left" vertical="top" wrapText="1"/>
      <protection locked="0"/>
    </xf>
    <xf numFmtId="49" fontId="76" fillId="30" borderId="18" xfId="0" applyNumberFormat="1" applyFont="1" applyFill="1" applyBorder="1" applyAlignment="1" applyProtection="1">
      <alignment horizontal="left" vertical="top" wrapText="1"/>
      <protection locked="0"/>
    </xf>
    <xf numFmtId="0" fontId="74" fillId="0" borderId="1" xfId="0" applyFont="1" applyBorder="1" applyAlignment="1">
      <alignment horizontal="left" vertical="top" wrapText="1"/>
    </xf>
    <xf numFmtId="0" fontId="74" fillId="0" borderId="0" xfId="0" applyFont="1" applyAlignment="1">
      <alignment horizontal="left" vertical="top" wrapText="1"/>
    </xf>
    <xf numFmtId="0" fontId="74" fillId="0" borderId="2" xfId="0" applyFont="1" applyBorder="1" applyAlignment="1">
      <alignment horizontal="left" vertical="top" wrapText="1"/>
    </xf>
    <xf numFmtId="0" fontId="77" fillId="0" borderId="9" xfId="0" applyFont="1" applyBorder="1" applyAlignment="1" applyProtection="1">
      <alignment wrapText="1"/>
      <protection locked="0"/>
    </xf>
    <xf numFmtId="0" fontId="77" fillId="0" borderId="10" xfId="0" applyFont="1" applyBorder="1" applyAlignment="1" applyProtection="1">
      <alignment wrapText="1"/>
      <protection locked="0"/>
    </xf>
    <xf numFmtId="49" fontId="76" fillId="30" borderId="75" xfId="0" applyNumberFormat="1" applyFont="1" applyFill="1" applyBorder="1" applyAlignment="1" applyProtection="1">
      <alignment horizontal="left" vertical="top" wrapText="1"/>
      <protection locked="0"/>
    </xf>
    <xf numFmtId="49" fontId="76" fillId="30" borderId="76" xfId="0" applyNumberFormat="1" applyFont="1" applyFill="1" applyBorder="1" applyAlignment="1" applyProtection="1">
      <alignment horizontal="left" vertical="top" wrapText="1"/>
      <protection locked="0"/>
    </xf>
    <xf numFmtId="49" fontId="76" fillId="30" borderId="77" xfId="0" applyNumberFormat="1" applyFont="1" applyFill="1" applyBorder="1" applyAlignment="1" applyProtection="1">
      <alignment horizontal="left" vertical="top" wrapText="1"/>
      <protection locked="0"/>
    </xf>
    <xf numFmtId="0" fontId="75" fillId="0" borderId="78" xfId="0" applyFont="1" applyBorder="1" applyAlignment="1" applyProtection="1">
      <alignment horizontal="left" vertical="center" wrapText="1" indent="1"/>
    </xf>
    <xf numFmtId="0" fontId="75" fillId="0" borderId="79" xfId="0" applyFont="1" applyBorder="1" applyAlignment="1" applyProtection="1">
      <alignment horizontal="left" vertical="center" wrapText="1" indent="1"/>
    </xf>
    <xf numFmtId="0" fontId="75" fillId="0" borderId="27" xfId="0" applyFont="1" applyBorder="1" applyAlignment="1" applyProtection="1">
      <alignment horizontal="left" vertical="center" wrapText="1" indent="1"/>
    </xf>
    <xf numFmtId="0" fontId="77" fillId="29" borderId="19" xfId="0" applyFont="1" applyFill="1" applyBorder="1" applyAlignment="1" applyProtection="1">
      <alignment horizontal="center" vertical="top" wrapText="1"/>
    </xf>
    <xf numFmtId="0" fontId="77" fillId="29" borderId="20" xfId="0" applyFont="1" applyFill="1" applyBorder="1" applyAlignment="1" applyProtection="1">
      <alignment horizontal="center" vertical="top" wrapText="1"/>
    </xf>
    <xf numFmtId="0" fontId="77" fillId="29" borderId="21" xfId="0" applyFont="1" applyFill="1" applyBorder="1" applyAlignment="1" applyProtection="1">
      <alignment horizontal="center" vertical="top" wrapText="1"/>
    </xf>
    <xf numFmtId="0" fontId="77" fillId="9" borderId="19" xfId="0" applyFont="1" applyFill="1" applyBorder="1" applyAlignment="1" applyProtection="1">
      <alignment horizontal="center" vertical="center" wrapText="1"/>
    </xf>
    <xf numFmtId="0" fontId="77" fillId="9" borderId="20" xfId="0" applyFont="1" applyFill="1" applyBorder="1" applyAlignment="1" applyProtection="1">
      <alignment horizontal="center" vertical="center" wrapText="1"/>
    </xf>
    <xf numFmtId="0" fontId="77" fillId="9" borderId="21" xfId="0" applyFont="1" applyFill="1" applyBorder="1" applyAlignment="1" applyProtection="1">
      <alignment horizontal="center" vertical="center" wrapText="1"/>
    </xf>
    <xf numFmtId="0" fontId="20" fillId="0" borderId="3" xfId="0" applyFont="1" applyBorder="1" applyAlignment="1">
      <alignment horizontal="center"/>
    </xf>
    <xf numFmtId="0" fontId="20" fillId="0" borderId="4" xfId="0" applyFont="1" applyBorder="1" applyAlignment="1">
      <alignment horizontal="center"/>
    </xf>
    <xf numFmtId="0" fontId="20" fillId="0" borderId="5" xfId="0" applyFont="1" applyBorder="1" applyAlignment="1">
      <alignment horizontal="center"/>
    </xf>
    <xf numFmtId="0" fontId="74" fillId="0" borderId="1" xfId="0" applyFont="1" applyBorder="1" applyAlignment="1">
      <alignment horizontal="left" vertical="center" wrapText="1"/>
    </xf>
    <xf numFmtId="0" fontId="74" fillId="0" borderId="0" xfId="0" applyFont="1" applyAlignment="1">
      <alignment horizontal="left" vertical="center" wrapText="1"/>
    </xf>
    <xf numFmtId="0" fontId="74" fillId="0" borderId="2" xfId="0" applyFont="1" applyBorder="1" applyAlignment="1">
      <alignment horizontal="left" vertical="center" wrapText="1"/>
    </xf>
    <xf numFmtId="0" fontId="75" fillId="0" borderId="1" xfId="0" applyFont="1" applyBorder="1" applyAlignment="1" applyProtection="1">
      <alignment wrapText="1"/>
    </xf>
    <xf numFmtId="0" fontId="75" fillId="0" borderId="0" xfId="0" applyFont="1" applyAlignment="1" applyProtection="1">
      <alignment wrapText="1"/>
    </xf>
    <xf numFmtId="0" fontId="75" fillId="0" borderId="2" xfId="0" applyFont="1" applyBorder="1" applyAlignment="1" applyProtection="1">
      <alignment wrapText="1"/>
    </xf>
    <xf numFmtId="0" fontId="75" fillId="0" borderId="48" xfId="0" applyFont="1" applyBorder="1" applyAlignment="1" applyProtection="1">
      <alignment vertical="center" wrapText="1"/>
      <protection locked="0"/>
    </xf>
    <xf numFmtId="0" fontId="75" fillId="0" borderId="52" xfId="0" applyFont="1" applyBorder="1" applyAlignment="1" applyProtection="1">
      <alignment vertical="center" wrapText="1"/>
      <protection locked="0"/>
    </xf>
    <xf numFmtId="0" fontId="75" fillId="0" borderId="53" xfId="0" applyFont="1" applyBorder="1" applyAlignment="1" applyProtection="1">
      <alignment vertical="center" wrapText="1"/>
      <protection locked="0"/>
    </xf>
    <xf numFmtId="0" fontId="75" fillId="0" borderId="16" xfId="0" applyFont="1" applyBorder="1" applyAlignment="1" applyProtection="1">
      <alignment wrapText="1"/>
    </xf>
    <xf numFmtId="0" fontId="75" fillId="0" borderId="17" xfId="0" applyFont="1" applyBorder="1" applyAlignment="1" applyProtection="1">
      <alignment wrapText="1"/>
    </xf>
    <xf numFmtId="0" fontId="75" fillId="0" borderId="18" xfId="0" applyFont="1" applyBorder="1" applyAlignment="1" applyProtection="1">
      <alignment wrapText="1"/>
    </xf>
    <xf numFmtId="0" fontId="75" fillId="0" borderId="1" xfId="0" applyFont="1" applyBorder="1" applyAlignment="1" applyProtection="1">
      <alignment horizontal="left" wrapText="1" indent="1"/>
    </xf>
    <xf numFmtId="0" fontId="75" fillId="0" borderId="0" xfId="0" applyFont="1" applyAlignment="1" applyProtection="1">
      <alignment horizontal="left" wrapText="1" indent="1"/>
    </xf>
    <xf numFmtId="0" fontId="75" fillId="0" borderId="2" xfId="0" applyFont="1" applyBorder="1" applyAlignment="1" applyProtection="1">
      <alignment horizontal="left" wrapText="1" indent="1"/>
    </xf>
    <xf numFmtId="0" fontId="79" fillId="9" borderId="9" xfId="0" applyFont="1" applyFill="1" applyBorder="1" applyAlignment="1">
      <alignment horizontal="center"/>
    </xf>
    <xf numFmtId="0" fontId="79" fillId="9" borderId="10" xfId="0" applyFont="1" applyFill="1" applyBorder="1" applyAlignment="1">
      <alignment horizontal="center"/>
    </xf>
    <xf numFmtId="0" fontId="79" fillId="9" borderId="11" xfId="0" applyFont="1" applyFill="1" applyBorder="1" applyAlignment="1">
      <alignment horizontal="center"/>
    </xf>
  </cellXfs>
  <cellStyles count="6">
    <cellStyle name="Comma" xfId="3" builtinId="3"/>
    <cellStyle name="Currency" xfId="1" builtinId="4"/>
    <cellStyle name="Heading 2" xfId="5" builtinId="17"/>
    <cellStyle name="Hyperlink" xfId="4" builtinId="8"/>
    <cellStyle name="Normal" xfId="0" builtinId="0"/>
    <cellStyle name="Percent" xfId="2" builtinId="5"/>
  </cellStyles>
  <dxfs count="37">
    <dxf>
      <font>
        <color auto="1"/>
      </font>
    </dxf>
    <dxf>
      <font>
        <b/>
        <i val="0"/>
        <color rgb="FFC00000"/>
      </font>
      <fill>
        <patternFill patternType="solid">
          <bgColor rgb="FFFFC7CE"/>
        </patternFill>
      </fill>
      <border>
        <left style="thin">
          <color auto="1"/>
        </left>
        <right style="thin">
          <color auto="1"/>
        </right>
        <top style="thin">
          <color auto="1"/>
        </top>
        <bottom style="thin">
          <color auto="1"/>
        </bottom>
      </border>
    </dxf>
    <dxf>
      <font>
        <color rgb="FFC00000"/>
      </font>
      <fill>
        <patternFill>
          <bgColor theme="4" tint="0.79998168889431442"/>
        </patternFill>
      </fill>
      <border>
        <left style="thin">
          <color auto="1"/>
        </left>
        <right style="thin">
          <color auto="1"/>
        </right>
        <top style="thin">
          <color auto="1"/>
        </top>
        <bottom style="thin">
          <color auto="1"/>
        </bottom>
      </border>
    </dxf>
    <dxf>
      <font>
        <color theme="0"/>
      </font>
    </dxf>
    <dxf>
      <font>
        <color theme="0"/>
      </font>
    </dxf>
    <dxf>
      <font>
        <color rgb="FFC00000"/>
      </font>
    </dxf>
    <dxf>
      <font>
        <color rgb="FFC00000"/>
      </font>
    </dxf>
    <dxf>
      <font>
        <color rgb="FFC00000"/>
      </font>
    </dxf>
    <dxf>
      <fill>
        <patternFill>
          <bgColor indexed="35"/>
        </patternFill>
      </fill>
    </dxf>
    <dxf>
      <fill>
        <patternFill>
          <bgColor indexed="35"/>
        </patternFill>
      </fill>
    </dxf>
    <dxf>
      <fill>
        <patternFill>
          <bgColor indexed="35"/>
        </patternFill>
      </fill>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dxf>
    <dxf>
      <font>
        <color theme="0"/>
      </font>
    </dxf>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dxf>
    <dxf>
      <font>
        <color theme="0"/>
      </font>
    </dxf>
    <dxf>
      <font>
        <color theme="0"/>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1"/>
      </font>
    </dxf>
    <dxf>
      <font>
        <color theme="0"/>
      </font>
      <fill>
        <patternFill patternType="none">
          <bgColor auto="1"/>
        </patternFill>
      </fill>
      <border>
        <left/>
        <right/>
        <top/>
        <bottom/>
        <vertical/>
        <horizontal/>
      </border>
    </dxf>
    <dxf>
      <font>
        <color rgb="FF9C0006"/>
      </font>
      <fill>
        <patternFill>
          <bgColor rgb="FFFFC7CE"/>
        </patternFill>
      </fill>
      <border>
        <left style="thin">
          <color auto="1"/>
        </left>
        <right style="thin">
          <color auto="1"/>
        </right>
        <top style="thin">
          <color auto="1"/>
        </top>
        <bottom style="thin">
          <color auto="1"/>
        </bottom>
      </border>
    </dxf>
    <dxf>
      <font>
        <b/>
        <i val="0"/>
        <color auto="1"/>
      </font>
      <fill>
        <patternFill>
          <bgColor rgb="FFFFFF99"/>
        </patternFill>
      </fill>
      <border>
        <left style="thin">
          <color auto="1"/>
        </left>
        <right style="thin">
          <color auto="1"/>
        </right>
        <top style="thin">
          <color auto="1"/>
        </top>
        <bottom style="thin">
          <color auto="1"/>
        </bottom>
      </border>
    </dxf>
    <dxf>
      <font>
        <color rgb="FFC80000"/>
      </font>
      <fill>
        <patternFill>
          <bgColor rgb="FFDDEBF7"/>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border>
        <left style="thin">
          <color auto="1"/>
        </left>
        <right style="thin">
          <color auto="1"/>
        </right>
        <top style="thin">
          <color auto="1"/>
        </top>
        <bottom style="thin">
          <color auto="1"/>
        </bottom>
      </border>
    </dxf>
    <dxf>
      <font>
        <color rgb="FF9C0006"/>
      </font>
      <fill>
        <patternFill>
          <bgColor rgb="FFFFC7CE"/>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rgb="FFFF0000"/>
        </patternFill>
      </fill>
    </dxf>
    <dxf>
      <font>
        <color rgb="FFC00000"/>
      </font>
    </dxf>
  </dxfs>
  <tableStyles count="0" defaultTableStyle="TableStyleMedium2" defaultPivotStyle="PivotStyleLight16"/>
  <colors>
    <mruColors>
      <color rgb="FF99CCFF"/>
      <color rgb="FFFFC7CE"/>
      <color rgb="FFFFF2CC"/>
      <color rgb="FFFFFF9F"/>
      <color rgb="FF9C0006"/>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Drop" dropStyle="combo" dx="16" fmlaRange="$T$10:$T$17" noThreeD="1" sel="1" val="0"/>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182880</xdr:colOff>
          <xdr:row>0</xdr:row>
          <xdr:rowOff>7620</xdr:rowOff>
        </xdr:from>
        <xdr:to>
          <xdr:col>8</xdr:col>
          <xdr:colOff>487680</xdr:colOff>
          <xdr:row>1</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12</xdr:row>
          <xdr:rowOff>175260</xdr:rowOff>
        </xdr:from>
        <xdr:to>
          <xdr:col>7</xdr:col>
          <xdr:colOff>342900</xdr:colOff>
          <xdr:row>14</xdr:row>
          <xdr:rowOff>60960</xdr:rowOff>
        </xdr:to>
        <xdr:sp macro="" textlink="">
          <xdr:nvSpPr>
            <xdr:cNvPr id="45057" name="CheckBox1" hidden="1">
              <a:extLst>
                <a:ext uri="{63B3BB69-23CF-44E3-9099-C40C66FF867C}">
                  <a14:compatExt spid="_x0000_s45057"/>
                </a:ext>
                <a:ext uri="{FF2B5EF4-FFF2-40B4-BE49-F238E27FC236}">
                  <a16:creationId xmlns:a16="http://schemas.microsoft.com/office/drawing/2014/main" id="{00000000-0008-0000-0300-00000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14</xdr:row>
          <xdr:rowOff>30480</xdr:rowOff>
        </xdr:from>
        <xdr:to>
          <xdr:col>6</xdr:col>
          <xdr:colOff>259080</xdr:colOff>
          <xdr:row>15</xdr:row>
          <xdr:rowOff>106680</xdr:rowOff>
        </xdr:to>
        <xdr:sp macro="" textlink="">
          <xdr:nvSpPr>
            <xdr:cNvPr id="45058" name="CheckBox2" hidden="1">
              <a:extLst>
                <a:ext uri="{63B3BB69-23CF-44E3-9099-C40C66FF867C}">
                  <a14:compatExt spid="_x0000_s45058"/>
                </a:ext>
                <a:ext uri="{FF2B5EF4-FFF2-40B4-BE49-F238E27FC236}">
                  <a16:creationId xmlns:a16="http://schemas.microsoft.com/office/drawing/2014/main" id="{00000000-0008-0000-0300-00000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xdr:row>
          <xdr:rowOff>76200</xdr:rowOff>
        </xdr:from>
        <xdr:to>
          <xdr:col>8</xdr:col>
          <xdr:colOff>533400</xdr:colOff>
          <xdr:row>16</xdr:row>
          <xdr:rowOff>144780</xdr:rowOff>
        </xdr:to>
        <xdr:sp macro="" textlink="">
          <xdr:nvSpPr>
            <xdr:cNvPr id="45059" name="CheckBox3" hidden="1">
              <a:extLst>
                <a:ext uri="{63B3BB69-23CF-44E3-9099-C40C66FF867C}">
                  <a14:compatExt spid="_x0000_s45059"/>
                </a:ext>
                <a:ext uri="{FF2B5EF4-FFF2-40B4-BE49-F238E27FC236}">
                  <a16:creationId xmlns:a16="http://schemas.microsoft.com/office/drawing/2014/main" id="{00000000-0008-0000-0300-00000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12</xdr:row>
          <xdr:rowOff>175260</xdr:rowOff>
        </xdr:from>
        <xdr:to>
          <xdr:col>12</xdr:col>
          <xdr:colOff>259080</xdr:colOff>
          <xdr:row>14</xdr:row>
          <xdr:rowOff>60960</xdr:rowOff>
        </xdr:to>
        <xdr:sp macro="" textlink="">
          <xdr:nvSpPr>
            <xdr:cNvPr id="45061" name="CheckBox4" hidden="1">
              <a:extLst>
                <a:ext uri="{63B3BB69-23CF-44E3-9099-C40C66FF867C}">
                  <a14:compatExt spid="_x0000_s45061"/>
                </a:ext>
                <a:ext uri="{FF2B5EF4-FFF2-40B4-BE49-F238E27FC236}">
                  <a16:creationId xmlns:a16="http://schemas.microsoft.com/office/drawing/2014/main" id="{00000000-0008-0000-0300-00000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14</xdr:row>
          <xdr:rowOff>30480</xdr:rowOff>
        </xdr:from>
        <xdr:to>
          <xdr:col>12</xdr:col>
          <xdr:colOff>175260</xdr:colOff>
          <xdr:row>15</xdr:row>
          <xdr:rowOff>106680</xdr:rowOff>
        </xdr:to>
        <xdr:sp macro="" textlink="">
          <xdr:nvSpPr>
            <xdr:cNvPr id="45062" name="CheckBox5" hidden="1">
              <a:extLst>
                <a:ext uri="{63B3BB69-23CF-44E3-9099-C40C66FF867C}">
                  <a14:compatExt spid="_x0000_s45062"/>
                </a:ext>
                <a:ext uri="{FF2B5EF4-FFF2-40B4-BE49-F238E27FC236}">
                  <a16:creationId xmlns:a16="http://schemas.microsoft.com/office/drawing/2014/main" id="{00000000-0008-0000-0300-00000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15</xdr:row>
          <xdr:rowOff>68580</xdr:rowOff>
        </xdr:from>
        <xdr:to>
          <xdr:col>13</xdr:col>
          <xdr:colOff>175260</xdr:colOff>
          <xdr:row>16</xdr:row>
          <xdr:rowOff>144780</xdr:rowOff>
        </xdr:to>
        <xdr:sp macro="" textlink="">
          <xdr:nvSpPr>
            <xdr:cNvPr id="45063" name="CheckBox6" hidden="1">
              <a:extLst>
                <a:ext uri="{63B3BB69-23CF-44E3-9099-C40C66FF867C}">
                  <a14:compatExt spid="_x0000_s45063"/>
                </a:ext>
                <a:ext uri="{FF2B5EF4-FFF2-40B4-BE49-F238E27FC236}">
                  <a16:creationId xmlns:a16="http://schemas.microsoft.com/office/drawing/2014/main" id="{00000000-0008-0000-0300-00000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16</xdr:row>
          <xdr:rowOff>99060</xdr:rowOff>
        </xdr:from>
        <xdr:to>
          <xdr:col>12</xdr:col>
          <xdr:colOff>579120</xdr:colOff>
          <xdr:row>17</xdr:row>
          <xdr:rowOff>175260</xdr:rowOff>
        </xdr:to>
        <xdr:sp macro="" textlink="">
          <xdr:nvSpPr>
            <xdr:cNvPr id="45064" name="CheckBox7" hidden="1">
              <a:extLst>
                <a:ext uri="{63B3BB69-23CF-44E3-9099-C40C66FF867C}">
                  <a14:compatExt spid="_x0000_s45064"/>
                </a:ext>
                <a:ext uri="{FF2B5EF4-FFF2-40B4-BE49-F238E27FC236}">
                  <a16:creationId xmlns:a16="http://schemas.microsoft.com/office/drawing/2014/main" id="{00000000-0008-0000-0300-00000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17</xdr:row>
          <xdr:rowOff>160020</xdr:rowOff>
        </xdr:from>
        <xdr:to>
          <xdr:col>12</xdr:col>
          <xdr:colOff>251460</xdr:colOff>
          <xdr:row>19</xdr:row>
          <xdr:rowOff>30480</xdr:rowOff>
        </xdr:to>
        <xdr:sp macro="" textlink="">
          <xdr:nvSpPr>
            <xdr:cNvPr id="45065" name="CheckBox8" hidden="1">
              <a:extLst>
                <a:ext uri="{63B3BB69-23CF-44E3-9099-C40C66FF867C}">
                  <a14:compatExt spid="_x0000_s45065"/>
                </a:ext>
                <a:ext uri="{FF2B5EF4-FFF2-40B4-BE49-F238E27FC236}">
                  <a16:creationId xmlns:a16="http://schemas.microsoft.com/office/drawing/2014/main" id="{00000000-0008-0000-0300-00000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xdr:row>
          <xdr:rowOff>0</xdr:rowOff>
        </xdr:from>
        <xdr:to>
          <xdr:col>14</xdr:col>
          <xdr:colOff>251460</xdr:colOff>
          <xdr:row>20</xdr:row>
          <xdr:rowOff>76200</xdr:rowOff>
        </xdr:to>
        <xdr:sp macro="" textlink="">
          <xdr:nvSpPr>
            <xdr:cNvPr id="45066" name="CheckBox9" hidden="1">
              <a:extLst>
                <a:ext uri="{63B3BB69-23CF-44E3-9099-C40C66FF867C}">
                  <a14:compatExt spid="_x0000_s45066"/>
                </a:ext>
                <a:ext uri="{FF2B5EF4-FFF2-40B4-BE49-F238E27FC236}">
                  <a16:creationId xmlns:a16="http://schemas.microsoft.com/office/drawing/2014/main" id="{00000000-0008-0000-0300-00000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xdr:row>
          <xdr:rowOff>160020</xdr:rowOff>
        </xdr:from>
        <xdr:to>
          <xdr:col>17</xdr:col>
          <xdr:colOff>190500</xdr:colOff>
          <xdr:row>14</xdr:row>
          <xdr:rowOff>45720</xdr:rowOff>
        </xdr:to>
        <xdr:sp macro="" textlink="">
          <xdr:nvSpPr>
            <xdr:cNvPr id="45067" name="CheckBox10" hidden="1">
              <a:extLst>
                <a:ext uri="{63B3BB69-23CF-44E3-9099-C40C66FF867C}">
                  <a14:compatExt spid="_x0000_s45067"/>
                </a:ext>
                <a:ext uri="{FF2B5EF4-FFF2-40B4-BE49-F238E27FC236}">
                  <a16:creationId xmlns:a16="http://schemas.microsoft.com/office/drawing/2014/main" id="{00000000-0008-0000-0300-00000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38100</xdr:rowOff>
        </xdr:from>
        <xdr:to>
          <xdr:col>18</xdr:col>
          <xdr:colOff>518160</xdr:colOff>
          <xdr:row>15</xdr:row>
          <xdr:rowOff>99060</xdr:rowOff>
        </xdr:to>
        <xdr:sp macro="" textlink="">
          <xdr:nvSpPr>
            <xdr:cNvPr id="45068" name="CheckBox11" hidden="1">
              <a:extLst>
                <a:ext uri="{63B3BB69-23CF-44E3-9099-C40C66FF867C}">
                  <a14:compatExt spid="_x0000_s45068"/>
                </a:ext>
                <a:ext uri="{FF2B5EF4-FFF2-40B4-BE49-F238E27FC236}">
                  <a16:creationId xmlns:a16="http://schemas.microsoft.com/office/drawing/2014/main" id="{00000000-0008-0000-0300-00000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160020</xdr:rowOff>
        </xdr:from>
        <xdr:to>
          <xdr:col>4</xdr:col>
          <xdr:colOff>45720</xdr:colOff>
          <xdr:row>36</xdr:row>
          <xdr:rowOff>22860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6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160020</xdr:rowOff>
        </xdr:from>
        <xdr:to>
          <xdr:col>3</xdr:col>
          <xdr:colOff>708660</xdr:colOff>
          <xdr:row>37</xdr:row>
          <xdr:rowOff>22860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6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Provide any other supporting documentation.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69</xdr:row>
          <xdr:rowOff>22860</xdr:rowOff>
        </xdr:from>
        <xdr:to>
          <xdr:col>3</xdr:col>
          <xdr:colOff>0</xdr:colOff>
          <xdr:row>70</xdr:row>
          <xdr:rowOff>22860</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7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written compensation plan, if it has been updated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175260</xdr:rowOff>
        </xdr:from>
        <xdr:to>
          <xdr:col>1</xdr:col>
          <xdr:colOff>960120</xdr:colOff>
          <xdr:row>73</xdr:row>
          <xdr:rowOff>22860</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7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Resumes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182880</xdr:rowOff>
        </xdr:from>
        <xdr:to>
          <xdr:col>4</xdr:col>
          <xdr:colOff>259080</xdr:colOff>
          <xdr:row>74</xdr:row>
          <xdr:rowOff>7620</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7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Timesheets and work schedule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160020</xdr:rowOff>
        </xdr:from>
        <xdr:to>
          <xdr:col>1</xdr:col>
          <xdr:colOff>960120</xdr:colOff>
          <xdr:row>75</xdr:row>
          <xdr:rowOff>7620</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7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Job descriptions for each position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160020</xdr:rowOff>
        </xdr:from>
        <xdr:to>
          <xdr:col>1</xdr:col>
          <xdr:colOff>960120</xdr:colOff>
          <xdr:row>76</xdr:row>
          <xdr:rowOff>7620</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7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written compensation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160020</xdr:rowOff>
        </xdr:from>
        <xdr:to>
          <xdr:col>5</xdr:col>
          <xdr:colOff>502920</xdr:colOff>
          <xdr:row>77</xdr:row>
          <xdr:rowOff>0</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7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Payroll records, i.e. canceled checks, documents supporting payment of payroll taxes, bank statements,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175260</xdr:rowOff>
        </xdr:from>
        <xdr:to>
          <xdr:col>6</xdr:col>
          <xdr:colOff>99060</xdr:colOff>
          <xdr:row>78</xdr:row>
          <xdr:rowOff>0</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7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the calculation of projected cost, and allocated percentage rate, if less than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0</xdr:rowOff>
        </xdr:from>
        <xdr:to>
          <xdr:col>4</xdr:col>
          <xdr:colOff>784860</xdr:colOff>
          <xdr:row>71</xdr:row>
          <xdr:rowOff>30480</xdr:rowOff>
        </xdr:to>
        <xdr:sp macro="" textlink="">
          <xdr:nvSpPr>
            <xdr:cNvPr id="50201" name="Check Box 25" hidden="1">
              <a:extLst>
                <a:ext uri="{63B3BB69-23CF-44E3-9099-C40C66FF867C}">
                  <a14:compatExt spid="_x0000_s50201"/>
                </a:ext>
                <a:ext uri="{FF2B5EF4-FFF2-40B4-BE49-F238E27FC236}">
                  <a16:creationId xmlns:a16="http://schemas.microsoft.com/office/drawing/2014/main" id="{00000000-0008-0000-0700-00001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job description for each new employee and/or curreent employee if requested</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37</xdr:row>
          <xdr:rowOff>7620</xdr:rowOff>
        </xdr:from>
        <xdr:to>
          <xdr:col>2</xdr:col>
          <xdr:colOff>998220</xdr:colOff>
          <xdr:row>37</xdr:row>
          <xdr:rowOff>182880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Food Service Management Contracts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175260</xdr:rowOff>
        </xdr:from>
        <xdr:to>
          <xdr:col>4</xdr:col>
          <xdr:colOff>68580</xdr:colOff>
          <xdr:row>40</xdr:row>
          <xdr:rowOff>144780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8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Delivery receipts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175260</xdr:rowOff>
        </xdr:from>
        <xdr:to>
          <xdr:col>2</xdr:col>
          <xdr:colOff>990600</xdr:colOff>
          <xdr:row>41</xdr:row>
          <xdr:rowOff>152400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8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Inventory records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160020</xdr:rowOff>
        </xdr:from>
        <xdr:to>
          <xdr:col>2</xdr:col>
          <xdr:colOff>990600</xdr:colOff>
          <xdr:row>42</xdr:row>
          <xdr:rowOff>121920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8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Record of credits, returns, and rebates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160020</xdr:rowOff>
        </xdr:from>
        <xdr:to>
          <xdr:col>2</xdr:col>
          <xdr:colOff>990600</xdr:colOff>
          <xdr:row>43</xdr:row>
          <xdr:rowOff>152400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8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records for transporting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175260</xdr:rowOff>
        </xdr:from>
        <xdr:to>
          <xdr:col>2</xdr:col>
          <xdr:colOff>990600</xdr:colOff>
          <xdr:row>44</xdr:row>
          <xdr:rowOff>144780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8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Purchase records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182880</xdr:rowOff>
        </xdr:from>
        <xdr:to>
          <xdr:col>2</xdr:col>
          <xdr:colOff>990600</xdr:colOff>
          <xdr:row>45</xdr:row>
          <xdr:rowOff>144780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8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Itemized cash receipts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182880</xdr:rowOff>
        </xdr:from>
        <xdr:to>
          <xdr:col>2</xdr:col>
          <xdr:colOff>990600</xdr:colOff>
          <xdr:row>46</xdr:row>
          <xdr:rowOff>137160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8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Canceled checks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182880</xdr:rowOff>
        </xdr:from>
        <xdr:to>
          <xdr:col>2</xdr:col>
          <xdr:colOff>990600</xdr:colOff>
          <xdr:row>47</xdr:row>
          <xdr:rowOff>152400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8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Invoices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48</xdr:row>
          <xdr:rowOff>0</xdr:rowOff>
        </xdr:from>
        <xdr:to>
          <xdr:col>3</xdr:col>
          <xdr:colOff>601980</xdr:colOff>
          <xdr:row>49</xdr:row>
          <xdr:rowOff>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8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documents, including bids and contracts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22860</xdr:rowOff>
        </xdr:from>
        <xdr:to>
          <xdr:col>6</xdr:col>
          <xdr:colOff>22860</xdr:colOff>
          <xdr:row>39</xdr:row>
          <xdr:rowOff>22860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8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showing that proper procurement procedures were followed before entering into vendor agreement.</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35</xdr:row>
          <xdr:rowOff>144780</xdr:rowOff>
        </xdr:from>
        <xdr:to>
          <xdr:col>5</xdr:col>
          <xdr:colOff>556260</xdr:colOff>
          <xdr:row>37</xdr:row>
          <xdr:rowOff>22860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9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Itemized receipts or invoices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144780</xdr:rowOff>
        </xdr:from>
        <xdr:to>
          <xdr:col>5</xdr:col>
          <xdr:colOff>556260</xdr:colOff>
          <xdr:row>38</xdr:row>
          <xdr:rowOff>22860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9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Canceled checks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144780</xdr:rowOff>
        </xdr:from>
        <xdr:to>
          <xdr:col>5</xdr:col>
          <xdr:colOff>556260</xdr:colOff>
          <xdr:row>39</xdr:row>
          <xdr:rowOff>22860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9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where applicable</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68</xdr:row>
          <xdr:rowOff>22860</xdr:rowOff>
        </xdr:from>
        <xdr:to>
          <xdr:col>3</xdr:col>
          <xdr:colOff>480060</xdr:colOff>
          <xdr:row>69</xdr:row>
          <xdr:rowOff>22860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A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written compensation policy, if it has been updated.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0</xdr:rowOff>
        </xdr:from>
        <xdr:to>
          <xdr:col>4</xdr:col>
          <xdr:colOff>762000</xdr:colOff>
          <xdr:row>70</xdr:row>
          <xdr:rowOff>22860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A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job description for each new employee and/or current employee if requested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175260</xdr:rowOff>
        </xdr:from>
        <xdr:to>
          <xdr:col>2</xdr:col>
          <xdr:colOff>60960</xdr:colOff>
          <xdr:row>72</xdr:row>
          <xdr:rowOff>22860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A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Resumes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182880</xdr:rowOff>
        </xdr:from>
        <xdr:to>
          <xdr:col>4</xdr:col>
          <xdr:colOff>327660</xdr:colOff>
          <xdr:row>73</xdr:row>
          <xdr:rowOff>7620</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A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Timesheets and work schedule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160020</xdr:rowOff>
        </xdr:from>
        <xdr:to>
          <xdr:col>2</xdr:col>
          <xdr:colOff>60960</xdr:colOff>
          <xdr:row>74</xdr:row>
          <xdr:rowOff>7620</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A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Job descriptions for each position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160020</xdr:rowOff>
        </xdr:from>
        <xdr:to>
          <xdr:col>2</xdr:col>
          <xdr:colOff>60960</xdr:colOff>
          <xdr:row>75</xdr:row>
          <xdr:rowOff>7620</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A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written compensation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160020</xdr:rowOff>
        </xdr:from>
        <xdr:to>
          <xdr:col>5</xdr:col>
          <xdr:colOff>579120</xdr:colOff>
          <xdr:row>76</xdr:row>
          <xdr:rowOff>0</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0A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Payroll records, i.e. canceled checks, documents supporting payment of payroll taxes, bank statements,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175260</xdr:rowOff>
        </xdr:from>
        <xdr:to>
          <xdr:col>6</xdr:col>
          <xdr:colOff>152400</xdr:colOff>
          <xdr:row>77</xdr:row>
          <xdr:rowOff>0</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A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the calculation of projected cost, and allocated percentage rate, if less than 100%</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152400</xdr:rowOff>
        </xdr:from>
        <xdr:to>
          <xdr:col>2</xdr:col>
          <xdr:colOff>480060</xdr:colOff>
          <xdr:row>38</xdr:row>
          <xdr:rowOff>152400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B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 current signed copy of the lease for each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152400</xdr:rowOff>
        </xdr:from>
        <xdr:to>
          <xdr:col>2</xdr:col>
          <xdr:colOff>480060</xdr:colOff>
          <xdr:row>39</xdr:row>
          <xdr:rowOff>182880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B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Copies of recent utility bills.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152400</xdr:rowOff>
        </xdr:from>
        <xdr:to>
          <xdr:col>4</xdr:col>
          <xdr:colOff>160020</xdr:colOff>
          <xdr:row>41</xdr:row>
          <xdr:rowOff>175260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B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Documentation to support the calculation of projected cost, and allocated percentage rate, if less than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144780</xdr:rowOff>
        </xdr:from>
        <xdr:to>
          <xdr:col>4</xdr:col>
          <xdr:colOff>160020</xdr:colOff>
          <xdr:row>42</xdr:row>
          <xdr:rowOff>175260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B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Copy of the rental/lease agreement and copies of canceled rent payments (if necessary)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152400</xdr:rowOff>
        </xdr:from>
        <xdr:to>
          <xdr:col>4</xdr:col>
          <xdr:colOff>160020</xdr:colOff>
          <xdr:row>43</xdr:row>
          <xdr:rowOff>182880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B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Copy of procurement records, if applicable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152400</xdr:rowOff>
        </xdr:from>
        <xdr:to>
          <xdr:col>4</xdr:col>
          <xdr:colOff>160020</xdr:colOff>
          <xdr:row>45</xdr:row>
          <xdr:rowOff>22860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B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Documentation of actual time/space usage for CACFP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160020</xdr:rowOff>
        </xdr:from>
        <xdr:to>
          <xdr:col>2</xdr:col>
          <xdr:colOff>144780</xdr:colOff>
          <xdr:row>45</xdr:row>
          <xdr:rowOff>182880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B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Copy of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152400</xdr:rowOff>
        </xdr:from>
        <xdr:to>
          <xdr:col>4</xdr:col>
          <xdr:colOff>160020</xdr:colOff>
          <xdr:row>47</xdr:row>
          <xdr:rowOff>7620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B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Information on the cost and square footage of the property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152400</xdr:rowOff>
        </xdr:from>
        <xdr:to>
          <xdr:col>2</xdr:col>
          <xdr:colOff>769620</xdr:colOff>
          <xdr:row>48</xdr:row>
          <xdr:rowOff>7620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B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Depreciation schedule or use allowance,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152400</xdr:rowOff>
        </xdr:from>
        <xdr:to>
          <xdr:col>5</xdr:col>
          <xdr:colOff>1074420</xdr:colOff>
          <xdr:row>49</xdr:row>
          <xdr:rowOff>68580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B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For Institutions budgeting rental costs for use of a private residence, obtain data on rental costs for comparable property </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198120</xdr:colOff>
          <xdr:row>8</xdr:row>
          <xdr:rowOff>0</xdr:rowOff>
        </xdr:from>
        <xdr:to>
          <xdr:col>2</xdr:col>
          <xdr:colOff>1516380</xdr:colOff>
          <xdr:row>9</xdr:row>
          <xdr:rowOff>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D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Arms length transaction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xdr:row>
          <xdr:rowOff>220980</xdr:rowOff>
        </xdr:from>
        <xdr:to>
          <xdr:col>3</xdr:col>
          <xdr:colOff>2179320</xdr:colOff>
          <xdr:row>9</xdr:row>
          <xdr:rowOff>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D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Less than arms length transaction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20</xdr:row>
          <xdr:rowOff>22860</xdr:rowOff>
        </xdr:from>
        <xdr:to>
          <xdr:col>3</xdr:col>
          <xdr:colOff>1737360</xdr:colOff>
          <xdr:row>20</xdr:row>
          <xdr:rowOff>175260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D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here to certify that proper procurement procedures will be followed, including the submission and retention of all required supporting documentation.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25</xdr:row>
          <xdr:rowOff>266700</xdr:rowOff>
        </xdr:from>
        <xdr:to>
          <xdr:col>1</xdr:col>
          <xdr:colOff>419100</xdr:colOff>
          <xdr:row>27</xdr:row>
          <xdr:rowOff>99060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D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2042160</xdr:colOff>
          <xdr:row>25</xdr:row>
          <xdr:rowOff>266700</xdr:rowOff>
        </xdr:from>
        <xdr:to>
          <xdr:col>2</xdr:col>
          <xdr:colOff>807720</xdr:colOff>
          <xdr:row>27</xdr:row>
          <xdr:rowOff>99060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D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Approved with limitations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274320</xdr:rowOff>
        </xdr:from>
        <xdr:to>
          <xdr:col>3</xdr:col>
          <xdr:colOff>2125980</xdr:colOff>
          <xdr:row>27</xdr:row>
          <xdr:rowOff>99060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D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Denied</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turner4\Documents\Old\Mgmt%20Reviewed%20Training%202019-2020%20EZ%20IC%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 Other Inc (Required)"/>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7.vml"/><Relationship Id="rId7" Type="http://schemas.openxmlformats.org/officeDocument/2006/relationships/ctrlProp" Target="../ctrlProps/ctrlProp29.x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3" Type="http://schemas.openxmlformats.org/officeDocument/2006/relationships/vmlDrawing" Target="../drawings/vmlDrawing8.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8.xml"/><Relationship Id="rId3" Type="http://schemas.openxmlformats.org/officeDocument/2006/relationships/vmlDrawing" Target="../drawings/vmlDrawing9.vml"/><Relationship Id="rId7" Type="http://schemas.openxmlformats.org/officeDocument/2006/relationships/ctrlProp" Target="../ctrlProps/ctrlProp47.xml"/><Relationship Id="rId2" Type="http://schemas.openxmlformats.org/officeDocument/2006/relationships/drawing" Target="../drawings/drawing9.xml"/><Relationship Id="rId1" Type="http://schemas.openxmlformats.org/officeDocument/2006/relationships/printerSettings" Target="../printerSettings/printerSettings14.bin"/><Relationship Id="rId6" Type="http://schemas.openxmlformats.org/officeDocument/2006/relationships/ctrlProp" Target="../ctrlProps/ctrlProp46.xml"/><Relationship Id="rId5" Type="http://schemas.openxmlformats.org/officeDocument/2006/relationships/ctrlProp" Target="../ctrlProps/ctrlProp45.xml"/><Relationship Id="rId4" Type="http://schemas.openxmlformats.org/officeDocument/2006/relationships/ctrlProp" Target="../ctrlProps/ctrlProp44.xml"/><Relationship Id="rId9" Type="http://schemas.openxmlformats.org/officeDocument/2006/relationships/ctrlProp" Target="../ctrlProps/ctrlProp49.xm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nutritionnc.com/snp/pdf/796-2Rev4printabl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3" Type="http://schemas.openxmlformats.org/officeDocument/2006/relationships/vmlDrawing" Target="../drawings/vmlDrawing2.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4.vml"/><Relationship Id="rId7"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5.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B34B7-7DB0-4EDF-8C51-03088A07C7E4}">
  <sheetPr codeName="Sheet30">
    <tabColor rgb="FFFF0000"/>
  </sheetPr>
  <dimension ref="B1:D34"/>
  <sheetViews>
    <sheetView workbookViewId="0">
      <selection activeCell="C15" sqref="C15:D15"/>
    </sheetView>
  </sheetViews>
  <sheetFormatPr defaultColWidth="8.88671875" defaultRowHeight="14.4" x14ac:dyDescent="0.3"/>
  <cols>
    <col min="1" max="1" width="3.6640625" style="522" customWidth="1"/>
    <col min="2" max="2" width="39.88671875" style="522" customWidth="1"/>
    <col min="3" max="3" width="40.6640625" style="522" customWidth="1"/>
    <col min="4" max="4" width="12.6640625" style="522" customWidth="1"/>
    <col min="5" max="16384" width="8.88671875" style="522"/>
  </cols>
  <sheetData>
    <row r="1" spans="2:4" ht="15" thickBot="1" x14ac:dyDescent="0.35"/>
    <row r="2" spans="2:4" x14ac:dyDescent="0.3">
      <c r="B2" s="587" t="s">
        <v>555</v>
      </c>
      <c r="C2" s="588"/>
      <c r="D2" s="589"/>
    </row>
    <row r="3" spans="2:4" ht="15" customHeight="1" thickBot="1" x14ac:dyDescent="0.35">
      <c r="B3" s="590"/>
      <c r="C3" s="591"/>
      <c r="D3" s="592"/>
    </row>
    <row r="4" spans="2:4" x14ac:dyDescent="0.3">
      <c r="B4" s="593" t="s">
        <v>6</v>
      </c>
      <c r="C4" s="594"/>
      <c r="D4" s="595"/>
    </row>
    <row r="5" spans="2:4" x14ac:dyDescent="0.3">
      <c r="B5" s="596" t="s">
        <v>582</v>
      </c>
      <c r="C5" s="597"/>
      <c r="D5" s="598"/>
    </row>
    <row r="6" spans="2:4" x14ac:dyDescent="0.3">
      <c r="B6" s="596" t="s">
        <v>583</v>
      </c>
      <c r="C6" s="597"/>
      <c r="D6" s="598"/>
    </row>
    <row r="7" spans="2:4" x14ac:dyDescent="0.3">
      <c r="B7" s="596" t="s">
        <v>10</v>
      </c>
      <c r="C7" s="597"/>
      <c r="D7" s="598"/>
    </row>
    <row r="8" spans="2:4" x14ac:dyDescent="0.3">
      <c r="B8" s="596" t="s">
        <v>500</v>
      </c>
      <c r="C8" s="597"/>
      <c r="D8" s="598"/>
    </row>
    <row r="9" spans="2:4" ht="15" thickBot="1" x14ac:dyDescent="0.35">
      <c r="B9" s="609" t="s">
        <v>584</v>
      </c>
      <c r="C9" s="610"/>
      <c r="D9" s="611"/>
    </row>
    <row r="10" spans="2:4" ht="15" thickBot="1" x14ac:dyDescent="0.35">
      <c r="B10" s="96"/>
      <c r="C10" s="97"/>
      <c r="D10" s="98"/>
    </row>
    <row r="11" spans="2:4" ht="15" thickBot="1" x14ac:dyDescent="0.35">
      <c r="B11" s="599" t="s">
        <v>581</v>
      </c>
      <c r="C11" s="600"/>
      <c r="D11" s="601"/>
    </row>
    <row r="12" spans="2:4" ht="15" thickBot="1" x14ac:dyDescent="0.35">
      <c r="B12" s="71"/>
      <c r="C12" s="12"/>
      <c r="D12" s="13"/>
    </row>
    <row r="13" spans="2:4" ht="18" thickBot="1" x14ac:dyDescent="0.4">
      <c r="B13" s="602" t="s">
        <v>556</v>
      </c>
      <c r="C13" s="603"/>
      <c r="D13" s="604"/>
    </row>
    <row r="14" spans="2:4" ht="18" thickBot="1" x14ac:dyDescent="0.4">
      <c r="B14" s="565"/>
      <c r="C14" s="566"/>
      <c r="D14" s="567"/>
    </row>
    <row r="15" spans="2:4" ht="24" thickBot="1" x14ac:dyDescent="0.5">
      <c r="B15" s="568" t="s">
        <v>557</v>
      </c>
      <c r="C15" s="605"/>
      <c r="D15" s="606"/>
    </row>
    <row r="16" spans="2:4" ht="15" thickBot="1" x14ac:dyDescent="0.35">
      <c r="B16" s="568"/>
      <c r="C16" s="569"/>
      <c r="D16" s="570"/>
    </row>
    <row r="17" spans="2:4" ht="24" thickBot="1" x14ac:dyDescent="0.5">
      <c r="B17" s="571" t="s">
        <v>117</v>
      </c>
      <c r="C17" s="607"/>
      <c r="D17" s="608"/>
    </row>
    <row r="18" spans="2:4" ht="15" thickBot="1" x14ac:dyDescent="0.35">
      <c r="B18" s="568"/>
      <c r="C18" s="569"/>
      <c r="D18" s="570"/>
    </row>
    <row r="19" spans="2:4" ht="24" thickBot="1" x14ac:dyDescent="0.5">
      <c r="B19" s="571" t="s">
        <v>558</v>
      </c>
      <c r="C19" s="612"/>
      <c r="D19" s="613"/>
    </row>
    <row r="20" spans="2:4" ht="15" thickBot="1" x14ac:dyDescent="0.35">
      <c r="B20" s="568"/>
      <c r="D20" s="523"/>
    </row>
    <row r="21" spans="2:4" ht="24" thickBot="1" x14ac:dyDescent="0.5">
      <c r="B21" s="568" t="s">
        <v>562</v>
      </c>
      <c r="C21" s="607"/>
      <c r="D21" s="608"/>
    </row>
    <row r="22" spans="2:4" ht="15" thickBot="1" x14ac:dyDescent="0.35">
      <c r="B22" s="568"/>
      <c r="D22" s="523"/>
    </row>
    <row r="23" spans="2:4" ht="24" thickBot="1" x14ac:dyDescent="0.5">
      <c r="B23" s="571" t="s">
        <v>117</v>
      </c>
      <c r="C23" s="607"/>
      <c r="D23" s="608"/>
    </row>
    <row r="24" spans="2:4" ht="15" thickBot="1" x14ac:dyDescent="0.35">
      <c r="B24" s="568"/>
      <c r="D24" s="523"/>
    </row>
    <row r="25" spans="2:4" ht="24" thickBot="1" x14ac:dyDescent="0.5">
      <c r="B25" s="571" t="s">
        <v>560</v>
      </c>
      <c r="C25" s="612"/>
      <c r="D25" s="613"/>
    </row>
    <row r="26" spans="2:4" ht="15" thickBot="1" x14ac:dyDescent="0.35">
      <c r="B26" s="524"/>
      <c r="D26" s="523"/>
    </row>
    <row r="27" spans="2:4" ht="18" thickBot="1" x14ac:dyDescent="0.4">
      <c r="B27" s="602" t="s">
        <v>561</v>
      </c>
      <c r="C27" s="603"/>
      <c r="D27" s="604"/>
    </row>
    <row r="28" spans="2:4" ht="18" thickBot="1" x14ac:dyDescent="0.4">
      <c r="B28" s="565"/>
      <c r="C28" s="572"/>
      <c r="D28" s="573"/>
    </row>
    <row r="29" spans="2:4" ht="24" thickBot="1" x14ac:dyDescent="0.5">
      <c r="B29" s="568" t="s">
        <v>559</v>
      </c>
      <c r="C29" s="607"/>
      <c r="D29" s="608"/>
    </row>
    <row r="30" spans="2:4" ht="15" thickBot="1" x14ac:dyDescent="0.35">
      <c r="B30" s="568"/>
      <c r="D30" s="523"/>
    </row>
    <row r="31" spans="2:4" ht="24" thickBot="1" x14ac:dyDescent="0.5">
      <c r="B31" s="571" t="s">
        <v>117</v>
      </c>
      <c r="C31" s="607"/>
      <c r="D31" s="608"/>
    </row>
    <row r="32" spans="2:4" ht="15" thickBot="1" x14ac:dyDescent="0.35">
      <c r="B32" s="568"/>
      <c r="D32" s="523"/>
    </row>
    <row r="33" spans="2:4" ht="24" thickBot="1" x14ac:dyDescent="0.5">
      <c r="B33" s="571" t="s">
        <v>560</v>
      </c>
      <c r="C33" s="612"/>
      <c r="D33" s="613"/>
    </row>
    <row r="34" spans="2:4" ht="15" thickBot="1" x14ac:dyDescent="0.35">
      <c r="B34" s="71"/>
      <c r="C34" s="12"/>
      <c r="D34" s="13"/>
    </row>
  </sheetData>
  <sheetProtection algorithmName="SHA-512" hashValue="Rb4sK0wCH3ub4lKHT1plLt/JA8ZIvoB4qkF1m+MiWRJ18/rfMQWedtvl5NsiOAflJKA0U48Hnz3K9+3PLEzwFA==" saltValue="f6aVN6YcMEPXBrI8cqPfcQ==" spinCount="100000" sheet="1" objects="1" scenarios="1"/>
  <mergeCells count="20">
    <mergeCell ref="C29:D29"/>
    <mergeCell ref="C31:D31"/>
    <mergeCell ref="C33:D33"/>
    <mergeCell ref="C19:D19"/>
    <mergeCell ref="C21:D21"/>
    <mergeCell ref="C23:D23"/>
    <mergeCell ref="C25:D25"/>
    <mergeCell ref="B27:D27"/>
    <mergeCell ref="B11:D11"/>
    <mergeCell ref="B13:D13"/>
    <mergeCell ref="C15:D15"/>
    <mergeCell ref="C17:D17"/>
    <mergeCell ref="B7:D7"/>
    <mergeCell ref="B8:D8"/>
    <mergeCell ref="B9:D9"/>
    <mergeCell ref="B2:D2"/>
    <mergeCell ref="B3:D3"/>
    <mergeCell ref="B4:D4"/>
    <mergeCell ref="B5:D5"/>
    <mergeCell ref="B6:D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D4F58-681A-49BF-B72F-92447CF96385}">
  <sheetPr codeName="Sheet8">
    <tabColor rgb="FF99CCFF"/>
    <pageSetUpPr fitToPage="1"/>
  </sheetPr>
  <dimension ref="A1:I44"/>
  <sheetViews>
    <sheetView zoomScaleNormal="100" workbookViewId="0">
      <selection activeCell="A7" sqref="A7:B7"/>
    </sheetView>
  </sheetViews>
  <sheetFormatPr defaultColWidth="9.109375" defaultRowHeight="14.4" x14ac:dyDescent="0.3"/>
  <cols>
    <col min="1" max="1" width="10.33203125" customWidth="1"/>
    <col min="2" max="2" width="16.88671875" customWidth="1"/>
    <col min="3" max="4" width="15.6640625" customWidth="1"/>
    <col min="5" max="5" width="16.33203125" customWidth="1"/>
    <col min="6" max="6" width="16.6640625" customWidth="1"/>
  </cols>
  <sheetData>
    <row r="1" spans="1:9" ht="15" thickBot="1" x14ac:dyDescent="0.35">
      <c r="A1" s="66" t="s">
        <v>440</v>
      </c>
      <c r="B1" s="786">
        <f>'Budget Summary'!A8</f>
        <v>0</v>
      </c>
      <c r="C1" s="787"/>
      <c r="D1" s="787"/>
      <c r="E1" s="67" t="s">
        <v>461</v>
      </c>
      <c r="F1" s="68">
        <f>'Budget Summary'!G8</f>
        <v>0</v>
      </c>
      <c r="H1" s="69"/>
      <c r="I1" s="70"/>
    </row>
    <row r="2" spans="1:9" ht="16.2" thickBot="1" x14ac:dyDescent="0.35">
      <c r="A2" s="794" t="s">
        <v>448</v>
      </c>
      <c r="B2" s="795"/>
      <c r="C2" s="795"/>
      <c r="D2" s="795"/>
      <c r="E2" s="795"/>
      <c r="F2" s="796"/>
    </row>
    <row r="3" spans="1:9" ht="15" thickBot="1" x14ac:dyDescent="0.35">
      <c r="A3" s="71"/>
      <c r="B3" s="12"/>
      <c r="C3" s="12"/>
      <c r="D3" s="12"/>
      <c r="E3" s="12"/>
      <c r="F3" s="13"/>
    </row>
    <row r="4" spans="1:9" x14ac:dyDescent="0.3">
      <c r="A4" s="978" t="s">
        <v>62</v>
      </c>
      <c r="B4" s="979"/>
      <c r="C4" s="72" t="s">
        <v>63</v>
      </c>
      <c r="D4" s="72" t="s">
        <v>70</v>
      </c>
      <c r="E4" s="72"/>
      <c r="F4" s="73" t="s">
        <v>64</v>
      </c>
    </row>
    <row r="5" spans="1:9" ht="43.8" thickBot="1" x14ac:dyDescent="0.35">
      <c r="A5" s="976" t="s">
        <v>80</v>
      </c>
      <c r="B5" s="977"/>
      <c r="C5" s="74" t="s">
        <v>81</v>
      </c>
      <c r="D5" s="74" t="s">
        <v>104</v>
      </c>
      <c r="E5" s="74" t="s">
        <v>355</v>
      </c>
      <c r="F5" s="75" t="s">
        <v>356</v>
      </c>
    </row>
    <row r="6" spans="1:9" ht="15" thickBot="1" x14ac:dyDescent="0.35">
      <c r="A6" s="984" t="s">
        <v>82</v>
      </c>
      <c r="B6" s="985"/>
      <c r="C6" s="76">
        <v>1500</v>
      </c>
      <c r="D6" s="77">
        <v>1</v>
      </c>
      <c r="E6" s="76">
        <v>1500</v>
      </c>
      <c r="F6" s="78">
        <v>1500</v>
      </c>
    </row>
    <row r="7" spans="1:9" x14ac:dyDescent="0.3">
      <c r="A7" s="986"/>
      <c r="B7" s="860"/>
      <c r="C7" s="79"/>
      <c r="D7" s="80"/>
      <c r="E7" s="81" t="str">
        <f>IF(C7&lt;1,"",C7*D7)</f>
        <v/>
      </c>
      <c r="F7" s="82"/>
    </row>
    <row r="8" spans="1:9" x14ac:dyDescent="0.3">
      <c r="A8" s="980"/>
      <c r="B8" s="866"/>
      <c r="C8" s="83"/>
      <c r="D8" s="84"/>
      <c r="E8" s="85" t="str">
        <f t="shared" ref="E8" si="0">IF(C8&lt;1,"",C8*D8)</f>
        <v/>
      </c>
      <c r="F8" s="84"/>
    </row>
    <row r="9" spans="1:9" x14ac:dyDescent="0.3">
      <c r="A9" s="980"/>
      <c r="B9" s="866"/>
      <c r="C9" s="83"/>
      <c r="D9" s="84"/>
      <c r="E9" s="85" t="str">
        <f t="shared" ref="E9:E16" si="1">IF(C9&lt;1,"",C9*D9)</f>
        <v/>
      </c>
      <c r="F9" s="84"/>
    </row>
    <row r="10" spans="1:9" x14ac:dyDescent="0.3">
      <c r="A10" s="980"/>
      <c r="B10" s="866"/>
      <c r="C10" s="83"/>
      <c r="D10" s="84"/>
      <c r="E10" s="85" t="str">
        <f t="shared" ref="E10:E12" si="2">IF(C10&lt;1,"",C10*D10)</f>
        <v/>
      </c>
      <c r="F10" s="84"/>
    </row>
    <row r="11" spans="1:9" x14ac:dyDescent="0.3">
      <c r="A11" s="980"/>
      <c r="B11" s="866"/>
      <c r="C11" s="83"/>
      <c r="D11" s="84"/>
      <c r="E11" s="85" t="str">
        <f t="shared" si="2"/>
        <v/>
      </c>
      <c r="F11" s="84"/>
    </row>
    <row r="12" spans="1:9" x14ac:dyDescent="0.3">
      <c r="A12" s="980"/>
      <c r="B12" s="866"/>
      <c r="C12" s="83"/>
      <c r="D12" s="84"/>
      <c r="E12" s="85" t="str">
        <f t="shared" si="2"/>
        <v/>
      </c>
      <c r="F12" s="84"/>
    </row>
    <row r="13" spans="1:9" x14ac:dyDescent="0.3">
      <c r="A13" s="980"/>
      <c r="B13" s="866"/>
      <c r="C13" s="83"/>
      <c r="D13" s="84"/>
      <c r="E13" s="85" t="str">
        <f t="shared" si="1"/>
        <v/>
      </c>
      <c r="F13" s="84"/>
    </row>
    <row r="14" spans="1:9" x14ac:dyDescent="0.3">
      <c r="A14" s="980"/>
      <c r="B14" s="866"/>
      <c r="C14" s="83"/>
      <c r="D14" s="84"/>
      <c r="E14" s="85" t="str">
        <f t="shared" si="1"/>
        <v/>
      </c>
      <c r="F14" s="84"/>
    </row>
    <row r="15" spans="1:9" x14ac:dyDescent="0.3">
      <c r="A15" s="980"/>
      <c r="B15" s="866"/>
      <c r="C15" s="83"/>
      <c r="D15" s="84"/>
      <c r="E15" s="85" t="str">
        <f t="shared" si="1"/>
        <v/>
      </c>
      <c r="F15" s="84"/>
    </row>
    <row r="16" spans="1:9" ht="15" thickBot="1" x14ac:dyDescent="0.35">
      <c r="A16" s="987"/>
      <c r="B16" s="988"/>
      <c r="C16" s="83"/>
      <c r="D16" s="84"/>
      <c r="E16" s="85" t="str">
        <f t="shared" si="1"/>
        <v/>
      </c>
      <c r="F16" s="86"/>
    </row>
    <row r="17" spans="1:6" ht="15" thickBot="1" x14ac:dyDescent="0.35">
      <c r="A17" s="87"/>
      <c r="B17" s="88"/>
      <c r="C17" s="89"/>
      <c r="D17" s="90" t="s">
        <v>76</v>
      </c>
      <c r="E17" s="91">
        <f>SUM(E7:E16)</f>
        <v>0</v>
      </c>
      <c r="F17" s="92">
        <f>SUM(F7:F16)</f>
        <v>0</v>
      </c>
    </row>
    <row r="18" spans="1:6" x14ac:dyDescent="0.3">
      <c r="A18" s="10"/>
      <c r="F18" s="1"/>
    </row>
    <row r="19" spans="1:6" x14ac:dyDescent="0.3">
      <c r="A19" s="10"/>
      <c r="F19" s="1"/>
    </row>
    <row r="20" spans="1:6" ht="15" thickBot="1" x14ac:dyDescent="0.35">
      <c r="A20" s="93" t="s">
        <v>74</v>
      </c>
      <c r="B20" s="94"/>
      <c r="C20" s="94"/>
      <c r="D20" s="94"/>
      <c r="E20" s="94"/>
      <c r="F20" s="95"/>
    </row>
    <row r="21" spans="1:6" x14ac:dyDescent="0.3">
      <c r="A21" s="957" t="s">
        <v>343</v>
      </c>
      <c r="B21" s="958"/>
      <c r="C21" s="958"/>
      <c r="D21" s="958"/>
      <c r="E21" s="958"/>
      <c r="F21" s="959"/>
    </row>
    <row r="22" spans="1:6" x14ac:dyDescent="0.3">
      <c r="A22" s="960"/>
      <c r="B22" s="961"/>
      <c r="C22" s="961"/>
      <c r="D22" s="961"/>
      <c r="E22" s="961"/>
      <c r="F22" s="962"/>
    </row>
    <row r="23" spans="1:6" x14ac:dyDescent="0.3">
      <c r="A23" s="960"/>
      <c r="B23" s="961"/>
      <c r="C23" s="961"/>
      <c r="D23" s="961"/>
      <c r="E23" s="961"/>
      <c r="F23" s="962"/>
    </row>
    <row r="24" spans="1:6" x14ac:dyDescent="0.3">
      <c r="A24" s="960"/>
      <c r="B24" s="961"/>
      <c r="C24" s="961"/>
      <c r="D24" s="961"/>
      <c r="E24" s="961"/>
      <c r="F24" s="962"/>
    </row>
    <row r="25" spans="1:6" ht="15" thickBot="1" x14ac:dyDescent="0.35">
      <c r="A25" s="960"/>
      <c r="B25" s="961"/>
      <c r="C25" s="961"/>
      <c r="D25" s="961"/>
      <c r="E25" s="961"/>
      <c r="F25" s="962"/>
    </row>
    <row r="26" spans="1:6" x14ac:dyDescent="0.3">
      <c r="A26" s="96"/>
      <c r="B26" s="97"/>
      <c r="C26" s="97"/>
      <c r="D26" s="97"/>
      <c r="E26" s="97"/>
      <c r="F26" s="98"/>
    </row>
    <row r="27" spans="1:6" x14ac:dyDescent="0.3">
      <c r="A27" s="99" t="s">
        <v>71</v>
      </c>
      <c r="F27" s="1"/>
    </row>
    <row r="28" spans="1:6" x14ac:dyDescent="0.3">
      <c r="A28" s="100" t="s">
        <v>72</v>
      </c>
      <c r="F28" s="1"/>
    </row>
    <row r="29" spans="1:6" ht="29.4" customHeight="1" x14ac:dyDescent="0.3">
      <c r="A29" s="104">
        <v>1</v>
      </c>
      <c r="B29" s="897" t="s">
        <v>344</v>
      </c>
      <c r="C29" s="897"/>
      <c r="D29" s="897"/>
      <c r="E29" s="897"/>
      <c r="F29" s="939"/>
    </row>
    <row r="30" spans="1:6" x14ac:dyDescent="0.3">
      <c r="A30" s="104">
        <v>2</v>
      </c>
      <c r="B30" s="101" t="s">
        <v>525</v>
      </c>
      <c r="C30" s="102"/>
      <c r="D30" s="102"/>
      <c r="E30" s="102"/>
      <c r="F30" s="103"/>
    </row>
    <row r="31" spans="1:6" ht="28.2" customHeight="1" x14ac:dyDescent="0.3">
      <c r="A31" s="104">
        <v>3</v>
      </c>
      <c r="B31" s="897" t="s">
        <v>526</v>
      </c>
      <c r="C31" s="897"/>
      <c r="D31" s="897"/>
      <c r="E31" s="897"/>
      <c r="F31" s="939"/>
    </row>
    <row r="32" spans="1:6" x14ac:dyDescent="0.3">
      <c r="A32" s="104">
        <v>4</v>
      </c>
      <c r="B32" s="105" t="s">
        <v>527</v>
      </c>
      <c r="C32" s="107"/>
      <c r="D32" s="107"/>
      <c r="E32" s="107"/>
      <c r="F32" s="108"/>
    </row>
    <row r="33" spans="1:6" x14ac:dyDescent="0.3">
      <c r="A33" s="100"/>
      <c r="B33" s="105"/>
      <c r="C33" s="107"/>
      <c r="D33" s="107"/>
      <c r="E33" s="107"/>
      <c r="F33" s="108"/>
    </row>
    <row r="34" spans="1:6" x14ac:dyDescent="0.3">
      <c r="A34" s="343" t="s">
        <v>357</v>
      </c>
      <c r="B34" s="105"/>
      <c r="C34" s="101"/>
      <c r="D34" s="101"/>
      <c r="E34" s="101"/>
      <c r="F34" s="106"/>
    </row>
    <row r="35" spans="1:6" x14ac:dyDescent="0.3">
      <c r="A35" s="343"/>
      <c r="B35" s="105"/>
      <c r="C35" s="101"/>
      <c r="D35" s="101"/>
      <c r="E35" s="101"/>
      <c r="F35" s="106"/>
    </row>
    <row r="36" spans="1:6" x14ac:dyDescent="0.3">
      <c r="A36" s="343" t="s">
        <v>553</v>
      </c>
      <c r="B36" s="61"/>
      <c r="C36" s="506"/>
      <c r="D36" s="506"/>
      <c r="F36" s="1"/>
    </row>
    <row r="37" spans="1:6" x14ac:dyDescent="0.3">
      <c r="A37" s="513"/>
      <c r="B37" s="61"/>
      <c r="C37" s="506"/>
      <c r="D37" s="506"/>
      <c r="F37" s="1"/>
    </row>
    <row r="38" spans="1:6" x14ac:dyDescent="0.3">
      <c r="A38" s="513"/>
      <c r="B38" s="61"/>
      <c r="C38" s="506"/>
      <c r="D38" s="506"/>
      <c r="F38" s="1"/>
    </row>
    <row r="39" spans="1:6" x14ac:dyDescent="0.3">
      <c r="A39" s="513"/>
      <c r="B39" s="61"/>
      <c r="C39" s="506"/>
      <c r="D39" s="506"/>
      <c r="F39" s="1"/>
    </row>
    <row r="40" spans="1:6" x14ac:dyDescent="0.3">
      <c r="A40" s="343"/>
      <c r="B40" s="105"/>
      <c r="C40" s="101"/>
      <c r="D40" s="101"/>
      <c r="E40" s="101"/>
      <c r="F40" s="106"/>
    </row>
    <row r="41" spans="1:6" x14ac:dyDescent="0.3">
      <c r="A41" s="981" t="s">
        <v>451</v>
      </c>
      <c r="B41" s="982"/>
      <c r="C41" s="982"/>
      <c r="D41" s="982"/>
      <c r="E41" s="982"/>
      <c r="F41" s="983"/>
    </row>
    <row r="42" spans="1:6" ht="15" thickBot="1" x14ac:dyDescent="0.35">
      <c r="A42" s="71"/>
      <c r="B42" s="12"/>
      <c r="C42" s="12"/>
      <c r="D42" s="12"/>
      <c r="E42" s="12"/>
      <c r="F42" s="13"/>
    </row>
    <row r="43" spans="1:6" s="150" customFormat="1" ht="12.6" thickBot="1" x14ac:dyDescent="0.3">
      <c r="A43" s="338" t="s">
        <v>448</v>
      </c>
      <c r="B43" s="450"/>
      <c r="C43" s="450"/>
      <c r="D43" s="450"/>
      <c r="E43" s="450"/>
      <c r="F43" s="451"/>
    </row>
    <row r="44" spans="1:6" ht="15" thickBot="1" x14ac:dyDescent="0.35">
      <c r="A44" s="352" t="s">
        <v>458</v>
      </c>
      <c r="B44" s="353"/>
      <c r="C44" s="353"/>
      <c r="D44" s="353"/>
      <c r="E44" s="814" t="s">
        <v>585</v>
      </c>
      <c r="F44" s="815"/>
    </row>
  </sheetData>
  <sheetProtection algorithmName="SHA-512" hashValue="1w2gBdcYQwmlGGhYlNKJOYNMGShweaG2XHaPk03glZGE5+cMN5oaklbrCsKIohVQsNr/YNgP/u3oecCgqvzY1Q==" saltValue="gRk4KyoXg3XOgnjH9wixYQ==" spinCount="100000" sheet="1" objects="1" scenarios="1"/>
  <mergeCells count="20">
    <mergeCell ref="A21:F25"/>
    <mergeCell ref="B29:F29"/>
    <mergeCell ref="B31:F31"/>
    <mergeCell ref="A12:B12"/>
    <mergeCell ref="E44:F44"/>
    <mergeCell ref="A5:B5"/>
    <mergeCell ref="A2:F2"/>
    <mergeCell ref="A4:B4"/>
    <mergeCell ref="B1:D1"/>
    <mergeCell ref="A10:B10"/>
    <mergeCell ref="A11:B11"/>
    <mergeCell ref="A41:F41"/>
    <mergeCell ref="A6:B6"/>
    <mergeCell ref="A7:B7"/>
    <mergeCell ref="A8:B8"/>
    <mergeCell ref="A9:B9"/>
    <mergeCell ref="A13:B13"/>
    <mergeCell ref="A14:B14"/>
    <mergeCell ref="A15:B15"/>
    <mergeCell ref="A16:B16"/>
  </mergeCells>
  <pageMargins left="0.7" right="0.7" top="0.75" bottom="0.75" header="0.3" footer="0.3"/>
  <pageSetup scale="98" fitToHeight="0" orientation="portrait" r:id="rId1"/>
  <ignoredErrors>
    <ignoredError sqref="B1:D1 F1" unlockedFormula="1"/>
    <ignoredError sqref="A4:D4" numberStoredAsText="1"/>
    <ignoredError sqref="F17"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0</xdr:col>
                    <xdr:colOff>0</xdr:colOff>
                    <xdr:row>35</xdr:row>
                    <xdr:rowOff>144780</xdr:rowOff>
                  </from>
                  <to>
                    <xdr:col>5</xdr:col>
                    <xdr:colOff>556260</xdr:colOff>
                    <xdr:row>37</xdr:row>
                    <xdr:rowOff>22860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0</xdr:col>
                    <xdr:colOff>0</xdr:colOff>
                    <xdr:row>36</xdr:row>
                    <xdr:rowOff>144780</xdr:rowOff>
                  </from>
                  <to>
                    <xdr:col>5</xdr:col>
                    <xdr:colOff>556260</xdr:colOff>
                    <xdr:row>38</xdr:row>
                    <xdr:rowOff>22860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0</xdr:col>
                    <xdr:colOff>0</xdr:colOff>
                    <xdr:row>37</xdr:row>
                    <xdr:rowOff>144780</xdr:rowOff>
                  </from>
                  <to>
                    <xdr:col>5</xdr:col>
                    <xdr:colOff>556260</xdr:colOff>
                    <xdr:row>39</xdr:row>
                    <xdr:rowOff>22860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B5C6-DCEB-4AF6-8523-DAC63F711285}">
  <sheetPr codeName="Sheet9">
    <tabColor rgb="FF99CCFF"/>
    <pageSetUpPr fitToPage="1"/>
  </sheetPr>
  <dimension ref="A1:AA83"/>
  <sheetViews>
    <sheetView zoomScale="90" zoomScaleNormal="90" workbookViewId="0">
      <selection activeCell="J6" sqref="J6"/>
    </sheetView>
  </sheetViews>
  <sheetFormatPr defaultRowHeight="14.4" x14ac:dyDescent="0.3"/>
  <cols>
    <col min="1" max="1" width="19.33203125" customWidth="1"/>
    <col min="2" max="2" width="13.6640625" customWidth="1"/>
    <col min="3" max="3" width="10.44140625" customWidth="1"/>
    <col min="4" max="4" width="9.33203125" customWidth="1"/>
    <col min="5" max="5" width="14.44140625" customWidth="1"/>
    <col min="6" max="6" width="13.109375" customWidth="1"/>
    <col min="7" max="7" width="9.44140625" customWidth="1"/>
    <col min="8" max="8" width="12" customWidth="1"/>
    <col min="9" max="9" width="12.109375" bestFit="1" customWidth="1"/>
    <col min="10" max="10" width="13.109375" customWidth="1"/>
    <col min="11" max="11" width="14.109375" customWidth="1"/>
    <col min="12" max="12" width="15.44140625" customWidth="1"/>
  </cols>
  <sheetData>
    <row r="1" spans="1:27" ht="15" thickBot="1" x14ac:dyDescent="0.35">
      <c r="A1" s="66" t="s">
        <v>440</v>
      </c>
      <c r="B1" s="924">
        <f>+'Budget Summary'!A8</f>
        <v>0</v>
      </c>
      <c r="C1" s="924"/>
      <c r="D1" s="924"/>
      <c r="E1" s="924"/>
      <c r="F1" s="924"/>
      <c r="G1" s="924"/>
      <c r="H1" s="924"/>
      <c r="I1" s="924"/>
      <c r="J1" s="924"/>
      <c r="K1" s="119" t="s">
        <v>461</v>
      </c>
      <c r="L1" s="68">
        <f>+'Budget Summary'!G8</f>
        <v>0</v>
      </c>
    </row>
    <row r="2" spans="1:27" ht="16.2" thickBot="1" x14ac:dyDescent="0.35">
      <c r="A2" s="925" t="s">
        <v>449</v>
      </c>
      <c r="B2" s="926"/>
      <c r="C2" s="926"/>
      <c r="D2" s="926"/>
      <c r="E2" s="926"/>
      <c r="F2" s="926"/>
      <c r="G2" s="926"/>
      <c r="H2" s="926"/>
      <c r="I2" s="926"/>
      <c r="J2" s="926"/>
      <c r="K2" s="926"/>
      <c r="L2" s="927"/>
    </row>
    <row r="3" spans="1:27" x14ac:dyDescent="0.3">
      <c r="A3" s="215" t="s">
        <v>285</v>
      </c>
      <c r="B3" s="216"/>
      <c r="C3" s="216"/>
      <c r="D3" s="216"/>
      <c r="E3" s="216"/>
      <c r="F3" s="216"/>
      <c r="G3" s="216"/>
      <c r="H3" s="216"/>
      <c r="I3" s="216"/>
      <c r="J3" s="216"/>
      <c r="K3" s="216"/>
      <c r="L3" s="217"/>
    </row>
    <row r="4" spans="1:27" ht="57.6" customHeight="1" x14ac:dyDescent="0.3">
      <c r="A4" s="928" t="s">
        <v>528</v>
      </c>
      <c r="B4" s="929"/>
      <c r="C4" s="929"/>
      <c r="D4" s="929"/>
      <c r="E4" s="929"/>
      <c r="F4" s="929"/>
      <c r="G4" s="929"/>
      <c r="H4" s="929"/>
      <c r="I4" s="929"/>
      <c r="J4" s="929"/>
      <c r="K4" s="929"/>
      <c r="L4" s="930"/>
    </row>
    <row r="5" spans="1:27" ht="15" thickBot="1" x14ac:dyDescent="0.35">
      <c r="A5" s="178"/>
      <c r="B5" s="109"/>
      <c r="C5" s="151"/>
      <c r="D5" s="151"/>
      <c r="E5" s="151"/>
      <c r="F5" s="151"/>
      <c r="G5" s="151"/>
      <c r="H5" s="151"/>
      <c r="I5" s="151"/>
      <c r="J5" s="307">
        <v>1</v>
      </c>
      <c r="K5" s="151"/>
      <c r="L5" s="152"/>
    </row>
    <row r="6" spans="1:27" ht="15" thickBot="1" x14ac:dyDescent="0.35">
      <c r="A6" s="99" t="s">
        <v>276</v>
      </c>
      <c r="B6" s="109"/>
      <c r="C6" s="151"/>
      <c r="D6" s="151"/>
      <c r="E6" s="151"/>
      <c r="F6" s="151"/>
      <c r="G6" s="151"/>
      <c r="H6" s="151"/>
      <c r="I6" s="151"/>
      <c r="J6" s="211" t="s">
        <v>73</v>
      </c>
      <c r="L6" s="152"/>
    </row>
    <row r="7" spans="1:27" ht="15" thickBot="1" x14ac:dyDescent="0.35">
      <c r="A7" s="99" t="s">
        <v>280</v>
      </c>
      <c r="B7" s="109"/>
      <c r="C7" s="151"/>
      <c r="D7" s="151"/>
      <c r="E7" s="151"/>
      <c r="F7" s="151"/>
      <c r="G7" s="151"/>
      <c r="H7" s="151"/>
      <c r="I7" s="151"/>
      <c r="J7" s="211"/>
      <c r="K7" s="452" t="s">
        <v>281</v>
      </c>
      <c r="L7" s="453"/>
      <c r="M7" s="454"/>
      <c r="AA7" t="s">
        <v>73</v>
      </c>
    </row>
    <row r="8" spans="1:27" ht="15" thickBot="1" x14ac:dyDescent="0.35">
      <c r="A8" s="178"/>
      <c r="B8" s="109"/>
      <c r="C8" s="151"/>
      <c r="D8" s="151"/>
      <c r="E8" s="151"/>
      <c r="F8" s="151"/>
      <c r="G8" s="151"/>
      <c r="H8" s="151"/>
      <c r="I8" s="151"/>
      <c r="J8" s="307">
        <v>2</v>
      </c>
      <c r="K8" s="151"/>
      <c r="L8" s="152"/>
      <c r="AA8" t="s">
        <v>279</v>
      </c>
    </row>
    <row r="9" spans="1:27" ht="15" thickBot="1" x14ac:dyDescent="0.35">
      <c r="A9" s="99" t="s">
        <v>316</v>
      </c>
      <c r="B9" s="109"/>
      <c r="C9" s="151"/>
      <c r="D9" s="151"/>
      <c r="E9" s="151"/>
      <c r="F9" s="151"/>
      <c r="G9" s="151"/>
      <c r="H9" s="151"/>
      <c r="I9" s="151"/>
      <c r="J9" s="211" t="s">
        <v>73</v>
      </c>
      <c r="K9" s="151"/>
      <c r="L9" s="152"/>
    </row>
    <row r="10" spans="1:27" x14ac:dyDescent="0.3">
      <c r="A10" s="366" t="s">
        <v>373</v>
      </c>
      <c r="B10" s="219"/>
      <c r="C10" s="218" t="s">
        <v>317</v>
      </c>
      <c r="D10" s="151"/>
      <c r="E10" s="218"/>
      <c r="F10" s="151"/>
      <c r="G10" s="151"/>
      <c r="H10" s="151"/>
      <c r="I10" s="151"/>
      <c r="J10" s="151"/>
      <c r="K10" s="151"/>
      <c r="L10" s="152"/>
    </row>
    <row r="11" spans="1:27" x14ac:dyDescent="0.3">
      <c r="A11" s="366" t="s">
        <v>374</v>
      </c>
      <c r="B11" s="219"/>
      <c r="C11" s="218" t="s">
        <v>318</v>
      </c>
      <c r="D11" s="151"/>
      <c r="E11" s="218"/>
      <c r="F11" s="151"/>
      <c r="G11" s="151"/>
      <c r="H11" s="109" t="s">
        <v>425</v>
      </c>
      <c r="I11" s="151"/>
      <c r="J11" s="151"/>
      <c r="K11" s="151"/>
      <c r="L11" s="152"/>
    </row>
    <row r="12" spans="1:27" x14ac:dyDescent="0.3">
      <c r="A12" s="366" t="s">
        <v>375</v>
      </c>
      <c r="B12" s="220"/>
      <c r="C12" s="218" t="s">
        <v>551</v>
      </c>
      <c r="D12" s="151"/>
      <c r="E12" s="218"/>
      <c r="F12" s="151"/>
      <c r="G12" s="151"/>
      <c r="H12" s="109" t="s">
        <v>319</v>
      </c>
      <c r="I12" s="151"/>
      <c r="J12" s="151"/>
      <c r="K12" s="151"/>
      <c r="L12" s="152"/>
    </row>
    <row r="13" spans="1:27" x14ac:dyDescent="0.3">
      <c r="A13" s="10"/>
      <c r="B13" s="221">
        <f>SUM(B10:B12)</f>
        <v>0</v>
      </c>
      <c r="C13" s="109" t="s">
        <v>320</v>
      </c>
      <c r="D13" s="151"/>
      <c r="E13" s="109"/>
      <c r="F13" s="151"/>
      <c r="G13" s="151"/>
      <c r="H13" s="151"/>
      <c r="I13" s="151"/>
      <c r="J13" s="151"/>
      <c r="K13" s="151"/>
      <c r="L13" s="152"/>
    </row>
    <row r="14" spans="1:27" ht="15" thickBot="1" x14ac:dyDescent="0.35">
      <c r="A14" s="213"/>
      <c r="B14" s="222"/>
      <c r="C14" s="214"/>
      <c r="D14" s="214"/>
      <c r="E14" s="214"/>
      <c r="F14" s="402" t="s">
        <v>361</v>
      </c>
      <c r="G14" s="214"/>
      <c r="H14" s="214"/>
      <c r="I14" s="214"/>
      <c r="J14" s="214"/>
      <c r="K14" s="214"/>
      <c r="L14" s="223"/>
    </row>
    <row r="15" spans="1:27" ht="15" thickBot="1" x14ac:dyDescent="0.35">
      <c r="A15" s="884" t="s">
        <v>59</v>
      </c>
      <c r="B15" s="880"/>
      <c r="C15" s="885"/>
      <c r="D15" s="224"/>
      <c r="E15" s="224"/>
      <c r="F15" s="224"/>
      <c r="G15" s="225"/>
      <c r="H15" s="225"/>
      <c r="I15" s="226"/>
      <c r="J15" s="931" t="s">
        <v>60</v>
      </c>
      <c r="K15" s="932"/>
      <c r="L15" s="227" t="s">
        <v>61</v>
      </c>
    </row>
    <row r="16" spans="1:27" ht="15" thickBot="1" x14ac:dyDescent="0.35">
      <c r="A16" s="228">
        <v>3</v>
      </c>
      <c r="B16" s="224">
        <v>4</v>
      </c>
      <c r="C16" s="229">
        <v>5</v>
      </c>
      <c r="D16" s="229">
        <v>6</v>
      </c>
      <c r="E16" s="229"/>
      <c r="F16" s="229">
        <v>7</v>
      </c>
      <c r="G16" s="229"/>
      <c r="H16" s="229"/>
      <c r="I16" s="229"/>
      <c r="J16" s="229"/>
      <c r="K16" s="229"/>
      <c r="L16" s="226">
        <v>8</v>
      </c>
    </row>
    <row r="17" spans="1:12" ht="87" thickBot="1" x14ac:dyDescent="0.35">
      <c r="A17" s="230" t="s">
        <v>65</v>
      </c>
      <c r="B17" s="231" t="s">
        <v>118</v>
      </c>
      <c r="C17" s="232" t="s">
        <v>321</v>
      </c>
      <c r="D17" s="232" t="s">
        <v>322</v>
      </c>
      <c r="E17" s="232" t="s">
        <v>277</v>
      </c>
      <c r="F17" s="232" t="s">
        <v>323</v>
      </c>
      <c r="G17" s="232" t="s">
        <v>324</v>
      </c>
      <c r="H17" s="232" t="s">
        <v>312</v>
      </c>
      <c r="I17" s="232" t="s">
        <v>278</v>
      </c>
      <c r="J17" s="232" t="s">
        <v>383</v>
      </c>
      <c r="K17" s="233" t="s">
        <v>355</v>
      </c>
      <c r="L17" s="234" t="s">
        <v>354</v>
      </c>
    </row>
    <row r="18" spans="1:12" x14ac:dyDescent="0.3">
      <c r="A18" s="235" t="s">
        <v>66</v>
      </c>
      <c r="B18" s="236" t="s">
        <v>282</v>
      </c>
      <c r="C18" s="237">
        <v>14</v>
      </c>
      <c r="D18" s="238">
        <v>40</v>
      </c>
      <c r="E18" s="239">
        <v>2426.6666666666652</v>
      </c>
      <c r="F18" s="409">
        <v>160</v>
      </c>
      <c r="G18" s="474">
        <f>ROUND(F18/(D18*52/12),3)</f>
        <v>0.92300000000000004</v>
      </c>
      <c r="H18" s="239">
        <v>2239.9999999999986</v>
      </c>
      <c r="I18" s="239">
        <v>0</v>
      </c>
      <c r="J18" s="239">
        <v>2239.9999999999986</v>
      </c>
      <c r="K18" s="239">
        <v>26880</v>
      </c>
      <c r="L18" s="240">
        <v>150</v>
      </c>
    </row>
    <row r="19" spans="1:12" ht="15" thickBot="1" x14ac:dyDescent="0.35">
      <c r="A19" s="241" t="s">
        <v>68</v>
      </c>
      <c r="B19" s="242" t="s">
        <v>283</v>
      </c>
      <c r="C19" s="243">
        <v>10.5</v>
      </c>
      <c r="D19" s="391">
        <v>40</v>
      </c>
      <c r="E19" s="244">
        <v>1819.9999999999989</v>
      </c>
      <c r="F19" s="410">
        <v>45</v>
      </c>
      <c r="G19" s="475">
        <f>ROUND(F19/(D19*52/12),3)</f>
        <v>0.26</v>
      </c>
      <c r="H19" s="244">
        <v>1819.964999999999</v>
      </c>
      <c r="I19" s="244">
        <v>0</v>
      </c>
      <c r="J19" s="244">
        <v>1819.964999999999</v>
      </c>
      <c r="K19" s="244">
        <v>21839.58</v>
      </c>
      <c r="L19" s="245">
        <v>95</v>
      </c>
    </row>
    <row r="20" spans="1:12" x14ac:dyDescent="0.3">
      <c r="A20" s="246"/>
      <c r="B20" s="420"/>
      <c r="C20" s="79"/>
      <c r="D20" s="254">
        <v>40</v>
      </c>
      <c r="E20" s="81">
        <f t="shared" ref="E20:E44" si="0">+D20*C20*4.33333333333333</f>
        <v>0</v>
      </c>
      <c r="F20" s="411"/>
      <c r="G20" s="476">
        <f>ROUND(F20/(D20*52/12),3)</f>
        <v>0</v>
      </c>
      <c r="H20" s="248">
        <f t="shared" ref="H20:H44" si="1">+E20*G20</f>
        <v>0</v>
      </c>
      <c r="I20" s="248">
        <f t="shared" ref="I20:I44" si="2">H20*$B$13</f>
        <v>0</v>
      </c>
      <c r="J20" s="248">
        <f t="shared" ref="J20:J44" si="3">SUM(H20:I20)</f>
        <v>0</v>
      </c>
      <c r="K20" s="249">
        <f t="shared" ref="K20:K44" si="4">ROUND(J20*12,2)</f>
        <v>0</v>
      </c>
      <c r="L20" s="82"/>
    </row>
    <row r="21" spans="1:12" x14ac:dyDescent="0.3">
      <c r="A21" s="250"/>
      <c r="B21" s="421"/>
      <c r="C21" s="254">
        <v>40</v>
      </c>
      <c r="D21" s="254">
        <v>40</v>
      </c>
      <c r="E21" s="85">
        <f t="shared" si="0"/>
        <v>6933.3333333333285</v>
      </c>
      <c r="F21" s="412"/>
      <c r="G21" s="477">
        <f t="shared" ref="G21:G44" si="5">ROUND(F21/(D21*52/12),3)</f>
        <v>0</v>
      </c>
      <c r="H21" s="252">
        <f t="shared" si="1"/>
        <v>0</v>
      </c>
      <c r="I21" s="252">
        <f t="shared" si="2"/>
        <v>0</v>
      </c>
      <c r="J21" s="252">
        <f t="shared" si="3"/>
        <v>0</v>
      </c>
      <c r="K21" s="253">
        <f t="shared" si="4"/>
        <v>0</v>
      </c>
      <c r="L21" s="86"/>
    </row>
    <row r="22" spans="1:12" x14ac:dyDescent="0.3">
      <c r="A22" s="250"/>
      <c r="B22" s="421"/>
      <c r="C22" s="254">
        <v>40</v>
      </c>
      <c r="D22" s="254">
        <v>40</v>
      </c>
      <c r="E22" s="85">
        <f t="shared" si="0"/>
        <v>6933.3333333333285</v>
      </c>
      <c r="F22" s="413"/>
      <c r="G22" s="477">
        <f t="shared" si="5"/>
        <v>0</v>
      </c>
      <c r="H22" s="252">
        <f t="shared" si="1"/>
        <v>0</v>
      </c>
      <c r="I22" s="252">
        <f t="shared" si="2"/>
        <v>0</v>
      </c>
      <c r="J22" s="252">
        <f t="shared" si="3"/>
        <v>0</v>
      </c>
      <c r="K22" s="253">
        <f t="shared" si="4"/>
        <v>0</v>
      </c>
      <c r="L22" s="86"/>
    </row>
    <row r="23" spans="1:12" x14ac:dyDescent="0.3">
      <c r="A23" s="250"/>
      <c r="B23" s="421"/>
      <c r="C23" s="254">
        <v>40</v>
      </c>
      <c r="D23" s="254">
        <v>40</v>
      </c>
      <c r="E23" s="85">
        <f t="shared" si="0"/>
        <v>6933.3333333333285</v>
      </c>
      <c r="F23" s="412"/>
      <c r="G23" s="477">
        <f t="shared" si="5"/>
        <v>0</v>
      </c>
      <c r="H23" s="252">
        <f t="shared" si="1"/>
        <v>0</v>
      </c>
      <c r="I23" s="252">
        <f t="shared" si="2"/>
        <v>0</v>
      </c>
      <c r="J23" s="252">
        <f t="shared" si="3"/>
        <v>0</v>
      </c>
      <c r="K23" s="253">
        <f t="shared" si="4"/>
        <v>0</v>
      </c>
      <c r="L23" s="86"/>
    </row>
    <row r="24" spans="1:12" x14ac:dyDescent="0.3">
      <c r="A24" s="250"/>
      <c r="B24" s="421"/>
      <c r="C24" s="254">
        <v>40</v>
      </c>
      <c r="D24" s="254">
        <v>40</v>
      </c>
      <c r="E24" s="85">
        <f t="shared" si="0"/>
        <v>6933.3333333333285</v>
      </c>
      <c r="F24" s="412"/>
      <c r="G24" s="477">
        <f t="shared" si="5"/>
        <v>0</v>
      </c>
      <c r="H24" s="252">
        <f t="shared" si="1"/>
        <v>0</v>
      </c>
      <c r="I24" s="252">
        <f t="shared" si="2"/>
        <v>0</v>
      </c>
      <c r="J24" s="252">
        <f t="shared" si="3"/>
        <v>0</v>
      </c>
      <c r="K24" s="253">
        <f t="shared" si="4"/>
        <v>0</v>
      </c>
      <c r="L24" s="86"/>
    </row>
    <row r="25" spans="1:12" x14ac:dyDescent="0.3">
      <c r="A25" s="250"/>
      <c r="B25" s="421"/>
      <c r="C25" s="254">
        <v>40</v>
      </c>
      <c r="D25" s="254">
        <v>40</v>
      </c>
      <c r="E25" s="85">
        <f t="shared" si="0"/>
        <v>6933.3333333333285</v>
      </c>
      <c r="F25" s="412"/>
      <c r="G25" s="477">
        <f t="shared" si="5"/>
        <v>0</v>
      </c>
      <c r="H25" s="252">
        <f t="shared" si="1"/>
        <v>0</v>
      </c>
      <c r="I25" s="252">
        <f t="shared" si="2"/>
        <v>0</v>
      </c>
      <c r="J25" s="252">
        <f t="shared" si="3"/>
        <v>0</v>
      </c>
      <c r="K25" s="253">
        <f t="shared" si="4"/>
        <v>0</v>
      </c>
      <c r="L25" s="86"/>
    </row>
    <row r="26" spans="1:12" x14ac:dyDescent="0.3">
      <c r="A26" s="250"/>
      <c r="B26" s="421"/>
      <c r="C26" s="254">
        <v>40</v>
      </c>
      <c r="D26" s="254">
        <v>40</v>
      </c>
      <c r="E26" s="85">
        <f t="shared" si="0"/>
        <v>6933.3333333333285</v>
      </c>
      <c r="F26" s="412"/>
      <c r="G26" s="477">
        <f t="shared" si="5"/>
        <v>0</v>
      </c>
      <c r="H26" s="252">
        <f t="shared" si="1"/>
        <v>0</v>
      </c>
      <c r="I26" s="252">
        <f t="shared" si="2"/>
        <v>0</v>
      </c>
      <c r="J26" s="252">
        <f t="shared" si="3"/>
        <v>0</v>
      </c>
      <c r="K26" s="253">
        <f t="shared" si="4"/>
        <v>0</v>
      </c>
      <c r="L26" s="86"/>
    </row>
    <row r="27" spans="1:12" x14ac:dyDescent="0.3">
      <c r="A27" s="250"/>
      <c r="B27" s="421"/>
      <c r="C27" s="254">
        <v>40</v>
      </c>
      <c r="D27" s="254">
        <v>40</v>
      </c>
      <c r="E27" s="85">
        <f t="shared" si="0"/>
        <v>6933.3333333333285</v>
      </c>
      <c r="F27" s="412"/>
      <c r="G27" s="477">
        <f t="shared" si="5"/>
        <v>0</v>
      </c>
      <c r="H27" s="252">
        <f t="shared" si="1"/>
        <v>0</v>
      </c>
      <c r="I27" s="252">
        <f t="shared" si="2"/>
        <v>0</v>
      </c>
      <c r="J27" s="252">
        <f t="shared" si="3"/>
        <v>0</v>
      </c>
      <c r="K27" s="253">
        <f t="shared" si="4"/>
        <v>0</v>
      </c>
      <c r="L27" s="86"/>
    </row>
    <row r="28" spans="1:12" x14ac:dyDescent="0.3">
      <c r="A28" s="250"/>
      <c r="B28" s="421"/>
      <c r="C28" s="254">
        <v>40</v>
      </c>
      <c r="D28" s="254">
        <v>40</v>
      </c>
      <c r="E28" s="85">
        <f t="shared" si="0"/>
        <v>6933.3333333333285</v>
      </c>
      <c r="F28" s="412"/>
      <c r="G28" s="477">
        <f t="shared" si="5"/>
        <v>0</v>
      </c>
      <c r="H28" s="252">
        <f t="shared" si="1"/>
        <v>0</v>
      </c>
      <c r="I28" s="252">
        <f t="shared" si="2"/>
        <v>0</v>
      </c>
      <c r="J28" s="252">
        <f t="shared" si="3"/>
        <v>0</v>
      </c>
      <c r="K28" s="253">
        <f t="shared" si="4"/>
        <v>0</v>
      </c>
      <c r="L28" s="86"/>
    </row>
    <row r="29" spans="1:12" x14ac:dyDescent="0.3">
      <c r="A29" s="250"/>
      <c r="B29" s="421"/>
      <c r="C29" s="254">
        <v>40</v>
      </c>
      <c r="D29" s="254">
        <v>40</v>
      </c>
      <c r="E29" s="85">
        <f t="shared" si="0"/>
        <v>6933.3333333333285</v>
      </c>
      <c r="F29" s="412"/>
      <c r="G29" s="477">
        <f t="shared" si="5"/>
        <v>0</v>
      </c>
      <c r="H29" s="252">
        <f t="shared" si="1"/>
        <v>0</v>
      </c>
      <c r="I29" s="252">
        <f t="shared" si="2"/>
        <v>0</v>
      </c>
      <c r="J29" s="252">
        <f t="shared" si="3"/>
        <v>0</v>
      </c>
      <c r="K29" s="253">
        <f t="shared" si="4"/>
        <v>0</v>
      </c>
      <c r="L29" s="86"/>
    </row>
    <row r="30" spans="1:12" x14ac:dyDescent="0.3">
      <c r="A30" s="250"/>
      <c r="B30" s="421"/>
      <c r="C30" s="254">
        <v>40</v>
      </c>
      <c r="D30" s="254">
        <v>40</v>
      </c>
      <c r="E30" s="85">
        <f t="shared" si="0"/>
        <v>6933.3333333333285</v>
      </c>
      <c r="F30" s="412"/>
      <c r="G30" s="477">
        <f t="shared" si="5"/>
        <v>0</v>
      </c>
      <c r="H30" s="252">
        <f t="shared" si="1"/>
        <v>0</v>
      </c>
      <c r="I30" s="252">
        <f t="shared" si="2"/>
        <v>0</v>
      </c>
      <c r="J30" s="252">
        <f t="shared" si="3"/>
        <v>0</v>
      </c>
      <c r="K30" s="253">
        <f t="shared" si="4"/>
        <v>0</v>
      </c>
      <c r="L30" s="86"/>
    </row>
    <row r="31" spans="1:12" x14ac:dyDescent="0.3">
      <c r="A31" s="250"/>
      <c r="B31" s="421"/>
      <c r="C31" s="83"/>
      <c r="D31" s="254">
        <v>9.9999999999999995E-8</v>
      </c>
      <c r="E31" s="85">
        <f t="shared" si="0"/>
        <v>0</v>
      </c>
      <c r="F31" s="412"/>
      <c r="G31" s="477">
        <f t="shared" si="5"/>
        <v>0</v>
      </c>
      <c r="H31" s="252">
        <f t="shared" si="1"/>
        <v>0</v>
      </c>
      <c r="I31" s="252">
        <f t="shared" si="2"/>
        <v>0</v>
      </c>
      <c r="J31" s="252">
        <f t="shared" si="3"/>
        <v>0</v>
      </c>
      <c r="K31" s="253">
        <f t="shared" si="4"/>
        <v>0</v>
      </c>
      <c r="L31" s="86"/>
    </row>
    <row r="32" spans="1:12" x14ac:dyDescent="0.3">
      <c r="A32" s="250"/>
      <c r="B32" s="421"/>
      <c r="C32" s="83"/>
      <c r="D32" s="254">
        <v>9.9999999999999995E-8</v>
      </c>
      <c r="E32" s="85">
        <f t="shared" si="0"/>
        <v>0</v>
      </c>
      <c r="F32" s="412"/>
      <c r="G32" s="477">
        <f t="shared" si="5"/>
        <v>0</v>
      </c>
      <c r="H32" s="252">
        <f t="shared" si="1"/>
        <v>0</v>
      </c>
      <c r="I32" s="252">
        <f t="shared" si="2"/>
        <v>0</v>
      </c>
      <c r="J32" s="252">
        <f t="shared" si="3"/>
        <v>0</v>
      </c>
      <c r="K32" s="253">
        <f t="shared" si="4"/>
        <v>0</v>
      </c>
      <c r="L32" s="86"/>
    </row>
    <row r="33" spans="1:12" x14ac:dyDescent="0.3">
      <c r="A33" s="250"/>
      <c r="B33" s="421"/>
      <c r="C33" s="83"/>
      <c r="D33" s="254">
        <v>9.9999999999999995E-8</v>
      </c>
      <c r="E33" s="85">
        <f t="shared" si="0"/>
        <v>0</v>
      </c>
      <c r="F33" s="412"/>
      <c r="G33" s="477">
        <f t="shared" si="5"/>
        <v>0</v>
      </c>
      <c r="H33" s="252">
        <f t="shared" si="1"/>
        <v>0</v>
      </c>
      <c r="I33" s="252">
        <f t="shared" si="2"/>
        <v>0</v>
      </c>
      <c r="J33" s="252">
        <f t="shared" si="3"/>
        <v>0</v>
      </c>
      <c r="K33" s="253">
        <f t="shared" si="4"/>
        <v>0</v>
      </c>
      <c r="L33" s="86"/>
    </row>
    <row r="34" spans="1:12" x14ac:dyDescent="0.3">
      <c r="A34" s="250"/>
      <c r="B34" s="421"/>
      <c r="C34" s="83"/>
      <c r="D34" s="254">
        <v>9.9999999999999995E-8</v>
      </c>
      <c r="E34" s="85">
        <f t="shared" si="0"/>
        <v>0</v>
      </c>
      <c r="F34" s="412"/>
      <c r="G34" s="477">
        <f t="shared" si="5"/>
        <v>0</v>
      </c>
      <c r="H34" s="252">
        <f t="shared" si="1"/>
        <v>0</v>
      </c>
      <c r="I34" s="252">
        <f t="shared" si="2"/>
        <v>0</v>
      </c>
      <c r="J34" s="252">
        <f t="shared" si="3"/>
        <v>0</v>
      </c>
      <c r="K34" s="253">
        <f t="shared" si="4"/>
        <v>0</v>
      </c>
      <c r="L34" s="86"/>
    </row>
    <row r="35" spans="1:12" x14ac:dyDescent="0.3">
      <c r="A35" s="250"/>
      <c r="B35" s="421"/>
      <c r="C35" s="83"/>
      <c r="D35" s="254">
        <v>9.9999999999999995E-8</v>
      </c>
      <c r="E35" s="85">
        <f t="shared" si="0"/>
        <v>0</v>
      </c>
      <c r="F35" s="412"/>
      <c r="G35" s="477">
        <f t="shared" si="5"/>
        <v>0</v>
      </c>
      <c r="H35" s="252">
        <f t="shared" si="1"/>
        <v>0</v>
      </c>
      <c r="I35" s="252">
        <f t="shared" si="2"/>
        <v>0</v>
      </c>
      <c r="J35" s="252">
        <f t="shared" si="3"/>
        <v>0</v>
      </c>
      <c r="K35" s="253">
        <f t="shared" si="4"/>
        <v>0</v>
      </c>
      <c r="L35" s="86"/>
    </row>
    <row r="36" spans="1:12" x14ac:dyDescent="0.3">
      <c r="A36" s="250"/>
      <c r="B36" s="421"/>
      <c r="C36" s="83"/>
      <c r="D36" s="254">
        <v>9.9999999999999995E-8</v>
      </c>
      <c r="E36" s="85">
        <f t="shared" si="0"/>
        <v>0</v>
      </c>
      <c r="F36" s="412"/>
      <c r="G36" s="477">
        <f t="shared" si="5"/>
        <v>0</v>
      </c>
      <c r="H36" s="252">
        <f t="shared" si="1"/>
        <v>0</v>
      </c>
      <c r="I36" s="252">
        <f t="shared" si="2"/>
        <v>0</v>
      </c>
      <c r="J36" s="252">
        <f t="shared" si="3"/>
        <v>0</v>
      </c>
      <c r="K36" s="253">
        <f t="shared" si="4"/>
        <v>0</v>
      </c>
      <c r="L36" s="86"/>
    </row>
    <row r="37" spans="1:12" x14ac:dyDescent="0.3">
      <c r="A37" s="250"/>
      <c r="B37" s="421"/>
      <c r="C37" s="83"/>
      <c r="D37" s="254">
        <v>9.9999999999999995E-8</v>
      </c>
      <c r="E37" s="85">
        <f t="shared" si="0"/>
        <v>0</v>
      </c>
      <c r="F37" s="412"/>
      <c r="G37" s="477">
        <f t="shared" si="5"/>
        <v>0</v>
      </c>
      <c r="H37" s="252">
        <f t="shared" si="1"/>
        <v>0</v>
      </c>
      <c r="I37" s="252">
        <f t="shared" si="2"/>
        <v>0</v>
      </c>
      <c r="J37" s="252">
        <f t="shared" si="3"/>
        <v>0</v>
      </c>
      <c r="K37" s="253">
        <f t="shared" si="4"/>
        <v>0</v>
      </c>
      <c r="L37" s="86"/>
    </row>
    <row r="38" spans="1:12" x14ac:dyDescent="0.3">
      <c r="A38" s="250"/>
      <c r="B38" s="421"/>
      <c r="C38" s="83"/>
      <c r="D38" s="254">
        <v>9.9999999999999995E-8</v>
      </c>
      <c r="E38" s="85">
        <f t="shared" si="0"/>
        <v>0</v>
      </c>
      <c r="F38" s="412"/>
      <c r="G38" s="477">
        <f t="shared" si="5"/>
        <v>0</v>
      </c>
      <c r="H38" s="252">
        <f t="shared" si="1"/>
        <v>0</v>
      </c>
      <c r="I38" s="252">
        <f t="shared" si="2"/>
        <v>0</v>
      </c>
      <c r="J38" s="252">
        <f t="shared" si="3"/>
        <v>0</v>
      </c>
      <c r="K38" s="253">
        <f t="shared" si="4"/>
        <v>0</v>
      </c>
      <c r="L38" s="86"/>
    </row>
    <row r="39" spans="1:12" x14ac:dyDescent="0.3">
      <c r="A39" s="250"/>
      <c r="B39" s="421"/>
      <c r="C39" s="83"/>
      <c r="D39" s="254">
        <v>9.9999999999999995E-8</v>
      </c>
      <c r="E39" s="85">
        <f t="shared" si="0"/>
        <v>0</v>
      </c>
      <c r="F39" s="412">
        <v>1</v>
      </c>
      <c r="G39" s="477">
        <f t="shared" si="5"/>
        <v>2307692.3080000002</v>
      </c>
      <c r="H39" s="252">
        <f t="shared" si="1"/>
        <v>0</v>
      </c>
      <c r="I39" s="252">
        <f t="shared" si="2"/>
        <v>0</v>
      </c>
      <c r="J39" s="252">
        <f t="shared" si="3"/>
        <v>0</v>
      </c>
      <c r="K39" s="253">
        <f t="shared" si="4"/>
        <v>0</v>
      </c>
      <c r="L39" s="86"/>
    </row>
    <row r="40" spans="1:12" x14ac:dyDescent="0.3">
      <c r="A40" s="250"/>
      <c r="B40" s="421"/>
      <c r="C40" s="83"/>
      <c r="D40" s="254">
        <v>9.9999999999999995E-8</v>
      </c>
      <c r="E40" s="85">
        <f t="shared" si="0"/>
        <v>0</v>
      </c>
      <c r="F40" s="412"/>
      <c r="G40" s="477">
        <f t="shared" si="5"/>
        <v>0</v>
      </c>
      <c r="H40" s="252">
        <f t="shared" si="1"/>
        <v>0</v>
      </c>
      <c r="I40" s="252">
        <f t="shared" si="2"/>
        <v>0</v>
      </c>
      <c r="J40" s="252">
        <f t="shared" si="3"/>
        <v>0</v>
      </c>
      <c r="K40" s="253">
        <f t="shared" si="4"/>
        <v>0</v>
      </c>
      <c r="L40" s="86"/>
    </row>
    <row r="41" spans="1:12" x14ac:dyDescent="0.3">
      <c r="A41" s="250"/>
      <c r="B41" s="421"/>
      <c r="C41" s="83"/>
      <c r="D41" s="254">
        <v>9.9999999999999995E-8</v>
      </c>
      <c r="E41" s="85">
        <f t="shared" si="0"/>
        <v>0</v>
      </c>
      <c r="F41" s="412"/>
      <c r="G41" s="477">
        <f t="shared" si="5"/>
        <v>0</v>
      </c>
      <c r="H41" s="252">
        <f t="shared" si="1"/>
        <v>0</v>
      </c>
      <c r="I41" s="252">
        <f t="shared" si="2"/>
        <v>0</v>
      </c>
      <c r="J41" s="252">
        <f t="shared" si="3"/>
        <v>0</v>
      </c>
      <c r="K41" s="253">
        <f t="shared" si="4"/>
        <v>0</v>
      </c>
      <c r="L41" s="86"/>
    </row>
    <row r="42" spans="1:12" x14ac:dyDescent="0.3">
      <c r="A42" s="250"/>
      <c r="B42" s="421"/>
      <c r="C42" s="83"/>
      <c r="D42" s="254">
        <v>9.9999999999999995E-8</v>
      </c>
      <c r="E42" s="85">
        <f t="shared" si="0"/>
        <v>0</v>
      </c>
      <c r="F42" s="412"/>
      <c r="G42" s="477">
        <f t="shared" si="5"/>
        <v>0</v>
      </c>
      <c r="H42" s="252">
        <f t="shared" si="1"/>
        <v>0</v>
      </c>
      <c r="I42" s="252">
        <f t="shared" si="2"/>
        <v>0</v>
      </c>
      <c r="J42" s="252">
        <f t="shared" si="3"/>
        <v>0</v>
      </c>
      <c r="K42" s="253">
        <f t="shared" si="4"/>
        <v>0</v>
      </c>
      <c r="L42" s="86"/>
    </row>
    <row r="43" spans="1:12" x14ac:dyDescent="0.3">
      <c r="A43" s="250"/>
      <c r="B43" s="421"/>
      <c r="C43" s="83"/>
      <c r="D43" s="254">
        <v>9.9999999999999995E-8</v>
      </c>
      <c r="E43" s="85">
        <f t="shared" si="0"/>
        <v>0</v>
      </c>
      <c r="F43" s="414"/>
      <c r="G43" s="478">
        <f t="shared" si="5"/>
        <v>0</v>
      </c>
      <c r="H43" s="252">
        <f t="shared" si="1"/>
        <v>0</v>
      </c>
      <c r="I43" s="252">
        <f t="shared" si="2"/>
        <v>0</v>
      </c>
      <c r="J43" s="252">
        <f t="shared" si="3"/>
        <v>0</v>
      </c>
      <c r="K43" s="253">
        <f t="shared" si="4"/>
        <v>0</v>
      </c>
      <c r="L43" s="86"/>
    </row>
    <row r="44" spans="1:12" ht="15" thickBot="1" x14ac:dyDescent="0.35">
      <c r="A44" s="255"/>
      <c r="B44" s="422"/>
      <c r="C44" s="256"/>
      <c r="D44" s="257">
        <v>9.9999999999999995E-8</v>
      </c>
      <c r="E44" s="258">
        <f t="shared" si="0"/>
        <v>0</v>
      </c>
      <c r="F44" s="415"/>
      <c r="G44" s="479">
        <f t="shared" si="5"/>
        <v>0</v>
      </c>
      <c r="H44" s="259">
        <f t="shared" si="1"/>
        <v>0</v>
      </c>
      <c r="I44" s="259">
        <f t="shared" si="2"/>
        <v>0</v>
      </c>
      <c r="J44" s="259">
        <f t="shared" si="3"/>
        <v>0</v>
      </c>
      <c r="K44" s="260">
        <f t="shared" si="4"/>
        <v>0</v>
      </c>
      <c r="L44" s="261"/>
    </row>
    <row r="45" spans="1:12" ht="15" thickBot="1" x14ac:dyDescent="0.35">
      <c r="A45" s="178"/>
      <c r="C45" s="151"/>
      <c r="D45" s="151"/>
      <c r="E45" s="151"/>
      <c r="F45" s="151"/>
      <c r="G45" s="151"/>
      <c r="H45" s="151"/>
      <c r="I45" s="151"/>
      <c r="J45" s="262" t="s">
        <v>284</v>
      </c>
      <c r="K45" s="263">
        <f>SUM(K20:K44)</f>
        <v>0</v>
      </c>
      <c r="L45" s="263">
        <f>SUM(L20:L44)</f>
        <v>0</v>
      </c>
    </row>
    <row r="46" spans="1:12" x14ac:dyDescent="0.3">
      <c r="A46" s="99" t="s">
        <v>75</v>
      </c>
      <c r="K46" s="264"/>
      <c r="L46" s="265"/>
    </row>
    <row r="47" spans="1:12" x14ac:dyDescent="0.3">
      <c r="A47" s="100" t="s">
        <v>529</v>
      </c>
      <c r="K47" s="107"/>
      <c r="L47" s="108"/>
    </row>
    <row r="48" spans="1:12" ht="28.95" customHeight="1" x14ac:dyDescent="0.3">
      <c r="A48" s="104">
        <v>1</v>
      </c>
      <c r="B48" s="922" t="s">
        <v>376</v>
      </c>
      <c r="C48" s="922"/>
      <c r="D48" s="922"/>
      <c r="E48" s="922"/>
      <c r="F48" s="922"/>
      <c r="G48" s="922"/>
      <c r="H48" s="922"/>
      <c r="I48" s="922"/>
      <c r="J48" s="922"/>
      <c r="K48" s="922"/>
      <c r="L48" s="923"/>
    </row>
    <row r="49" spans="1:12" x14ac:dyDescent="0.3">
      <c r="A49" s="104">
        <v>2</v>
      </c>
      <c r="B49" t="s">
        <v>479</v>
      </c>
      <c r="K49" s="107"/>
      <c r="L49" s="108"/>
    </row>
    <row r="50" spans="1:12" x14ac:dyDescent="0.3">
      <c r="A50" s="367" t="s">
        <v>377</v>
      </c>
      <c r="B50" s="266" t="s">
        <v>378</v>
      </c>
      <c r="K50" s="107"/>
      <c r="L50" s="108"/>
    </row>
    <row r="51" spans="1:12" x14ac:dyDescent="0.3">
      <c r="A51" s="367" t="s">
        <v>379</v>
      </c>
      <c r="B51" s="835" t="s">
        <v>483</v>
      </c>
      <c r="C51" s="835"/>
      <c r="D51" s="835"/>
      <c r="E51" s="835"/>
      <c r="F51" s="835"/>
      <c r="G51" s="835"/>
      <c r="H51" s="835"/>
      <c r="I51" s="835"/>
      <c r="J51" s="835"/>
      <c r="K51" s="835"/>
      <c r="L51" s="836"/>
    </row>
    <row r="52" spans="1:12" x14ac:dyDescent="0.3">
      <c r="A52" s="367" t="s">
        <v>380</v>
      </c>
      <c r="B52" s="835" t="s">
        <v>381</v>
      </c>
      <c r="C52" s="835"/>
      <c r="D52" s="835"/>
      <c r="E52" s="835"/>
      <c r="F52" s="835"/>
      <c r="G52" s="835"/>
      <c r="H52" s="835"/>
      <c r="I52" s="835"/>
      <c r="J52" s="835"/>
      <c r="K52" s="835"/>
      <c r="L52" s="836"/>
    </row>
    <row r="53" spans="1:12" x14ac:dyDescent="0.3">
      <c r="A53" s="104"/>
      <c r="B53" s="936" t="s">
        <v>382</v>
      </c>
      <c r="C53" s="936"/>
      <c r="D53" s="936"/>
      <c r="E53" s="936"/>
      <c r="F53" s="936"/>
      <c r="G53" s="936"/>
      <c r="H53" s="936"/>
      <c r="I53" s="936"/>
      <c r="J53" s="936"/>
      <c r="K53" s="936"/>
      <c r="L53" s="937"/>
    </row>
    <row r="54" spans="1:12" x14ac:dyDescent="0.3">
      <c r="A54" s="104">
        <v>3</v>
      </c>
      <c r="B54" s="938" t="s">
        <v>523</v>
      </c>
      <c r="C54" s="835"/>
      <c r="D54" s="835"/>
      <c r="E54" s="835"/>
      <c r="F54" s="835"/>
      <c r="G54" s="835"/>
      <c r="H54" s="835"/>
      <c r="I54" s="835"/>
      <c r="J54" s="835"/>
      <c r="K54" s="835"/>
      <c r="L54" s="836"/>
    </row>
    <row r="55" spans="1:12" s="61" customFormat="1" x14ac:dyDescent="0.3">
      <c r="A55" s="104">
        <v>4</v>
      </c>
      <c r="B55" s="897" t="s">
        <v>486</v>
      </c>
      <c r="C55" s="897"/>
      <c r="D55" s="897"/>
      <c r="E55" s="897"/>
      <c r="F55" s="897"/>
      <c r="G55" s="897"/>
      <c r="H55" s="897"/>
      <c r="I55" s="897"/>
      <c r="J55" s="897"/>
      <c r="K55" s="897"/>
      <c r="L55" s="939"/>
    </row>
    <row r="56" spans="1:12" x14ac:dyDescent="0.3">
      <c r="A56" s="104">
        <v>5</v>
      </c>
      <c r="B56" s="938" t="s">
        <v>423</v>
      </c>
      <c r="C56" s="835"/>
      <c r="D56" s="835"/>
      <c r="E56" s="835"/>
      <c r="F56" s="835"/>
      <c r="G56" s="835"/>
      <c r="H56" s="835"/>
      <c r="I56" s="835"/>
      <c r="J56" s="835"/>
      <c r="K56" s="835"/>
      <c r="L56" s="836"/>
    </row>
    <row r="57" spans="1:12" ht="33.75" customHeight="1" x14ac:dyDescent="0.3">
      <c r="A57" s="104">
        <v>6</v>
      </c>
      <c r="B57" s="897" t="s">
        <v>353</v>
      </c>
      <c r="C57" s="897"/>
      <c r="D57" s="897"/>
      <c r="E57" s="897"/>
      <c r="F57" s="897"/>
      <c r="G57" s="897"/>
      <c r="H57" s="897"/>
      <c r="I57" s="897"/>
      <c r="J57" s="897"/>
      <c r="K57" s="897"/>
      <c r="L57" s="939"/>
    </row>
    <row r="58" spans="1:12" ht="28.95" customHeight="1" x14ac:dyDescent="0.3">
      <c r="A58" s="104">
        <v>7</v>
      </c>
      <c r="B58" s="938" t="s">
        <v>485</v>
      </c>
      <c r="C58" s="835"/>
      <c r="D58" s="835"/>
      <c r="E58" s="835"/>
      <c r="F58" s="835"/>
      <c r="G58" s="835"/>
      <c r="H58" s="835"/>
      <c r="I58" s="835"/>
      <c r="J58" s="835"/>
      <c r="K58" s="835"/>
      <c r="L58" s="836"/>
    </row>
    <row r="59" spans="1:12" x14ac:dyDescent="0.3">
      <c r="A59" s="104">
        <v>8</v>
      </c>
      <c r="B59" s="105" t="s">
        <v>530</v>
      </c>
      <c r="C59" s="107"/>
      <c r="D59" s="107"/>
      <c r="E59" s="107"/>
      <c r="F59" s="107"/>
      <c r="G59" s="107"/>
      <c r="H59" s="107"/>
      <c r="I59" s="107"/>
      <c r="J59" s="107"/>
      <c r="K59" s="268"/>
      <c r="L59" s="269"/>
    </row>
    <row r="60" spans="1:12" x14ac:dyDescent="0.3">
      <c r="A60" s="267"/>
      <c r="B60" s="105"/>
      <c r="C60" s="107"/>
      <c r="D60" s="107"/>
      <c r="E60" s="107"/>
      <c r="F60" s="107"/>
      <c r="G60" s="107"/>
      <c r="H60" s="107"/>
      <c r="I60" s="107"/>
      <c r="J60" s="107"/>
      <c r="K60" s="268"/>
      <c r="L60" s="269"/>
    </row>
    <row r="61" spans="1:12" x14ac:dyDescent="0.3">
      <c r="A61" s="267" t="s">
        <v>325</v>
      </c>
      <c r="B61" s="935" t="s">
        <v>277</v>
      </c>
      <c r="C61" s="935"/>
      <c r="D61" s="935"/>
      <c r="E61" s="935"/>
      <c r="F61" s="270" t="s">
        <v>326</v>
      </c>
      <c r="H61" s="107"/>
      <c r="I61" s="107"/>
      <c r="J61" s="107"/>
      <c r="K61" s="268"/>
      <c r="L61" s="269"/>
    </row>
    <row r="62" spans="1:12" x14ac:dyDescent="0.3">
      <c r="A62" s="267"/>
      <c r="B62" s="935" t="s">
        <v>327</v>
      </c>
      <c r="C62" s="935"/>
      <c r="D62" s="935"/>
      <c r="E62" s="935"/>
      <c r="F62" s="270" t="s">
        <v>328</v>
      </c>
      <c r="H62" s="107"/>
      <c r="I62" s="107"/>
      <c r="J62" s="107"/>
      <c r="K62" s="268"/>
      <c r="L62" s="269"/>
    </row>
    <row r="63" spans="1:12" x14ac:dyDescent="0.3">
      <c r="A63" s="267"/>
      <c r="B63" s="935" t="s">
        <v>312</v>
      </c>
      <c r="C63" s="935"/>
      <c r="D63" s="935"/>
      <c r="E63" s="935"/>
      <c r="F63" s="270" t="s">
        <v>329</v>
      </c>
      <c r="H63" s="107"/>
      <c r="I63" s="107"/>
      <c r="J63" s="107"/>
      <c r="K63" s="268"/>
      <c r="L63" s="269"/>
    </row>
    <row r="64" spans="1:12" x14ac:dyDescent="0.3">
      <c r="A64" s="267"/>
      <c r="B64" s="935" t="s">
        <v>330</v>
      </c>
      <c r="C64" s="935"/>
      <c r="D64" s="935"/>
      <c r="E64" s="935"/>
      <c r="F64" s="270" t="s">
        <v>331</v>
      </c>
      <c r="H64" s="107"/>
      <c r="I64" s="107"/>
      <c r="J64" s="107"/>
      <c r="L64" s="1"/>
    </row>
    <row r="65" spans="1:16" x14ac:dyDescent="0.3">
      <c r="A65" s="267"/>
      <c r="B65" s="935" t="s">
        <v>383</v>
      </c>
      <c r="C65" s="935"/>
      <c r="D65" s="935"/>
      <c r="E65" s="935"/>
      <c r="F65" s="270" t="s">
        <v>332</v>
      </c>
      <c r="H65" s="107"/>
      <c r="I65" s="107"/>
      <c r="J65" s="107"/>
      <c r="L65" s="1"/>
    </row>
    <row r="66" spans="1:16" x14ac:dyDescent="0.3">
      <c r="A66" s="271"/>
      <c r="B66" s="935" t="s">
        <v>355</v>
      </c>
      <c r="C66" s="935"/>
      <c r="D66" s="935"/>
      <c r="E66" s="935"/>
      <c r="F66" s="270" t="s">
        <v>333</v>
      </c>
      <c r="H66" s="107"/>
      <c r="I66" s="107"/>
      <c r="J66" s="107"/>
      <c r="L66" s="1"/>
    </row>
    <row r="67" spans="1:16" x14ac:dyDescent="0.3">
      <c r="A67" s="271"/>
      <c r="B67" s="499"/>
      <c r="C67" s="499"/>
      <c r="D67" s="499"/>
      <c r="E67" s="499"/>
      <c r="F67" s="270"/>
      <c r="H67" s="107"/>
      <c r="I67" s="107"/>
      <c r="J67" s="107"/>
      <c r="L67" s="1"/>
    </row>
    <row r="68" spans="1:16" ht="15" customHeight="1" x14ac:dyDescent="0.3">
      <c r="A68" s="917" t="s">
        <v>554</v>
      </c>
      <c r="B68" s="918"/>
      <c r="C68" s="918"/>
      <c r="D68" s="918"/>
      <c r="E68" s="918"/>
      <c r="L68" s="1"/>
    </row>
    <row r="69" spans="1:16" x14ac:dyDescent="0.3">
      <c r="A69" s="788"/>
      <c r="B69" s="989"/>
      <c r="C69" s="989"/>
      <c r="D69" s="505"/>
      <c r="L69" s="1"/>
    </row>
    <row r="70" spans="1:16" x14ac:dyDescent="0.3">
      <c r="A70" s="788"/>
      <c r="B70" s="789"/>
      <c r="C70" s="789"/>
      <c r="D70" s="505"/>
      <c r="L70" s="1"/>
    </row>
    <row r="71" spans="1:16" x14ac:dyDescent="0.3">
      <c r="A71" s="343" t="s">
        <v>553</v>
      </c>
      <c r="B71" s="61"/>
      <c r="C71" s="506"/>
      <c r="D71" s="506"/>
      <c r="L71" s="1"/>
    </row>
    <row r="72" spans="1:16" x14ac:dyDescent="0.3">
      <c r="A72" s="910"/>
      <c r="B72" s="911"/>
      <c r="C72" s="911"/>
      <c r="D72" s="911"/>
      <c r="E72" s="911"/>
      <c r="F72" s="911"/>
      <c r="G72" s="911"/>
      <c r="H72" s="911"/>
      <c r="I72" s="911"/>
      <c r="J72" s="911"/>
      <c r="K72" s="911"/>
      <c r="L72" s="912"/>
      <c r="P72">
        <v>0</v>
      </c>
    </row>
    <row r="73" spans="1:16" x14ac:dyDescent="0.3">
      <c r="A73" s="913"/>
      <c r="B73" s="911"/>
      <c r="C73" s="911"/>
      <c r="D73" s="911"/>
      <c r="E73" s="911"/>
      <c r="F73" s="911"/>
      <c r="G73" s="911"/>
      <c r="H73" s="911"/>
      <c r="I73" s="911"/>
      <c r="J73" s="911"/>
      <c r="K73" s="911"/>
      <c r="L73" s="912"/>
    </row>
    <row r="74" spans="1:16" x14ac:dyDescent="0.3">
      <c r="A74" s="913"/>
      <c r="B74" s="911"/>
      <c r="C74" s="911"/>
      <c r="D74" s="911"/>
      <c r="E74" s="911"/>
      <c r="F74" s="911"/>
      <c r="G74" s="911"/>
      <c r="H74" s="911"/>
      <c r="I74" s="911"/>
      <c r="J74" s="911"/>
      <c r="K74" s="911"/>
      <c r="L74" s="912"/>
    </row>
    <row r="75" spans="1:16" x14ac:dyDescent="0.3">
      <c r="A75" s="913"/>
      <c r="B75" s="911"/>
      <c r="C75" s="911"/>
      <c r="D75" s="911"/>
      <c r="E75" s="911"/>
      <c r="F75" s="911"/>
      <c r="G75" s="911"/>
      <c r="H75" s="911"/>
      <c r="I75" s="911"/>
      <c r="J75" s="911"/>
      <c r="K75" s="911"/>
      <c r="L75" s="912"/>
    </row>
    <row r="76" spans="1:16" x14ac:dyDescent="0.3">
      <c r="A76" s="913"/>
      <c r="B76" s="911"/>
      <c r="C76" s="911"/>
      <c r="D76" s="911"/>
      <c r="E76" s="911"/>
      <c r="F76" s="911"/>
      <c r="G76" s="911"/>
      <c r="H76" s="911"/>
      <c r="I76" s="911"/>
      <c r="J76" s="911"/>
      <c r="K76" s="911"/>
      <c r="L76" s="912"/>
    </row>
    <row r="77" spans="1:16" x14ac:dyDescent="0.3">
      <c r="A77" s="913"/>
      <c r="B77" s="911"/>
      <c r="C77" s="911"/>
      <c r="D77" s="911"/>
      <c r="E77" s="911"/>
      <c r="F77" s="911"/>
      <c r="G77" s="911"/>
      <c r="H77" s="911"/>
      <c r="I77" s="911"/>
      <c r="J77" s="911"/>
      <c r="K77" s="911"/>
      <c r="L77" s="912"/>
    </row>
    <row r="78" spans="1:16" ht="15" thickBot="1" x14ac:dyDescent="0.35">
      <c r="A78" s="10"/>
      <c r="L78" s="1"/>
    </row>
    <row r="79" spans="1:16" x14ac:dyDescent="0.3">
      <c r="A79" s="272" t="s">
        <v>450</v>
      </c>
      <c r="B79" s="273"/>
      <c r="C79" s="273"/>
      <c r="D79" s="273"/>
      <c r="E79" s="273"/>
      <c r="F79" s="273"/>
      <c r="G79" s="273"/>
      <c r="H79" s="273"/>
      <c r="I79" s="273"/>
      <c r="J79" s="273"/>
      <c r="K79" s="273"/>
      <c r="L79" s="274"/>
    </row>
    <row r="80" spans="1:16" x14ac:dyDescent="0.3">
      <c r="A80" s="275" t="s">
        <v>484</v>
      </c>
      <c r="B80" s="276"/>
      <c r="C80" s="276"/>
      <c r="D80" s="276"/>
      <c r="E80" s="276"/>
      <c r="F80" s="276"/>
      <c r="G80" s="276"/>
      <c r="H80" s="276"/>
      <c r="I80" s="276"/>
      <c r="J80" s="276"/>
      <c r="K80" s="276"/>
      <c r="L80" s="277"/>
    </row>
    <row r="81" spans="1:12" ht="15" thickBot="1" x14ac:dyDescent="0.35">
      <c r="A81" s="933" t="s">
        <v>481</v>
      </c>
      <c r="B81" s="934"/>
      <c r="C81" s="934"/>
      <c r="D81" s="934"/>
      <c r="E81" s="934"/>
      <c r="F81" s="934"/>
      <c r="G81" s="934"/>
      <c r="H81" s="934"/>
      <c r="I81" s="934"/>
      <c r="J81" s="278"/>
      <c r="K81" s="278"/>
      <c r="L81" s="279"/>
    </row>
    <row r="82" spans="1:12" x14ac:dyDescent="0.3">
      <c r="A82" s="449" t="s">
        <v>449</v>
      </c>
      <c r="B82" s="351"/>
      <c r="C82" s="351"/>
      <c r="D82" s="351"/>
      <c r="E82" s="351"/>
      <c r="F82" s="351"/>
      <c r="G82" s="351"/>
      <c r="H82" s="351"/>
      <c r="I82" s="351"/>
      <c r="J82" s="351"/>
      <c r="K82" s="351"/>
      <c r="L82" s="357"/>
    </row>
    <row r="83" spans="1:12" ht="15" thickBot="1" x14ac:dyDescent="0.35">
      <c r="A83" s="352" t="s">
        <v>458</v>
      </c>
      <c r="B83" s="353"/>
      <c r="C83" s="353"/>
      <c r="D83" s="353"/>
      <c r="E83" s="353"/>
      <c r="F83" s="353"/>
      <c r="G83" s="353"/>
      <c r="H83" s="353"/>
      <c r="I83" s="353"/>
      <c r="J83" s="353"/>
      <c r="K83" s="814" t="s">
        <v>585</v>
      </c>
      <c r="L83" s="815"/>
    </row>
  </sheetData>
  <sheetProtection algorithmName="SHA-512" hashValue="FJcg6a0R8wSIW1lHOhH8+qbEDNwu2CWPgIErwQzg0J/i1WftbEYmPyO13lwgNw5rs1UF4XNxb9/QqxFAm+783Q==" saltValue="UGP5DFM0p6lIyD+VK2e6OA==" spinCount="100000" sheet="1" objects="1" scenarios="1"/>
  <mergeCells count="26">
    <mergeCell ref="B56:L56"/>
    <mergeCell ref="B57:L57"/>
    <mergeCell ref="B58:L58"/>
    <mergeCell ref="K83:L83"/>
    <mergeCell ref="A81:I81"/>
    <mergeCell ref="B61:E61"/>
    <mergeCell ref="B62:E62"/>
    <mergeCell ref="B63:E63"/>
    <mergeCell ref="B64:E64"/>
    <mergeCell ref="B65:E65"/>
    <mergeCell ref="B66:E66"/>
    <mergeCell ref="A68:E68"/>
    <mergeCell ref="A69:C69"/>
    <mergeCell ref="A70:C70"/>
    <mergeCell ref="A72:L77"/>
    <mergeCell ref="B55:L55"/>
    <mergeCell ref="B1:J1"/>
    <mergeCell ref="A2:L2"/>
    <mergeCell ref="A4:L4"/>
    <mergeCell ref="A15:C15"/>
    <mergeCell ref="J15:K15"/>
    <mergeCell ref="B51:L51"/>
    <mergeCell ref="B52:L52"/>
    <mergeCell ref="B53:L53"/>
    <mergeCell ref="B54:L54"/>
    <mergeCell ref="B48:L48"/>
  </mergeCells>
  <conditionalFormatting sqref="D44:L44">
    <cfRule type="expression" dxfId="16" priority="6">
      <formula>$A44=""</formula>
    </cfRule>
  </conditionalFormatting>
  <conditionalFormatting sqref="D31:K44 E21:K30">
    <cfRule type="expression" dxfId="15" priority="5">
      <formula>$A21=""</formula>
    </cfRule>
  </conditionalFormatting>
  <conditionalFormatting sqref="A10:L13">
    <cfRule type="expression" dxfId="14" priority="4">
      <formula>$J$9="no"</formula>
    </cfRule>
  </conditionalFormatting>
  <conditionalFormatting sqref="A7:K7">
    <cfRule type="expression" dxfId="13" priority="3">
      <formula>$J$6="No"</formula>
    </cfRule>
  </conditionalFormatting>
  <conditionalFormatting sqref="D20:D30">
    <cfRule type="expression" dxfId="12" priority="2">
      <formula>$A20=""</formula>
    </cfRule>
  </conditionalFormatting>
  <conditionalFormatting sqref="C21:C30">
    <cfRule type="expression" dxfId="11" priority="1">
      <formula>$A21=""</formula>
    </cfRule>
  </conditionalFormatting>
  <dataValidations count="3">
    <dataValidation type="list" allowBlank="1" showInputMessage="1" showErrorMessage="1" sqref="J9 J6" xr:uid="{64597D73-EADD-40FF-92E7-9D20E20E6F24}">
      <formula1>$AA$7:$AA$8</formula1>
    </dataValidation>
    <dataValidation type="decimal" operator="lessThanOrEqual" allowBlank="1" showInputMessage="1" showErrorMessage="1" error="The maximum hours per month cannot exceed the Hours Per Week x 4.3333." sqref="F20:F44" xr:uid="{DB5FB7AC-2FB5-4DF9-9FFE-BEEA0499D9FD}">
      <formula1>ROUND(D20*4.3333,2)</formula1>
    </dataValidation>
    <dataValidation allowBlank="1" showInputMessage="1" showErrorMessage="1" prompt="If salaried employee, please convert to hourly rate." sqref="C20" xr:uid="{B65FF49F-D5C6-404E-8B14-3C04CA7D164A}"/>
  </dataValidations>
  <printOptions horizontalCentered="1"/>
  <pageMargins left="0" right="0" top="0.5" bottom="0.5" header="0.3" footer="0.3"/>
  <pageSetup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3" r:id="rId4" name="Check Box 3">
              <controlPr defaultSize="0" autoFill="0" autoLine="0" autoPict="0">
                <anchor moveWithCells="1">
                  <from>
                    <xdr:col>0</xdr:col>
                    <xdr:colOff>0</xdr:colOff>
                    <xdr:row>68</xdr:row>
                    <xdr:rowOff>22860</xdr:rowOff>
                  </from>
                  <to>
                    <xdr:col>3</xdr:col>
                    <xdr:colOff>480060</xdr:colOff>
                    <xdr:row>69</xdr:row>
                    <xdr:rowOff>22860</xdr:rowOff>
                  </to>
                </anchor>
              </controlPr>
            </control>
          </mc:Choice>
        </mc:AlternateContent>
        <mc:AlternateContent xmlns:mc="http://schemas.openxmlformats.org/markup-compatibility/2006">
          <mc:Choice Requires="x14">
            <control shapeId="51204" r:id="rId5" name="Check Box 4">
              <controlPr defaultSize="0" autoFill="0" autoLine="0" autoPict="0">
                <anchor moveWithCells="1">
                  <from>
                    <xdr:col>0</xdr:col>
                    <xdr:colOff>0</xdr:colOff>
                    <xdr:row>69</xdr:row>
                    <xdr:rowOff>0</xdr:rowOff>
                  </from>
                  <to>
                    <xdr:col>4</xdr:col>
                    <xdr:colOff>762000</xdr:colOff>
                    <xdr:row>70</xdr:row>
                    <xdr:rowOff>22860</xdr:rowOff>
                  </to>
                </anchor>
              </controlPr>
            </control>
          </mc:Choice>
        </mc:AlternateContent>
        <mc:AlternateContent xmlns:mc="http://schemas.openxmlformats.org/markup-compatibility/2006">
          <mc:Choice Requires="x14">
            <control shapeId="51205" r:id="rId6" name="Check Box 5">
              <controlPr defaultSize="0" autoFill="0" autoLine="0" autoPict="0">
                <anchor moveWithCells="1">
                  <from>
                    <xdr:col>0</xdr:col>
                    <xdr:colOff>0</xdr:colOff>
                    <xdr:row>70</xdr:row>
                    <xdr:rowOff>175260</xdr:rowOff>
                  </from>
                  <to>
                    <xdr:col>2</xdr:col>
                    <xdr:colOff>60960</xdr:colOff>
                    <xdr:row>72</xdr:row>
                    <xdr:rowOff>22860</xdr:rowOff>
                  </to>
                </anchor>
              </controlPr>
            </control>
          </mc:Choice>
        </mc:AlternateContent>
        <mc:AlternateContent xmlns:mc="http://schemas.openxmlformats.org/markup-compatibility/2006">
          <mc:Choice Requires="x14">
            <control shapeId="51206" r:id="rId7" name="Check Box 6">
              <controlPr defaultSize="0" autoFill="0" autoLine="0" autoPict="0">
                <anchor moveWithCells="1">
                  <from>
                    <xdr:col>0</xdr:col>
                    <xdr:colOff>0</xdr:colOff>
                    <xdr:row>71</xdr:row>
                    <xdr:rowOff>182880</xdr:rowOff>
                  </from>
                  <to>
                    <xdr:col>4</xdr:col>
                    <xdr:colOff>327660</xdr:colOff>
                    <xdr:row>73</xdr:row>
                    <xdr:rowOff>7620</xdr:rowOff>
                  </to>
                </anchor>
              </controlPr>
            </control>
          </mc:Choice>
        </mc:AlternateContent>
        <mc:AlternateContent xmlns:mc="http://schemas.openxmlformats.org/markup-compatibility/2006">
          <mc:Choice Requires="x14">
            <control shapeId="51207" r:id="rId8" name="Check Box 7">
              <controlPr defaultSize="0" autoFill="0" autoLine="0" autoPict="0">
                <anchor moveWithCells="1">
                  <from>
                    <xdr:col>0</xdr:col>
                    <xdr:colOff>0</xdr:colOff>
                    <xdr:row>72</xdr:row>
                    <xdr:rowOff>160020</xdr:rowOff>
                  </from>
                  <to>
                    <xdr:col>2</xdr:col>
                    <xdr:colOff>60960</xdr:colOff>
                    <xdr:row>74</xdr:row>
                    <xdr:rowOff>7620</xdr:rowOff>
                  </to>
                </anchor>
              </controlPr>
            </control>
          </mc:Choice>
        </mc:AlternateContent>
        <mc:AlternateContent xmlns:mc="http://schemas.openxmlformats.org/markup-compatibility/2006">
          <mc:Choice Requires="x14">
            <control shapeId="51208" r:id="rId9" name="Check Box 8">
              <controlPr defaultSize="0" autoFill="0" autoLine="0" autoPict="0">
                <anchor moveWithCells="1">
                  <from>
                    <xdr:col>0</xdr:col>
                    <xdr:colOff>0</xdr:colOff>
                    <xdr:row>73</xdr:row>
                    <xdr:rowOff>160020</xdr:rowOff>
                  </from>
                  <to>
                    <xdr:col>2</xdr:col>
                    <xdr:colOff>60960</xdr:colOff>
                    <xdr:row>75</xdr:row>
                    <xdr:rowOff>7620</xdr:rowOff>
                  </to>
                </anchor>
              </controlPr>
            </control>
          </mc:Choice>
        </mc:AlternateContent>
        <mc:AlternateContent xmlns:mc="http://schemas.openxmlformats.org/markup-compatibility/2006">
          <mc:Choice Requires="x14">
            <control shapeId="51209" r:id="rId10" name="Check Box 9">
              <controlPr defaultSize="0" autoFill="0" autoLine="0" autoPict="0">
                <anchor moveWithCells="1">
                  <from>
                    <xdr:col>0</xdr:col>
                    <xdr:colOff>0</xdr:colOff>
                    <xdr:row>74</xdr:row>
                    <xdr:rowOff>160020</xdr:rowOff>
                  </from>
                  <to>
                    <xdr:col>5</xdr:col>
                    <xdr:colOff>579120</xdr:colOff>
                    <xdr:row>76</xdr:row>
                    <xdr:rowOff>0</xdr:rowOff>
                  </to>
                </anchor>
              </controlPr>
            </control>
          </mc:Choice>
        </mc:AlternateContent>
        <mc:AlternateContent xmlns:mc="http://schemas.openxmlformats.org/markup-compatibility/2006">
          <mc:Choice Requires="x14">
            <control shapeId="51210" r:id="rId11" name="Check Box 10">
              <controlPr defaultSize="0" autoFill="0" autoLine="0" autoPict="0">
                <anchor moveWithCells="1">
                  <from>
                    <xdr:col>0</xdr:col>
                    <xdr:colOff>0</xdr:colOff>
                    <xdr:row>75</xdr:row>
                    <xdr:rowOff>175260</xdr:rowOff>
                  </from>
                  <to>
                    <xdr:col>6</xdr:col>
                    <xdr:colOff>152400</xdr:colOff>
                    <xdr:row>77</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A4E98-852B-4125-B3AE-0070C77A8F9A}">
  <sheetPr codeName="Sheet10">
    <tabColor rgb="FFFFF2CC"/>
    <pageSetUpPr fitToPage="1"/>
  </sheetPr>
  <dimension ref="A1:N57"/>
  <sheetViews>
    <sheetView topLeftCell="A34" workbookViewId="0">
      <selection activeCell="D4" sqref="D4"/>
    </sheetView>
  </sheetViews>
  <sheetFormatPr defaultRowHeight="14.4" x14ac:dyDescent="0.3"/>
  <cols>
    <col min="1" max="1" width="19.109375" customWidth="1"/>
    <col min="2" max="2" width="17.33203125" customWidth="1"/>
    <col min="3" max="3" width="12.109375" customWidth="1"/>
    <col min="4" max="4" width="26.88671875" customWidth="1"/>
    <col min="5" max="6" width="16.88671875" customWidth="1"/>
    <col min="14" max="14" width="0" hidden="1" customWidth="1"/>
  </cols>
  <sheetData>
    <row r="1" spans="1:14" ht="15" thickBot="1" x14ac:dyDescent="0.35">
      <c r="A1" s="66" t="s">
        <v>440</v>
      </c>
      <c r="B1" s="940">
        <f>'Budget Summary'!A8</f>
        <v>0</v>
      </c>
      <c r="C1" s="787"/>
      <c r="D1" s="787"/>
      <c r="E1" s="282" t="s">
        <v>461</v>
      </c>
      <c r="F1" s="68">
        <f>'Budget Summary'!G8</f>
        <v>0</v>
      </c>
    </row>
    <row r="2" spans="1:14" ht="16.2" thickBot="1" x14ac:dyDescent="0.35">
      <c r="A2" s="794" t="s">
        <v>384</v>
      </c>
      <c r="B2" s="795"/>
      <c r="C2" s="795"/>
      <c r="D2" s="795"/>
      <c r="E2" s="795"/>
      <c r="F2" s="796"/>
    </row>
    <row r="3" spans="1:14" ht="16.95" customHeight="1" x14ac:dyDescent="0.3">
      <c r="A3" s="339"/>
      <c r="B3" s="340"/>
      <c r="C3" s="340"/>
      <c r="D3" s="340"/>
      <c r="E3" s="340"/>
      <c r="F3" s="341"/>
      <c r="G3" s="310"/>
      <c r="H3" s="310"/>
    </row>
    <row r="4" spans="1:14" x14ac:dyDescent="0.3">
      <c r="A4" s="99" t="s">
        <v>83</v>
      </c>
      <c r="B4" s="460"/>
      <c r="C4" s="461" t="s">
        <v>15</v>
      </c>
      <c r="D4" s="462"/>
      <c r="E4" s="460"/>
      <c r="F4" s="324"/>
      <c r="N4" t="s">
        <v>119</v>
      </c>
    </row>
    <row r="5" spans="1:14" x14ac:dyDescent="0.3">
      <c r="A5" s="178"/>
      <c r="B5" s="460"/>
      <c r="C5" s="461"/>
      <c r="D5" s="461"/>
      <c r="E5" s="461"/>
      <c r="F5" s="324"/>
      <c r="N5" t="s">
        <v>120</v>
      </c>
    </row>
    <row r="6" spans="1:14" x14ac:dyDescent="0.3">
      <c r="A6" s="325" t="s">
        <v>84</v>
      </c>
      <c r="B6" s="463"/>
      <c r="C6" s="463"/>
      <c r="D6" s="464"/>
      <c r="E6" s="464"/>
      <c r="F6" s="152"/>
    </row>
    <row r="7" spans="1:14" x14ac:dyDescent="0.3">
      <c r="A7" s="326" t="s">
        <v>85</v>
      </c>
      <c r="B7" s="465"/>
      <c r="C7" s="465"/>
      <c r="D7" s="460"/>
      <c r="E7" s="460"/>
      <c r="F7" s="311"/>
    </row>
    <row r="8" spans="1:14" ht="30" customHeight="1" x14ac:dyDescent="0.3">
      <c r="A8" s="788" t="s">
        <v>531</v>
      </c>
      <c r="B8" s="996"/>
      <c r="C8" s="996"/>
      <c r="D8" s="996"/>
      <c r="E8" s="996"/>
      <c r="F8" s="997"/>
    </row>
    <row r="9" spans="1:14" x14ac:dyDescent="0.3">
      <c r="A9" s="178"/>
      <c r="B9" s="460"/>
      <c r="C9" s="460"/>
      <c r="D9" s="460"/>
      <c r="E9" s="460"/>
      <c r="F9" s="152"/>
    </row>
    <row r="10" spans="1:14" x14ac:dyDescent="0.3">
      <c r="A10" s="342" t="s">
        <v>86</v>
      </c>
      <c r="B10" s="465"/>
      <c r="C10" s="465"/>
      <c r="D10" s="460"/>
      <c r="E10" s="460"/>
      <c r="F10" s="152"/>
    </row>
    <row r="11" spans="1:14" x14ac:dyDescent="0.3">
      <c r="A11" s="10" t="s">
        <v>87</v>
      </c>
      <c r="B11" s="466"/>
      <c r="C11" s="466"/>
      <c r="D11" s="327"/>
      <c r="E11" s="467"/>
      <c r="F11" s="317"/>
    </row>
    <row r="12" spans="1:14" x14ac:dyDescent="0.3">
      <c r="A12" s="10"/>
      <c r="B12" s="458"/>
      <c r="C12" s="458"/>
      <c r="D12" s="467"/>
      <c r="E12" s="467"/>
      <c r="F12" s="317"/>
    </row>
    <row r="13" spans="1:14" x14ac:dyDescent="0.3">
      <c r="A13" s="10" t="s">
        <v>314</v>
      </c>
      <c r="B13" s="458"/>
      <c r="C13" s="458"/>
      <c r="D13" s="327"/>
      <c r="E13" s="327"/>
      <c r="F13" s="318"/>
    </row>
    <row r="14" spans="1:14" x14ac:dyDescent="0.3">
      <c r="A14" s="10"/>
      <c r="B14" s="458"/>
      <c r="C14" s="458"/>
      <c r="D14" s="468" t="s">
        <v>315</v>
      </c>
      <c r="E14" s="468" t="s">
        <v>358</v>
      </c>
      <c r="F14" s="345" t="s">
        <v>359</v>
      </c>
    </row>
    <row r="15" spans="1:14" x14ac:dyDescent="0.3">
      <c r="A15" s="10" t="s">
        <v>88</v>
      </c>
      <c r="B15" s="458"/>
      <c r="C15" s="458"/>
      <c r="D15" s="327"/>
      <c r="E15" s="467"/>
      <c r="F15" s="317"/>
    </row>
    <row r="16" spans="1:14" x14ac:dyDescent="0.3">
      <c r="A16" s="10"/>
      <c r="B16" s="458"/>
      <c r="C16" s="458"/>
      <c r="D16" s="458"/>
      <c r="E16" s="458"/>
      <c r="F16" s="317"/>
    </row>
    <row r="17" spans="1:6" x14ac:dyDescent="0.3">
      <c r="A17" s="10" t="s">
        <v>89</v>
      </c>
      <c r="B17" s="458"/>
      <c r="C17" s="458"/>
      <c r="D17" s="327"/>
      <c r="E17" s="467"/>
      <c r="F17" s="317"/>
    </row>
    <row r="18" spans="1:6" x14ac:dyDescent="0.3">
      <c r="A18" s="10"/>
      <c r="B18" s="458"/>
      <c r="C18" s="458"/>
      <c r="D18" s="458"/>
      <c r="E18" s="458"/>
      <c r="F18" s="317"/>
    </row>
    <row r="19" spans="1:6" x14ac:dyDescent="0.3">
      <c r="A19" s="389" t="s">
        <v>90</v>
      </c>
      <c r="B19" s="458"/>
      <c r="C19" s="458"/>
      <c r="D19" s="458"/>
      <c r="E19" s="319"/>
      <c r="F19" s="320"/>
    </row>
    <row r="20" spans="1:6" x14ac:dyDescent="0.3">
      <c r="A20" s="10"/>
      <c r="B20" s="458"/>
      <c r="C20" s="458"/>
      <c r="D20" s="458"/>
      <c r="E20" s="468" t="s">
        <v>91</v>
      </c>
      <c r="F20" s="328" t="s">
        <v>92</v>
      </c>
    </row>
    <row r="21" spans="1:6" x14ac:dyDescent="0.3">
      <c r="A21" s="10"/>
      <c r="B21" s="458"/>
      <c r="C21" s="458"/>
      <c r="D21" s="467"/>
      <c r="E21" s="467"/>
      <c r="F21" s="1"/>
    </row>
    <row r="22" spans="1:6" x14ac:dyDescent="0.3">
      <c r="A22" s="389" t="s">
        <v>408</v>
      </c>
      <c r="B22" s="458"/>
      <c r="C22" s="458"/>
      <c r="D22" s="459"/>
      <c r="E22" s="459"/>
      <c r="F22" s="1"/>
    </row>
    <row r="23" spans="1:6" x14ac:dyDescent="0.3">
      <c r="A23" s="321" t="s">
        <v>93</v>
      </c>
      <c r="B23" s="459"/>
      <c r="C23" s="459"/>
      <c r="D23" s="458" t="s">
        <v>15</v>
      </c>
      <c r="E23" s="469" t="s">
        <v>94</v>
      </c>
      <c r="F23" s="20"/>
    </row>
    <row r="24" spans="1:6" x14ac:dyDescent="0.3">
      <c r="A24" s="10" t="s">
        <v>95</v>
      </c>
      <c r="B24" s="458"/>
      <c r="C24" s="458"/>
      <c r="D24" s="458"/>
      <c r="E24" s="469" t="s">
        <v>94</v>
      </c>
      <c r="F24" s="322"/>
    </row>
    <row r="25" spans="1:6" x14ac:dyDescent="0.3">
      <c r="A25" s="10" t="s">
        <v>96</v>
      </c>
      <c r="B25" s="458"/>
      <c r="C25" s="458"/>
      <c r="D25" s="470" t="s">
        <v>15</v>
      </c>
      <c r="E25" s="469" t="s">
        <v>94</v>
      </c>
      <c r="F25" s="323">
        <f>SUM(F23:F24)</f>
        <v>0</v>
      </c>
    </row>
    <row r="26" spans="1:6" x14ac:dyDescent="0.3">
      <c r="A26" s="10"/>
      <c r="B26" s="458"/>
      <c r="C26" s="458"/>
      <c r="D26" s="458"/>
      <c r="E26" s="458"/>
      <c r="F26" s="317"/>
    </row>
    <row r="27" spans="1:6" x14ac:dyDescent="0.3">
      <c r="A27" s="178" t="s">
        <v>362</v>
      </c>
      <c r="B27" s="458"/>
      <c r="C27" s="458"/>
      <c r="D27" s="458"/>
      <c r="E27" s="469" t="s">
        <v>94</v>
      </c>
      <c r="F27" s="359">
        <f>IF(AND('H1 Cost Allocation Plan'!F45&gt;0,'H1 Cost Allocation Plan'!F45&lt;=0.25),'H1 Cost Allocation Plan'!F45,0)</f>
        <v>0</v>
      </c>
    </row>
    <row r="28" spans="1:6" x14ac:dyDescent="0.3">
      <c r="A28" s="425" t="s">
        <v>438</v>
      </c>
      <c r="B28" s="458"/>
      <c r="C28" s="458"/>
      <c r="D28" s="458"/>
      <c r="E28" s="458"/>
      <c r="F28" s="1"/>
    </row>
    <row r="29" spans="1:6" x14ac:dyDescent="0.3">
      <c r="A29" s="10"/>
      <c r="B29" s="458"/>
      <c r="C29" s="458"/>
      <c r="D29" s="458"/>
      <c r="E29" s="458"/>
      <c r="F29" s="1"/>
    </row>
    <row r="30" spans="1:6" x14ac:dyDescent="0.3">
      <c r="A30" s="178" t="s">
        <v>97</v>
      </c>
      <c r="B30" s="458"/>
      <c r="C30" s="458"/>
      <c r="D30" s="471" t="s">
        <v>98</v>
      </c>
      <c r="E30" s="469" t="s">
        <v>94</v>
      </c>
      <c r="F30" s="22">
        <f>F25*F27</f>
        <v>0</v>
      </c>
    </row>
    <row r="31" spans="1:6" x14ac:dyDescent="0.3">
      <c r="A31" s="10"/>
      <c r="B31" s="458"/>
      <c r="C31" s="458"/>
      <c r="D31" s="458"/>
      <c r="E31" s="458"/>
      <c r="F31" s="1"/>
    </row>
    <row r="32" spans="1:6" x14ac:dyDescent="0.3">
      <c r="A32" s="178" t="s">
        <v>99</v>
      </c>
      <c r="B32" s="458"/>
      <c r="C32" s="458"/>
      <c r="D32" s="471" t="s">
        <v>100</v>
      </c>
      <c r="E32" s="469" t="s">
        <v>94</v>
      </c>
      <c r="F32" s="22">
        <f>F30*12</f>
        <v>0</v>
      </c>
    </row>
    <row r="33" spans="1:6" x14ac:dyDescent="0.3">
      <c r="A33" s="10"/>
      <c r="B33" s="458"/>
      <c r="C33" s="458"/>
      <c r="D33" s="459"/>
      <c r="E33" s="459"/>
      <c r="F33" s="16"/>
    </row>
    <row r="34" spans="1:6" ht="28.8" x14ac:dyDescent="0.3">
      <c r="A34" s="178" t="s">
        <v>101</v>
      </c>
      <c r="B34" s="458"/>
      <c r="C34" s="458"/>
      <c r="D34" s="472" t="s">
        <v>102</v>
      </c>
      <c r="E34" s="469" t="s">
        <v>94</v>
      </c>
      <c r="F34" s="21"/>
    </row>
    <row r="35" spans="1:6" ht="15" thickBot="1" x14ac:dyDescent="0.35">
      <c r="A35" s="71"/>
      <c r="B35" s="12"/>
      <c r="C35" s="12"/>
      <c r="D35" s="473"/>
      <c r="E35" s="473"/>
      <c r="F35" s="13"/>
    </row>
    <row r="36" spans="1:6" ht="15" thickBot="1" x14ac:dyDescent="0.35">
      <c r="A36" s="1004" t="s">
        <v>538</v>
      </c>
      <c r="B36" s="1005"/>
      <c r="C36" s="1005"/>
      <c r="D36" s="1005"/>
      <c r="E36" s="1005"/>
      <c r="F36" s="1006"/>
    </row>
    <row r="37" spans="1:6" ht="55.95" customHeight="1" thickBot="1" x14ac:dyDescent="0.35">
      <c r="A37" s="1001" t="s">
        <v>545</v>
      </c>
      <c r="B37" s="1002"/>
      <c r="C37" s="1002"/>
      <c r="D37" s="1002"/>
      <c r="E37" s="1002"/>
      <c r="F37" s="1003"/>
    </row>
    <row r="38" spans="1:6" x14ac:dyDescent="0.3">
      <c r="A38" s="1007" t="s">
        <v>554</v>
      </c>
      <c r="B38" s="1008"/>
      <c r="C38" s="1008"/>
      <c r="D38" s="1008"/>
      <c r="E38" s="1008"/>
      <c r="F38" s="1009"/>
    </row>
    <row r="39" spans="1:6" x14ac:dyDescent="0.3">
      <c r="A39" s="502"/>
      <c r="B39" s="503"/>
      <c r="C39" s="503"/>
      <c r="D39" s="503"/>
      <c r="E39" s="503"/>
      <c r="F39" s="504"/>
    </row>
    <row r="40" spans="1:6" x14ac:dyDescent="0.3">
      <c r="A40" s="502"/>
      <c r="B40" s="503"/>
      <c r="C40" s="503"/>
      <c r="D40" s="503"/>
      <c r="E40" s="503"/>
      <c r="F40" s="504"/>
    </row>
    <row r="41" spans="1:6" x14ac:dyDescent="0.3">
      <c r="A41" s="343" t="s">
        <v>553</v>
      </c>
      <c r="B41" s="503"/>
      <c r="C41" s="503"/>
      <c r="D41" s="503"/>
      <c r="E41" s="503"/>
      <c r="F41" s="504"/>
    </row>
    <row r="42" spans="1:6" x14ac:dyDescent="0.3">
      <c r="A42" s="343"/>
      <c r="B42" s="503"/>
      <c r="C42" s="503"/>
      <c r="D42" s="503"/>
      <c r="E42" s="503"/>
      <c r="F42" s="504"/>
    </row>
    <row r="43" spans="1:6" x14ac:dyDescent="0.3">
      <c r="A43" s="343"/>
      <c r="B43" s="503"/>
      <c r="C43" s="503"/>
      <c r="D43" s="503"/>
      <c r="E43" s="503"/>
      <c r="F43" s="504"/>
    </row>
    <row r="44" spans="1:6" x14ac:dyDescent="0.3">
      <c r="A44" s="343"/>
      <c r="B44" s="503"/>
      <c r="C44" s="503"/>
      <c r="D44" s="503"/>
      <c r="E44" s="503"/>
      <c r="F44" s="504"/>
    </row>
    <row r="45" spans="1:6" x14ac:dyDescent="0.3">
      <c r="A45" s="343"/>
      <c r="B45" s="503"/>
      <c r="C45" s="503"/>
      <c r="D45" s="503"/>
      <c r="E45" s="503"/>
      <c r="F45" s="504"/>
    </row>
    <row r="46" spans="1:6" x14ac:dyDescent="0.3">
      <c r="A46" s="343"/>
      <c r="B46" s="503"/>
      <c r="C46" s="503"/>
      <c r="D46" s="503"/>
      <c r="E46" s="503"/>
      <c r="F46" s="504"/>
    </row>
    <row r="47" spans="1:6" x14ac:dyDescent="0.3">
      <c r="A47" s="343"/>
      <c r="B47" s="503"/>
      <c r="C47" s="503"/>
      <c r="D47" s="503"/>
      <c r="E47" s="503"/>
      <c r="F47" s="504"/>
    </row>
    <row r="48" spans="1:6" x14ac:dyDescent="0.3">
      <c r="A48" s="343"/>
      <c r="B48" s="503"/>
      <c r="C48" s="503"/>
      <c r="D48" s="503"/>
      <c r="E48" s="503"/>
      <c r="F48" s="504"/>
    </row>
    <row r="49" spans="1:6" x14ac:dyDescent="0.3">
      <c r="A49" s="343"/>
      <c r="B49" s="503"/>
      <c r="C49" s="503"/>
      <c r="D49" s="503"/>
      <c r="E49" s="503"/>
      <c r="F49" s="504"/>
    </row>
    <row r="50" spans="1:6" ht="18.75" customHeight="1" x14ac:dyDescent="0.3">
      <c r="A50" s="498"/>
      <c r="B50" s="500"/>
      <c r="C50" s="500"/>
      <c r="D50" s="500"/>
      <c r="E50" s="500"/>
      <c r="F50" s="501"/>
    </row>
    <row r="51" spans="1:6" ht="14.4" customHeight="1" x14ac:dyDescent="0.3">
      <c r="A51" s="998" t="s">
        <v>439</v>
      </c>
      <c r="B51" s="999"/>
      <c r="C51" s="999"/>
      <c r="D51" s="999"/>
      <c r="E51" s="999"/>
      <c r="F51" s="1000"/>
    </row>
    <row r="52" spans="1:6" x14ac:dyDescent="0.3">
      <c r="A52" s="990" t="s">
        <v>450</v>
      </c>
      <c r="B52" s="991"/>
      <c r="C52" s="991"/>
      <c r="D52" s="991"/>
      <c r="E52" s="991"/>
      <c r="F52" s="992"/>
    </row>
    <row r="53" spans="1:6" x14ac:dyDescent="0.3">
      <c r="A53" s="993" t="s">
        <v>103</v>
      </c>
      <c r="B53" s="994"/>
      <c r="C53" s="994"/>
      <c r="D53" s="994"/>
      <c r="E53" s="994"/>
      <c r="F53" s="995"/>
    </row>
    <row r="54" spans="1:6" x14ac:dyDescent="0.3">
      <c r="A54" s="993"/>
      <c r="B54" s="994"/>
      <c r="C54" s="994"/>
      <c r="D54" s="994"/>
      <c r="E54" s="994"/>
      <c r="F54" s="995"/>
    </row>
    <row r="55" spans="1:6" ht="15" thickBot="1" x14ac:dyDescent="0.35">
      <c r="A55" s="329"/>
      <c r="B55" s="330"/>
      <c r="C55" s="330"/>
      <c r="D55" s="330"/>
      <c r="E55" s="330"/>
      <c r="F55" s="331"/>
    </row>
    <row r="56" spans="1:6" x14ac:dyDescent="0.3">
      <c r="A56" s="455" t="s">
        <v>384</v>
      </c>
      <c r="B56" s="336"/>
      <c r="C56" s="336"/>
      <c r="D56" s="358"/>
      <c r="E56" s="358"/>
      <c r="F56" s="333"/>
    </row>
    <row r="57" spans="1:6" ht="15" thickBot="1" x14ac:dyDescent="0.35">
      <c r="A57" s="352" t="s">
        <v>458</v>
      </c>
      <c r="B57" s="353"/>
      <c r="C57" s="353"/>
      <c r="D57" s="353"/>
      <c r="E57" s="814" t="s">
        <v>585</v>
      </c>
      <c r="F57" s="815"/>
    </row>
  </sheetData>
  <sheetProtection algorithmName="SHA-512" hashValue="1fEdDJBYyv/2A+9AtweyedjhjZj5pc0fvB3sgYFEueiJhr9TeX3vWoHtys5qeXI2QwdSuuc1zzsgM4fSiw2lZw==" saltValue="kgXRW9nI8L/jZVGOOCARsA==" spinCount="100000" sheet="1" objects="1" scenarios="1"/>
  <mergeCells count="10">
    <mergeCell ref="E57:F57"/>
    <mergeCell ref="B1:D1"/>
    <mergeCell ref="A52:F52"/>
    <mergeCell ref="A53:F54"/>
    <mergeCell ref="A2:F2"/>
    <mergeCell ref="A8:F8"/>
    <mergeCell ref="A51:F51"/>
    <mergeCell ref="A37:F37"/>
    <mergeCell ref="A36:F36"/>
    <mergeCell ref="A38:F38"/>
  </mergeCells>
  <dataValidations count="1">
    <dataValidation type="list" allowBlank="1" showInputMessage="1" showErrorMessage="1" sqref="D4" xr:uid="{59FB31AB-1607-468D-92CD-722F62E21418}">
      <formula1>$N$3:$N$5</formula1>
    </dataValidation>
  </dataValidations>
  <pageMargins left="0.7" right="0.7" top="0.75" bottom="0.75" header="0.3" footer="0.3"/>
  <pageSetup scale="72" fitToHeight="0" orientation="portrait" r:id="rId1"/>
  <ignoredErrors>
    <ignoredError sqref="F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1507" r:id="rId4" name="Check Box 3">
              <controlPr defaultSize="0" autoFill="0" autoLine="0" autoPict="0">
                <anchor moveWithCells="1">
                  <from>
                    <xdr:col>0</xdr:col>
                    <xdr:colOff>0</xdr:colOff>
                    <xdr:row>37</xdr:row>
                    <xdr:rowOff>152400</xdr:rowOff>
                  </from>
                  <to>
                    <xdr:col>2</xdr:col>
                    <xdr:colOff>480060</xdr:colOff>
                    <xdr:row>38</xdr:row>
                    <xdr:rowOff>152400</xdr:rowOff>
                  </to>
                </anchor>
              </controlPr>
            </control>
          </mc:Choice>
        </mc:AlternateContent>
        <mc:AlternateContent xmlns:mc="http://schemas.openxmlformats.org/markup-compatibility/2006">
          <mc:Choice Requires="x14">
            <control shapeId="21508" r:id="rId5" name="Check Box 4">
              <controlPr defaultSize="0" autoFill="0" autoLine="0" autoPict="0">
                <anchor moveWithCells="1">
                  <from>
                    <xdr:col>0</xdr:col>
                    <xdr:colOff>0</xdr:colOff>
                    <xdr:row>38</xdr:row>
                    <xdr:rowOff>152400</xdr:rowOff>
                  </from>
                  <to>
                    <xdr:col>2</xdr:col>
                    <xdr:colOff>480060</xdr:colOff>
                    <xdr:row>39</xdr:row>
                    <xdr:rowOff>182880</xdr:rowOff>
                  </to>
                </anchor>
              </controlPr>
            </control>
          </mc:Choice>
        </mc:AlternateContent>
        <mc:AlternateContent xmlns:mc="http://schemas.openxmlformats.org/markup-compatibility/2006">
          <mc:Choice Requires="x14">
            <control shapeId="21509" r:id="rId6" name="Check Box 5">
              <controlPr defaultSize="0" autoFill="0" autoLine="0" autoPict="0">
                <anchor moveWithCells="1">
                  <from>
                    <xdr:col>0</xdr:col>
                    <xdr:colOff>0</xdr:colOff>
                    <xdr:row>40</xdr:row>
                    <xdr:rowOff>152400</xdr:rowOff>
                  </from>
                  <to>
                    <xdr:col>4</xdr:col>
                    <xdr:colOff>160020</xdr:colOff>
                    <xdr:row>41</xdr:row>
                    <xdr:rowOff>175260</xdr:rowOff>
                  </to>
                </anchor>
              </controlPr>
            </control>
          </mc:Choice>
        </mc:AlternateContent>
        <mc:AlternateContent xmlns:mc="http://schemas.openxmlformats.org/markup-compatibility/2006">
          <mc:Choice Requires="x14">
            <control shapeId="21510" r:id="rId7" name="Check Box 6">
              <controlPr defaultSize="0" autoFill="0" autoLine="0" autoPict="0">
                <anchor moveWithCells="1">
                  <from>
                    <xdr:col>0</xdr:col>
                    <xdr:colOff>0</xdr:colOff>
                    <xdr:row>41</xdr:row>
                    <xdr:rowOff>144780</xdr:rowOff>
                  </from>
                  <to>
                    <xdr:col>4</xdr:col>
                    <xdr:colOff>160020</xdr:colOff>
                    <xdr:row>42</xdr:row>
                    <xdr:rowOff>175260</xdr:rowOff>
                  </to>
                </anchor>
              </controlPr>
            </control>
          </mc:Choice>
        </mc:AlternateContent>
        <mc:AlternateContent xmlns:mc="http://schemas.openxmlformats.org/markup-compatibility/2006">
          <mc:Choice Requires="x14">
            <control shapeId="21511" r:id="rId8" name="Check Box 7">
              <controlPr defaultSize="0" autoFill="0" autoLine="0" autoPict="0">
                <anchor moveWithCells="1">
                  <from>
                    <xdr:col>0</xdr:col>
                    <xdr:colOff>0</xdr:colOff>
                    <xdr:row>42</xdr:row>
                    <xdr:rowOff>152400</xdr:rowOff>
                  </from>
                  <to>
                    <xdr:col>4</xdr:col>
                    <xdr:colOff>160020</xdr:colOff>
                    <xdr:row>43</xdr:row>
                    <xdr:rowOff>182880</xdr:rowOff>
                  </to>
                </anchor>
              </controlPr>
            </control>
          </mc:Choice>
        </mc:AlternateContent>
        <mc:AlternateContent xmlns:mc="http://schemas.openxmlformats.org/markup-compatibility/2006">
          <mc:Choice Requires="x14">
            <control shapeId="21512" r:id="rId9" name="Check Box 8">
              <controlPr defaultSize="0" autoFill="0" autoLine="0" autoPict="0">
                <anchor moveWithCells="1">
                  <from>
                    <xdr:col>0</xdr:col>
                    <xdr:colOff>0</xdr:colOff>
                    <xdr:row>43</xdr:row>
                    <xdr:rowOff>152400</xdr:rowOff>
                  </from>
                  <to>
                    <xdr:col>4</xdr:col>
                    <xdr:colOff>160020</xdr:colOff>
                    <xdr:row>45</xdr:row>
                    <xdr:rowOff>22860</xdr:rowOff>
                  </to>
                </anchor>
              </controlPr>
            </control>
          </mc:Choice>
        </mc:AlternateContent>
        <mc:AlternateContent xmlns:mc="http://schemas.openxmlformats.org/markup-compatibility/2006">
          <mc:Choice Requires="x14">
            <control shapeId="21513" r:id="rId10" name="Check Box 9">
              <controlPr defaultSize="0" autoFill="0" autoLine="0" autoPict="0">
                <anchor moveWithCells="1">
                  <from>
                    <xdr:col>0</xdr:col>
                    <xdr:colOff>0</xdr:colOff>
                    <xdr:row>44</xdr:row>
                    <xdr:rowOff>160020</xdr:rowOff>
                  </from>
                  <to>
                    <xdr:col>2</xdr:col>
                    <xdr:colOff>144780</xdr:colOff>
                    <xdr:row>45</xdr:row>
                    <xdr:rowOff>182880</xdr:rowOff>
                  </to>
                </anchor>
              </controlPr>
            </control>
          </mc:Choice>
        </mc:AlternateContent>
        <mc:AlternateContent xmlns:mc="http://schemas.openxmlformats.org/markup-compatibility/2006">
          <mc:Choice Requires="x14">
            <control shapeId="21514" r:id="rId11" name="Check Box 10">
              <controlPr defaultSize="0" autoFill="0" autoLine="0" autoPict="0">
                <anchor moveWithCells="1">
                  <from>
                    <xdr:col>0</xdr:col>
                    <xdr:colOff>0</xdr:colOff>
                    <xdr:row>45</xdr:row>
                    <xdr:rowOff>152400</xdr:rowOff>
                  </from>
                  <to>
                    <xdr:col>4</xdr:col>
                    <xdr:colOff>160020</xdr:colOff>
                    <xdr:row>47</xdr:row>
                    <xdr:rowOff>7620</xdr:rowOff>
                  </to>
                </anchor>
              </controlPr>
            </control>
          </mc:Choice>
        </mc:AlternateContent>
        <mc:AlternateContent xmlns:mc="http://schemas.openxmlformats.org/markup-compatibility/2006">
          <mc:Choice Requires="x14">
            <control shapeId="21515" r:id="rId12" name="Check Box 11">
              <controlPr defaultSize="0" autoFill="0" autoLine="0" autoPict="0">
                <anchor moveWithCells="1">
                  <from>
                    <xdr:col>0</xdr:col>
                    <xdr:colOff>0</xdr:colOff>
                    <xdr:row>46</xdr:row>
                    <xdr:rowOff>152400</xdr:rowOff>
                  </from>
                  <to>
                    <xdr:col>2</xdr:col>
                    <xdr:colOff>769620</xdr:colOff>
                    <xdr:row>48</xdr:row>
                    <xdr:rowOff>7620</xdr:rowOff>
                  </to>
                </anchor>
              </controlPr>
            </control>
          </mc:Choice>
        </mc:AlternateContent>
        <mc:AlternateContent xmlns:mc="http://schemas.openxmlformats.org/markup-compatibility/2006">
          <mc:Choice Requires="x14">
            <control shapeId="21516" r:id="rId13" name="Check Box 12">
              <controlPr defaultSize="0" autoFill="0" autoLine="0" autoPict="0">
                <anchor moveWithCells="1">
                  <from>
                    <xdr:col>0</xdr:col>
                    <xdr:colOff>0</xdr:colOff>
                    <xdr:row>47</xdr:row>
                    <xdr:rowOff>152400</xdr:rowOff>
                  </from>
                  <to>
                    <xdr:col>5</xdr:col>
                    <xdr:colOff>1074420</xdr:colOff>
                    <xdr:row>49</xdr:row>
                    <xdr:rowOff>68580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8C22-0BBC-4C6A-A429-B2FFC7455497}">
  <sheetPr codeName="Sheet11">
    <tabColor rgb="FFFFF2CC"/>
    <pageSetUpPr fitToPage="1"/>
  </sheetPr>
  <dimension ref="A1:J45"/>
  <sheetViews>
    <sheetView topLeftCell="A40" workbookViewId="0">
      <selection activeCell="F2" sqref="F2"/>
    </sheetView>
  </sheetViews>
  <sheetFormatPr defaultRowHeight="14.4" x14ac:dyDescent="0.3"/>
  <cols>
    <col min="1" max="1" width="9.6640625" customWidth="1"/>
    <col min="2" max="2" width="14.44140625" customWidth="1"/>
    <col min="3" max="3" width="9.6640625" customWidth="1"/>
    <col min="4" max="4" width="14.44140625" customWidth="1"/>
    <col min="5" max="5" width="9.6640625" customWidth="1"/>
    <col min="6" max="6" width="14.44140625" customWidth="1"/>
    <col min="7" max="10" width="9.6640625" customWidth="1"/>
  </cols>
  <sheetData>
    <row r="1" spans="1:10" ht="21.6" thickBot="1" x14ac:dyDescent="0.45">
      <c r="A1" s="1018" t="s">
        <v>242</v>
      </c>
      <c r="B1" s="1019"/>
      <c r="C1" s="1019"/>
      <c r="D1" s="1019"/>
      <c r="E1" s="1019"/>
      <c r="F1" s="1019"/>
      <c r="G1" s="1019"/>
      <c r="H1" s="1019"/>
      <c r="I1" s="1019"/>
      <c r="J1" s="23"/>
    </row>
    <row r="2" spans="1:10" x14ac:dyDescent="0.3">
      <c r="A2" s="9" t="s">
        <v>243</v>
      </c>
      <c r="F2" s="368"/>
      <c r="G2" s="18" t="s">
        <v>244</v>
      </c>
      <c r="H2" s="368"/>
      <c r="I2" s="18" t="s">
        <v>245</v>
      </c>
      <c r="J2" s="25">
        <f>F2*H2</f>
        <v>0</v>
      </c>
    </row>
    <row r="3" spans="1:10" x14ac:dyDescent="0.3">
      <c r="A3" s="10"/>
      <c r="F3" s="26" t="s">
        <v>246</v>
      </c>
      <c r="G3" s="2"/>
      <c r="H3" s="26" t="s">
        <v>247</v>
      </c>
      <c r="I3" s="2"/>
      <c r="J3" s="27" t="s">
        <v>248</v>
      </c>
    </row>
    <row r="4" spans="1:10" x14ac:dyDescent="0.3">
      <c r="A4" s="41"/>
      <c r="B4" s="42"/>
      <c r="C4" s="43"/>
      <c r="D4" s="43" t="s">
        <v>249</v>
      </c>
      <c r="E4" s="43"/>
      <c r="F4" s="44">
        <v>100</v>
      </c>
      <c r="G4" s="44" t="s">
        <v>244</v>
      </c>
      <c r="H4" s="44">
        <v>20</v>
      </c>
      <c r="I4" s="44"/>
      <c r="J4" s="45">
        <f>F4*H4</f>
        <v>2000</v>
      </c>
    </row>
    <row r="5" spans="1:10" x14ac:dyDescent="0.3">
      <c r="A5" s="10"/>
      <c r="B5" s="18" t="s">
        <v>250</v>
      </c>
      <c r="D5" s="18" t="s">
        <v>251</v>
      </c>
      <c r="F5" s="28" t="s">
        <v>26</v>
      </c>
      <c r="J5" s="1"/>
    </row>
    <row r="6" spans="1:10" ht="53.4" x14ac:dyDescent="0.3">
      <c r="A6" s="11" t="s">
        <v>252</v>
      </c>
      <c r="B6" s="29" t="s">
        <v>253</v>
      </c>
      <c r="C6" s="2"/>
      <c r="D6" s="29" t="s">
        <v>254</v>
      </c>
      <c r="E6" s="2"/>
      <c r="F6" s="29" t="s">
        <v>255</v>
      </c>
      <c r="J6" s="1"/>
    </row>
    <row r="7" spans="1:10" x14ac:dyDescent="0.3">
      <c r="A7" s="46" t="s">
        <v>249</v>
      </c>
      <c r="B7" s="44">
        <v>2</v>
      </c>
      <c r="C7" s="44"/>
      <c r="D7" s="44">
        <v>12</v>
      </c>
      <c r="E7" s="44" t="s">
        <v>245</v>
      </c>
      <c r="F7" s="47">
        <f>B7/D7</f>
        <v>0.16666666666666666</v>
      </c>
      <c r="J7" s="1"/>
    </row>
    <row r="8" spans="1:10" x14ac:dyDescent="0.3">
      <c r="A8" s="9" t="s">
        <v>256</v>
      </c>
      <c r="B8" s="368"/>
      <c r="C8" s="15"/>
      <c r="D8" s="368"/>
      <c r="E8" s="18" t="s">
        <v>245</v>
      </c>
      <c r="F8" s="31">
        <f>IF(B8&lt;&gt;0,B8/D8,0.00001)</f>
        <v>1.0000000000000001E-5</v>
      </c>
      <c r="G8" s="32" t="s">
        <v>418</v>
      </c>
      <c r="J8" s="1"/>
    </row>
    <row r="9" spans="1:10" x14ac:dyDescent="0.3">
      <c r="A9" s="9" t="s">
        <v>257</v>
      </c>
      <c r="B9" s="30"/>
      <c r="C9" s="15"/>
      <c r="D9" s="24"/>
      <c r="E9" s="18" t="s">
        <v>245</v>
      </c>
      <c r="F9" s="31">
        <f t="shared" ref="F9:F15" si="0">IF(B9&lt;&gt;0,B9/D9,0.00001)</f>
        <v>1.0000000000000001E-5</v>
      </c>
      <c r="G9" s="32" t="s">
        <v>418</v>
      </c>
      <c r="J9" s="1"/>
    </row>
    <row r="10" spans="1:10" x14ac:dyDescent="0.3">
      <c r="A10" s="9" t="s">
        <v>258</v>
      </c>
      <c r="B10" s="30"/>
      <c r="C10" s="15"/>
      <c r="D10" s="30"/>
      <c r="E10" s="18" t="s">
        <v>245</v>
      </c>
      <c r="F10" s="31">
        <f t="shared" si="0"/>
        <v>1.0000000000000001E-5</v>
      </c>
      <c r="G10" s="32" t="s">
        <v>418</v>
      </c>
      <c r="J10" s="1"/>
    </row>
    <row r="11" spans="1:10" x14ac:dyDescent="0.3">
      <c r="A11" s="9" t="s">
        <v>259</v>
      </c>
      <c r="B11" s="30"/>
      <c r="C11" s="15"/>
      <c r="D11" s="24"/>
      <c r="E11" s="18" t="s">
        <v>245</v>
      </c>
      <c r="F11" s="31">
        <f t="shared" si="0"/>
        <v>1.0000000000000001E-5</v>
      </c>
      <c r="G11" s="32" t="s">
        <v>418</v>
      </c>
      <c r="J11" s="1"/>
    </row>
    <row r="12" spans="1:10" x14ac:dyDescent="0.3">
      <c r="A12" s="9" t="s">
        <v>260</v>
      </c>
      <c r="B12" s="30"/>
      <c r="C12" s="15"/>
      <c r="D12" s="24"/>
      <c r="E12" s="18" t="s">
        <v>245</v>
      </c>
      <c r="F12" s="31">
        <f t="shared" si="0"/>
        <v>1.0000000000000001E-5</v>
      </c>
      <c r="G12" s="32" t="s">
        <v>418</v>
      </c>
      <c r="J12" s="1"/>
    </row>
    <row r="13" spans="1:10" x14ac:dyDescent="0.3">
      <c r="A13" s="9" t="s">
        <v>261</v>
      </c>
      <c r="B13" s="30"/>
      <c r="C13" s="15"/>
      <c r="D13" s="24"/>
      <c r="E13" s="18" t="s">
        <v>245</v>
      </c>
      <c r="F13" s="31">
        <f t="shared" si="0"/>
        <v>1.0000000000000001E-5</v>
      </c>
      <c r="G13" s="32" t="s">
        <v>418</v>
      </c>
      <c r="J13" s="1"/>
    </row>
    <row r="14" spans="1:10" x14ac:dyDescent="0.3">
      <c r="A14" s="9" t="s">
        <v>262</v>
      </c>
      <c r="B14" s="30"/>
      <c r="C14" s="15"/>
      <c r="D14" s="24"/>
      <c r="E14" s="18" t="s">
        <v>245</v>
      </c>
      <c r="F14" s="31">
        <f t="shared" si="0"/>
        <v>1.0000000000000001E-5</v>
      </c>
      <c r="G14" s="32" t="s">
        <v>418</v>
      </c>
      <c r="J14" s="1"/>
    </row>
    <row r="15" spans="1:10" x14ac:dyDescent="0.3">
      <c r="A15" s="9" t="s">
        <v>263</v>
      </c>
      <c r="B15" s="30"/>
      <c r="C15" s="15"/>
      <c r="D15" s="24"/>
      <c r="E15" s="18" t="s">
        <v>245</v>
      </c>
      <c r="F15" s="31">
        <f t="shared" si="0"/>
        <v>1.0000000000000001E-5</v>
      </c>
      <c r="G15" s="32" t="s">
        <v>418</v>
      </c>
      <c r="J15" s="1"/>
    </row>
    <row r="16" spans="1:10" ht="15" thickBot="1" x14ac:dyDescent="0.35">
      <c r="A16" s="10"/>
      <c r="B16" s="15"/>
      <c r="C16" s="15"/>
      <c r="D16" s="15"/>
      <c r="J16" s="1"/>
    </row>
    <row r="17" spans="1:10" ht="15" thickBot="1" x14ac:dyDescent="0.35">
      <c r="A17" s="10"/>
      <c r="B17" s="18" t="s">
        <v>264</v>
      </c>
      <c r="C17" s="18"/>
      <c r="D17" s="18" t="s">
        <v>265</v>
      </c>
      <c r="E17" s="18"/>
      <c r="F17" s="33" t="s">
        <v>266</v>
      </c>
      <c r="H17" s="1020" t="s">
        <v>453</v>
      </c>
      <c r="I17" s="1021"/>
      <c r="J17" s="1022"/>
    </row>
    <row r="18" spans="1:10" ht="27.6" thickBot="1" x14ac:dyDescent="0.35">
      <c r="A18" s="11" t="s">
        <v>267</v>
      </c>
      <c r="B18" s="29" t="s">
        <v>268</v>
      </c>
      <c r="C18" s="18"/>
      <c r="D18" s="29" t="s">
        <v>269</v>
      </c>
      <c r="E18" s="18"/>
      <c r="F18" s="29" t="s">
        <v>270</v>
      </c>
      <c r="H18" s="1023">
        <f>'Budget Summary'!A8</f>
        <v>0</v>
      </c>
      <c r="I18" s="1024"/>
      <c r="J18" s="1025"/>
    </row>
    <row r="19" spans="1:10" ht="15" thickBot="1" x14ac:dyDescent="0.35">
      <c r="A19" s="46" t="s">
        <v>249</v>
      </c>
      <c r="B19" s="44">
        <v>15</v>
      </c>
      <c r="C19" s="44" t="s">
        <v>244</v>
      </c>
      <c r="D19" s="44">
        <v>10</v>
      </c>
      <c r="E19" s="44" t="s">
        <v>245</v>
      </c>
      <c r="F19" s="48">
        <f>B19*D19</f>
        <v>150</v>
      </c>
      <c r="J19" s="1"/>
    </row>
    <row r="20" spans="1:10" ht="15" thickBot="1" x14ac:dyDescent="0.35">
      <c r="A20" s="9" t="s">
        <v>256</v>
      </c>
      <c r="B20" s="368"/>
      <c r="C20" s="19" t="s">
        <v>244</v>
      </c>
      <c r="D20" s="368"/>
      <c r="E20" s="18" t="s">
        <v>245</v>
      </c>
      <c r="F20" s="34" t="str">
        <f>IF(B20*D20&gt;0,B20*D20,"")</f>
        <v/>
      </c>
      <c r="H20" s="1020" t="s">
        <v>454</v>
      </c>
      <c r="I20" s="1021"/>
      <c r="J20" s="1022"/>
    </row>
    <row r="21" spans="1:10" ht="15" thickBot="1" x14ac:dyDescent="0.35">
      <c r="A21" s="9" t="s">
        <v>257</v>
      </c>
      <c r="B21" s="30"/>
      <c r="C21" s="19" t="s">
        <v>244</v>
      </c>
      <c r="D21" s="24"/>
      <c r="E21" s="18" t="s">
        <v>245</v>
      </c>
      <c r="F21" s="34" t="str">
        <f t="shared" ref="F21:F27" si="1">IF(B21*D21&gt;0,B21*D21,"")</f>
        <v/>
      </c>
      <c r="H21" s="636">
        <f>'Budget Summary'!G8</f>
        <v>0</v>
      </c>
      <c r="I21" s="951"/>
      <c r="J21" s="637"/>
    </row>
    <row r="22" spans="1:10" x14ac:dyDescent="0.3">
      <c r="A22" s="9" t="s">
        <v>258</v>
      </c>
      <c r="B22" s="30"/>
      <c r="C22" s="19" t="s">
        <v>244</v>
      </c>
      <c r="D22" s="30"/>
      <c r="E22" s="18" t="s">
        <v>245</v>
      </c>
      <c r="F22" s="34" t="str">
        <f t="shared" si="1"/>
        <v/>
      </c>
      <c r="J22" s="1"/>
    </row>
    <row r="23" spans="1:10" x14ac:dyDescent="0.3">
      <c r="A23" s="9" t="s">
        <v>259</v>
      </c>
      <c r="B23" s="30"/>
      <c r="C23" s="19" t="s">
        <v>244</v>
      </c>
      <c r="D23" s="24"/>
      <c r="E23" s="18" t="s">
        <v>245</v>
      </c>
      <c r="F23" s="34" t="str">
        <f t="shared" si="1"/>
        <v/>
      </c>
      <c r="J23" s="1"/>
    </row>
    <row r="24" spans="1:10" x14ac:dyDescent="0.3">
      <c r="A24" s="9" t="s">
        <v>260</v>
      </c>
      <c r="B24" s="30"/>
      <c r="C24" s="19" t="s">
        <v>244</v>
      </c>
      <c r="D24" s="24"/>
      <c r="E24" s="18" t="s">
        <v>245</v>
      </c>
      <c r="F24" s="34" t="str">
        <f t="shared" si="1"/>
        <v/>
      </c>
      <c r="J24" s="1"/>
    </row>
    <row r="25" spans="1:10" x14ac:dyDescent="0.3">
      <c r="A25" s="9" t="s">
        <v>261</v>
      </c>
      <c r="B25" s="30"/>
      <c r="C25" s="19" t="s">
        <v>244</v>
      </c>
      <c r="D25" s="24"/>
      <c r="E25" s="18" t="s">
        <v>245</v>
      </c>
      <c r="F25" s="34" t="str">
        <f t="shared" si="1"/>
        <v/>
      </c>
      <c r="J25" s="1"/>
    </row>
    <row r="26" spans="1:10" x14ac:dyDescent="0.3">
      <c r="A26" s="9" t="s">
        <v>262</v>
      </c>
      <c r="B26" s="30"/>
      <c r="C26" s="19" t="s">
        <v>244</v>
      </c>
      <c r="D26" s="24"/>
      <c r="E26" s="18" t="s">
        <v>245</v>
      </c>
      <c r="F26" s="34" t="str">
        <f t="shared" si="1"/>
        <v/>
      </c>
      <c r="J26" s="1"/>
    </row>
    <row r="27" spans="1:10" x14ac:dyDescent="0.3">
      <c r="A27" s="9" t="s">
        <v>263</v>
      </c>
      <c r="B27" s="30"/>
      <c r="C27" s="19" t="s">
        <v>244</v>
      </c>
      <c r="D27" s="24"/>
      <c r="E27" s="18" t="s">
        <v>245</v>
      </c>
      <c r="F27" s="34" t="str">
        <f t="shared" si="1"/>
        <v/>
      </c>
      <c r="J27" s="1"/>
    </row>
    <row r="28" spans="1:10" x14ac:dyDescent="0.3">
      <c r="A28" s="10"/>
      <c r="J28" s="1"/>
    </row>
    <row r="29" spans="1:10" x14ac:dyDescent="0.3">
      <c r="A29" s="10"/>
      <c r="B29" s="28" t="s">
        <v>26</v>
      </c>
      <c r="C29" s="18"/>
      <c r="D29" s="33" t="s">
        <v>266</v>
      </c>
      <c r="E29" s="18"/>
      <c r="F29" s="18" t="s">
        <v>271</v>
      </c>
      <c r="J29" s="1"/>
    </row>
    <row r="30" spans="1:10" ht="53.4" x14ac:dyDescent="0.3">
      <c r="A30" s="10"/>
      <c r="B30" s="29" t="s">
        <v>272</v>
      </c>
      <c r="D30" s="29" t="s">
        <v>270</v>
      </c>
      <c r="F30" s="29" t="s">
        <v>273</v>
      </c>
      <c r="J30" s="1"/>
    </row>
    <row r="31" spans="1:10" x14ac:dyDescent="0.3">
      <c r="A31" s="46" t="s">
        <v>249</v>
      </c>
      <c r="B31" s="49">
        <v>0.16669999999999999</v>
      </c>
      <c r="C31" s="44" t="s">
        <v>244</v>
      </c>
      <c r="D31" s="44">
        <v>150</v>
      </c>
      <c r="E31" s="44" t="s">
        <v>245</v>
      </c>
      <c r="F31" s="50">
        <f>B31*D31</f>
        <v>25.004999999999999</v>
      </c>
      <c r="J31" s="1"/>
    </row>
    <row r="32" spans="1:10" x14ac:dyDescent="0.3">
      <c r="A32" s="9" t="s">
        <v>256</v>
      </c>
      <c r="B32" s="51">
        <f>F8</f>
        <v>1.0000000000000001E-5</v>
      </c>
      <c r="C32" s="19" t="s">
        <v>244</v>
      </c>
      <c r="D32" s="52" t="str">
        <f t="shared" ref="D32:D39" si="2">IF(F20&gt;0,F20,"")</f>
        <v/>
      </c>
      <c r="E32" s="18" t="s">
        <v>245</v>
      </c>
      <c r="F32" s="34" t="str">
        <f t="shared" ref="F32:F39" si="3">IF(B8&lt;&gt;0,B32*D32,"")</f>
        <v/>
      </c>
      <c r="J32" s="1"/>
    </row>
    <row r="33" spans="1:10" x14ac:dyDescent="0.3">
      <c r="A33" s="9" t="s">
        <v>257</v>
      </c>
      <c r="B33" s="51">
        <f>F9</f>
        <v>1.0000000000000001E-5</v>
      </c>
      <c r="C33" s="19" t="s">
        <v>244</v>
      </c>
      <c r="D33" s="52" t="str">
        <f t="shared" si="2"/>
        <v/>
      </c>
      <c r="E33" s="18" t="s">
        <v>245</v>
      </c>
      <c r="F33" s="34" t="str">
        <f t="shared" si="3"/>
        <v/>
      </c>
      <c r="J33" s="1"/>
    </row>
    <row r="34" spans="1:10" x14ac:dyDescent="0.3">
      <c r="A34" s="9" t="s">
        <v>258</v>
      </c>
      <c r="B34" s="51">
        <f t="shared" ref="B34:B39" si="4">F10</f>
        <v>1.0000000000000001E-5</v>
      </c>
      <c r="C34" s="19" t="s">
        <v>244</v>
      </c>
      <c r="D34" s="52" t="str">
        <f t="shared" si="2"/>
        <v/>
      </c>
      <c r="E34" s="18" t="s">
        <v>245</v>
      </c>
      <c r="F34" s="34" t="str">
        <f t="shared" si="3"/>
        <v/>
      </c>
      <c r="J34" s="1"/>
    </row>
    <row r="35" spans="1:10" x14ac:dyDescent="0.3">
      <c r="A35" s="9" t="s">
        <v>259</v>
      </c>
      <c r="B35" s="51">
        <f t="shared" si="4"/>
        <v>1.0000000000000001E-5</v>
      </c>
      <c r="C35" s="19" t="s">
        <v>244</v>
      </c>
      <c r="D35" s="52" t="str">
        <f t="shared" si="2"/>
        <v/>
      </c>
      <c r="E35" s="18" t="s">
        <v>245</v>
      </c>
      <c r="F35" s="34" t="str">
        <f t="shared" si="3"/>
        <v/>
      </c>
      <c r="J35" s="1"/>
    </row>
    <row r="36" spans="1:10" x14ac:dyDescent="0.3">
      <c r="A36" s="9" t="s">
        <v>260</v>
      </c>
      <c r="B36" s="51">
        <f t="shared" si="4"/>
        <v>1.0000000000000001E-5</v>
      </c>
      <c r="C36" s="19" t="s">
        <v>244</v>
      </c>
      <c r="D36" s="52" t="str">
        <f t="shared" si="2"/>
        <v/>
      </c>
      <c r="E36" s="18" t="s">
        <v>245</v>
      </c>
      <c r="F36" s="34" t="str">
        <f t="shared" si="3"/>
        <v/>
      </c>
      <c r="J36" s="1"/>
    </row>
    <row r="37" spans="1:10" x14ac:dyDescent="0.3">
      <c r="A37" s="9" t="s">
        <v>261</v>
      </c>
      <c r="B37" s="51">
        <f t="shared" si="4"/>
        <v>1.0000000000000001E-5</v>
      </c>
      <c r="C37" s="19" t="s">
        <v>244</v>
      </c>
      <c r="D37" s="52" t="str">
        <f t="shared" si="2"/>
        <v/>
      </c>
      <c r="E37" s="18" t="s">
        <v>245</v>
      </c>
      <c r="F37" s="34" t="str">
        <f t="shared" si="3"/>
        <v/>
      </c>
      <c r="J37" s="1"/>
    </row>
    <row r="38" spans="1:10" x14ac:dyDescent="0.3">
      <c r="A38" s="9" t="s">
        <v>262</v>
      </c>
      <c r="B38" s="51">
        <f t="shared" si="4"/>
        <v>1.0000000000000001E-5</v>
      </c>
      <c r="C38" s="19" t="s">
        <v>244</v>
      </c>
      <c r="D38" s="52" t="str">
        <f t="shared" si="2"/>
        <v/>
      </c>
      <c r="E38" s="18" t="s">
        <v>245</v>
      </c>
      <c r="F38" s="34" t="str">
        <f t="shared" si="3"/>
        <v/>
      </c>
      <c r="J38" s="1"/>
    </row>
    <row r="39" spans="1:10" x14ac:dyDescent="0.3">
      <c r="A39" s="9" t="s">
        <v>263</v>
      </c>
      <c r="B39" s="51">
        <f t="shared" si="4"/>
        <v>1.0000000000000001E-5</v>
      </c>
      <c r="C39" s="19" t="s">
        <v>244</v>
      </c>
      <c r="D39" s="52" t="str">
        <f t="shared" si="2"/>
        <v/>
      </c>
      <c r="E39" s="18" t="s">
        <v>245</v>
      </c>
      <c r="F39" s="34" t="str">
        <f t="shared" si="3"/>
        <v/>
      </c>
      <c r="J39" s="1"/>
    </row>
    <row r="40" spans="1:10" x14ac:dyDescent="0.3">
      <c r="A40" s="9"/>
      <c r="B40" s="53"/>
      <c r="C40" s="19"/>
      <c r="D40" s="54"/>
      <c r="E40" s="18"/>
      <c r="F40" s="55"/>
      <c r="G40" s="1016" t="s">
        <v>445</v>
      </c>
      <c r="H40" s="1016"/>
      <c r="I40" s="1016"/>
      <c r="J40" s="1017"/>
    </row>
    <row r="41" spans="1:10" ht="15" thickBot="1" x14ac:dyDescent="0.35">
      <c r="A41" s="10"/>
      <c r="B41" s="35" t="s">
        <v>274</v>
      </c>
      <c r="F41" s="36">
        <f>SUM(F32:F39)</f>
        <v>0</v>
      </c>
      <c r="G41" s="1016"/>
      <c r="H41" s="1016"/>
      <c r="I41" s="1016"/>
      <c r="J41" s="1017"/>
    </row>
    <row r="42" spans="1:10" ht="15" thickTop="1" x14ac:dyDescent="0.3">
      <c r="A42" s="10"/>
      <c r="G42" s="1016"/>
      <c r="H42" s="1016"/>
      <c r="I42" s="1016"/>
      <c r="J42" s="1017"/>
    </row>
    <row r="43" spans="1:10" x14ac:dyDescent="0.3">
      <c r="A43" s="46" t="s">
        <v>249</v>
      </c>
      <c r="B43" s="44">
        <v>25.01</v>
      </c>
      <c r="C43" s="44"/>
      <c r="D43" s="44">
        <v>2000</v>
      </c>
      <c r="E43" s="44" t="s">
        <v>245</v>
      </c>
      <c r="F43" s="47">
        <f>B43/D43</f>
        <v>1.2505E-2</v>
      </c>
      <c r="J43" s="1"/>
    </row>
    <row r="44" spans="1:10" ht="19.95" customHeight="1" thickBot="1" x14ac:dyDescent="0.35">
      <c r="A44" s="10"/>
      <c r="G44" s="1010" t="str">
        <f>IF(F45&gt;0.25,"L","")</f>
        <v/>
      </c>
      <c r="H44" s="1012" t="str">
        <f>IF(F45&gt;0.25,"NOT OK - Space and Time Allocation to CACFP Meals should be less than 25%.","")</f>
        <v/>
      </c>
      <c r="I44" s="1012"/>
      <c r="J44" s="1013"/>
    </row>
    <row r="45" spans="1:10" ht="22.2" customHeight="1" thickBot="1" x14ac:dyDescent="0.35">
      <c r="A45" s="497" t="s">
        <v>419</v>
      </c>
      <c r="B45" s="37">
        <f>F41</f>
        <v>0</v>
      </c>
      <c r="C45" s="38"/>
      <c r="D45" s="39">
        <f>J2</f>
        <v>0</v>
      </c>
      <c r="E45" s="38" t="s">
        <v>245</v>
      </c>
      <c r="F45" s="40">
        <f>IF(AND(B45=0,D45=0),0,B45/D45)</f>
        <v>0</v>
      </c>
      <c r="G45" s="1011"/>
      <c r="H45" s="1014"/>
      <c r="I45" s="1014"/>
      <c r="J45" s="1015"/>
    </row>
  </sheetData>
  <sheetProtection algorithmName="SHA-512" hashValue="63yvaDo0oUay/ArjK9D7GuKWHJSRBd3n/yGykCrxclf31eWhP+DU3t2Uv38w5LMTGJ5oZLOf7BXuPW96epiG9g==" saltValue="aZH61UTlbrx4xuJ8pvFlOA==" spinCount="100000" sheet="1" objects="1" scenarios="1"/>
  <mergeCells count="8">
    <mergeCell ref="G44:G45"/>
    <mergeCell ref="H44:J45"/>
    <mergeCell ref="G40:J42"/>
    <mergeCell ref="A1:I1"/>
    <mergeCell ref="H17:J17"/>
    <mergeCell ref="H18:J18"/>
    <mergeCell ref="H20:J20"/>
    <mergeCell ref="H21:J21"/>
  </mergeCells>
  <conditionalFormatting sqref="F23">
    <cfRule type="cellIs" dxfId="10" priority="21" stopIfTrue="1" operator="equal">
      <formula>0</formula>
    </cfRule>
  </conditionalFormatting>
  <conditionalFormatting sqref="F17:F23">
    <cfRule type="cellIs" dxfId="9" priority="18" stopIfTrue="1" operator="equal">
      <formula>0</formula>
    </cfRule>
  </conditionalFormatting>
  <conditionalFormatting sqref="F23">
    <cfRule type="cellIs" dxfId="8" priority="16" stopIfTrue="1" operator="equal">
      <formula>0</formula>
    </cfRule>
  </conditionalFormatting>
  <conditionalFormatting sqref="H8:J8">
    <cfRule type="expression" dxfId="7" priority="10">
      <formula>$F$8&gt;1</formula>
    </cfRule>
  </conditionalFormatting>
  <conditionalFormatting sqref="G9:G15">
    <cfRule type="expression" dxfId="6" priority="9">
      <formula>F9&gt;1</formula>
    </cfRule>
  </conditionalFormatting>
  <conditionalFormatting sqref="H10:J10">
    <cfRule type="expression" priority="8">
      <formula>$F$10&gt;1</formula>
    </cfRule>
  </conditionalFormatting>
  <conditionalFormatting sqref="G8">
    <cfRule type="expression" dxfId="5" priority="7">
      <formula>F8&gt;1</formula>
    </cfRule>
  </conditionalFormatting>
  <conditionalFormatting sqref="F8:F15">
    <cfRule type="cellIs" dxfId="4" priority="5" operator="equal">
      <formula>0.00001</formula>
    </cfRule>
  </conditionalFormatting>
  <conditionalFormatting sqref="B32:B39">
    <cfRule type="cellIs" dxfId="3" priority="4" operator="equal">
      <formula>0.00001</formula>
    </cfRule>
  </conditionalFormatting>
  <conditionalFormatting sqref="G44:G45">
    <cfRule type="expression" dxfId="2" priority="3">
      <formula>$F$45&gt;0.25</formula>
    </cfRule>
  </conditionalFormatting>
  <conditionalFormatting sqref="H44:J45">
    <cfRule type="expression" dxfId="1" priority="2">
      <formula>$F$45&gt;0.25</formula>
    </cfRule>
  </conditionalFormatting>
  <conditionalFormatting sqref="G40:J42">
    <cfRule type="expression" dxfId="0" priority="1">
      <formula>$F$45&gt;0.25</formula>
    </cfRule>
  </conditionalFormatting>
  <dataValidations xWindow="177" yWindow="462" count="2">
    <dataValidation type="decimal" operator="lessThanOrEqual" allowBlank="1" showInputMessage="1" showErrorMessage="1" errorTitle="Time Alert" error="Time Room is Actually Used for CACFP must be less than or equal to Total Time Room is Used." sqref="F8:F15" xr:uid="{2835884B-278D-4243-B9F3-96216A112026}">
      <formula1>1</formula1>
    </dataValidation>
    <dataValidation type="decimal" operator="lessThanOrEqual" allowBlank="1" showInputMessage="1" showErrorMessage="1" sqref="F45" xr:uid="{188C5894-6F3E-44F8-A294-90E3A1CFFC7F}">
      <formula1>0.25</formula1>
    </dataValidation>
  </dataValidations>
  <pageMargins left="0.7" right="0.7" top="0.75" bottom="0.75" header="0.3" footer="0.3"/>
  <pageSetup scale="81" fitToHeight="0" orientation="portrait" r:id="rId1"/>
  <ignoredErrors>
    <ignoredError sqref="D32:D39 H18 B32:B39" unlockedFormula="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511B5-E449-4E2F-AB45-E0317F8F5B56}">
  <sheetPr codeName="Sheet12">
    <tabColor theme="6" tint="0.39997558519241921"/>
    <pageSetUpPr fitToPage="1"/>
  </sheetPr>
  <dimension ref="A1:F37"/>
  <sheetViews>
    <sheetView workbookViewId="0">
      <selection activeCell="B7" sqref="B7"/>
    </sheetView>
  </sheetViews>
  <sheetFormatPr defaultColWidth="8.88671875" defaultRowHeight="14.4" x14ac:dyDescent="0.3"/>
  <cols>
    <col min="1" max="1" width="28.6640625" style="514" customWidth="1"/>
    <col min="2" max="2" width="47.6640625" style="514" customWidth="1"/>
    <col min="3" max="3" width="25.44140625" style="514" customWidth="1"/>
    <col min="4" max="4" width="33" style="514" customWidth="1"/>
    <col min="5" max="16384" width="8.88671875" style="514"/>
  </cols>
  <sheetData>
    <row r="1" spans="1:6" ht="15" thickBot="1" x14ac:dyDescent="0.35"/>
    <row r="2" spans="1:6" ht="43.2" customHeight="1" x14ac:dyDescent="0.4">
      <c r="A2" s="1060" t="s">
        <v>108</v>
      </c>
      <c r="B2" s="1061"/>
      <c r="C2" s="1061"/>
      <c r="D2" s="1062"/>
      <c r="E2" s="14"/>
      <c r="F2" s="19"/>
    </row>
    <row r="3" spans="1:6" ht="16.2" customHeight="1" x14ac:dyDescent="0.3">
      <c r="A3" s="17"/>
      <c r="D3" s="515"/>
    </row>
    <row r="4" spans="1:6" ht="65.25" customHeight="1" x14ac:dyDescent="0.3">
      <c r="A4" s="1063" t="s">
        <v>563</v>
      </c>
      <c r="B4" s="1064"/>
      <c r="C4" s="1064"/>
      <c r="D4" s="1065"/>
    </row>
    <row r="5" spans="1:6" ht="16.2" customHeight="1" x14ac:dyDescent="0.3">
      <c r="A5" s="525" t="s">
        <v>564</v>
      </c>
      <c r="B5" s="526"/>
      <c r="C5" s="526"/>
      <c r="D5" s="527"/>
    </row>
    <row r="6" spans="1:6" ht="16.2" customHeight="1" x14ac:dyDescent="0.3">
      <c r="A6" s="528"/>
      <c r="B6" s="526"/>
      <c r="C6" s="526"/>
      <c r="D6" s="527"/>
    </row>
    <row r="7" spans="1:6" ht="18" customHeight="1" x14ac:dyDescent="0.3">
      <c r="A7" s="529" t="s">
        <v>109</v>
      </c>
      <c r="B7" s="579"/>
      <c r="C7" s="530" t="s">
        <v>110</v>
      </c>
      <c r="D7" s="581"/>
    </row>
    <row r="8" spans="1:6" ht="18" customHeight="1" x14ac:dyDescent="0.3">
      <c r="A8" s="531" t="s">
        <v>111</v>
      </c>
      <c r="B8" s="580"/>
      <c r="C8" s="532" t="s">
        <v>112</v>
      </c>
      <c r="D8" s="584"/>
    </row>
    <row r="9" spans="1:6" ht="18" customHeight="1" x14ac:dyDescent="0.3">
      <c r="A9" s="531" t="s">
        <v>113</v>
      </c>
      <c r="B9" s="580"/>
      <c r="C9" s="533"/>
      <c r="D9" s="534"/>
    </row>
    <row r="10" spans="1:6" ht="18" customHeight="1" x14ac:dyDescent="0.3">
      <c r="A10" s="1069" t="s">
        <v>114</v>
      </c>
      <c r="B10" s="1070"/>
      <c r="C10" s="1070" t="s">
        <v>115</v>
      </c>
      <c r="D10" s="1071"/>
    </row>
    <row r="11" spans="1:6" ht="18" customHeight="1" x14ac:dyDescent="0.3">
      <c r="A11" s="1066" t="s">
        <v>565</v>
      </c>
      <c r="B11" s="1067"/>
      <c r="C11" s="1067"/>
      <c r="D11" s="1068"/>
    </row>
    <row r="12" spans="1:6" ht="49.2" customHeight="1" x14ac:dyDescent="0.3">
      <c r="A12" s="1048"/>
      <c r="B12" s="1049"/>
      <c r="C12" s="1049"/>
      <c r="D12" s="1050"/>
    </row>
    <row r="13" spans="1:6" ht="27.6" customHeight="1" x14ac:dyDescent="0.3">
      <c r="A13" s="1072" t="s">
        <v>566</v>
      </c>
      <c r="B13" s="1073"/>
      <c r="C13" s="1073"/>
      <c r="D13" s="1074"/>
    </row>
    <row r="14" spans="1:6" ht="18.600000000000001" customHeight="1" x14ac:dyDescent="0.3">
      <c r="A14" s="1075" t="s">
        <v>567</v>
      </c>
      <c r="B14" s="1076"/>
      <c r="C14" s="1076"/>
      <c r="D14" s="1077"/>
    </row>
    <row r="15" spans="1:6" ht="45.6" customHeight="1" x14ac:dyDescent="0.3">
      <c r="A15" s="1048"/>
      <c r="B15" s="1049"/>
      <c r="C15" s="1049"/>
      <c r="D15" s="1050"/>
    </row>
    <row r="16" spans="1:6" ht="45" customHeight="1" x14ac:dyDescent="0.3">
      <c r="A16" s="1051" t="s">
        <v>568</v>
      </c>
      <c r="B16" s="1052"/>
      <c r="C16" s="1052"/>
      <c r="D16" s="1053"/>
    </row>
    <row r="17" spans="1:4" ht="45.6" customHeight="1" x14ac:dyDescent="0.3">
      <c r="A17" s="1048"/>
      <c r="B17" s="1049"/>
      <c r="C17" s="1049"/>
      <c r="D17" s="1050"/>
    </row>
    <row r="18" spans="1:4" ht="27" customHeight="1" x14ac:dyDescent="0.3">
      <c r="A18" s="1051" t="s">
        <v>569</v>
      </c>
      <c r="B18" s="1052"/>
      <c r="C18" s="1052"/>
      <c r="D18" s="1053"/>
    </row>
    <row r="19" spans="1:4" ht="45.6" customHeight="1" x14ac:dyDescent="0.3">
      <c r="A19" s="1048"/>
      <c r="B19" s="1049"/>
      <c r="C19" s="1049"/>
      <c r="D19" s="1050"/>
    </row>
    <row r="20" spans="1:4" x14ac:dyDescent="0.3">
      <c r="A20" s="535"/>
      <c r="B20" s="536"/>
      <c r="C20" s="536"/>
      <c r="D20" s="537"/>
    </row>
    <row r="21" spans="1:4" ht="18" customHeight="1" x14ac:dyDescent="0.3">
      <c r="A21" s="538"/>
      <c r="B21" s="539"/>
      <c r="C21" s="539"/>
      <c r="D21" s="540"/>
    </row>
    <row r="22" spans="1:4" ht="15" thickBot="1" x14ac:dyDescent="0.35">
      <c r="A22" s="535"/>
      <c r="B22" s="536"/>
      <c r="C22" s="536"/>
      <c r="D22" s="537"/>
    </row>
    <row r="23" spans="1:4" ht="21" customHeight="1" thickBot="1" x14ac:dyDescent="0.35">
      <c r="A23" s="582" t="s">
        <v>116</v>
      </c>
      <c r="B23" s="541"/>
      <c r="C23" s="583" t="s">
        <v>117</v>
      </c>
      <c r="D23" s="542"/>
    </row>
    <row r="24" spans="1:4" ht="16.2" customHeight="1" x14ac:dyDescent="0.3">
      <c r="A24" s="543"/>
      <c r="B24" s="544"/>
      <c r="C24" s="544"/>
      <c r="D24" s="545"/>
    </row>
    <row r="25" spans="1:4" ht="23.4" customHeight="1" x14ac:dyDescent="0.3">
      <c r="A25" s="1054" t="s">
        <v>570</v>
      </c>
      <c r="B25" s="1055"/>
      <c r="C25" s="1055"/>
      <c r="D25" s="1056"/>
    </row>
    <row r="26" spans="1:4" ht="22.2" customHeight="1" x14ac:dyDescent="0.3">
      <c r="A26" s="1057" t="s">
        <v>571</v>
      </c>
      <c r="B26" s="1058"/>
      <c r="C26" s="1058"/>
      <c r="D26" s="1059"/>
    </row>
    <row r="27" spans="1:4" ht="18" customHeight="1" x14ac:dyDescent="0.3">
      <c r="A27" s="546"/>
      <c r="B27" s="547"/>
      <c r="C27" s="547"/>
      <c r="D27" s="548"/>
    </row>
    <row r="28" spans="1:4" ht="18" customHeight="1" x14ac:dyDescent="0.3">
      <c r="A28" s="549" t="s">
        <v>572</v>
      </c>
      <c r="B28" s="1028"/>
      <c r="C28" s="1029"/>
      <c r="D28" s="1030"/>
    </row>
    <row r="29" spans="1:4" ht="18" customHeight="1" x14ac:dyDescent="0.3">
      <c r="A29" s="550"/>
      <c r="B29" s="551"/>
      <c r="C29" s="551"/>
      <c r="D29" s="552"/>
    </row>
    <row r="30" spans="1:4" ht="18" customHeight="1" x14ac:dyDescent="0.3">
      <c r="A30" s="1031" t="s">
        <v>573</v>
      </c>
      <c r="B30" s="1032"/>
      <c r="C30" s="1032"/>
      <c r="D30" s="1033"/>
    </row>
    <row r="31" spans="1:4" ht="18" customHeight="1" x14ac:dyDescent="0.3">
      <c r="A31" s="1034"/>
      <c r="B31" s="1035"/>
      <c r="C31" s="1035"/>
      <c r="D31" s="1036"/>
    </row>
    <row r="32" spans="1:4" ht="18" customHeight="1" x14ac:dyDescent="0.3">
      <c r="A32" s="1037"/>
      <c r="B32" s="1038"/>
      <c r="C32" s="1038"/>
      <c r="D32" s="1039"/>
    </row>
    <row r="33" spans="1:4" ht="18" customHeight="1" x14ac:dyDescent="0.3">
      <c r="A33" s="1040"/>
      <c r="B33" s="1041"/>
      <c r="C33" s="1041"/>
      <c r="D33" s="1042"/>
    </row>
    <row r="34" spans="1:4" ht="18" customHeight="1" thickBot="1" x14ac:dyDescent="0.35">
      <c r="A34" s="1043"/>
      <c r="B34" s="1044"/>
      <c r="C34" s="1044"/>
      <c r="D34" s="1045"/>
    </row>
    <row r="35" spans="1:4" ht="22.2" customHeight="1" thickBot="1" x14ac:dyDescent="0.35">
      <c r="A35" s="1046" t="s">
        <v>574</v>
      </c>
      <c r="B35" s="1047"/>
      <c r="C35" s="553"/>
      <c r="D35" s="554" t="s">
        <v>117</v>
      </c>
    </row>
    <row r="36" spans="1:4" x14ac:dyDescent="0.3">
      <c r="A36" s="526"/>
      <c r="B36" s="526"/>
      <c r="C36" s="526"/>
      <c r="D36" s="555"/>
    </row>
    <row r="37" spans="1:4" ht="28.95" customHeight="1" x14ac:dyDescent="0.3">
      <c r="A37" s="1026" t="s">
        <v>433</v>
      </c>
      <c r="B37" s="1026"/>
      <c r="C37" s="1026"/>
      <c r="D37" s="1027"/>
    </row>
  </sheetData>
  <sheetProtection algorithmName="SHA-512" hashValue="R4une22QlJN7UDo36DeNq0iqrtGjFvVApW165ZlvUf1bW6cOmqgBTzDyaN+/Wdwm+9x4ysdnrwqi150Ra38OBQ==" saltValue="D7RHG1kVpVUpMAvHXTKAhQ==" spinCount="100000" sheet="1" objects="1" scenarios="1"/>
  <mergeCells count="21">
    <mergeCell ref="A2:D2"/>
    <mergeCell ref="A4:D4"/>
    <mergeCell ref="A16:D16"/>
    <mergeCell ref="A11:D11"/>
    <mergeCell ref="A10:B10"/>
    <mergeCell ref="C10:D10"/>
    <mergeCell ref="A12:D12"/>
    <mergeCell ref="A13:D13"/>
    <mergeCell ref="A14:D14"/>
    <mergeCell ref="A15:D15"/>
    <mergeCell ref="A17:D17"/>
    <mergeCell ref="A18:D18"/>
    <mergeCell ref="A19:D19"/>
    <mergeCell ref="A25:D25"/>
    <mergeCell ref="A26:D26"/>
    <mergeCell ref="A37:D37"/>
    <mergeCell ref="B28:D28"/>
    <mergeCell ref="A30:D30"/>
    <mergeCell ref="A31:D33"/>
    <mergeCell ref="A34:D34"/>
    <mergeCell ref="A35:B35"/>
  </mergeCells>
  <pageMargins left="0.7" right="0.7" top="0.75" bottom="0.75" header="0.3" footer="0.3"/>
  <pageSetup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6" r:id="rId4" name="Check Box 4">
              <controlPr defaultSize="0" autoFill="0" autoLine="0" autoPict="0">
                <anchor moveWithCells="1">
                  <from>
                    <xdr:col>2</xdr:col>
                    <xdr:colOff>198120</xdr:colOff>
                    <xdr:row>8</xdr:row>
                    <xdr:rowOff>0</xdr:rowOff>
                  </from>
                  <to>
                    <xdr:col>2</xdr:col>
                    <xdr:colOff>1516380</xdr:colOff>
                    <xdr:row>9</xdr:row>
                    <xdr:rowOff>0</xdr:rowOff>
                  </to>
                </anchor>
              </controlPr>
            </control>
          </mc:Choice>
        </mc:AlternateContent>
        <mc:AlternateContent xmlns:mc="http://schemas.openxmlformats.org/markup-compatibility/2006">
          <mc:Choice Requires="x14">
            <control shapeId="44037" r:id="rId5" name="Check Box 5">
              <controlPr defaultSize="0" autoFill="0" autoLine="0" autoPict="0">
                <anchor moveWithCells="1">
                  <from>
                    <xdr:col>3</xdr:col>
                    <xdr:colOff>137160</xdr:colOff>
                    <xdr:row>7</xdr:row>
                    <xdr:rowOff>220980</xdr:rowOff>
                  </from>
                  <to>
                    <xdr:col>3</xdr:col>
                    <xdr:colOff>2179320</xdr:colOff>
                    <xdr:row>9</xdr:row>
                    <xdr:rowOff>0</xdr:rowOff>
                  </to>
                </anchor>
              </controlPr>
            </control>
          </mc:Choice>
        </mc:AlternateContent>
        <mc:AlternateContent xmlns:mc="http://schemas.openxmlformats.org/markup-compatibility/2006">
          <mc:Choice Requires="x14">
            <control shapeId="44038" r:id="rId6" name="Check Box 6">
              <controlPr defaultSize="0" autoFill="0" autoLine="0" autoPict="0">
                <anchor moveWithCells="1">
                  <from>
                    <xdr:col>0</xdr:col>
                    <xdr:colOff>144780</xdr:colOff>
                    <xdr:row>20</xdr:row>
                    <xdr:rowOff>22860</xdr:rowOff>
                  </from>
                  <to>
                    <xdr:col>3</xdr:col>
                    <xdr:colOff>1737360</xdr:colOff>
                    <xdr:row>20</xdr:row>
                    <xdr:rowOff>175260</xdr:rowOff>
                  </to>
                </anchor>
              </controlPr>
            </control>
          </mc:Choice>
        </mc:AlternateContent>
        <mc:AlternateContent xmlns:mc="http://schemas.openxmlformats.org/markup-compatibility/2006">
          <mc:Choice Requires="x14">
            <control shapeId="44039" r:id="rId7" name="Check Box 7">
              <controlPr defaultSize="0" autoFill="0" autoLine="0" autoPict="0">
                <anchor moveWithCells="1">
                  <from>
                    <xdr:col>0</xdr:col>
                    <xdr:colOff>335280</xdr:colOff>
                    <xdr:row>25</xdr:row>
                    <xdr:rowOff>266700</xdr:rowOff>
                  </from>
                  <to>
                    <xdr:col>1</xdr:col>
                    <xdr:colOff>419100</xdr:colOff>
                    <xdr:row>27</xdr:row>
                    <xdr:rowOff>99060</xdr:rowOff>
                  </to>
                </anchor>
              </controlPr>
            </control>
          </mc:Choice>
        </mc:AlternateContent>
        <mc:AlternateContent xmlns:mc="http://schemas.openxmlformats.org/markup-compatibility/2006">
          <mc:Choice Requires="x14">
            <control shapeId="44040" r:id="rId8" name="Check Box 8">
              <controlPr defaultSize="0" autoFill="0" autoLine="0" autoPict="0">
                <anchor moveWithCells="1">
                  <from>
                    <xdr:col>1</xdr:col>
                    <xdr:colOff>2042160</xdr:colOff>
                    <xdr:row>25</xdr:row>
                    <xdr:rowOff>266700</xdr:rowOff>
                  </from>
                  <to>
                    <xdr:col>2</xdr:col>
                    <xdr:colOff>807720</xdr:colOff>
                    <xdr:row>27</xdr:row>
                    <xdr:rowOff>99060</xdr:rowOff>
                  </to>
                </anchor>
              </controlPr>
            </control>
          </mc:Choice>
        </mc:AlternateContent>
        <mc:AlternateContent xmlns:mc="http://schemas.openxmlformats.org/markup-compatibility/2006">
          <mc:Choice Requires="x14">
            <control shapeId="44041" r:id="rId9" name="Check Box 9">
              <controlPr defaultSize="0" autoFill="0" autoLine="0" autoPict="0">
                <anchor moveWithCells="1">
                  <from>
                    <xdr:col>3</xdr:col>
                    <xdr:colOff>76200</xdr:colOff>
                    <xdr:row>25</xdr:row>
                    <xdr:rowOff>274320</xdr:rowOff>
                  </from>
                  <to>
                    <xdr:col>3</xdr:col>
                    <xdr:colOff>2125980</xdr:colOff>
                    <xdr:row>27</xdr:row>
                    <xdr:rowOff>99060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89906-15A6-4E70-9C66-7A78E0B45FF4}">
  <sheetPr codeName="Sheet13">
    <tabColor theme="6" tint="0.39997558519241921"/>
    <pageSetUpPr fitToPage="1"/>
  </sheetPr>
  <dimension ref="A1:G52"/>
  <sheetViews>
    <sheetView workbookViewId="0">
      <selection activeCell="A2" sqref="A2:G2"/>
    </sheetView>
  </sheetViews>
  <sheetFormatPr defaultColWidth="9.109375" defaultRowHeight="14.4" x14ac:dyDescent="0.3"/>
  <cols>
    <col min="1" max="1" width="33" style="556" customWidth="1"/>
    <col min="2" max="2" width="16.5546875" style="556" customWidth="1"/>
    <col min="3" max="3" width="15.44140625" style="556" customWidth="1"/>
    <col min="4" max="4" width="50.44140625" style="556" customWidth="1"/>
    <col min="5" max="5" width="15.33203125" style="556" customWidth="1"/>
    <col min="6" max="6" width="23.109375" style="556" customWidth="1"/>
    <col min="7" max="7" width="19.6640625" style="556" customWidth="1"/>
    <col min="8" max="256" width="9.109375" style="556"/>
    <col min="257" max="257" width="33" style="556" customWidth="1"/>
    <col min="258" max="258" width="16.5546875" style="556" customWidth="1"/>
    <col min="259" max="259" width="15.44140625" style="556" customWidth="1"/>
    <col min="260" max="260" width="50.44140625" style="556" customWidth="1"/>
    <col min="261" max="261" width="15.33203125" style="556" customWidth="1"/>
    <col min="262" max="262" width="23.109375" style="556" customWidth="1"/>
    <col min="263" max="263" width="19.6640625" style="556" customWidth="1"/>
    <col min="264" max="512" width="9.109375" style="556"/>
    <col min="513" max="513" width="33" style="556" customWidth="1"/>
    <col min="514" max="514" width="16.5546875" style="556" customWidth="1"/>
    <col min="515" max="515" width="15.44140625" style="556" customWidth="1"/>
    <col min="516" max="516" width="50.44140625" style="556" customWidth="1"/>
    <col min="517" max="517" width="15.33203125" style="556" customWidth="1"/>
    <col min="518" max="518" width="23.109375" style="556" customWidth="1"/>
    <col min="519" max="519" width="19.6640625" style="556" customWidth="1"/>
    <col min="520" max="768" width="9.109375" style="556"/>
    <col min="769" max="769" width="33" style="556" customWidth="1"/>
    <col min="770" max="770" width="16.5546875" style="556" customWidth="1"/>
    <col min="771" max="771" width="15.44140625" style="556" customWidth="1"/>
    <col min="772" max="772" width="50.44140625" style="556" customWidth="1"/>
    <col min="773" max="773" width="15.33203125" style="556" customWidth="1"/>
    <col min="774" max="774" width="23.109375" style="556" customWidth="1"/>
    <col min="775" max="775" width="19.6640625" style="556" customWidth="1"/>
    <col min="776" max="1024" width="9.109375" style="556"/>
    <col min="1025" max="1025" width="33" style="556" customWidth="1"/>
    <col min="1026" max="1026" width="16.5546875" style="556" customWidth="1"/>
    <col min="1027" max="1027" width="15.44140625" style="556" customWidth="1"/>
    <col min="1028" max="1028" width="50.44140625" style="556" customWidth="1"/>
    <col min="1029" max="1029" width="15.33203125" style="556" customWidth="1"/>
    <col min="1030" max="1030" width="23.109375" style="556" customWidth="1"/>
    <col min="1031" max="1031" width="19.6640625" style="556" customWidth="1"/>
    <col min="1032" max="1280" width="9.109375" style="556"/>
    <col min="1281" max="1281" width="33" style="556" customWidth="1"/>
    <col min="1282" max="1282" width="16.5546875" style="556" customWidth="1"/>
    <col min="1283" max="1283" width="15.44140625" style="556" customWidth="1"/>
    <col min="1284" max="1284" width="50.44140625" style="556" customWidth="1"/>
    <col min="1285" max="1285" width="15.33203125" style="556" customWidth="1"/>
    <col min="1286" max="1286" width="23.109375" style="556" customWidth="1"/>
    <col min="1287" max="1287" width="19.6640625" style="556" customWidth="1"/>
    <col min="1288" max="1536" width="9.109375" style="556"/>
    <col min="1537" max="1537" width="33" style="556" customWidth="1"/>
    <col min="1538" max="1538" width="16.5546875" style="556" customWidth="1"/>
    <col min="1539" max="1539" width="15.44140625" style="556" customWidth="1"/>
    <col min="1540" max="1540" width="50.44140625" style="556" customWidth="1"/>
    <col min="1541" max="1541" width="15.33203125" style="556" customWidth="1"/>
    <col min="1542" max="1542" width="23.109375" style="556" customWidth="1"/>
    <col min="1543" max="1543" width="19.6640625" style="556" customWidth="1"/>
    <col min="1544" max="1792" width="9.109375" style="556"/>
    <col min="1793" max="1793" width="33" style="556" customWidth="1"/>
    <col min="1794" max="1794" width="16.5546875" style="556" customWidth="1"/>
    <col min="1795" max="1795" width="15.44140625" style="556" customWidth="1"/>
    <col min="1796" max="1796" width="50.44140625" style="556" customWidth="1"/>
    <col min="1797" max="1797" width="15.33203125" style="556" customWidth="1"/>
    <col min="1798" max="1798" width="23.109375" style="556" customWidth="1"/>
    <col min="1799" max="1799" width="19.6640625" style="556" customWidth="1"/>
    <col min="1800" max="2048" width="9.109375" style="556"/>
    <col min="2049" max="2049" width="33" style="556" customWidth="1"/>
    <col min="2050" max="2050" width="16.5546875" style="556" customWidth="1"/>
    <col min="2051" max="2051" width="15.44140625" style="556" customWidth="1"/>
    <col min="2052" max="2052" width="50.44140625" style="556" customWidth="1"/>
    <col min="2053" max="2053" width="15.33203125" style="556" customWidth="1"/>
    <col min="2054" max="2054" width="23.109375" style="556" customWidth="1"/>
    <col min="2055" max="2055" width="19.6640625" style="556" customWidth="1"/>
    <col min="2056" max="2304" width="9.109375" style="556"/>
    <col min="2305" max="2305" width="33" style="556" customWidth="1"/>
    <col min="2306" max="2306" width="16.5546875" style="556" customWidth="1"/>
    <col min="2307" max="2307" width="15.44140625" style="556" customWidth="1"/>
    <col min="2308" max="2308" width="50.44140625" style="556" customWidth="1"/>
    <col min="2309" max="2309" width="15.33203125" style="556" customWidth="1"/>
    <col min="2310" max="2310" width="23.109375" style="556" customWidth="1"/>
    <col min="2311" max="2311" width="19.6640625" style="556" customWidth="1"/>
    <col min="2312" max="2560" width="9.109375" style="556"/>
    <col min="2561" max="2561" width="33" style="556" customWidth="1"/>
    <col min="2562" max="2562" width="16.5546875" style="556" customWidth="1"/>
    <col min="2563" max="2563" width="15.44140625" style="556" customWidth="1"/>
    <col min="2564" max="2564" width="50.44140625" style="556" customWidth="1"/>
    <col min="2565" max="2565" width="15.33203125" style="556" customWidth="1"/>
    <col min="2566" max="2566" width="23.109375" style="556" customWidth="1"/>
    <col min="2567" max="2567" width="19.6640625" style="556" customWidth="1"/>
    <col min="2568" max="2816" width="9.109375" style="556"/>
    <col min="2817" max="2817" width="33" style="556" customWidth="1"/>
    <col min="2818" max="2818" width="16.5546875" style="556" customWidth="1"/>
    <col min="2819" max="2819" width="15.44140625" style="556" customWidth="1"/>
    <col min="2820" max="2820" width="50.44140625" style="556" customWidth="1"/>
    <col min="2821" max="2821" width="15.33203125" style="556" customWidth="1"/>
    <col min="2822" max="2822" width="23.109375" style="556" customWidth="1"/>
    <col min="2823" max="2823" width="19.6640625" style="556" customWidth="1"/>
    <col min="2824" max="3072" width="9.109375" style="556"/>
    <col min="3073" max="3073" width="33" style="556" customWidth="1"/>
    <col min="3074" max="3074" width="16.5546875" style="556" customWidth="1"/>
    <col min="3075" max="3075" width="15.44140625" style="556" customWidth="1"/>
    <col min="3076" max="3076" width="50.44140625" style="556" customWidth="1"/>
    <col min="3077" max="3077" width="15.33203125" style="556" customWidth="1"/>
    <col min="3078" max="3078" width="23.109375" style="556" customWidth="1"/>
    <col min="3079" max="3079" width="19.6640625" style="556" customWidth="1"/>
    <col min="3080" max="3328" width="9.109375" style="556"/>
    <col min="3329" max="3329" width="33" style="556" customWidth="1"/>
    <col min="3330" max="3330" width="16.5546875" style="556" customWidth="1"/>
    <col min="3331" max="3331" width="15.44140625" style="556" customWidth="1"/>
    <col min="3332" max="3332" width="50.44140625" style="556" customWidth="1"/>
    <col min="3333" max="3333" width="15.33203125" style="556" customWidth="1"/>
    <col min="3334" max="3334" width="23.109375" style="556" customWidth="1"/>
    <col min="3335" max="3335" width="19.6640625" style="556" customWidth="1"/>
    <col min="3336" max="3584" width="9.109375" style="556"/>
    <col min="3585" max="3585" width="33" style="556" customWidth="1"/>
    <col min="3586" max="3586" width="16.5546875" style="556" customWidth="1"/>
    <col min="3587" max="3587" width="15.44140625" style="556" customWidth="1"/>
    <col min="3588" max="3588" width="50.44140625" style="556" customWidth="1"/>
    <col min="3589" max="3589" width="15.33203125" style="556" customWidth="1"/>
    <col min="3590" max="3590" width="23.109375" style="556" customWidth="1"/>
    <col min="3591" max="3591" width="19.6640625" style="556" customWidth="1"/>
    <col min="3592" max="3840" width="9.109375" style="556"/>
    <col min="3841" max="3841" width="33" style="556" customWidth="1"/>
    <col min="3842" max="3842" width="16.5546875" style="556" customWidth="1"/>
    <col min="3843" max="3843" width="15.44140625" style="556" customWidth="1"/>
    <col min="3844" max="3844" width="50.44140625" style="556" customWidth="1"/>
    <col min="3845" max="3845" width="15.33203125" style="556" customWidth="1"/>
    <col min="3846" max="3846" width="23.109375" style="556" customWidth="1"/>
    <col min="3847" max="3847" width="19.6640625" style="556" customWidth="1"/>
    <col min="3848" max="4096" width="9.109375" style="556"/>
    <col min="4097" max="4097" width="33" style="556" customWidth="1"/>
    <col min="4098" max="4098" width="16.5546875" style="556" customWidth="1"/>
    <col min="4099" max="4099" width="15.44140625" style="556" customWidth="1"/>
    <col min="4100" max="4100" width="50.44140625" style="556" customWidth="1"/>
    <col min="4101" max="4101" width="15.33203125" style="556" customWidth="1"/>
    <col min="4102" max="4102" width="23.109375" style="556" customWidth="1"/>
    <col min="4103" max="4103" width="19.6640625" style="556" customWidth="1"/>
    <col min="4104" max="4352" width="9.109375" style="556"/>
    <col min="4353" max="4353" width="33" style="556" customWidth="1"/>
    <col min="4354" max="4354" width="16.5546875" style="556" customWidth="1"/>
    <col min="4355" max="4355" width="15.44140625" style="556" customWidth="1"/>
    <col min="4356" max="4356" width="50.44140625" style="556" customWidth="1"/>
    <col min="4357" max="4357" width="15.33203125" style="556" customWidth="1"/>
    <col min="4358" max="4358" width="23.109375" style="556" customWidth="1"/>
    <col min="4359" max="4359" width="19.6640625" style="556" customWidth="1"/>
    <col min="4360" max="4608" width="9.109375" style="556"/>
    <col min="4609" max="4609" width="33" style="556" customWidth="1"/>
    <col min="4610" max="4610" width="16.5546875" style="556" customWidth="1"/>
    <col min="4611" max="4611" width="15.44140625" style="556" customWidth="1"/>
    <col min="4612" max="4612" width="50.44140625" style="556" customWidth="1"/>
    <col min="4613" max="4613" width="15.33203125" style="556" customWidth="1"/>
    <col min="4614" max="4614" width="23.109375" style="556" customWidth="1"/>
    <col min="4615" max="4615" width="19.6640625" style="556" customWidth="1"/>
    <col min="4616" max="4864" width="9.109375" style="556"/>
    <col min="4865" max="4865" width="33" style="556" customWidth="1"/>
    <col min="4866" max="4866" width="16.5546875" style="556" customWidth="1"/>
    <col min="4867" max="4867" width="15.44140625" style="556" customWidth="1"/>
    <col min="4868" max="4868" width="50.44140625" style="556" customWidth="1"/>
    <col min="4869" max="4869" width="15.33203125" style="556" customWidth="1"/>
    <col min="4870" max="4870" width="23.109375" style="556" customWidth="1"/>
    <col min="4871" max="4871" width="19.6640625" style="556" customWidth="1"/>
    <col min="4872" max="5120" width="9.109375" style="556"/>
    <col min="5121" max="5121" width="33" style="556" customWidth="1"/>
    <col min="5122" max="5122" width="16.5546875" style="556" customWidth="1"/>
    <col min="5123" max="5123" width="15.44140625" style="556" customWidth="1"/>
    <col min="5124" max="5124" width="50.44140625" style="556" customWidth="1"/>
    <col min="5125" max="5125" width="15.33203125" style="556" customWidth="1"/>
    <col min="5126" max="5126" width="23.109375" style="556" customWidth="1"/>
    <col min="5127" max="5127" width="19.6640625" style="556" customWidth="1"/>
    <col min="5128" max="5376" width="9.109375" style="556"/>
    <col min="5377" max="5377" width="33" style="556" customWidth="1"/>
    <col min="5378" max="5378" width="16.5546875" style="556" customWidth="1"/>
    <col min="5379" max="5379" width="15.44140625" style="556" customWidth="1"/>
    <col min="5380" max="5380" width="50.44140625" style="556" customWidth="1"/>
    <col min="5381" max="5381" width="15.33203125" style="556" customWidth="1"/>
    <col min="5382" max="5382" width="23.109375" style="556" customWidth="1"/>
    <col min="5383" max="5383" width="19.6640625" style="556" customWidth="1"/>
    <col min="5384" max="5632" width="9.109375" style="556"/>
    <col min="5633" max="5633" width="33" style="556" customWidth="1"/>
    <col min="5634" max="5634" width="16.5546875" style="556" customWidth="1"/>
    <col min="5635" max="5635" width="15.44140625" style="556" customWidth="1"/>
    <col min="5636" max="5636" width="50.44140625" style="556" customWidth="1"/>
    <col min="5637" max="5637" width="15.33203125" style="556" customWidth="1"/>
    <col min="5638" max="5638" width="23.109375" style="556" customWidth="1"/>
    <col min="5639" max="5639" width="19.6640625" style="556" customWidth="1"/>
    <col min="5640" max="5888" width="9.109375" style="556"/>
    <col min="5889" max="5889" width="33" style="556" customWidth="1"/>
    <col min="5890" max="5890" width="16.5546875" style="556" customWidth="1"/>
    <col min="5891" max="5891" width="15.44140625" style="556" customWidth="1"/>
    <col min="5892" max="5892" width="50.44140625" style="556" customWidth="1"/>
    <col min="5893" max="5893" width="15.33203125" style="556" customWidth="1"/>
    <col min="5894" max="5894" width="23.109375" style="556" customWidth="1"/>
    <col min="5895" max="5895" width="19.6640625" style="556" customWidth="1"/>
    <col min="5896" max="6144" width="9.109375" style="556"/>
    <col min="6145" max="6145" width="33" style="556" customWidth="1"/>
    <col min="6146" max="6146" width="16.5546875" style="556" customWidth="1"/>
    <col min="6147" max="6147" width="15.44140625" style="556" customWidth="1"/>
    <col min="6148" max="6148" width="50.44140625" style="556" customWidth="1"/>
    <col min="6149" max="6149" width="15.33203125" style="556" customWidth="1"/>
    <col min="6150" max="6150" width="23.109375" style="556" customWidth="1"/>
    <col min="6151" max="6151" width="19.6640625" style="556" customWidth="1"/>
    <col min="6152" max="6400" width="9.109375" style="556"/>
    <col min="6401" max="6401" width="33" style="556" customWidth="1"/>
    <col min="6402" max="6402" width="16.5546875" style="556" customWidth="1"/>
    <col min="6403" max="6403" width="15.44140625" style="556" customWidth="1"/>
    <col min="6404" max="6404" width="50.44140625" style="556" customWidth="1"/>
    <col min="6405" max="6405" width="15.33203125" style="556" customWidth="1"/>
    <col min="6406" max="6406" width="23.109375" style="556" customWidth="1"/>
    <col min="6407" max="6407" width="19.6640625" style="556" customWidth="1"/>
    <col min="6408" max="6656" width="9.109375" style="556"/>
    <col min="6657" max="6657" width="33" style="556" customWidth="1"/>
    <col min="6658" max="6658" width="16.5546875" style="556" customWidth="1"/>
    <col min="6659" max="6659" width="15.44140625" style="556" customWidth="1"/>
    <col min="6660" max="6660" width="50.44140625" style="556" customWidth="1"/>
    <col min="6661" max="6661" width="15.33203125" style="556" customWidth="1"/>
    <col min="6662" max="6662" width="23.109375" style="556" customWidth="1"/>
    <col min="6663" max="6663" width="19.6640625" style="556" customWidth="1"/>
    <col min="6664" max="6912" width="9.109375" style="556"/>
    <col min="6913" max="6913" width="33" style="556" customWidth="1"/>
    <col min="6914" max="6914" width="16.5546875" style="556" customWidth="1"/>
    <col min="6915" max="6915" width="15.44140625" style="556" customWidth="1"/>
    <col min="6916" max="6916" width="50.44140625" style="556" customWidth="1"/>
    <col min="6917" max="6917" width="15.33203125" style="556" customWidth="1"/>
    <col min="6918" max="6918" width="23.109375" style="556" customWidth="1"/>
    <col min="6919" max="6919" width="19.6640625" style="556" customWidth="1"/>
    <col min="6920" max="7168" width="9.109375" style="556"/>
    <col min="7169" max="7169" width="33" style="556" customWidth="1"/>
    <col min="7170" max="7170" width="16.5546875" style="556" customWidth="1"/>
    <col min="7171" max="7171" width="15.44140625" style="556" customWidth="1"/>
    <col min="7172" max="7172" width="50.44140625" style="556" customWidth="1"/>
    <col min="7173" max="7173" width="15.33203125" style="556" customWidth="1"/>
    <col min="7174" max="7174" width="23.109375" style="556" customWidth="1"/>
    <col min="7175" max="7175" width="19.6640625" style="556" customWidth="1"/>
    <col min="7176" max="7424" width="9.109375" style="556"/>
    <col min="7425" max="7425" width="33" style="556" customWidth="1"/>
    <col min="7426" max="7426" width="16.5546875" style="556" customWidth="1"/>
    <col min="7427" max="7427" width="15.44140625" style="556" customWidth="1"/>
    <col min="7428" max="7428" width="50.44140625" style="556" customWidth="1"/>
    <col min="7429" max="7429" width="15.33203125" style="556" customWidth="1"/>
    <col min="7430" max="7430" width="23.109375" style="556" customWidth="1"/>
    <col min="7431" max="7431" width="19.6640625" style="556" customWidth="1"/>
    <col min="7432" max="7680" width="9.109375" style="556"/>
    <col min="7681" max="7681" width="33" style="556" customWidth="1"/>
    <col min="7682" max="7682" width="16.5546875" style="556" customWidth="1"/>
    <col min="7683" max="7683" width="15.44140625" style="556" customWidth="1"/>
    <col min="7684" max="7684" width="50.44140625" style="556" customWidth="1"/>
    <col min="7685" max="7685" width="15.33203125" style="556" customWidth="1"/>
    <col min="7686" max="7686" width="23.109375" style="556" customWidth="1"/>
    <col min="7687" max="7687" width="19.6640625" style="556" customWidth="1"/>
    <col min="7688" max="7936" width="9.109375" style="556"/>
    <col min="7937" max="7937" width="33" style="556" customWidth="1"/>
    <col min="7938" max="7938" width="16.5546875" style="556" customWidth="1"/>
    <col min="7939" max="7939" width="15.44140625" style="556" customWidth="1"/>
    <col min="7940" max="7940" width="50.44140625" style="556" customWidth="1"/>
    <col min="7941" max="7941" width="15.33203125" style="556" customWidth="1"/>
    <col min="7942" max="7942" width="23.109375" style="556" customWidth="1"/>
    <col min="7943" max="7943" width="19.6640625" style="556" customWidth="1"/>
    <col min="7944" max="8192" width="9.109375" style="556"/>
    <col min="8193" max="8193" width="33" style="556" customWidth="1"/>
    <col min="8194" max="8194" width="16.5546875" style="556" customWidth="1"/>
    <col min="8195" max="8195" width="15.44140625" style="556" customWidth="1"/>
    <col min="8196" max="8196" width="50.44140625" style="556" customWidth="1"/>
    <col min="8197" max="8197" width="15.33203125" style="556" customWidth="1"/>
    <col min="8198" max="8198" width="23.109375" style="556" customWidth="1"/>
    <col min="8199" max="8199" width="19.6640625" style="556" customWidth="1"/>
    <col min="8200" max="8448" width="9.109375" style="556"/>
    <col min="8449" max="8449" width="33" style="556" customWidth="1"/>
    <col min="8450" max="8450" width="16.5546875" style="556" customWidth="1"/>
    <col min="8451" max="8451" width="15.44140625" style="556" customWidth="1"/>
    <col min="8452" max="8452" width="50.44140625" style="556" customWidth="1"/>
    <col min="8453" max="8453" width="15.33203125" style="556" customWidth="1"/>
    <col min="8454" max="8454" width="23.109375" style="556" customWidth="1"/>
    <col min="8455" max="8455" width="19.6640625" style="556" customWidth="1"/>
    <col min="8456" max="8704" width="9.109375" style="556"/>
    <col min="8705" max="8705" width="33" style="556" customWidth="1"/>
    <col min="8706" max="8706" width="16.5546875" style="556" customWidth="1"/>
    <col min="8707" max="8707" width="15.44140625" style="556" customWidth="1"/>
    <col min="8708" max="8708" width="50.44140625" style="556" customWidth="1"/>
    <col min="8709" max="8709" width="15.33203125" style="556" customWidth="1"/>
    <col min="8710" max="8710" width="23.109375" style="556" customWidth="1"/>
    <col min="8711" max="8711" width="19.6640625" style="556" customWidth="1"/>
    <col min="8712" max="8960" width="9.109375" style="556"/>
    <col min="8961" max="8961" width="33" style="556" customWidth="1"/>
    <col min="8962" max="8962" width="16.5546875" style="556" customWidth="1"/>
    <col min="8963" max="8963" width="15.44140625" style="556" customWidth="1"/>
    <col min="8964" max="8964" width="50.44140625" style="556" customWidth="1"/>
    <col min="8965" max="8965" width="15.33203125" style="556" customWidth="1"/>
    <col min="8966" max="8966" width="23.109375" style="556" customWidth="1"/>
    <col min="8967" max="8967" width="19.6640625" style="556" customWidth="1"/>
    <col min="8968" max="9216" width="9.109375" style="556"/>
    <col min="9217" max="9217" width="33" style="556" customWidth="1"/>
    <col min="9218" max="9218" width="16.5546875" style="556" customWidth="1"/>
    <col min="9219" max="9219" width="15.44140625" style="556" customWidth="1"/>
    <col min="9220" max="9220" width="50.44140625" style="556" customWidth="1"/>
    <col min="9221" max="9221" width="15.33203125" style="556" customWidth="1"/>
    <col min="9222" max="9222" width="23.109375" style="556" customWidth="1"/>
    <col min="9223" max="9223" width="19.6640625" style="556" customWidth="1"/>
    <col min="9224" max="9472" width="9.109375" style="556"/>
    <col min="9473" max="9473" width="33" style="556" customWidth="1"/>
    <col min="9474" max="9474" width="16.5546875" style="556" customWidth="1"/>
    <col min="9475" max="9475" width="15.44140625" style="556" customWidth="1"/>
    <col min="9476" max="9476" width="50.44140625" style="556" customWidth="1"/>
    <col min="9477" max="9477" width="15.33203125" style="556" customWidth="1"/>
    <col min="9478" max="9478" width="23.109375" style="556" customWidth="1"/>
    <col min="9479" max="9479" width="19.6640625" style="556" customWidth="1"/>
    <col min="9480" max="9728" width="9.109375" style="556"/>
    <col min="9729" max="9729" width="33" style="556" customWidth="1"/>
    <col min="9730" max="9730" width="16.5546875" style="556" customWidth="1"/>
    <col min="9731" max="9731" width="15.44140625" style="556" customWidth="1"/>
    <col min="9732" max="9732" width="50.44140625" style="556" customWidth="1"/>
    <col min="9733" max="9733" width="15.33203125" style="556" customWidth="1"/>
    <col min="9734" max="9734" width="23.109375" style="556" customWidth="1"/>
    <col min="9735" max="9735" width="19.6640625" style="556" customWidth="1"/>
    <col min="9736" max="9984" width="9.109375" style="556"/>
    <col min="9985" max="9985" width="33" style="556" customWidth="1"/>
    <col min="9986" max="9986" width="16.5546875" style="556" customWidth="1"/>
    <col min="9987" max="9987" width="15.44140625" style="556" customWidth="1"/>
    <col min="9988" max="9988" width="50.44140625" style="556" customWidth="1"/>
    <col min="9989" max="9989" width="15.33203125" style="556" customWidth="1"/>
    <col min="9990" max="9990" width="23.109375" style="556" customWidth="1"/>
    <col min="9991" max="9991" width="19.6640625" style="556" customWidth="1"/>
    <col min="9992" max="10240" width="9.109375" style="556"/>
    <col min="10241" max="10241" width="33" style="556" customWidth="1"/>
    <col min="10242" max="10242" width="16.5546875" style="556" customWidth="1"/>
    <col min="10243" max="10243" width="15.44140625" style="556" customWidth="1"/>
    <col min="10244" max="10244" width="50.44140625" style="556" customWidth="1"/>
    <col min="10245" max="10245" width="15.33203125" style="556" customWidth="1"/>
    <col min="10246" max="10246" width="23.109375" style="556" customWidth="1"/>
    <col min="10247" max="10247" width="19.6640625" style="556" customWidth="1"/>
    <col min="10248" max="10496" width="9.109375" style="556"/>
    <col min="10497" max="10497" width="33" style="556" customWidth="1"/>
    <col min="10498" max="10498" width="16.5546875" style="556" customWidth="1"/>
    <col min="10499" max="10499" width="15.44140625" style="556" customWidth="1"/>
    <col min="10500" max="10500" width="50.44140625" style="556" customWidth="1"/>
    <col min="10501" max="10501" width="15.33203125" style="556" customWidth="1"/>
    <col min="10502" max="10502" width="23.109375" style="556" customWidth="1"/>
    <col min="10503" max="10503" width="19.6640625" style="556" customWidth="1"/>
    <col min="10504" max="10752" width="9.109375" style="556"/>
    <col min="10753" max="10753" width="33" style="556" customWidth="1"/>
    <col min="10754" max="10754" width="16.5546875" style="556" customWidth="1"/>
    <col min="10755" max="10755" width="15.44140625" style="556" customWidth="1"/>
    <col min="10756" max="10756" width="50.44140625" style="556" customWidth="1"/>
    <col min="10757" max="10757" width="15.33203125" style="556" customWidth="1"/>
    <col min="10758" max="10758" width="23.109375" style="556" customWidth="1"/>
    <col min="10759" max="10759" width="19.6640625" style="556" customWidth="1"/>
    <col min="10760" max="11008" width="9.109375" style="556"/>
    <col min="11009" max="11009" width="33" style="556" customWidth="1"/>
    <col min="11010" max="11010" width="16.5546875" style="556" customWidth="1"/>
    <col min="11011" max="11011" width="15.44140625" style="556" customWidth="1"/>
    <col min="11012" max="11012" width="50.44140625" style="556" customWidth="1"/>
    <col min="11013" max="11013" width="15.33203125" style="556" customWidth="1"/>
    <col min="11014" max="11014" width="23.109375" style="556" customWidth="1"/>
    <col min="11015" max="11015" width="19.6640625" style="556" customWidth="1"/>
    <col min="11016" max="11264" width="9.109375" style="556"/>
    <col min="11265" max="11265" width="33" style="556" customWidth="1"/>
    <col min="11266" max="11266" width="16.5546875" style="556" customWidth="1"/>
    <col min="11267" max="11267" width="15.44140625" style="556" customWidth="1"/>
    <col min="11268" max="11268" width="50.44140625" style="556" customWidth="1"/>
    <col min="11269" max="11269" width="15.33203125" style="556" customWidth="1"/>
    <col min="11270" max="11270" width="23.109375" style="556" customWidth="1"/>
    <col min="11271" max="11271" width="19.6640625" style="556" customWidth="1"/>
    <col min="11272" max="11520" width="9.109375" style="556"/>
    <col min="11521" max="11521" width="33" style="556" customWidth="1"/>
    <col min="11522" max="11522" width="16.5546875" style="556" customWidth="1"/>
    <col min="11523" max="11523" width="15.44140625" style="556" customWidth="1"/>
    <col min="11524" max="11524" width="50.44140625" style="556" customWidth="1"/>
    <col min="11525" max="11525" width="15.33203125" style="556" customWidth="1"/>
    <col min="11526" max="11526" width="23.109375" style="556" customWidth="1"/>
    <col min="11527" max="11527" width="19.6640625" style="556" customWidth="1"/>
    <col min="11528" max="11776" width="9.109375" style="556"/>
    <col min="11777" max="11777" width="33" style="556" customWidth="1"/>
    <col min="11778" max="11778" width="16.5546875" style="556" customWidth="1"/>
    <col min="11779" max="11779" width="15.44140625" style="556" customWidth="1"/>
    <col min="11780" max="11780" width="50.44140625" style="556" customWidth="1"/>
    <col min="11781" max="11781" width="15.33203125" style="556" customWidth="1"/>
    <col min="11782" max="11782" width="23.109375" style="556" customWidth="1"/>
    <col min="11783" max="11783" width="19.6640625" style="556" customWidth="1"/>
    <col min="11784" max="12032" width="9.109375" style="556"/>
    <col min="12033" max="12033" width="33" style="556" customWidth="1"/>
    <col min="12034" max="12034" width="16.5546875" style="556" customWidth="1"/>
    <col min="12035" max="12035" width="15.44140625" style="556" customWidth="1"/>
    <col min="12036" max="12036" width="50.44140625" style="556" customWidth="1"/>
    <col min="12037" max="12037" width="15.33203125" style="556" customWidth="1"/>
    <col min="12038" max="12038" width="23.109375" style="556" customWidth="1"/>
    <col min="12039" max="12039" width="19.6640625" style="556" customWidth="1"/>
    <col min="12040" max="12288" width="9.109375" style="556"/>
    <col min="12289" max="12289" width="33" style="556" customWidth="1"/>
    <col min="12290" max="12290" width="16.5546875" style="556" customWidth="1"/>
    <col min="12291" max="12291" width="15.44140625" style="556" customWidth="1"/>
    <col min="12292" max="12292" width="50.44140625" style="556" customWidth="1"/>
    <col min="12293" max="12293" width="15.33203125" style="556" customWidth="1"/>
    <col min="12294" max="12294" width="23.109375" style="556" customWidth="1"/>
    <col min="12295" max="12295" width="19.6640625" style="556" customWidth="1"/>
    <col min="12296" max="12544" width="9.109375" style="556"/>
    <col min="12545" max="12545" width="33" style="556" customWidth="1"/>
    <col min="12546" max="12546" width="16.5546875" style="556" customWidth="1"/>
    <col min="12547" max="12547" width="15.44140625" style="556" customWidth="1"/>
    <col min="12548" max="12548" width="50.44140625" style="556" customWidth="1"/>
    <col min="12549" max="12549" width="15.33203125" style="556" customWidth="1"/>
    <col min="12550" max="12550" width="23.109375" style="556" customWidth="1"/>
    <col min="12551" max="12551" width="19.6640625" style="556" customWidth="1"/>
    <col min="12552" max="12800" width="9.109375" style="556"/>
    <col min="12801" max="12801" width="33" style="556" customWidth="1"/>
    <col min="12802" max="12802" width="16.5546875" style="556" customWidth="1"/>
    <col min="12803" max="12803" width="15.44140625" style="556" customWidth="1"/>
    <col min="12804" max="12804" width="50.44140625" style="556" customWidth="1"/>
    <col min="12805" max="12805" width="15.33203125" style="556" customWidth="1"/>
    <col min="12806" max="12806" width="23.109375" style="556" customWidth="1"/>
    <col min="12807" max="12807" width="19.6640625" style="556" customWidth="1"/>
    <col min="12808" max="13056" width="9.109375" style="556"/>
    <col min="13057" max="13057" width="33" style="556" customWidth="1"/>
    <col min="13058" max="13058" width="16.5546875" style="556" customWidth="1"/>
    <col min="13059" max="13059" width="15.44140625" style="556" customWidth="1"/>
    <col min="13060" max="13060" width="50.44140625" style="556" customWidth="1"/>
    <col min="13061" max="13061" width="15.33203125" style="556" customWidth="1"/>
    <col min="13062" max="13062" width="23.109375" style="556" customWidth="1"/>
    <col min="13063" max="13063" width="19.6640625" style="556" customWidth="1"/>
    <col min="13064" max="13312" width="9.109375" style="556"/>
    <col min="13313" max="13313" width="33" style="556" customWidth="1"/>
    <col min="13314" max="13314" width="16.5546875" style="556" customWidth="1"/>
    <col min="13315" max="13315" width="15.44140625" style="556" customWidth="1"/>
    <col min="13316" max="13316" width="50.44140625" style="556" customWidth="1"/>
    <col min="13317" max="13317" width="15.33203125" style="556" customWidth="1"/>
    <col min="13318" max="13318" width="23.109375" style="556" customWidth="1"/>
    <col min="13319" max="13319" width="19.6640625" style="556" customWidth="1"/>
    <col min="13320" max="13568" width="9.109375" style="556"/>
    <col min="13569" max="13569" width="33" style="556" customWidth="1"/>
    <col min="13570" max="13570" width="16.5546875" style="556" customWidth="1"/>
    <col min="13571" max="13571" width="15.44140625" style="556" customWidth="1"/>
    <col min="13572" max="13572" width="50.44140625" style="556" customWidth="1"/>
    <col min="13573" max="13573" width="15.33203125" style="556" customWidth="1"/>
    <col min="13574" max="13574" width="23.109375" style="556" customWidth="1"/>
    <col min="13575" max="13575" width="19.6640625" style="556" customWidth="1"/>
    <col min="13576" max="13824" width="9.109375" style="556"/>
    <col min="13825" max="13825" width="33" style="556" customWidth="1"/>
    <col min="13826" max="13826" width="16.5546875" style="556" customWidth="1"/>
    <col min="13827" max="13827" width="15.44140625" style="556" customWidth="1"/>
    <col min="13828" max="13828" width="50.44140625" style="556" customWidth="1"/>
    <col min="13829" max="13829" width="15.33203125" style="556" customWidth="1"/>
    <col min="13830" max="13830" width="23.109375" style="556" customWidth="1"/>
    <col min="13831" max="13831" width="19.6640625" style="556" customWidth="1"/>
    <col min="13832" max="14080" width="9.109375" style="556"/>
    <col min="14081" max="14081" width="33" style="556" customWidth="1"/>
    <col min="14082" max="14082" width="16.5546875" style="556" customWidth="1"/>
    <col min="14083" max="14083" width="15.44140625" style="556" customWidth="1"/>
    <col min="14084" max="14084" width="50.44140625" style="556" customWidth="1"/>
    <col min="14085" max="14085" width="15.33203125" style="556" customWidth="1"/>
    <col min="14086" max="14086" width="23.109375" style="556" customWidth="1"/>
    <col min="14087" max="14087" width="19.6640625" style="556" customWidth="1"/>
    <col min="14088" max="14336" width="9.109375" style="556"/>
    <col min="14337" max="14337" width="33" style="556" customWidth="1"/>
    <col min="14338" max="14338" width="16.5546875" style="556" customWidth="1"/>
    <col min="14339" max="14339" width="15.44140625" style="556" customWidth="1"/>
    <col min="14340" max="14340" width="50.44140625" style="556" customWidth="1"/>
    <col min="14341" max="14341" width="15.33203125" style="556" customWidth="1"/>
    <col min="14342" max="14342" width="23.109375" style="556" customWidth="1"/>
    <col min="14343" max="14343" width="19.6640625" style="556" customWidth="1"/>
    <col min="14344" max="14592" width="9.109375" style="556"/>
    <col min="14593" max="14593" width="33" style="556" customWidth="1"/>
    <col min="14594" max="14594" width="16.5546875" style="556" customWidth="1"/>
    <col min="14595" max="14595" width="15.44140625" style="556" customWidth="1"/>
    <col min="14596" max="14596" width="50.44140625" style="556" customWidth="1"/>
    <col min="14597" max="14597" width="15.33203125" style="556" customWidth="1"/>
    <col min="14598" max="14598" width="23.109375" style="556" customWidth="1"/>
    <col min="14599" max="14599" width="19.6640625" style="556" customWidth="1"/>
    <col min="14600" max="14848" width="9.109375" style="556"/>
    <col min="14849" max="14849" width="33" style="556" customWidth="1"/>
    <col min="14850" max="14850" width="16.5546875" style="556" customWidth="1"/>
    <col min="14851" max="14851" width="15.44140625" style="556" customWidth="1"/>
    <col min="14852" max="14852" width="50.44140625" style="556" customWidth="1"/>
    <col min="14853" max="14853" width="15.33203125" style="556" customWidth="1"/>
    <col min="14854" max="14854" width="23.109375" style="556" customWidth="1"/>
    <col min="14855" max="14855" width="19.6640625" style="556" customWidth="1"/>
    <col min="14856" max="15104" width="9.109375" style="556"/>
    <col min="15105" max="15105" width="33" style="556" customWidth="1"/>
    <col min="15106" max="15106" width="16.5546875" style="556" customWidth="1"/>
    <col min="15107" max="15107" width="15.44140625" style="556" customWidth="1"/>
    <col min="15108" max="15108" width="50.44140625" style="556" customWidth="1"/>
    <col min="15109" max="15109" width="15.33203125" style="556" customWidth="1"/>
    <col min="15110" max="15110" width="23.109375" style="556" customWidth="1"/>
    <col min="15111" max="15111" width="19.6640625" style="556" customWidth="1"/>
    <col min="15112" max="15360" width="9.109375" style="556"/>
    <col min="15361" max="15361" width="33" style="556" customWidth="1"/>
    <col min="15362" max="15362" width="16.5546875" style="556" customWidth="1"/>
    <col min="15363" max="15363" width="15.44140625" style="556" customWidth="1"/>
    <col min="15364" max="15364" width="50.44140625" style="556" customWidth="1"/>
    <col min="15365" max="15365" width="15.33203125" style="556" customWidth="1"/>
    <col min="15366" max="15366" width="23.109375" style="556" customWidth="1"/>
    <col min="15367" max="15367" width="19.6640625" style="556" customWidth="1"/>
    <col min="15368" max="15616" width="9.109375" style="556"/>
    <col min="15617" max="15617" width="33" style="556" customWidth="1"/>
    <col min="15618" max="15618" width="16.5546875" style="556" customWidth="1"/>
    <col min="15619" max="15619" width="15.44140625" style="556" customWidth="1"/>
    <col min="15620" max="15620" width="50.44140625" style="556" customWidth="1"/>
    <col min="15621" max="15621" width="15.33203125" style="556" customWidth="1"/>
    <col min="15622" max="15622" width="23.109375" style="556" customWidth="1"/>
    <col min="15623" max="15623" width="19.6640625" style="556" customWidth="1"/>
    <col min="15624" max="15872" width="9.109375" style="556"/>
    <col min="15873" max="15873" width="33" style="556" customWidth="1"/>
    <col min="15874" max="15874" width="16.5546875" style="556" customWidth="1"/>
    <col min="15875" max="15875" width="15.44140625" style="556" customWidth="1"/>
    <col min="15876" max="15876" width="50.44140625" style="556" customWidth="1"/>
    <col min="15877" max="15877" width="15.33203125" style="556" customWidth="1"/>
    <col min="15878" max="15878" width="23.109375" style="556" customWidth="1"/>
    <col min="15879" max="15879" width="19.6640625" style="556" customWidth="1"/>
    <col min="15880" max="16128" width="9.109375" style="556"/>
    <col min="16129" max="16129" width="33" style="556" customWidth="1"/>
    <col min="16130" max="16130" width="16.5546875" style="556" customWidth="1"/>
    <col min="16131" max="16131" width="15.44140625" style="556" customWidth="1"/>
    <col min="16132" max="16132" width="50.44140625" style="556" customWidth="1"/>
    <col min="16133" max="16133" width="15.33203125" style="556" customWidth="1"/>
    <col min="16134" max="16134" width="23.109375" style="556" customWidth="1"/>
    <col min="16135" max="16135" width="19.6640625" style="556" customWidth="1"/>
    <col min="16136" max="16384" width="9.109375" style="556"/>
  </cols>
  <sheetData>
    <row r="1" spans="1:7" ht="15" thickBot="1" x14ac:dyDescent="0.35"/>
    <row r="2" spans="1:7" ht="24" thickBot="1" x14ac:dyDescent="0.5">
      <c r="A2" s="1078" t="s">
        <v>575</v>
      </c>
      <c r="B2" s="1079"/>
      <c r="C2" s="1079"/>
      <c r="D2" s="1079"/>
      <c r="E2" s="1079"/>
      <c r="F2" s="1079"/>
      <c r="G2" s="1080"/>
    </row>
    <row r="3" spans="1:7" ht="15" thickBot="1" x14ac:dyDescent="0.35">
      <c r="A3" s="557"/>
      <c r="B3" s="557"/>
      <c r="C3" s="557"/>
      <c r="D3" s="558" t="s">
        <v>576</v>
      </c>
      <c r="E3" s="557"/>
      <c r="F3" s="557"/>
      <c r="G3" s="557"/>
    </row>
    <row r="4" spans="1:7" ht="24" thickBot="1" x14ac:dyDescent="0.5">
      <c r="A4" s="1078" t="s">
        <v>121</v>
      </c>
      <c r="B4" s="1079"/>
      <c r="C4" s="1079"/>
      <c r="D4" s="1079"/>
      <c r="E4" s="1079"/>
      <c r="F4" s="1079"/>
      <c r="G4" s="1080"/>
    </row>
    <row r="5" spans="1:7" ht="54.6" thickBot="1" x14ac:dyDescent="0.35">
      <c r="A5" s="559" t="s">
        <v>577</v>
      </c>
      <c r="B5" s="560" t="s">
        <v>122</v>
      </c>
      <c r="C5" s="560" t="s">
        <v>123</v>
      </c>
      <c r="D5" s="560" t="s">
        <v>578</v>
      </c>
      <c r="E5" s="560" t="s">
        <v>124</v>
      </c>
      <c r="F5" s="560" t="s">
        <v>579</v>
      </c>
      <c r="G5" s="560" t="s">
        <v>580</v>
      </c>
    </row>
    <row r="6" spans="1:7" ht="31.8" thickBot="1" x14ac:dyDescent="0.35">
      <c r="A6" s="561" t="s">
        <v>125</v>
      </c>
      <c r="B6" s="562" t="s">
        <v>126</v>
      </c>
      <c r="C6" s="562">
        <v>19</v>
      </c>
      <c r="D6" s="563" t="s">
        <v>127</v>
      </c>
      <c r="E6" s="562" t="s">
        <v>128</v>
      </c>
      <c r="F6" s="562"/>
      <c r="G6" s="562"/>
    </row>
    <row r="7" spans="1:7" ht="47.4" thickBot="1" x14ac:dyDescent="0.35">
      <c r="A7" s="561" t="s">
        <v>129</v>
      </c>
      <c r="B7" s="562" t="s">
        <v>130</v>
      </c>
      <c r="C7" s="562">
        <v>21</v>
      </c>
      <c r="D7" s="563" t="s">
        <v>131</v>
      </c>
      <c r="E7" s="562" t="s">
        <v>15</v>
      </c>
      <c r="F7" s="562" t="s">
        <v>128</v>
      </c>
      <c r="G7" s="562"/>
    </row>
    <row r="8" spans="1:7" ht="31.8" thickBot="1" x14ac:dyDescent="0.35">
      <c r="A8" s="561" t="s">
        <v>132</v>
      </c>
      <c r="B8" s="564" t="s">
        <v>133</v>
      </c>
      <c r="C8" s="562">
        <v>22</v>
      </c>
      <c r="D8" s="563" t="s">
        <v>134</v>
      </c>
      <c r="E8" s="562"/>
      <c r="F8" s="562" t="s">
        <v>128</v>
      </c>
      <c r="G8" s="562"/>
    </row>
    <row r="9" spans="1:7" ht="94.2" thickBot="1" x14ac:dyDescent="0.35">
      <c r="A9" s="561" t="s">
        <v>135</v>
      </c>
      <c r="B9" s="562" t="s">
        <v>136</v>
      </c>
      <c r="C9" s="562">
        <v>26</v>
      </c>
      <c r="D9" s="563" t="s">
        <v>137</v>
      </c>
      <c r="E9" s="562"/>
      <c r="F9" s="562" t="s">
        <v>128</v>
      </c>
      <c r="G9" s="562"/>
    </row>
    <row r="10" spans="1:7" ht="47.4" thickBot="1" x14ac:dyDescent="0.35">
      <c r="A10" s="561" t="s">
        <v>138</v>
      </c>
      <c r="B10" s="562" t="s">
        <v>139</v>
      </c>
      <c r="C10" s="562">
        <v>28</v>
      </c>
      <c r="D10" s="563" t="s">
        <v>140</v>
      </c>
      <c r="E10" s="562"/>
      <c r="F10" s="562" t="s">
        <v>128</v>
      </c>
      <c r="G10" s="562"/>
    </row>
    <row r="11" spans="1:7" ht="31.8" thickBot="1" x14ac:dyDescent="0.35">
      <c r="A11" s="561"/>
      <c r="B11" s="562" t="s">
        <v>141</v>
      </c>
      <c r="C11" s="562">
        <v>28</v>
      </c>
      <c r="D11" s="563" t="s">
        <v>142</v>
      </c>
      <c r="E11" s="562"/>
      <c r="F11" s="562" t="s">
        <v>128</v>
      </c>
      <c r="G11" s="562"/>
    </row>
    <row r="12" spans="1:7" ht="47.4" thickBot="1" x14ac:dyDescent="0.35">
      <c r="A12" s="561"/>
      <c r="B12" s="562" t="s">
        <v>143</v>
      </c>
      <c r="C12" s="562">
        <v>29</v>
      </c>
      <c r="D12" s="563" t="s">
        <v>144</v>
      </c>
      <c r="E12" s="562"/>
      <c r="F12" s="562" t="s">
        <v>128</v>
      </c>
      <c r="G12" s="562"/>
    </row>
    <row r="13" spans="1:7" ht="16.2" thickBot="1" x14ac:dyDescent="0.35">
      <c r="A13" s="561"/>
      <c r="B13" s="562" t="s">
        <v>145</v>
      </c>
      <c r="C13" s="562">
        <v>30</v>
      </c>
      <c r="D13" s="563" t="s">
        <v>146</v>
      </c>
      <c r="E13" s="562"/>
      <c r="F13" s="562" t="s">
        <v>128</v>
      </c>
      <c r="G13" s="562"/>
    </row>
    <row r="14" spans="1:7" ht="31.8" thickBot="1" x14ac:dyDescent="0.35">
      <c r="A14" s="561" t="s">
        <v>147</v>
      </c>
      <c r="B14" s="562">
        <v>14</v>
      </c>
      <c r="C14" s="562">
        <v>32</v>
      </c>
      <c r="D14" s="563" t="s">
        <v>148</v>
      </c>
      <c r="E14" s="562"/>
      <c r="F14" s="562" t="s">
        <v>128</v>
      </c>
      <c r="G14" s="562"/>
    </row>
    <row r="15" spans="1:7" ht="47.4" thickBot="1" x14ac:dyDescent="0.35">
      <c r="A15" s="561" t="s">
        <v>149</v>
      </c>
      <c r="B15" s="562" t="s">
        <v>150</v>
      </c>
      <c r="C15" s="562">
        <v>34</v>
      </c>
      <c r="D15" s="563" t="s">
        <v>151</v>
      </c>
      <c r="E15" s="562"/>
      <c r="F15" s="562" t="s">
        <v>128</v>
      </c>
      <c r="G15" s="562"/>
    </row>
    <row r="16" spans="1:7" ht="94.2" thickBot="1" x14ac:dyDescent="0.35">
      <c r="A16" s="561" t="s">
        <v>152</v>
      </c>
      <c r="B16" s="562" t="s">
        <v>153</v>
      </c>
      <c r="C16" s="562">
        <v>35</v>
      </c>
      <c r="D16" s="563" t="s">
        <v>154</v>
      </c>
      <c r="E16" s="562"/>
      <c r="F16" s="562" t="s">
        <v>128</v>
      </c>
      <c r="G16" s="562"/>
    </row>
    <row r="17" spans="1:7" ht="94.2" thickBot="1" x14ac:dyDescent="0.35">
      <c r="A17" s="561" t="s">
        <v>155</v>
      </c>
      <c r="B17" s="562" t="s">
        <v>156</v>
      </c>
      <c r="C17" s="562">
        <v>37</v>
      </c>
      <c r="D17" s="563" t="s">
        <v>157</v>
      </c>
      <c r="E17" s="562"/>
      <c r="F17" s="562" t="s">
        <v>128</v>
      </c>
      <c r="G17" s="562"/>
    </row>
    <row r="18" spans="1:7" ht="63" thickBot="1" x14ac:dyDescent="0.35">
      <c r="A18" s="561"/>
      <c r="B18" s="562" t="s">
        <v>158</v>
      </c>
      <c r="C18" s="562">
        <v>37</v>
      </c>
      <c r="D18" s="563" t="s">
        <v>159</v>
      </c>
      <c r="E18" s="562"/>
      <c r="F18" s="562" t="s">
        <v>128</v>
      </c>
      <c r="G18" s="562"/>
    </row>
    <row r="19" spans="1:7" ht="78.599999999999994" thickBot="1" x14ac:dyDescent="0.35">
      <c r="A19" s="561"/>
      <c r="B19" s="562" t="s">
        <v>160</v>
      </c>
      <c r="C19" s="562">
        <v>37</v>
      </c>
      <c r="D19" s="563" t="s">
        <v>161</v>
      </c>
      <c r="E19" s="562"/>
      <c r="F19" s="562"/>
      <c r="G19" s="562"/>
    </row>
    <row r="20" spans="1:7" ht="94.2" thickBot="1" x14ac:dyDescent="0.35">
      <c r="A20" s="561"/>
      <c r="B20" s="562" t="s">
        <v>162</v>
      </c>
      <c r="C20" s="562">
        <v>37</v>
      </c>
      <c r="D20" s="563" t="s">
        <v>163</v>
      </c>
      <c r="E20" s="562"/>
      <c r="F20" s="562" t="s">
        <v>128</v>
      </c>
      <c r="G20" s="562"/>
    </row>
    <row r="21" spans="1:7" ht="47.4" thickBot="1" x14ac:dyDescent="0.35">
      <c r="A21" s="561" t="s">
        <v>164</v>
      </c>
      <c r="B21" s="562" t="s">
        <v>165</v>
      </c>
      <c r="C21" s="562">
        <v>38</v>
      </c>
      <c r="D21" s="563" t="s">
        <v>166</v>
      </c>
      <c r="E21" s="562"/>
      <c r="F21" s="562" t="s">
        <v>128</v>
      </c>
      <c r="G21" s="562"/>
    </row>
    <row r="22" spans="1:7" ht="47.4" thickBot="1" x14ac:dyDescent="0.35">
      <c r="A22" s="561"/>
      <c r="B22" s="562" t="s">
        <v>167</v>
      </c>
      <c r="C22" s="562">
        <v>38</v>
      </c>
      <c r="D22" s="563" t="s">
        <v>168</v>
      </c>
      <c r="E22" s="562"/>
      <c r="F22" s="562" t="s">
        <v>128</v>
      </c>
      <c r="G22" s="562"/>
    </row>
    <row r="23" spans="1:7" ht="94.2" thickBot="1" x14ac:dyDescent="0.35">
      <c r="A23" s="561"/>
      <c r="B23" s="562" t="s">
        <v>169</v>
      </c>
      <c r="C23" s="562">
        <v>38</v>
      </c>
      <c r="D23" s="563" t="s">
        <v>170</v>
      </c>
      <c r="E23" s="562"/>
      <c r="F23" s="562" t="s">
        <v>128</v>
      </c>
      <c r="G23" s="562"/>
    </row>
    <row r="24" spans="1:7" ht="63" thickBot="1" x14ac:dyDescent="0.35">
      <c r="A24" s="561"/>
      <c r="B24" s="562" t="s">
        <v>171</v>
      </c>
      <c r="C24" s="562">
        <v>40</v>
      </c>
      <c r="D24" s="563" t="s">
        <v>172</v>
      </c>
      <c r="E24" s="562"/>
      <c r="F24" s="562" t="s">
        <v>128</v>
      </c>
      <c r="G24" s="562"/>
    </row>
    <row r="25" spans="1:7" ht="63" thickBot="1" x14ac:dyDescent="0.35">
      <c r="A25" s="561"/>
      <c r="B25" s="562" t="s">
        <v>173</v>
      </c>
      <c r="C25" s="562">
        <v>40</v>
      </c>
      <c r="D25" s="563" t="s">
        <v>174</v>
      </c>
      <c r="E25" s="562"/>
      <c r="F25" s="562" t="s">
        <v>128</v>
      </c>
      <c r="G25" s="562"/>
    </row>
    <row r="26" spans="1:7" ht="47.4" thickBot="1" x14ac:dyDescent="0.35">
      <c r="A26" s="561" t="s">
        <v>175</v>
      </c>
      <c r="B26" s="562" t="s">
        <v>176</v>
      </c>
      <c r="C26" s="562">
        <v>48</v>
      </c>
      <c r="D26" s="563" t="s">
        <v>177</v>
      </c>
      <c r="E26" s="562"/>
      <c r="F26" s="562" t="s">
        <v>128</v>
      </c>
      <c r="G26" s="562"/>
    </row>
    <row r="27" spans="1:7" ht="47.4" thickBot="1" x14ac:dyDescent="0.35">
      <c r="A27" s="561"/>
      <c r="B27" s="562" t="s">
        <v>178</v>
      </c>
      <c r="C27" s="562">
        <v>48</v>
      </c>
      <c r="D27" s="563" t="s">
        <v>179</v>
      </c>
      <c r="E27" s="562"/>
      <c r="F27" s="562" t="s">
        <v>128</v>
      </c>
      <c r="G27" s="562"/>
    </row>
    <row r="28" spans="1:7" ht="63" thickBot="1" x14ac:dyDescent="0.35">
      <c r="A28" s="561"/>
      <c r="B28" s="562" t="s">
        <v>180</v>
      </c>
      <c r="C28" s="562">
        <v>48</v>
      </c>
      <c r="D28" s="563" t="s">
        <v>181</v>
      </c>
      <c r="E28" s="562"/>
      <c r="F28" s="562" t="s">
        <v>128</v>
      </c>
      <c r="G28" s="562"/>
    </row>
    <row r="29" spans="1:7" ht="78.599999999999994" thickBot="1" x14ac:dyDescent="0.35">
      <c r="A29" s="561"/>
      <c r="B29" s="562" t="s">
        <v>182</v>
      </c>
      <c r="C29" s="562">
        <v>7</v>
      </c>
      <c r="D29" s="563" t="s">
        <v>183</v>
      </c>
      <c r="E29" s="562"/>
      <c r="F29" s="562" t="s">
        <v>128</v>
      </c>
      <c r="G29" s="562"/>
    </row>
    <row r="30" spans="1:7" ht="47.4" thickBot="1" x14ac:dyDescent="0.35">
      <c r="A30" s="561" t="s">
        <v>184</v>
      </c>
      <c r="B30" s="562" t="s">
        <v>185</v>
      </c>
      <c r="C30" s="562">
        <v>50</v>
      </c>
      <c r="D30" s="563" t="s">
        <v>186</v>
      </c>
      <c r="E30" s="562"/>
      <c r="F30" s="562" t="s">
        <v>128</v>
      </c>
      <c r="G30" s="562"/>
    </row>
    <row r="31" spans="1:7" ht="31.8" thickBot="1" x14ac:dyDescent="0.35">
      <c r="A31" s="561"/>
      <c r="B31" s="562" t="s">
        <v>187</v>
      </c>
      <c r="C31" s="562">
        <v>52</v>
      </c>
      <c r="D31" s="563" t="s">
        <v>188</v>
      </c>
      <c r="E31" s="562"/>
      <c r="F31" s="562" t="s">
        <v>128</v>
      </c>
      <c r="G31" s="562"/>
    </row>
    <row r="32" spans="1:7" ht="78.599999999999994" thickBot="1" x14ac:dyDescent="0.35">
      <c r="A32" s="561" t="s">
        <v>189</v>
      </c>
      <c r="B32" s="562" t="s">
        <v>190</v>
      </c>
      <c r="C32" s="562">
        <v>52</v>
      </c>
      <c r="D32" s="563" t="s">
        <v>191</v>
      </c>
      <c r="E32" s="562"/>
      <c r="F32" s="562" t="s">
        <v>128</v>
      </c>
      <c r="G32" s="562"/>
    </row>
    <row r="33" spans="1:7" ht="125.4" thickBot="1" x14ac:dyDescent="0.35">
      <c r="A33" s="561" t="s">
        <v>192</v>
      </c>
      <c r="B33" s="562" t="s">
        <v>193</v>
      </c>
      <c r="C33" s="562">
        <v>53</v>
      </c>
      <c r="D33" s="563" t="s">
        <v>194</v>
      </c>
      <c r="E33" s="562"/>
      <c r="F33" s="562" t="s">
        <v>128</v>
      </c>
      <c r="G33" s="562"/>
    </row>
    <row r="34" spans="1:7" ht="31.8" thickBot="1" x14ac:dyDescent="0.35">
      <c r="A34" s="561"/>
      <c r="B34" s="562" t="s">
        <v>195</v>
      </c>
      <c r="C34" s="562">
        <v>55</v>
      </c>
      <c r="D34" s="563" t="s">
        <v>196</v>
      </c>
      <c r="E34" s="562"/>
      <c r="F34" s="562" t="s">
        <v>128</v>
      </c>
      <c r="G34" s="562"/>
    </row>
    <row r="35" spans="1:7" ht="47.4" thickBot="1" x14ac:dyDescent="0.35">
      <c r="A35" s="561" t="s">
        <v>197</v>
      </c>
      <c r="B35" s="562" t="s">
        <v>198</v>
      </c>
      <c r="C35" s="562">
        <v>56</v>
      </c>
      <c r="D35" s="563" t="s">
        <v>199</v>
      </c>
      <c r="E35" s="562"/>
      <c r="F35" s="562" t="s">
        <v>128</v>
      </c>
      <c r="G35" s="562"/>
    </row>
    <row r="36" spans="1:7" ht="63" thickBot="1" x14ac:dyDescent="0.35">
      <c r="A36" s="561"/>
      <c r="B36" s="562" t="s">
        <v>200</v>
      </c>
      <c r="C36" s="562">
        <v>56</v>
      </c>
      <c r="D36" s="563" t="s">
        <v>201</v>
      </c>
      <c r="E36" s="562"/>
      <c r="F36" s="562" t="s">
        <v>128</v>
      </c>
      <c r="G36" s="562"/>
    </row>
    <row r="37" spans="1:7" ht="47.4" thickBot="1" x14ac:dyDescent="0.35">
      <c r="A37" s="561" t="s">
        <v>202</v>
      </c>
      <c r="B37" s="562">
        <v>26</v>
      </c>
      <c r="C37" s="562">
        <v>58</v>
      </c>
      <c r="D37" s="563" t="s">
        <v>203</v>
      </c>
      <c r="E37" s="562"/>
      <c r="F37" s="562" t="s">
        <v>128</v>
      </c>
      <c r="G37" s="562"/>
    </row>
    <row r="38" spans="1:7" ht="31.8" thickBot="1" x14ac:dyDescent="0.35">
      <c r="A38" s="561" t="s">
        <v>204</v>
      </c>
      <c r="B38" s="562">
        <v>27</v>
      </c>
      <c r="C38" s="562">
        <v>58</v>
      </c>
      <c r="D38" s="563" t="s">
        <v>205</v>
      </c>
      <c r="E38" s="562"/>
      <c r="F38" s="562" t="s">
        <v>206</v>
      </c>
      <c r="G38" s="562"/>
    </row>
    <row r="39" spans="1:7" ht="31.8" thickBot="1" x14ac:dyDescent="0.35">
      <c r="A39" s="561" t="s">
        <v>207</v>
      </c>
      <c r="B39" s="562" t="s">
        <v>208</v>
      </c>
      <c r="C39" s="562">
        <v>59</v>
      </c>
      <c r="D39" s="563" t="s">
        <v>209</v>
      </c>
      <c r="E39" s="562" t="s">
        <v>210</v>
      </c>
      <c r="F39" s="562"/>
      <c r="G39" s="562"/>
    </row>
    <row r="40" spans="1:7" ht="47.4" thickBot="1" x14ac:dyDescent="0.35">
      <c r="A40" s="561"/>
      <c r="B40" s="562" t="s">
        <v>211</v>
      </c>
      <c r="C40" s="562">
        <v>59</v>
      </c>
      <c r="D40" s="563" t="s">
        <v>212</v>
      </c>
      <c r="E40" s="562"/>
      <c r="F40" s="562" t="s">
        <v>128</v>
      </c>
      <c r="G40" s="562"/>
    </row>
    <row r="41" spans="1:7" ht="47.4" thickBot="1" x14ac:dyDescent="0.35">
      <c r="A41" s="561" t="s">
        <v>213</v>
      </c>
      <c r="B41" s="562" t="s">
        <v>214</v>
      </c>
      <c r="C41" s="562">
        <v>60</v>
      </c>
      <c r="D41" s="563" t="s">
        <v>215</v>
      </c>
      <c r="E41" s="562"/>
      <c r="F41" s="562"/>
      <c r="G41" s="562" t="s">
        <v>128</v>
      </c>
    </row>
    <row r="42" spans="1:7" ht="31.8" thickBot="1" x14ac:dyDescent="0.35">
      <c r="A42" s="561" t="s">
        <v>216</v>
      </c>
      <c r="B42" s="562" t="s">
        <v>217</v>
      </c>
      <c r="C42" s="562">
        <v>61</v>
      </c>
      <c r="D42" s="563" t="s">
        <v>218</v>
      </c>
      <c r="E42" s="562" t="s">
        <v>128</v>
      </c>
      <c r="F42" s="562"/>
      <c r="G42" s="562"/>
    </row>
    <row r="43" spans="1:7" ht="31.8" thickBot="1" x14ac:dyDescent="0.35">
      <c r="A43" s="561"/>
      <c r="B43" s="562" t="s">
        <v>219</v>
      </c>
      <c r="C43" s="562">
        <v>62</v>
      </c>
      <c r="D43" s="563" t="s">
        <v>220</v>
      </c>
      <c r="E43" s="562" t="s">
        <v>128</v>
      </c>
      <c r="F43" s="562"/>
      <c r="G43" s="562"/>
    </row>
    <row r="44" spans="1:7" ht="31.8" thickBot="1" x14ac:dyDescent="0.35">
      <c r="A44" s="561"/>
      <c r="B44" s="562" t="s">
        <v>221</v>
      </c>
      <c r="C44" s="562">
        <v>62</v>
      </c>
      <c r="D44" s="563" t="s">
        <v>222</v>
      </c>
      <c r="E44" s="562" t="s">
        <v>128</v>
      </c>
      <c r="F44" s="562"/>
      <c r="G44" s="562"/>
    </row>
    <row r="45" spans="1:7" ht="31.8" thickBot="1" x14ac:dyDescent="0.35">
      <c r="A45" s="561" t="s">
        <v>223</v>
      </c>
      <c r="B45" s="562">
        <v>32</v>
      </c>
      <c r="C45" s="562">
        <v>64</v>
      </c>
      <c r="D45" s="563" t="s">
        <v>224</v>
      </c>
      <c r="E45" s="562"/>
      <c r="F45" s="562" t="s">
        <v>128</v>
      </c>
      <c r="G45" s="562"/>
    </row>
    <row r="46" spans="1:7" ht="31.8" thickBot="1" x14ac:dyDescent="0.35">
      <c r="A46" s="561" t="s">
        <v>225</v>
      </c>
      <c r="B46" s="562">
        <v>33</v>
      </c>
      <c r="C46" s="562">
        <v>64</v>
      </c>
      <c r="D46" s="563" t="s">
        <v>226</v>
      </c>
      <c r="E46" s="562" t="s">
        <v>128</v>
      </c>
      <c r="F46" s="562"/>
      <c r="G46" s="562"/>
    </row>
    <row r="47" spans="1:7" ht="63" thickBot="1" x14ac:dyDescent="0.35">
      <c r="A47" s="561" t="s">
        <v>227</v>
      </c>
      <c r="B47" s="562" t="s">
        <v>228</v>
      </c>
      <c r="C47" s="562">
        <v>65</v>
      </c>
      <c r="D47" s="563" t="s">
        <v>229</v>
      </c>
      <c r="E47" s="562" t="s">
        <v>128</v>
      </c>
      <c r="F47" s="562"/>
      <c r="G47" s="562"/>
    </row>
    <row r="48" spans="1:7" ht="47.4" thickBot="1" x14ac:dyDescent="0.35">
      <c r="A48" s="561"/>
      <c r="B48" s="562" t="s">
        <v>230</v>
      </c>
      <c r="C48" s="562">
        <v>65</v>
      </c>
      <c r="D48" s="563" t="s">
        <v>231</v>
      </c>
      <c r="E48" s="562" t="s">
        <v>128</v>
      </c>
      <c r="F48" s="562"/>
      <c r="G48" s="562"/>
    </row>
    <row r="49" spans="1:7" ht="63" thickBot="1" x14ac:dyDescent="0.35">
      <c r="A49" s="561"/>
      <c r="B49" s="562" t="s">
        <v>232</v>
      </c>
      <c r="C49" s="562">
        <v>65</v>
      </c>
      <c r="D49" s="563" t="s">
        <v>233</v>
      </c>
      <c r="E49" s="562"/>
      <c r="F49" s="562" t="s">
        <v>128</v>
      </c>
      <c r="G49" s="562"/>
    </row>
    <row r="50" spans="1:7" ht="94.2" thickBot="1" x14ac:dyDescent="0.35">
      <c r="A50" s="561" t="s">
        <v>234</v>
      </c>
      <c r="B50" s="562" t="s">
        <v>235</v>
      </c>
      <c r="C50" s="562">
        <v>68</v>
      </c>
      <c r="D50" s="563" t="s">
        <v>236</v>
      </c>
      <c r="E50" s="562"/>
      <c r="F50" s="562" t="s">
        <v>128</v>
      </c>
      <c r="G50" s="562"/>
    </row>
    <row r="51" spans="1:7" ht="31.8" thickBot="1" x14ac:dyDescent="0.35">
      <c r="A51" s="561" t="s">
        <v>237</v>
      </c>
      <c r="B51" s="562" t="s">
        <v>238</v>
      </c>
      <c r="C51" s="562">
        <v>71</v>
      </c>
      <c r="D51" s="563" t="s">
        <v>239</v>
      </c>
      <c r="E51" s="562"/>
      <c r="F51" s="562" t="s">
        <v>128</v>
      </c>
      <c r="G51" s="562"/>
    </row>
    <row r="52" spans="1:7" ht="31.8" thickBot="1" x14ac:dyDescent="0.35">
      <c r="A52" s="561" t="s">
        <v>240</v>
      </c>
      <c r="B52" s="562">
        <v>39</v>
      </c>
      <c r="C52" s="562">
        <v>72</v>
      </c>
      <c r="D52" s="563" t="s">
        <v>241</v>
      </c>
      <c r="E52" s="562" t="s">
        <v>128</v>
      </c>
      <c r="F52" s="562"/>
      <c r="G52" s="562"/>
    </row>
  </sheetData>
  <sheetProtection algorithmName="SHA-512" hashValue="BHL46pxWVoPTFfTB6Ofhfh5w7AcbsmlGGqWzqvrIZaxhHmEwr/u1L5L7GzBm3wYmPT2EcK920nIqWt1LHEP9Jw==" saltValue="NM+vlZkxlpzxvXnJNipaIg==" spinCount="100000" sheet="1" objects="1" scenarios="1"/>
  <mergeCells count="2">
    <mergeCell ref="A2:G2"/>
    <mergeCell ref="A4:G4"/>
  </mergeCells>
  <hyperlinks>
    <hyperlink ref="D3" r:id="rId1" xr:uid="{A0B2AFCF-D159-47B0-BAAC-6188D3B23703}"/>
  </hyperlinks>
  <pageMargins left="0.7" right="0.7" top="0.75" bottom="0.75" header="0.3" footer="0.3"/>
  <pageSetup scale="61"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32434-6D00-4CA4-8A25-23168AA718AD}">
  <sheetPr codeName="Sheet1">
    <tabColor rgb="FFFF0000"/>
    <pageSetUpPr fitToPage="1"/>
  </sheetPr>
  <dimension ref="A1:M96"/>
  <sheetViews>
    <sheetView zoomScaleNormal="100" workbookViewId="0">
      <selection activeCell="D53" sqref="D53"/>
    </sheetView>
  </sheetViews>
  <sheetFormatPr defaultColWidth="0" defaultRowHeight="14.4" x14ac:dyDescent="0.3"/>
  <cols>
    <col min="1" max="1" width="2.109375" style="369" customWidth="1"/>
    <col min="2" max="2" width="21.6640625" style="369" customWidth="1"/>
    <col min="3" max="3" width="28.109375" style="369" customWidth="1"/>
    <col min="4" max="4" width="88.88671875" style="369" customWidth="1"/>
    <col min="5" max="5" width="9.109375" style="369" customWidth="1"/>
    <col min="6" max="13" width="0" style="369" hidden="1" customWidth="1"/>
    <col min="14" max="16384" width="9.109375" style="369" hidden="1"/>
  </cols>
  <sheetData>
    <row r="1" spans="2:4" ht="15" thickBot="1" x14ac:dyDescent="0.35"/>
    <row r="2" spans="2:4" ht="21" customHeight="1" x14ac:dyDescent="0.3">
      <c r="B2" s="587" t="s">
        <v>415</v>
      </c>
      <c r="C2" s="641"/>
      <c r="D2" s="642"/>
    </row>
    <row r="3" spans="2:4" ht="18.75" customHeight="1" thickBot="1" x14ac:dyDescent="0.35">
      <c r="B3" s="590" t="s">
        <v>0</v>
      </c>
      <c r="C3" s="643"/>
      <c r="D3" s="644"/>
    </row>
    <row r="4" spans="2:4" x14ac:dyDescent="0.3">
      <c r="B4" s="593" t="s">
        <v>6</v>
      </c>
      <c r="C4" s="645"/>
      <c r="D4" s="646"/>
    </row>
    <row r="5" spans="2:4" x14ac:dyDescent="0.3">
      <c r="B5" s="596" t="s">
        <v>582</v>
      </c>
      <c r="C5" s="647"/>
      <c r="D5" s="648"/>
    </row>
    <row r="6" spans="2:4" x14ac:dyDescent="0.3">
      <c r="B6" s="596" t="s">
        <v>583</v>
      </c>
      <c r="C6" s="647"/>
      <c r="D6" s="648"/>
    </row>
    <row r="7" spans="2:4" x14ac:dyDescent="0.3">
      <c r="B7" s="596" t="s">
        <v>10</v>
      </c>
      <c r="C7" s="647"/>
      <c r="D7" s="648"/>
    </row>
    <row r="8" spans="2:4" x14ac:dyDescent="0.3">
      <c r="B8" s="596" t="s">
        <v>500</v>
      </c>
      <c r="C8" s="647"/>
      <c r="D8" s="648"/>
    </row>
    <row r="9" spans="2:4" ht="15" thickBot="1" x14ac:dyDescent="0.35">
      <c r="B9" s="638" t="str">
        <f>'Budget Summary'!A5</f>
        <v>Program Year:  October 1, 2022 - September 30, 2023</v>
      </c>
      <c r="C9" s="639"/>
      <c r="D9" s="640"/>
    </row>
    <row r="11" spans="2:4" ht="29.1" customHeight="1" x14ac:dyDescent="0.3">
      <c r="B11" s="615" t="s">
        <v>605</v>
      </c>
      <c r="C11" s="615"/>
      <c r="D11" s="615"/>
    </row>
    <row r="12" spans="2:4" ht="46.5" customHeight="1" x14ac:dyDescent="0.3">
      <c r="B12" s="616" t="s">
        <v>606</v>
      </c>
      <c r="C12" s="616"/>
      <c r="D12" s="616"/>
    </row>
    <row r="13" spans="2:4" x14ac:dyDescent="0.3">
      <c r="B13" s="585"/>
      <c r="C13" s="585"/>
      <c r="D13" s="585"/>
    </row>
    <row r="14" spans="2:4" ht="28.95" customHeight="1" x14ac:dyDescent="0.3">
      <c r="B14" s="615" t="s">
        <v>604</v>
      </c>
      <c r="C14" s="615"/>
      <c r="D14" s="615"/>
    </row>
    <row r="15" spans="2:4" x14ac:dyDescent="0.3">
      <c r="B15" s="614" t="s">
        <v>469</v>
      </c>
      <c r="C15" s="614"/>
      <c r="D15" s="614"/>
    </row>
    <row r="16" spans="2:4" x14ac:dyDescent="0.3">
      <c r="B16" s="614" t="s">
        <v>589</v>
      </c>
      <c r="C16" s="614"/>
      <c r="D16" s="614"/>
    </row>
    <row r="17" spans="2:4" x14ac:dyDescent="0.3">
      <c r="B17" s="614" t="s">
        <v>590</v>
      </c>
      <c r="C17" s="614"/>
      <c r="D17" s="614"/>
    </row>
    <row r="18" spans="2:4" ht="15" customHeight="1" x14ac:dyDescent="0.3">
      <c r="B18" s="628" t="s">
        <v>591</v>
      </c>
      <c r="C18" s="628"/>
      <c r="D18" s="628"/>
    </row>
    <row r="19" spans="2:4" ht="30.75" customHeight="1" x14ac:dyDescent="0.3">
      <c r="B19" s="628" t="s">
        <v>592</v>
      </c>
      <c r="C19" s="628"/>
      <c r="D19" s="628"/>
    </row>
    <row r="20" spans="2:4" ht="30.75" customHeight="1" x14ac:dyDescent="0.3">
      <c r="B20" s="628" t="s">
        <v>607</v>
      </c>
      <c r="C20" s="628"/>
      <c r="D20" s="628"/>
    </row>
    <row r="21" spans="2:4" x14ac:dyDescent="0.3">
      <c r="B21" s="614" t="s">
        <v>593</v>
      </c>
      <c r="C21" s="614"/>
      <c r="D21" s="614"/>
    </row>
    <row r="22" spans="2:4" ht="81.75" customHeight="1" x14ac:dyDescent="0.3">
      <c r="B22" s="619" t="s">
        <v>597</v>
      </c>
      <c r="C22" s="614"/>
      <c r="D22" s="614"/>
    </row>
    <row r="23" spans="2:4" ht="32.25" customHeight="1" x14ac:dyDescent="0.3">
      <c r="B23" s="619" t="s">
        <v>596</v>
      </c>
      <c r="C23" s="619"/>
      <c r="D23" s="619"/>
    </row>
    <row r="24" spans="2:4" x14ac:dyDescent="0.3">
      <c r="B24" s="614" t="s">
        <v>603</v>
      </c>
      <c r="C24" s="614"/>
      <c r="D24" s="614"/>
    </row>
    <row r="25" spans="2:4" ht="30.75" customHeight="1" x14ac:dyDescent="0.3">
      <c r="B25" s="628" t="s">
        <v>611</v>
      </c>
      <c r="C25" s="628"/>
      <c r="D25" s="628"/>
    </row>
    <row r="26" spans="2:4" x14ac:dyDescent="0.3">
      <c r="B26" s="614" t="s">
        <v>598</v>
      </c>
      <c r="C26" s="614"/>
      <c r="D26" s="614"/>
    </row>
    <row r="27" spans="2:4" ht="33" customHeight="1" x14ac:dyDescent="0.3">
      <c r="B27" s="619" t="s">
        <v>599</v>
      </c>
      <c r="C27" s="619"/>
      <c r="D27" s="619"/>
    </row>
    <row r="29" spans="2:4" ht="29.1" customHeight="1" x14ac:dyDescent="0.3">
      <c r="B29" s="615" t="s">
        <v>612</v>
      </c>
      <c r="C29" s="615"/>
      <c r="D29" s="615"/>
    </row>
    <row r="30" spans="2:4" x14ac:dyDescent="0.3">
      <c r="B30" s="618" t="s">
        <v>600</v>
      </c>
      <c r="C30" s="618"/>
      <c r="D30" s="618"/>
    </row>
    <row r="31" spans="2:4" x14ac:dyDescent="0.3">
      <c r="B31" s="628" t="s">
        <v>601</v>
      </c>
      <c r="C31" s="628"/>
      <c r="D31" s="628"/>
    </row>
    <row r="32" spans="2:4" ht="33" customHeight="1" x14ac:dyDescent="0.3">
      <c r="B32" s="617" t="s">
        <v>602</v>
      </c>
      <c r="C32" s="617"/>
      <c r="D32" s="617"/>
    </row>
    <row r="33" spans="2:5" ht="14.4" customHeight="1" thickBot="1" x14ac:dyDescent="0.35"/>
    <row r="34" spans="2:5" ht="14.4" customHeight="1" thickBot="1" x14ac:dyDescent="0.35">
      <c r="B34" s="636" t="s">
        <v>434</v>
      </c>
      <c r="C34" s="637"/>
    </row>
    <row r="35" spans="2:5" ht="15" thickBot="1" x14ac:dyDescent="0.35">
      <c r="B35" s="416"/>
      <c r="C35" s="418" t="s">
        <v>608</v>
      </c>
    </row>
    <row r="36" spans="2:5" ht="15" thickBot="1" x14ac:dyDescent="0.35">
      <c r="B36" s="417"/>
      <c r="C36" s="418" t="s">
        <v>435</v>
      </c>
      <c r="E36" s="575"/>
    </row>
    <row r="37" spans="2:5" ht="15" thickBot="1" x14ac:dyDescent="0.35">
      <c r="B37" s="394"/>
      <c r="C37" s="419" t="s">
        <v>436</v>
      </c>
      <c r="D37" s="586"/>
      <c r="E37" s="575"/>
    </row>
    <row r="38" spans="2:5" ht="15" thickBot="1" x14ac:dyDescent="0.35">
      <c r="E38" s="575"/>
    </row>
    <row r="39" spans="2:5" ht="15" thickBot="1" x14ac:dyDescent="0.35">
      <c r="B39" s="370" t="s">
        <v>287</v>
      </c>
      <c r="C39" s="371" t="s">
        <v>289</v>
      </c>
      <c r="D39" s="371" t="s">
        <v>288</v>
      </c>
    </row>
    <row r="40" spans="2:5" x14ac:dyDescent="0.3">
      <c r="B40" s="631" t="s">
        <v>532</v>
      </c>
      <c r="C40" s="623" t="s">
        <v>279</v>
      </c>
      <c r="D40" s="372" t="s">
        <v>290</v>
      </c>
    </row>
    <row r="41" spans="2:5" x14ac:dyDescent="0.3">
      <c r="B41" s="632"/>
      <c r="C41" s="624"/>
      <c r="D41" s="373" t="s">
        <v>594</v>
      </c>
    </row>
    <row r="42" spans="2:5" x14ac:dyDescent="0.3">
      <c r="B42" s="632"/>
      <c r="C42" s="624"/>
      <c r="D42" s="373" t="s">
        <v>391</v>
      </c>
    </row>
    <row r="43" spans="2:5" x14ac:dyDescent="0.3">
      <c r="B43" s="632"/>
      <c r="C43" s="624"/>
      <c r="D43" s="373" t="s">
        <v>392</v>
      </c>
    </row>
    <row r="44" spans="2:5" ht="28.8" x14ac:dyDescent="0.3">
      <c r="B44" s="632"/>
      <c r="C44" s="624"/>
      <c r="D44" s="373" t="s">
        <v>539</v>
      </c>
    </row>
    <row r="45" spans="2:5" x14ac:dyDescent="0.3">
      <c r="B45" s="632"/>
      <c r="C45" s="624"/>
      <c r="D45" s="373"/>
    </row>
    <row r="46" spans="2:5" ht="29.25" customHeight="1" thickBot="1" x14ac:dyDescent="0.35">
      <c r="B46" s="633"/>
      <c r="C46" s="625"/>
      <c r="D46" s="374" t="s">
        <v>595</v>
      </c>
    </row>
    <row r="47" spans="2:5" x14ac:dyDescent="0.3">
      <c r="B47" s="620" t="s">
        <v>421</v>
      </c>
      <c r="C47" s="623" t="s">
        <v>407</v>
      </c>
      <c r="D47" s="629" t="s">
        <v>609</v>
      </c>
    </row>
    <row r="48" spans="2:5" ht="15" thickBot="1" x14ac:dyDescent="0.35">
      <c r="B48" s="622"/>
      <c r="C48" s="625"/>
      <c r="D48" s="630"/>
    </row>
    <row r="49" spans="2:4" x14ac:dyDescent="0.3">
      <c r="B49" s="620" t="s">
        <v>306</v>
      </c>
      <c r="C49" s="623" t="s">
        <v>279</v>
      </c>
      <c r="D49" s="376" t="s">
        <v>519</v>
      </c>
    </row>
    <row r="50" spans="2:4" x14ac:dyDescent="0.3">
      <c r="B50" s="621"/>
      <c r="C50" s="624"/>
      <c r="D50" s="377" t="s">
        <v>292</v>
      </c>
    </row>
    <row r="51" spans="2:4" ht="15.75" customHeight="1" x14ac:dyDescent="0.3">
      <c r="B51" s="621"/>
      <c r="C51" s="624"/>
      <c r="D51" s="64" t="s">
        <v>44</v>
      </c>
    </row>
    <row r="52" spans="2:4" ht="9.6" customHeight="1" x14ac:dyDescent="0.3">
      <c r="B52" s="621"/>
      <c r="C52" s="624"/>
      <c r="D52" s="65" t="s">
        <v>467</v>
      </c>
    </row>
    <row r="53" spans="2:4" ht="26.4" customHeight="1" x14ac:dyDescent="0.3">
      <c r="B53" s="621"/>
      <c r="C53" s="624"/>
      <c r="D53" s="65" t="s">
        <v>540</v>
      </c>
    </row>
    <row r="54" spans="2:4" ht="15" customHeight="1" x14ac:dyDescent="0.3">
      <c r="B54" s="621"/>
      <c r="C54" s="624"/>
      <c r="D54" s="65" t="s">
        <v>393</v>
      </c>
    </row>
    <row r="55" spans="2:4" x14ac:dyDescent="0.3">
      <c r="B55" s="621"/>
      <c r="C55" s="624"/>
      <c r="D55" s="65" t="s">
        <v>394</v>
      </c>
    </row>
    <row r="56" spans="2:4" ht="15" customHeight="1" x14ac:dyDescent="0.3">
      <c r="B56" s="621"/>
      <c r="C56" s="624"/>
      <c r="D56" s="65" t="s">
        <v>395</v>
      </c>
    </row>
    <row r="57" spans="2:4" ht="15" customHeight="1" x14ac:dyDescent="0.3">
      <c r="B57" s="621"/>
      <c r="C57" s="624"/>
      <c r="D57" s="65" t="s">
        <v>396</v>
      </c>
    </row>
    <row r="58" spans="2:4" ht="15" customHeight="1" x14ac:dyDescent="0.3">
      <c r="B58" s="621"/>
      <c r="C58" s="624"/>
      <c r="D58" s="65" t="s">
        <v>397</v>
      </c>
    </row>
    <row r="59" spans="2:4" ht="15" customHeight="1" x14ac:dyDescent="0.3">
      <c r="B59" s="621"/>
      <c r="C59" s="624"/>
      <c r="D59" s="65" t="s">
        <v>398</v>
      </c>
    </row>
    <row r="60" spans="2:4" ht="15" customHeight="1" x14ac:dyDescent="0.3">
      <c r="B60" s="621"/>
      <c r="C60" s="624"/>
      <c r="D60" s="64" t="s">
        <v>53</v>
      </c>
    </row>
    <row r="61" spans="2:4" ht="15" customHeight="1" x14ac:dyDescent="0.3">
      <c r="B61" s="621"/>
      <c r="C61" s="624"/>
      <c r="D61" s="65" t="s">
        <v>399</v>
      </c>
    </row>
    <row r="62" spans="2:4" ht="15" customHeight="1" x14ac:dyDescent="0.3">
      <c r="B62" s="621"/>
      <c r="C62" s="624"/>
      <c r="D62" s="65" t="s">
        <v>398</v>
      </c>
    </row>
    <row r="63" spans="2:4" ht="15" customHeight="1" x14ac:dyDescent="0.3">
      <c r="B63" s="621"/>
      <c r="C63" s="624"/>
      <c r="D63" s="64" t="s">
        <v>293</v>
      </c>
    </row>
    <row r="64" spans="2:4" ht="15" customHeight="1" x14ac:dyDescent="0.3">
      <c r="B64" s="621"/>
      <c r="C64" s="624"/>
      <c r="D64" s="65" t="s">
        <v>400</v>
      </c>
    </row>
    <row r="65" spans="2:5" ht="15" customHeight="1" x14ac:dyDescent="0.3">
      <c r="B65" s="621"/>
      <c r="C65" s="624"/>
      <c r="D65" s="65" t="s">
        <v>398</v>
      </c>
    </row>
    <row r="66" spans="2:5" ht="15" customHeight="1" x14ac:dyDescent="0.3">
      <c r="B66" s="621"/>
      <c r="C66" s="634"/>
      <c r="D66" s="64" t="s">
        <v>308</v>
      </c>
    </row>
    <row r="67" spans="2:5" ht="28.5" customHeight="1" thickBot="1" x14ac:dyDescent="0.35">
      <c r="B67" s="622"/>
      <c r="C67" s="635"/>
      <c r="D67" s="578" t="s">
        <v>586</v>
      </c>
    </row>
    <row r="68" spans="2:5" x14ac:dyDescent="0.3">
      <c r="B68" s="620" t="s">
        <v>387</v>
      </c>
      <c r="C68" s="623" t="s">
        <v>549</v>
      </c>
      <c r="D68" s="629" t="s">
        <v>552</v>
      </c>
    </row>
    <row r="69" spans="2:5" ht="15" thickBot="1" x14ac:dyDescent="0.35">
      <c r="B69" s="622"/>
      <c r="C69" s="625"/>
      <c r="D69" s="630"/>
    </row>
    <row r="70" spans="2:5" ht="15.75" customHeight="1" x14ac:dyDescent="0.3">
      <c r="B70" s="620" t="s">
        <v>294</v>
      </c>
      <c r="C70" s="623" t="s">
        <v>502</v>
      </c>
      <c r="D70" s="629" t="s">
        <v>470</v>
      </c>
    </row>
    <row r="71" spans="2:5" ht="120" customHeight="1" thickBot="1" x14ac:dyDescent="0.35">
      <c r="B71" s="622"/>
      <c r="C71" s="625"/>
      <c r="D71" s="630"/>
    </row>
    <row r="72" spans="2:5" x14ac:dyDescent="0.3">
      <c r="B72" s="620" t="s">
        <v>546</v>
      </c>
      <c r="C72" s="623" t="s">
        <v>279</v>
      </c>
      <c r="D72" s="378" t="s">
        <v>501</v>
      </c>
    </row>
    <row r="73" spans="2:5" x14ac:dyDescent="0.3">
      <c r="B73" s="621"/>
      <c r="C73" s="624"/>
      <c r="D73" s="379"/>
    </row>
    <row r="74" spans="2:5" x14ac:dyDescent="0.3">
      <c r="B74" s="621"/>
      <c r="C74" s="624"/>
      <c r="D74" s="60" t="s">
        <v>516</v>
      </c>
    </row>
    <row r="75" spans="2:5" x14ac:dyDescent="0.3">
      <c r="B75" s="621"/>
      <c r="C75" s="624"/>
      <c r="D75" s="60"/>
    </row>
    <row r="76" spans="2:5" x14ac:dyDescent="0.3">
      <c r="B76" s="621"/>
      <c r="C76" s="624"/>
      <c r="D76" s="378" t="s">
        <v>520</v>
      </c>
    </row>
    <row r="77" spans="2:5" x14ac:dyDescent="0.3">
      <c r="B77" s="621"/>
      <c r="C77" s="624"/>
      <c r="D77" s="378" t="s">
        <v>517</v>
      </c>
    </row>
    <row r="78" spans="2:5" ht="28.8" x14ac:dyDescent="0.3">
      <c r="B78" s="621"/>
      <c r="C78" s="624"/>
      <c r="D78" s="378" t="s">
        <v>503</v>
      </c>
    </row>
    <row r="79" spans="2:5" x14ac:dyDescent="0.3">
      <c r="B79" s="621"/>
      <c r="C79" s="624"/>
      <c r="E79" s="574"/>
    </row>
    <row r="80" spans="2:5" ht="29.4" thickBot="1" x14ac:dyDescent="0.35">
      <c r="B80" s="622"/>
      <c r="C80" s="625"/>
      <c r="D80" s="490" t="s">
        <v>524</v>
      </c>
    </row>
    <row r="81" spans="2:4" x14ac:dyDescent="0.3">
      <c r="B81" s="620" t="s">
        <v>388</v>
      </c>
      <c r="C81" s="375" t="s">
        <v>291</v>
      </c>
      <c r="D81" s="378" t="s">
        <v>518</v>
      </c>
    </row>
    <row r="82" spans="2:4" ht="43.2" x14ac:dyDescent="0.3">
      <c r="B82" s="621"/>
      <c r="C82" s="375" t="s">
        <v>296</v>
      </c>
      <c r="D82" s="380" t="s">
        <v>541</v>
      </c>
    </row>
    <row r="83" spans="2:4" x14ac:dyDescent="0.3">
      <c r="B83" s="621"/>
      <c r="C83" s="381"/>
      <c r="D83" s="380" t="s">
        <v>401</v>
      </c>
    </row>
    <row r="84" spans="2:4" ht="15" thickBot="1" x14ac:dyDescent="0.35">
      <c r="B84" s="622"/>
      <c r="C84" s="382"/>
      <c r="D84" s="383" t="s">
        <v>402</v>
      </c>
    </row>
    <row r="85" spans="2:4" ht="28.8" x14ac:dyDescent="0.3">
      <c r="B85" s="620" t="s">
        <v>389</v>
      </c>
      <c r="C85" s="623" t="s">
        <v>297</v>
      </c>
      <c r="D85" s="378" t="s">
        <v>298</v>
      </c>
    </row>
    <row r="86" spans="2:4" x14ac:dyDescent="0.3">
      <c r="B86" s="621"/>
      <c r="C86" s="624"/>
      <c r="D86" s="60" t="s">
        <v>299</v>
      </c>
    </row>
    <row r="87" spans="2:4" x14ac:dyDescent="0.3">
      <c r="B87" s="621"/>
      <c r="C87" s="624"/>
      <c r="D87" s="380" t="s">
        <v>504</v>
      </c>
    </row>
    <row r="88" spans="2:4" x14ac:dyDescent="0.3">
      <c r="B88" s="621"/>
      <c r="C88" s="624"/>
      <c r="D88" s="380" t="s">
        <v>403</v>
      </c>
    </row>
    <row r="89" spans="2:4" x14ac:dyDescent="0.3">
      <c r="B89" s="621"/>
      <c r="C89" s="624"/>
      <c r="D89" s="380" t="s">
        <v>404</v>
      </c>
    </row>
    <row r="90" spans="2:4" ht="33" customHeight="1" x14ac:dyDescent="0.3">
      <c r="B90" s="621"/>
      <c r="C90" s="624"/>
      <c r="D90" s="384" t="s">
        <v>610</v>
      </c>
    </row>
    <row r="91" spans="2:4" ht="29.25" customHeight="1" thickBot="1" x14ac:dyDescent="0.35">
      <c r="B91" s="622"/>
      <c r="C91" s="625"/>
      <c r="D91" s="385" t="s">
        <v>542</v>
      </c>
    </row>
    <row r="92" spans="2:4" x14ac:dyDescent="0.3">
      <c r="B92" s="626" t="s">
        <v>390</v>
      </c>
      <c r="C92" s="492" t="s">
        <v>73</v>
      </c>
      <c r="D92" s="378" t="s">
        <v>505</v>
      </c>
    </row>
    <row r="93" spans="2:4" ht="29.4" thickBot="1" x14ac:dyDescent="0.35">
      <c r="B93" s="627"/>
      <c r="C93" s="386" t="s">
        <v>295</v>
      </c>
      <c r="D93" s="60" t="s">
        <v>506</v>
      </c>
    </row>
    <row r="94" spans="2:4" ht="29.4" thickBot="1" x14ac:dyDescent="0.35">
      <c r="B94" s="394" t="s">
        <v>420</v>
      </c>
      <c r="C94" s="493" t="s">
        <v>73</v>
      </c>
      <c r="D94" s="393" t="s">
        <v>471</v>
      </c>
    </row>
    <row r="95" spans="2:4" x14ac:dyDescent="0.3">
      <c r="B95"/>
    </row>
    <row r="96" spans="2:4" s="392" customFormat="1" x14ac:dyDescent="0.3">
      <c r="B96" s="369"/>
      <c r="C96" s="369"/>
      <c r="D96" s="369"/>
    </row>
  </sheetData>
  <sheetProtection algorithmName="SHA-512" hashValue="PkLDFGIWIjXDv1QXvX+08/Q0cym3Rd5X9K4ZEuNvVjWaWhah7HhK5uWOZRvgkodyajLBI0RHLFN6zW+9pJKk4g==" saltValue="44ogy5dXiAHmtfOtdjdaDA==" spinCount="100000" sheet="1" objects="1" scenarios="1"/>
  <mergeCells count="48">
    <mergeCell ref="C47:C48"/>
    <mergeCell ref="B9:D9"/>
    <mergeCell ref="B2:D2"/>
    <mergeCell ref="B3:D3"/>
    <mergeCell ref="B4:D4"/>
    <mergeCell ref="B5:D5"/>
    <mergeCell ref="B6:D6"/>
    <mergeCell ref="B7:D7"/>
    <mergeCell ref="B8:D8"/>
    <mergeCell ref="B20:D20"/>
    <mergeCell ref="B18:D18"/>
    <mergeCell ref="B19:D19"/>
    <mergeCell ref="B92:B93"/>
    <mergeCell ref="B25:D25"/>
    <mergeCell ref="B31:D31"/>
    <mergeCell ref="D70:D71"/>
    <mergeCell ref="B40:B46"/>
    <mergeCell ref="C40:C46"/>
    <mergeCell ref="B47:B48"/>
    <mergeCell ref="D47:D48"/>
    <mergeCell ref="B49:B67"/>
    <mergeCell ref="C49:C67"/>
    <mergeCell ref="B70:B71"/>
    <mergeCell ref="C70:C71"/>
    <mergeCell ref="B68:B69"/>
    <mergeCell ref="C68:C69"/>
    <mergeCell ref="D68:D69"/>
    <mergeCell ref="B34:C34"/>
    <mergeCell ref="B81:B84"/>
    <mergeCell ref="B85:B91"/>
    <mergeCell ref="C85:C91"/>
    <mergeCell ref="B72:B80"/>
    <mergeCell ref="C72:C80"/>
    <mergeCell ref="B32:D32"/>
    <mergeCell ref="B30:D30"/>
    <mergeCell ref="B29:D29"/>
    <mergeCell ref="B26:D26"/>
    <mergeCell ref="B17:D17"/>
    <mergeCell ref="B21:D21"/>
    <mergeCell ref="B22:D22"/>
    <mergeCell ref="B23:D23"/>
    <mergeCell ref="B24:D24"/>
    <mergeCell ref="B27:D27"/>
    <mergeCell ref="B16:D16"/>
    <mergeCell ref="B15:D15"/>
    <mergeCell ref="B14:D14"/>
    <mergeCell ref="B11:D11"/>
    <mergeCell ref="B12:D12"/>
  </mergeCells>
  <pageMargins left="0.7" right="0.7" top="0.75" bottom="0.75" header="0.3" footer="0.3"/>
  <pageSetup scale="65"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D6BBC-31A8-4B97-8619-700272F3A18E}">
  <sheetPr codeName="Sheet2">
    <tabColor rgb="FF00B050"/>
    <pageSetUpPr fitToPage="1"/>
  </sheetPr>
  <dimension ref="A1:T35"/>
  <sheetViews>
    <sheetView tabSelected="1" zoomScale="85" zoomScaleNormal="85" workbookViewId="0">
      <selection activeCell="H16" sqref="H16:I16"/>
    </sheetView>
  </sheetViews>
  <sheetFormatPr defaultRowHeight="14.4" x14ac:dyDescent="0.3"/>
  <cols>
    <col min="1" max="1" width="16.109375" customWidth="1"/>
    <col min="2" max="3" width="21.33203125" customWidth="1"/>
    <col min="10" max="10" width="12.33203125" bestFit="1" customWidth="1"/>
    <col min="11" max="15" width="10.109375" customWidth="1"/>
    <col min="18" max="18" width="10.109375" bestFit="1" customWidth="1"/>
    <col min="20" max="20" width="0" hidden="1" customWidth="1"/>
  </cols>
  <sheetData>
    <row r="1" spans="1:20" ht="15" thickBot="1" x14ac:dyDescent="0.35">
      <c r="A1" s="704" t="s">
        <v>6</v>
      </c>
      <c r="B1" s="705"/>
      <c r="C1" s="705"/>
      <c r="D1" s="705"/>
      <c r="E1" s="705"/>
      <c r="F1" s="705"/>
      <c r="G1" s="705"/>
      <c r="H1" s="705"/>
      <c r="I1" s="706"/>
    </row>
    <row r="2" spans="1:20" ht="15" customHeight="1" thickBot="1" x14ac:dyDescent="0.35">
      <c r="A2" s="707" t="s">
        <v>582</v>
      </c>
      <c r="B2" s="708"/>
      <c r="C2" s="708"/>
      <c r="D2" s="708"/>
      <c r="E2" s="708"/>
      <c r="F2" s="708"/>
      <c r="G2" s="708"/>
      <c r="H2" s="708"/>
      <c r="I2" s="709"/>
      <c r="K2" s="58"/>
      <c r="L2" s="684" t="s">
        <v>507</v>
      </c>
      <c r="M2" s="685"/>
      <c r="N2" s="685"/>
      <c r="O2" s="685"/>
      <c r="P2" s="685"/>
      <c r="Q2" s="685"/>
      <c r="R2" s="685"/>
      <c r="S2" s="685"/>
      <c r="T2" s="491"/>
    </row>
    <row r="3" spans="1:20" ht="15.6" x14ac:dyDescent="0.3">
      <c r="A3" s="707" t="s">
        <v>583</v>
      </c>
      <c r="B3" s="708"/>
      <c r="C3" s="708"/>
      <c r="D3" s="708"/>
      <c r="E3" s="708"/>
      <c r="F3" s="708"/>
      <c r="G3" s="708"/>
      <c r="H3" s="708"/>
      <c r="I3" s="709"/>
      <c r="K3" s="57"/>
      <c r="L3" s="491"/>
      <c r="M3" s="491"/>
      <c r="N3" s="491"/>
      <c r="O3" s="491"/>
      <c r="P3" s="491"/>
      <c r="Q3" s="491"/>
      <c r="R3" s="491"/>
      <c r="S3" s="491"/>
      <c r="T3" s="491"/>
    </row>
    <row r="4" spans="1:20" x14ac:dyDescent="0.3">
      <c r="A4" s="707" t="s">
        <v>10</v>
      </c>
      <c r="B4" s="708"/>
      <c r="C4" s="708"/>
      <c r="D4" s="708"/>
      <c r="E4" s="708"/>
      <c r="F4" s="708"/>
      <c r="G4" s="708"/>
      <c r="H4" s="708"/>
      <c r="I4" s="709"/>
      <c r="J4" s="491"/>
      <c r="K4" s="491"/>
    </row>
    <row r="5" spans="1:20" ht="15" thickBot="1" x14ac:dyDescent="0.35">
      <c r="A5" s="728" t="s">
        <v>584</v>
      </c>
      <c r="B5" s="729"/>
      <c r="C5" s="729"/>
      <c r="D5" s="729"/>
      <c r="E5" s="729"/>
      <c r="F5" s="729"/>
      <c r="G5" s="729"/>
      <c r="H5" s="729"/>
      <c r="I5" s="730"/>
      <c r="Q5" s="2"/>
    </row>
    <row r="6" spans="1:20" ht="15" customHeight="1" thickBot="1" x14ac:dyDescent="0.35">
      <c r="A6" s="731" t="s">
        <v>11</v>
      </c>
      <c r="B6" s="732"/>
      <c r="C6" s="732"/>
      <c r="D6" s="732"/>
      <c r="E6" s="732"/>
      <c r="F6" s="732"/>
      <c r="G6" s="732"/>
      <c r="H6" s="732"/>
      <c r="I6" s="733"/>
      <c r="K6" s="59"/>
      <c r="L6" s="685" t="s">
        <v>472</v>
      </c>
      <c r="M6" s="685"/>
      <c r="N6" s="685"/>
      <c r="O6" s="685"/>
      <c r="P6" s="685"/>
      <c r="Q6" s="685"/>
      <c r="R6" s="685"/>
      <c r="S6" s="685"/>
      <c r="T6" s="685"/>
    </row>
    <row r="7" spans="1:20" ht="15" thickBot="1" x14ac:dyDescent="0.35">
      <c r="A7" s="734" t="s">
        <v>462</v>
      </c>
      <c r="B7" s="735"/>
      <c r="C7" s="735"/>
      <c r="D7" s="735"/>
      <c r="E7" s="735"/>
      <c r="F7" s="736"/>
      <c r="G7" s="737" t="s">
        <v>463</v>
      </c>
      <c r="H7" s="738"/>
      <c r="I7" s="739"/>
      <c r="J7" s="56"/>
      <c r="K7" s="56"/>
      <c r="L7" s="685"/>
      <c r="M7" s="685"/>
      <c r="N7" s="685"/>
      <c r="O7" s="685"/>
      <c r="P7" s="685"/>
      <c r="Q7" s="685"/>
      <c r="R7" s="685"/>
      <c r="S7" s="685"/>
      <c r="T7" s="685"/>
    </row>
    <row r="8" spans="1:20" ht="15" thickBot="1" x14ac:dyDescent="0.35">
      <c r="A8" s="743"/>
      <c r="B8" s="744"/>
      <c r="C8" s="744"/>
      <c r="D8" s="744"/>
      <c r="E8" s="744"/>
      <c r="F8" s="745"/>
      <c r="G8" s="746"/>
      <c r="H8" s="744"/>
      <c r="I8" s="747"/>
      <c r="L8" s="685"/>
      <c r="M8" s="685"/>
      <c r="N8" s="685"/>
      <c r="O8" s="685"/>
      <c r="P8" s="685"/>
      <c r="Q8" s="685"/>
      <c r="R8" s="685"/>
      <c r="S8" s="685"/>
      <c r="T8" s="685"/>
    </row>
    <row r="9" spans="1:20" ht="15" thickBot="1" x14ac:dyDescent="0.35">
      <c r="A9" s="748" t="s">
        <v>12</v>
      </c>
      <c r="B9" s="749"/>
      <c r="C9" s="749"/>
      <c r="D9" s="749"/>
      <c r="E9" s="749"/>
      <c r="F9" s="749"/>
      <c r="G9" s="749"/>
      <c r="H9" s="749"/>
      <c r="I9" s="750"/>
      <c r="L9" s="685"/>
      <c r="M9" s="685"/>
      <c r="N9" s="685"/>
      <c r="O9" s="685"/>
      <c r="P9" s="685"/>
      <c r="Q9" s="685"/>
      <c r="R9" s="685"/>
      <c r="S9" s="685"/>
      <c r="T9" s="685"/>
    </row>
    <row r="10" spans="1:20" ht="15" thickBot="1" x14ac:dyDescent="0.35">
      <c r="A10" s="751" t="s">
        <v>13</v>
      </c>
      <c r="B10" s="752"/>
      <c r="C10" s="752"/>
      <c r="D10" s="752"/>
      <c r="E10" s="753"/>
      <c r="F10" s="754" t="s">
        <v>14</v>
      </c>
      <c r="G10" s="755"/>
      <c r="H10" s="755"/>
      <c r="I10" s="756"/>
      <c r="J10" s="516"/>
      <c r="K10" s="516"/>
      <c r="L10" s="516"/>
      <c r="M10" s="516"/>
      <c r="N10" s="516"/>
      <c r="O10" s="516"/>
      <c r="P10" s="516"/>
      <c r="Q10" s="516"/>
      <c r="R10" s="3"/>
      <c r="T10" t="s">
        <v>405</v>
      </c>
    </row>
    <row r="11" spans="1:20" ht="15" customHeight="1" x14ac:dyDescent="0.3">
      <c r="A11" s="740" t="s">
        <v>473</v>
      </c>
      <c r="B11" s="741"/>
      <c r="C11" s="741"/>
      <c r="D11" s="741"/>
      <c r="E11" s="742"/>
      <c r="F11" s="686">
        <f>'A - Projected Reimb (Required)'!E42</f>
        <v>0</v>
      </c>
      <c r="G11" s="687"/>
      <c r="H11" s="687"/>
      <c r="I11" s="688"/>
      <c r="J11" s="651" t="str">
        <f>IF(SUM(F11:F11)=F25,"J","L")</f>
        <v>J</v>
      </c>
      <c r="K11" s="722" t="str">
        <f>IF(F11=F25,"OK - CACFP Income = CACFP Expenditures",IF(F11&lt;F25,"NOT OK - CACFP Income MUST equal CACFP Expenditures.  Please DECREASE expeditures by ","NOT OK - CACFP Income MUST equal CACFP Expenditures.  Please INCREASE expeditures by "))</f>
        <v>OK - CACFP Income = CACFP Expenditures</v>
      </c>
      <c r="L11" s="723"/>
      <c r="M11" s="723"/>
      <c r="N11" s="723"/>
      <c r="O11" s="723"/>
      <c r="P11" s="723"/>
      <c r="Q11" s="724"/>
      <c r="T11" t="s">
        <v>406</v>
      </c>
    </row>
    <row r="12" spans="1:20" ht="15" customHeight="1" thickBot="1" x14ac:dyDescent="0.35">
      <c r="A12" s="694" t="s">
        <v>385</v>
      </c>
      <c r="B12" s="695"/>
      <c r="C12" s="695"/>
      <c r="D12" s="695"/>
      <c r="E12" s="696"/>
      <c r="F12" s="686">
        <f>'C - Other Inc (Required)'!M43</f>
        <v>0</v>
      </c>
      <c r="G12" s="687"/>
      <c r="H12" s="687"/>
      <c r="I12" s="688"/>
      <c r="J12" s="652"/>
      <c r="K12" s="725"/>
      <c r="L12" s="726"/>
      <c r="M12" s="726"/>
      <c r="N12" s="726"/>
      <c r="O12" s="726"/>
      <c r="P12" s="726"/>
      <c r="Q12" s="727"/>
      <c r="R12" s="346">
        <f>+F11-F25</f>
        <v>0</v>
      </c>
      <c r="T12" t="s">
        <v>7</v>
      </c>
    </row>
    <row r="13" spans="1:20" ht="16.2" customHeight="1" x14ac:dyDescent="0.3">
      <c r="A13" s="694" t="s">
        <v>386</v>
      </c>
      <c r="B13" s="695"/>
      <c r="C13" s="695"/>
      <c r="D13" s="695"/>
      <c r="E13" s="696"/>
      <c r="F13" s="686">
        <f>'C - Other Inc (Required)'!M34</f>
        <v>0</v>
      </c>
      <c r="G13" s="687"/>
      <c r="H13" s="687"/>
      <c r="I13" s="688"/>
      <c r="J13" s="517"/>
      <c r="K13" s="517"/>
      <c r="L13" s="517"/>
      <c r="M13" s="517"/>
      <c r="N13" s="517"/>
      <c r="O13" s="517"/>
      <c r="P13" s="517"/>
      <c r="Q13" s="517"/>
      <c r="T13" t="s">
        <v>8</v>
      </c>
    </row>
    <row r="14" spans="1:20" ht="16.2" customHeight="1" thickBot="1" x14ac:dyDescent="0.35">
      <c r="A14" s="716" t="s">
        <v>508</v>
      </c>
      <c r="B14" s="717"/>
      <c r="C14" s="717"/>
      <c r="D14" s="717"/>
      <c r="E14" s="718"/>
      <c r="F14" s="719">
        <f>SUM(F11:I13)</f>
        <v>0</v>
      </c>
      <c r="G14" s="720"/>
      <c r="H14" s="720"/>
      <c r="I14" s="721"/>
      <c r="J14" s="518"/>
      <c r="K14" s="519"/>
      <c r="L14" s="519"/>
      <c r="M14" s="519"/>
      <c r="N14" s="519"/>
      <c r="O14" s="519"/>
      <c r="P14" s="517"/>
      <c r="Q14" s="517"/>
      <c r="T14" t="s">
        <v>9</v>
      </c>
    </row>
    <row r="15" spans="1:20" ht="16.2" customHeight="1" thickBot="1" x14ac:dyDescent="0.35">
      <c r="A15" s="697" t="s">
        <v>302</v>
      </c>
      <c r="B15" s="698"/>
      <c r="C15" s="698"/>
      <c r="D15" s="698"/>
      <c r="E15" s="698"/>
      <c r="F15" s="698"/>
      <c r="G15" s="698"/>
      <c r="H15" s="698"/>
      <c r="I15" s="699"/>
      <c r="J15" s="517"/>
      <c r="K15" s="517"/>
      <c r="L15" s="517"/>
      <c r="M15" s="517"/>
      <c r="N15" s="517"/>
      <c r="O15" s="517"/>
      <c r="P15" s="517"/>
      <c r="Q15" s="517"/>
      <c r="T15" t="s">
        <v>334</v>
      </c>
    </row>
    <row r="16" spans="1:20" ht="25.5" customHeight="1" thickBot="1" x14ac:dyDescent="0.35">
      <c r="A16" s="702" t="s">
        <v>301</v>
      </c>
      <c r="B16" s="703"/>
      <c r="C16" s="703"/>
      <c r="D16" s="692" t="s">
        <v>305</v>
      </c>
      <c r="E16" s="693"/>
      <c r="F16" s="692" t="s">
        <v>304</v>
      </c>
      <c r="G16" s="693"/>
      <c r="H16" s="692" t="s">
        <v>309</v>
      </c>
      <c r="I16" s="693"/>
      <c r="J16" s="517"/>
      <c r="K16" s="517"/>
      <c r="L16" s="517"/>
      <c r="M16" s="517"/>
      <c r="N16" s="517"/>
      <c r="O16" s="517"/>
      <c r="P16" s="517"/>
      <c r="Q16" s="517"/>
      <c r="T16" t="s">
        <v>300</v>
      </c>
    </row>
    <row r="17" spans="1:18" ht="26.25" customHeight="1" thickBot="1" x14ac:dyDescent="0.35">
      <c r="A17" s="700" t="s">
        <v>509</v>
      </c>
      <c r="B17" s="701"/>
      <c r="C17" s="701"/>
      <c r="D17" s="715">
        <f>+'D - Admin Labor (Required)'!K45</f>
        <v>0</v>
      </c>
      <c r="E17" s="712"/>
      <c r="F17" s="715">
        <f>+'D - Admin Labor (Required)'!L45</f>
        <v>0</v>
      </c>
      <c r="G17" s="711"/>
      <c r="H17" s="715">
        <f>D17-F17</f>
        <v>0</v>
      </c>
      <c r="I17" s="712"/>
      <c r="J17" s="517"/>
      <c r="K17" s="517"/>
      <c r="L17" s="517"/>
      <c r="M17" s="517"/>
      <c r="N17" s="517"/>
      <c r="O17" s="517"/>
      <c r="P17" s="517"/>
      <c r="Q17" s="517"/>
    </row>
    <row r="18" spans="1:18" ht="24" customHeight="1" thickBot="1" x14ac:dyDescent="0.35">
      <c r="A18" s="769" t="s">
        <v>412</v>
      </c>
      <c r="B18" s="770"/>
      <c r="C18" s="771"/>
      <c r="D18" s="757">
        <f>ROUND(SUM(D17:E17),2)</f>
        <v>0</v>
      </c>
      <c r="E18" s="758"/>
      <c r="F18" s="757">
        <f>ROUND(SUM(F17:G17),2)</f>
        <v>0</v>
      </c>
      <c r="G18" s="758"/>
      <c r="H18" s="757">
        <f>ROUND(SUM(H17:I17),2)</f>
        <v>0</v>
      </c>
      <c r="I18" s="758"/>
      <c r="J18" s="517"/>
      <c r="K18" s="517"/>
      <c r="L18" s="517"/>
      <c r="M18" s="517"/>
      <c r="N18" s="517"/>
      <c r="O18" s="517"/>
      <c r="P18" s="517"/>
      <c r="Q18" s="517"/>
    </row>
    <row r="19" spans="1:18" ht="27" customHeight="1" thickBot="1" x14ac:dyDescent="0.35">
      <c r="A19" s="702" t="s">
        <v>303</v>
      </c>
      <c r="B19" s="703"/>
      <c r="C19" s="703"/>
      <c r="D19" s="692" t="s">
        <v>305</v>
      </c>
      <c r="E19" s="693"/>
      <c r="F19" s="692" t="s">
        <v>304</v>
      </c>
      <c r="G19" s="693"/>
      <c r="H19" s="692" t="s">
        <v>309</v>
      </c>
      <c r="I19" s="693"/>
      <c r="J19" s="517"/>
      <c r="K19" s="520"/>
      <c r="L19" s="517"/>
      <c r="M19" s="517"/>
      <c r="N19" s="517"/>
      <c r="O19" s="517"/>
      <c r="P19" s="517"/>
      <c r="Q19" s="517"/>
    </row>
    <row r="20" spans="1:18" ht="25.5" customHeight="1" x14ac:dyDescent="0.3">
      <c r="A20" s="765" t="s">
        <v>410</v>
      </c>
      <c r="B20" s="766"/>
      <c r="C20" s="766"/>
      <c r="D20" s="689">
        <f>'E - Food (Required)'!F22</f>
        <v>0</v>
      </c>
      <c r="E20" s="690"/>
      <c r="F20" s="689">
        <f>'E - Food (Required)'!G22</f>
        <v>0</v>
      </c>
      <c r="G20" s="690"/>
      <c r="H20" s="689">
        <f>D20-F20</f>
        <v>0</v>
      </c>
      <c r="I20" s="691"/>
      <c r="J20" s="521"/>
      <c r="K20" s="521"/>
      <c r="L20" s="521"/>
      <c r="M20" s="521"/>
      <c r="N20" s="521"/>
      <c r="O20" s="521"/>
      <c r="P20" s="521"/>
      <c r="Q20" s="521"/>
      <c r="R20" s="4"/>
    </row>
    <row r="21" spans="1:18" ht="24" customHeight="1" x14ac:dyDescent="0.3">
      <c r="A21" s="713" t="s">
        <v>411</v>
      </c>
      <c r="B21" s="714"/>
      <c r="C21" s="714"/>
      <c r="D21" s="710">
        <f>'F - Non-Food Supplies(Required)'!E17</f>
        <v>0</v>
      </c>
      <c r="E21" s="711"/>
      <c r="F21" s="710">
        <f>'F - Non-Food Supplies(Required)'!F17</f>
        <v>0</v>
      </c>
      <c r="G21" s="711"/>
      <c r="H21" s="710">
        <f>D21-F21</f>
        <v>0</v>
      </c>
      <c r="I21" s="712"/>
      <c r="J21" s="517"/>
      <c r="K21" s="517"/>
      <c r="L21" s="517"/>
      <c r="M21" s="517"/>
      <c r="N21" s="517"/>
      <c r="O21" s="517"/>
      <c r="P21" s="517"/>
      <c r="Q21" s="517"/>
    </row>
    <row r="22" spans="1:18" ht="15.75" customHeight="1" x14ac:dyDescent="0.3">
      <c r="A22" s="713" t="s">
        <v>465</v>
      </c>
      <c r="B22" s="714"/>
      <c r="C22" s="714"/>
      <c r="D22" s="710">
        <f>+'G - Operating Labor (Required)'!K45</f>
        <v>0</v>
      </c>
      <c r="E22" s="711"/>
      <c r="F22" s="710">
        <f>+'G - Operating Labor (Required)'!L45</f>
        <v>0</v>
      </c>
      <c r="G22" s="711"/>
      <c r="H22" s="710">
        <f t="shared" ref="H22" si="0">D22-F22</f>
        <v>0</v>
      </c>
      <c r="I22" s="712"/>
      <c r="J22" s="517"/>
      <c r="K22" s="517"/>
      <c r="L22" s="517"/>
      <c r="M22" s="517"/>
      <c r="N22" s="517"/>
      <c r="O22" s="517"/>
      <c r="P22" s="517"/>
      <c r="Q22" s="517"/>
    </row>
    <row r="23" spans="1:18" ht="14.4" customHeight="1" thickBot="1" x14ac:dyDescent="0.35">
      <c r="A23" s="767" t="s">
        <v>466</v>
      </c>
      <c r="B23" s="768"/>
      <c r="C23" s="768"/>
      <c r="D23" s="772">
        <f>'H - Rent and Utlities'!F32</f>
        <v>0</v>
      </c>
      <c r="E23" s="773"/>
      <c r="F23" s="772">
        <f>'H - Rent and Utlities'!F34</f>
        <v>0</v>
      </c>
      <c r="G23" s="773"/>
      <c r="H23" s="772">
        <f>D23-F23</f>
        <v>0</v>
      </c>
      <c r="I23" s="774"/>
      <c r="J23" s="517"/>
      <c r="K23" s="517"/>
      <c r="L23" s="517"/>
      <c r="M23" s="517"/>
      <c r="N23" s="517"/>
      <c r="O23" s="517"/>
      <c r="P23" s="517"/>
      <c r="Q23" s="517"/>
    </row>
    <row r="24" spans="1:18" ht="15.75" customHeight="1" thickBot="1" x14ac:dyDescent="0.35">
      <c r="A24" s="759" t="s">
        <v>414</v>
      </c>
      <c r="B24" s="760"/>
      <c r="C24" s="761"/>
      <c r="D24" s="649">
        <f>SUM(D20:E23)</f>
        <v>0</v>
      </c>
      <c r="E24" s="650"/>
      <c r="F24" s="649">
        <f>SUM(F20:G23)</f>
        <v>0</v>
      </c>
      <c r="G24" s="650"/>
      <c r="H24" s="649">
        <f>ROUND(SUM(H20:I23),2)</f>
        <v>0</v>
      </c>
      <c r="I24" s="650"/>
      <c r="J24" s="517"/>
      <c r="K24" s="517"/>
      <c r="L24" s="517"/>
      <c r="M24" s="517"/>
      <c r="N24" s="517"/>
      <c r="O24" s="517"/>
      <c r="P24" s="517"/>
      <c r="Q24" s="517"/>
    </row>
    <row r="25" spans="1:18" ht="15.75" customHeight="1" thickBot="1" x14ac:dyDescent="0.35">
      <c r="A25" s="762" t="s">
        <v>413</v>
      </c>
      <c r="B25" s="763"/>
      <c r="C25" s="764"/>
      <c r="D25" s="667">
        <f>D18+D24</f>
        <v>0</v>
      </c>
      <c r="E25" s="668"/>
      <c r="F25" s="669">
        <f>F18+F24</f>
        <v>0</v>
      </c>
      <c r="G25" s="668"/>
      <c r="H25" s="667">
        <f>ROUND(H18+H24,2)</f>
        <v>0</v>
      </c>
      <c r="I25" s="668"/>
      <c r="J25" s="517"/>
      <c r="K25" s="517"/>
      <c r="L25" s="517"/>
      <c r="M25" s="517"/>
      <c r="N25" s="517"/>
      <c r="O25" s="517"/>
      <c r="P25" s="517"/>
      <c r="Q25" s="517"/>
    </row>
    <row r="26" spans="1:18" ht="15.75" customHeight="1" thickBot="1" x14ac:dyDescent="0.35">
      <c r="A26" s="670" t="s">
        <v>313</v>
      </c>
      <c r="B26" s="671"/>
      <c r="C26" s="671"/>
      <c r="D26" s="671"/>
      <c r="E26" s="671"/>
      <c r="F26" s="671"/>
      <c r="G26" s="671"/>
      <c r="H26" s="671"/>
      <c r="I26" s="672"/>
      <c r="J26" s="651" t="str">
        <f>IF(D25&gt;=F25, IF(F14&gt;=D25,"J","L"),"L")</f>
        <v>J</v>
      </c>
      <c r="K26" s="722" t="str">
        <f>IF(D25&gt;=F25,IF(F14&gt;=D25,"OK - Total Income &gt; or = Total Expenditures","NOT OK - Total Income must be greater than Total Expenditures.  Decrease Expenditures or Increase Income."), "NOT OK - Total Annual Food Service Expense MUST be &gt; or = Annual Applied CACFP Funded.")</f>
        <v>OK - Total Income &gt; or = Total Expenditures</v>
      </c>
      <c r="L26" s="723"/>
      <c r="M26" s="723"/>
      <c r="N26" s="723"/>
      <c r="O26" s="723"/>
      <c r="P26" s="723"/>
      <c r="Q26" s="724"/>
    </row>
    <row r="27" spans="1:18" ht="15" customHeight="1" thickBot="1" x14ac:dyDescent="0.35">
      <c r="A27" s="673" t="s">
        <v>16</v>
      </c>
      <c r="B27" s="674"/>
      <c r="C27" s="674"/>
      <c r="D27" s="674"/>
      <c r="E27" s="674"/>
      <c r="F27" s="674"/>
      <c r="G27" s="674"/>
      <c r="H27" s="674"/>
      <c r="I27" s="675"/>
      <c r="J27" s="652"/>
      <c r="K27" s="725"/>
      <c r="L27" s="726"/>
      <c r="M27" s="726"/>
      <c r="N27" s="726"/>
      <c r="O27" s="726"/>
      <c r="P27" s="726"/>
      <c r="Q27" s="727"/>
    </row>
    <row r="28" spans="1:18" ht="32.25" customHeight="1" thickBot="1" x14ac:dyDescent="0.35">
      <c r="A28" s="676"/>
      <c r="B28" s="677"/>
      <c r="C28" s="677"/>
      <c r="D28" s="677"/>
      <c r="E28" s="677"/>
      <c r="F28" s="677"/>
      <c r="G28" s="677"/>
      <c r="H28" s="677"/>
      <c r="I28" s="678"/>
      <c r="J28" s="517"/>
      <c r="K28" s="517"/>
      <c r="L28" s="517"/>
      <c r="M28" s="517"/>
      <c r="N28" s="517"/>
      <c r="O28" s="517"/>
      <c r="P28" s="517"/>
      <c r="Q28" s="517"/>
    </row>
    <row r="29" spans="1:18" ht="18.75" customHeight="1" thickBot="1" x14ac:dyDescent="0.35">
      <c r="A29" s="679"/>
      <c r="B29" s="680"/>
      <c r="C29" s="680"/>
      <c r="D29" s="680"/>
      <c r="E29" s="680"/>
      <c r="F29" s="681"/>
      <c r="G29" s="682"/>
      <c r="H29" s="682"/>
      <c r="I29" s="683"/>
      <c r="J29" s="517"/>
      <c r="K29" s="517"/>
      <c r="L29" s="517"/>
      <c r="M29" s="517"/>
      <c r="N29" s="517"/>
      <c r="O29" s="517"/>
      <c r="P29" s="517"/>
      <c r="Q29" s="517"/>
    </row>
    <row r="30" spans="1:18" ht="18.75" customHeight="1" thickBot="1" x14ac:dyDescent="0.35">
      <c r="A30" s="5" t="s">
        <v>17</v>
      </c>
      <c r="B30" s="62"/>
      <c r="C30" s="62"/>
      <c r="D30" s="62"/>
      <c r="E30" s="63"/>
      <c r="F30" s="653" t="s">
        <v>18</v>
      </c>
      <c r="G30" s="654"/>
      <c r="H30" s="654"/>
      <c r="I30" s="655"/>
      <c r="J30" s="517"/>
      <c r="K30" s="517"/>
      <c r="L30" s="517"/>
      <c r="M30" s="517"/>
      <c r="N30" s="517"/>
      <c r="O30" s="517"/>
      <c r="P30" s="517"/>
      <c r="Q30" s="517"/>
    </row>
    <row r="31" spans="1:18" ht="15.75" customHeight="1" thickBot="1" x14ac:dyDescent="0.35">
      <c r="A31" s="656"/>
      <c r="B31" s="657"/>
      <c r="C31" s="657"/>
      <c r="D31" s="657"/>
      <c r="E31" s="658"/>
      <c r="F31" s="659" t="s">
        <v>19</v>
      </c>
      <c r="G31" s="660"/>
      <c r="H31" s="660"/>
      <c r="I31" s="661"/>
    </row>
    <row r="32" spans="1:18" ht="15.75" customHeight="1" thickBot="1" x14ac:dyDescent="0.35">
      <c r="A32" s="5" t="s">
        <v>20</v>
      </c>
      <c r="B32" s="6"/>
      <c r="C32" s="6"/>
      <c r="D32" s="6"/>
      <c r="E32" s="6"/>
      <c r="F32" s="662"/>
      <c r="G32" s="663"/>
      <c r="H32" s="663"/>
      <c r="I32" s="664"/>
    </row>
    <row r="33" spans="1:9" ht="15.75" customHeight="1" x14ac:dyDescent="0.3">
      <c r="A33" s="335" t="s">
        <v>21</v>
      </c>
      <c r="B33" s="336"/>
      <c r="C33" s="336"/>
      <c r="D33" s="336"/>
      <c r="E33" s="332" t="s">
        <v>15</v>
      </c>
      <c r="F33" s="336"/>
      <c r="G33" s="336"/>
      <c r="H33" s="332"/>
      <c r="I33" s="337"/>
    </row>
    <row r="34" spans="1:9" ht="15.75" customHeight="1" thickBot="1" x14ac:dyDescent="0.35">
      <c r="A34" s="338" t="s">
        <v>458</v>
      </c>
      <c r="B34" s="334"/>
      <c r="C34" s="334"/>
      <c r="D34" s="334"/>
      <c r="E34" s="334"/>
      <c r="F34" s="334"/>
      <c r="G34" s="334"/>
      <c r="H34" s="665" t="s">
        <v>585</v>
      </c>
      <c r="I34" s="666"/>
    </row>
    <row r="35" spans="1:9" x14ac:dyDescent="0.3">
      <c r="A35" s="7" t="s">
        <v>15</v>
      </c>
      <c r="B35" s="8"/>
      <c r="C35" s="8"/>
      <c r="I35" s="2"/>
    </row>
  </sheetData>
  <sheetProtection algorithmName="SHA-512" hashValue="1olhfuaVAs4zG8ANCgXMUZGGh4YMn88ck2q3i9lpvABeIA4n9zlNvBZXBvbwg5coL/7DO9ePb5jRW8oWovSbFg==" saltValue="0uF20ErJ0G+xHjKJHLMxWg==" spinCount="100000" sheet="1" objects="1" scenarios="1"/>
  <mergeCells count="77">
    <mergeCell ref="K26:Q27"/>
    <mergeCell ref="H18:I18"/>
    <mergeCell ref="A24:C24"/>
    <mergeCell ref="A25:C25"/>
    <mergeCell ref="A20:C20"/>
    <mergeCell ref="A19:C19"/>
    <mergeCell ref="D19:E19"/>
    <mergeCell ref="F19:G19"/>
    <mergeCell ref="A22:C22"/>
    <mergeCell ref="A23:C23"/>
    <mergeCell ref="A18:C18"/>
    <mergeCell ref="D18:E18"/>
    <mergeCell ref="F18:G18"/>
    <mergeCell ref="D23:E23"/>
    <mergeCell ref="F23:G23"/>
    <mergeCell ref="H23:I23"/>
    <mergeCell ref="K11:Q12"/>
    <mergeCell ref="A4:I4"/>
    <mergeCell ref="A5:I5"/>
    <mergeCell ref="A6:I6"/>
    <mergeCell ref="A7:F7"/>
    <mergeCell ref="G7:I7"/>
    <mergeCell ref="A11:E11"/>
    <mergeCell ref="A8:F8"/>
    <mergeCell ref="G8:I8"/>
    <mergeCell ref="A9:I9"/>
    <mergeCell ref="A10:E10"/>
    <mergeCell ref="F10:I10"/>
    <mergeCell ref="A12:E12"/>
    <mergeCell ref="F12:I12"/>
    <mergeCell ref="A1:I1"/>
    <mergeCell ref="A2:I2"/>
    <mergeCell ref="A3:I3"/>
    <mergeCell ref="D22:E22"/>
    <mergeCell ref="F22:G22"/>
    <mergeCell ref="H22:I22"/>
    <mergeCell ref="A21:C21"/>
    <mergeCell ref="D21:E21"/>
    <mergeCell ref="F21:G21"/>
    <mergeCell ref="H21:I21"/>
    <mergeCell ref="D17:E17"/>
    <mergeCell ref="F17:G17"/>
    <mergeCell ref="H17:I17"/>
    <mergeCell ref="A14:E14"/>
    <mergeCell ref="F14:I14"/>
    <mergeCell ref="L2:S2"/>
    <mergeCell ref="L6:T9"/>
    <mergeCell ref="F11:I11"/>
    <mergeCell ref="D20:E20"/>
    <mergeCell ref="F20:G20"/>
    <mergeCell ref="H20:I20"/>
    <mergeCell ref="H19:I19"/>
    <mergeCell ref="J11:J12"/>
    <mergeCell ref="A13:E13"/>
    <mergeCell ref="F13:I13"/>
    <mergeCell ref="A15:I15"/>
    <mergeCell ref="A17:C17"/>
    <mergeCell ref="A16:C16"/>
    <mergeCell ref="D16:E16"/>
    <mergeCell ref="F16:G16"/>
    <mergeCell ref="H16:I16"/>
    <mergeCell ref="A31:E31"/>
    <mergeCell ref="F31:I31"/>
    <mergeCell ref="F32:I32"/>
    <mergeCell ref="H34:I34"/>
    <mergeCell ref="D25:E25"/>
    <mergeCell ref="F25:G25"/>
    <mergeCell ref="H25:I25"/>
    <mergeCell ref="A26:I26"/>
    <mergeCell ref="A27:I28"/>
    <mergeCell ref="A29:E29"/>
    <mergeCell ref="F29:I29"/>
    <mergeCell ref="D24:E24"/>
    <mergeCell ref="F24:G24"/>
    <mergeCell ref="H24:I24"/>
    <mergeCell ref="J26:J27"/>
    <mergeCell ref="F30:I30"/>
  </mergeCells>
  <conditionalFormatting sqref="H17:I25">
    <cfRule type="expression" dxfId="36" priority="7">
      <formula>H17&lt;0</formula>
    </cfRule>
  </conditionalFormatting>
  <conditionalFormatting sqref="K11">
    <cfRule type="containsText" dxfId="35" priority="5" operator="containsText" text="NOT OK - CACFP Income is LESS than CACFP expenses">
      <formula>NOT(ISERROR(SEARCH("NOT OK - CACFP Income is LESS than CACFP expenses",K11)))</formula>
    </cfRule>
  </conditionalFormatting>
  <conditionalFormatting sqref="K11">
    <cfRule type="containsText" dxfId="34" priority="4" operator="containsText" text="NOT OK">
      <formula>NOT(ISERROR(SEARCH("NOT OK",K11)))</formula>
    </cfRule>
  </conditionalFormatting>
  <conditionalFormatting sqref="R12">
    <cfRule type="expression" dxfId="33" priority="2">
      <formula>$R$12&lt;&gt;0</formula>
    </cfRule>
    <cfRule type="expression" dxfId="32" priority="3">
      <formula>#REF!&lt;&gt;0</formula>
    </cfRule>
  </conditionalFormatting>
  <conditionalFormatting sqref="K26:Q27">
    <cfRule type="containsText" dxfId="31" priority="1" operator="containsText" text="NOT OK">
      <formula>NOT(ISERROR(SEARCH("NOT OK",K26)))</formula>
    </cfRule>
  </conditionalFormatting>
  <pageMargins left="0.35" right="0.35" top="0.35" bottom="0.35" header="0.3" footer="0.3"/>
  <pageSetup scale="8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7</xdr:col>
                    <xdr:colOff>182880</xdr:colOff>
                    <xdr:row>0</xdr:row>
                    <xdr:rowOff>7620</xdr:rowOff>
                  </from>
                  <to>
                    <xdr:col>8</xdr:col>
                    <xdr:colOff>487680</xdr:colOff>
                    <xdr:row>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4ADA8-B491-4E20-86C4-6067D2066BC6}">
  <sheetPr codeName="Sheet14">
    <tabColor rgb="FF99CCFF"/>
    <pageSetUpPr fitToPage="1"/>
  </sheetPr>
  <dimension ref="B1:S33"/>
  <sheetViews>
    <sheetView showGridLines="0" workbookViewId="0">
      <selection activeCell="D4" sqref="D4"/>
    </sheetView>
  </sheetViews>
  <sheetFormatPr defaultColWidth="9.109375" defaultRowHeight="14.4" x14ac:dyDescent="0.3"/>
  <cols>
    <col min="1" max="1" width="2.88671875" style="481" customWidth="1"/>
    <col min="2" max="2" width="11.44140625" style="481" customWidth="1"/>
    <col min="3" max="3" width="10.6640625" style="481" customWidth="1"/>
    <col min="4" max="4" width="11" style="481" customWidth="1"/>
    <col min="5" max="18" width="9.109375" style="481"/>
    <col min="19" max="19" width="15.88671875" style="481" customWidth="1"/>
    <col min="20" max="16384" width="9.109375" style="481"/>
  </cols>
  <sheetData>
    <row r="1" spans="2:19" x14ac:dyDescent="0.3">
      <c r="B1" s="481" t="s">
        <v>499</v>
      </c>
    </row>
    <row r="3" spans="2:19" ht="15" thickBot="1" x14ac:dyDescent="0.35">
      <c r="B3" s="481" t="s">
        <v>494</v>
      </c>
    </row>
    <row r="4" spans="2:19" ht="15" thickBot="1" x14ac:dyDescent="0.35">
      <c r="C4" s="482" t="s">
        <v>495</v>
      </c>
      <c r="D4" s="483"/>
    </row>
    <row r="5" spans="2:19" ht="15" thickBot="1" x14ac:dyDescent="0.35"/>
    <row r="6" spans="2:19" ht="15" thickBot="1" x14ac:dyDescent="0.35">
      <c r="C6" s="482" t="s">
        <v>454</v>
      </c>
      <c r="D6" s="484"/>
    </row>
    <row r="8" spans="2:19" ht="15" thickBot="1" x14ac:dyDescent="0.35"/>
    <row r="9" spans="2:19" ht="15" customHeight="1" x14ac:dyDescent="0.3">
      <c r="D9" s="775" t="s">
        <v>510</v>
      </c>
      <c r="E9" s="776"/>
      <c r="F9" s="776"/>
      <c r="G9" s="776"/>
      <c r="H9" s="776"/>
      <c r="I9" s="776"/>
      <c r="J9" s="776"/>
      <c r="K9" s="776"/>
      <c r="L9" s="776"/>
      <c r="M9" s="776"/>
      <c r="N9" s="776"/>
      <c r="O9" s="776"/>
      <c r="P9" s="776"/>
      <c r="Q9" s="776"/>
      <c r="R9" s="776"/>
      <c r="S9" s="777"/>
    </row>
    <row r="10" spans="2:19" ht="15" thickBot="1" x14ac:dyDescent="0.35">
      <c r="D10" s="778"/>
      <c r="E10" s="779"/>
      <c r="F10" s="779"/>
      <c r="G10" s="779"/>
      <c r="H10" s="779"/>
      <c r="I10" s="779"/>
      <c r="J10" s="779"/>
      <c r="K10" s="779"/>
      <c r="L10" s="779"/>
      <c r="M10" s="779"/>
      <c r="N10" s="779"/>
      <c r="O10" s="779"/>
      <c r="P10" s="779"/>
      <c r="Q10" s="779"/>
      <c r="R10" s="779"/>
      <c r="S10" s="780"/>
    </row>
    <row r="11" spans="2:19" x14ac:dyDescent="0.3">
      <c r="D11" s="485"/>
      <c r="E11" s="486"/>
      <c r="F11" s="486"/>
      <c r="G11" s="486"/>
      <c r="H11" s="486"/>
      <c r="I11" s="486"/>
      <c r="J11" s="486"/>
      <c r="K11" s="486"/>
      <c r="L11" s="486"/>
      <c r="M11" s="486"/>
      <c r="N11" s="486"/>
      <c r="O11" s="486"/>
      <c r="P11" s="486"/>
      <c r="Q11" s="486"/>
      <c r="R11" s="486"/>
      <c r="S11" s="487"/>
    </row>
    <row r="12" spans="2:19" x14ac:dyDescent="0.3">
      <c r="D12" s="781" t="s">
        <v>496</v>
      </c>
      <c r="E12" s="782"/>
      <c r="F12" s="782"/>
      <c r="G12" s="782"/>
      <c r="J12" s="782" t="s">
        <v>498</v>
      </c>
      <c r="K12" s="782"/>
      <c r="L12" s="782"/>
      <c r="M12" s="782"/>
      <c r="O12" s="489"/>
      <c r="P12" s="489" t="s">
        <v>497</v>
      </c>
      <c r="Q12" s="489"/>
      <c r="R12" s="489"/>
      <c r="S12" s="488"/>
    </row>
    <row r="13" spans="2:19" x14ac:dyDescent="0.3">
      <c r="D13" s="389"/>
      <c r="S13" s="488"/>
    </row>
    <row r="14" spans="2:19" x14ac:dyDescent="0.3">
      <c r="D14" s="389"/>
      <c r="S14" s="488"/>
    </row>
    <row r="15" spans="2:19" x14ac:dyDescent="0.3">
      <c r="D15" s="389"/>
      <c r="S15" s="488"/>
    </row>
    <row r="16" spans="2:19" x14ac:dyDescent="0.3">
      <c r="D16" s="389"/>
      <c r="S16" s="488"/>
    </row>
    <row r="17" spans="4:19" x14ac:dyDescent="0.3">
      <c r="D17" s="9"/>
      <c r="S17" s="488"/>
    </row>
    <row r="18" spans="4:19" x14ac:dyDescent="0.3">
      <c r="D18" s="389"/>
      <c r="P18" s="2"/>
      <c r="S18" s="488"/>
    </row>
    <row r="19" spans="4:19" x14ac:dyDescent="0.3">
      <c r="D19" s="389"/>
      <c r="J19" s="2"/>
      <c r="O19" s="782"/>
      <c r="P19" s="782"/>
      <c r="Q19" s="782"/>
      <c r="R19" s="782"/>
      <c r="S19" s="488"/>
    </row>
    <row r="20" spans="4:19" x14ac:dyDescent="0.3">
      <c r="D20" s="389"/>
      <c r="S20" s="488"/>
    </row>
    <row r="21" spans="4:19" x14ac:dyDescent="0.3">
      <c r="D21" s="389"/>
      <c r="P21" s="2"/>
      <c r="S21" s="488"/>
    </row>
    <row r="22" spans="4:19" x14ac:dyDescent="0.3">
      <c r="D22" s="389"/>
      <c r="S22" s="488"/>
    </row>
    <row r="23" spans="4:19" x14ac:dyDescent="0.3">
      <c r="D23" s="389"/>
      <c r="S23" s="488"/>
    </row>
    <row r="24" spans="4:19" x14ac:dyDescent="0.3">
      <c r="D24" s="389"/>
      <c r="P24" s="2"/>
      <c r="S24" s="488"/>
    </row>
    <row r="25" spans="4:19" x14ac:dyDescent="0.3">
      <c r="D25" s="9"/>
      <c r="S25" s="488"/>
    </row>
    <row r="26" spans="4:19" x14ac:dyDescent="0.3">
      <c r="D26" s="389"/>
      <c r="S26" s="488"/>
    </row>
    <row r="27" spans="4:19" x14ac:dyDescent="0.3">
      <c r="D27" s="389"/>
      <c r="S27" s="488"/>
    </row>
    <row r="28" spans="4:19" x14ac:dyDescent="0.3">
      <c r="D28" s="389"/>
      <c r="S28" s="488"/>
    </row>
    <row r="29" spans="4:19" x14ac:dyDescent="0.3">
      <c r="D29" s="389"/>
      <c r="S29" s="488"/>
    </row>
    <row r="30" spans="4:19" ht="45" customHeight="1" x14ac:dyDescent="0.3">
      <c r="D30" s="389"/>
      <c r="S30" s="488"/>
    </row>
    <row r="31" spans="4:19" x14ac:dyDescent="0.3">
      <c r="D31" s="389"/>
      <c r="S31" s="488"/>
    </row>
    <row r="32" spans="4:19" ht="15" thickBot="1" x14ac:dyDescent="0.35">
      <c r="D32" s="496" t="s">
        <v>548</v>
      </c>
      <c r="S32" s="488"/>
    </row>
    <row r="33" spans="4:19" ht="57.6" customHeight="1" thickBot="1" x14ac:dyDescent="0.35">
      <c r="D33" s="783" t="s">
        <v>550</v>
      </c>
      <c r="E33" s="784"/>
      <c r="F33" s="784"/>
      <c r="G33" s="784"/>
      <c r="H33" s="784"/>
      <c r="I33" s="784"/>
      <c r="J33" s="784"/>
      <c r="K33" s="784"/>
      <c r="L33" s="784"/>
      <c r="M33" s="784"/>
      <c r="N33" s="784"/>
      <c r="O33" s="784"/>
      <c r="P33" s="784"/>
      <c r="Q33" s="784"/>
      <c r="R33" s="784"/>
      <c r="S33" s="785"/>
    </row>
  </sheetData>
  <sheetProtection algorithmName="SHA-512" hashValue="l87kdfqvagFuiApj+3EVdgq5COxLCrG67GrM/dpvdeMHR0H3BB+q0mqCCLQTzP+9B5xVaYC8YoF3d6m6MxQjMA==" saltValue="Rh75jr6gEjJm1QN7gQTPbw==" spinCount="100000" sheet="1" objects="1" scenarios="1" pivotTables="0"/>
  <mergeCells count="5">
    <mergeCell ref="D9:S10"/>
    <mergeCell ref="D12:G12"/>
    <mergeCell ref="J12:M12"/>
    <mergeCell ref="O19:R19"/>
    <mergeCell ref="D33:S33"/>
  </mergeCells>
  <pageMargins left="0.7" right="0.7" top="0.75" bottom="0.75" header="0.3" footer="0.3"/>
  <pageSetup scale="68" orientation="landscape" r:id="rId1"/>
  <drawing r:id="rId2"/>
  <legacyDrawing r:id="rId3"/>
  <controls>
    <mc:AlternateContent xmlns:mc="http://schemas.openxmlformats.org/markup-compatibility/2006">
      <mc:Choice Requires="x14">
        <control shapeId="45057" r:id="rId4" name="CheckBox1">
          <controlPr defaultSize="0" autoLine="0" r:id="rId5">
            <anchor moveWithCells="1">
              <from>
                <xdr:col>3</xdr:col>
                <xdr:colOff>38100</xdr:colOff>
                <xdr:row>12</xdr:row>
                <xdr:rowOff>175260</xdr:rowOff>
              </from>
              <to>
                <xdr:col>7</xdr:col>
                <xdr:colOff>274320</xdr:colOff>
                <xdr:row>14</xdr:row>
                <xdr:rowOff>76200</xdr:rowOff>
              </to>
            </anchor>
          </controlPr>
        </control>
      </mc:Choice>
      <mc:Fallback>
        <control shapeId="45057" r:id="rId4" name="CheckBox1"/>
      </mc:Fallback>
    </mc:AlternateContent>
    <mc:AlternateContent xmlns:mc="http://schemas.openxmlformats.org/markup-compatibility/2006">
      <mc:Choice Requires="x14">
        <control shapeId="45058" r:id="rId6" name="CheckBox2">
          <controlPr defaultSize="0" autoLine="0" autoPict="0" r:id="rId7">
            <anchor moveWithCells="1">
              <from>
                <xdr:col>3</xdr:col>
                <xdr:colOff>30480</xdr:colOff>
                <xdr:row>14</xdr:row>
                <xdr:rowOff>30480</xdr:rowOff>
              </from>
              <to>
                <xdr:col>6</xdr:col>
                <xdr:colOff>259080</xdr:colOff>
                <xdr:row>15</xdr:row>
                <xdr:rowOff>106680</xdr:rowOff>
              </to>
            </anchor>
          </controlPr>
        </control>
      </mc:Choice>
      <mc:Fallback>
        <control shapeId="45058" r:id="rId6" name="CheckBox2"/>
      </mc:Fallback>
    </mc:AlternateContent>
    <mc:AlternateContent xmlns:mc="http://schemas.openxmlformats.org/markup-compatibility/2006">
      <mc:Choice Requires="x14">
        <control shapeId="45059" r:id="rId8" name="CheckBox3">
          <controlPr defaultSize="0" autoLine="0" autoPict="0" r:id="rId9">
            <anchor moveWithCells="1">
              <from>
                <xdr:col>3</xdr:col>
                <xdr:colOff>30480</xdr:colOff>
                <xdr:row>15</xdr:row>
                <xdr:rowOff>76200</xdr:rowOff>
              </from>
              <to>
                <xdr:col>8</xdr:col>
                <xdr:colOff>533400</xdr:colOff>
                <xdr:row>16</xdr:row>
                <xdr:rowOff>144780</xdr:rowOff>
              </to>
            </anchor>
          </controlPr>
        </control>
      </mc:Choice>
      <mc:Fallback>
        <control shapeId="45059" r:id="rId8" name="CheckBox3"/>
      </mc:Fallback>
    </mc:AlternateContent>
    <mc:AlternateContent xmlns:mc="http://schemas.openxmlformats.org/markup-compatibility/2006">
      <mc:Choice Requires="x14">
        <control shapeId="45061" r:id="rId10" name="CheckBox4">
          <controlPr defaultSize="0" autoLine="0" r:id="rId11">
            <anchor moveWithCells="1">
              <from>
                <xdr:col>9</xdr:col>
                <xdr:colOff>7620</xdr:colOff>
                <xdr:row>12</xdr:row>
                <xdr:rowOff>175260</xdr:rowOff>
              </from>
              <to>
                <xdr:col>12</xdr:col>
                <xdr:colOff>213360</xdr:colOff>
                <xdr:row>14</xdr:row>
                <xdr:rowOff>76200</xdr:rowOff>
              </to>
            </anchor>
          </controlPr>
        </control>
      </mc:Choice>
      <mc:Fallback>
        <control shapeId="45061" r:id="rId10" name="CheckBox4"/>
      </mc:Fallback>
    </mc:AlternateContent>
    <mc:AlternateContent xmlns:mc="http://schemas.openxmlformats.org/markup-compatibility/2006">
      <mc:Choice Requires="x14">
        <control shapeId="45062" r:id="rId12" name="CheckBox5">
          <controlPr defaultSize="0" autoLine="0" autoPict="0" r:id="rId13">
            <anchor moveWithCells="1">
              <from>
                <xdr:col>9</xdr:col>
                <xdr:colOff>22860</xdr:colOff>
                <xdr:row>14</xdr:row>
                <xdr:rowOff>30480</xdr:rowOff>
              </from>
              <to>
                <xdr:col>12</xdr:col>
                <xdr:colOff>175260</xdr:colOff>
                <xdr:row>15</xdr:row>
                <xdr:rowOff>106680</xdr:rowOff>
              </to>
            </anchor>
          </controlPr>
        </control>
      </mc:Choice>
      <mc:Fallback>
        <control shapeId="45062" r:id="rId12" name="CheckBox5"/>
      </mc:Fallback>
    </mc:AlternateContent>
    <mc:AlternateContent xmlns:mc="http://schemas.openxmlformats.org/markup-compatibility/2006">
      <mc:Choice Requires="x14">
        <control shapeId="45063" r:id="rId14" name="CheckBox6">
          <controlPr defaultSize="0" autoLine="0" autoPict="0" r:id="rId15">
            <anchor moveWithCells="1">
              <from>
                <xdr:col>9</xdr:col>
                <xdr:colOff>30480</xdr:colOff>
                <xdr:row>15</xdr:row>
                <xdr:rowOff>68580</xdr:rowOff>
              </from>
              <to>
                <xdr:col>13</xdr:col>
                <xdr:colOff>175260</xdr:colOff>
                <xdr:row>16</xdr:row>
                <xdr:rowOff>144780</xdr:rowOff>
              </to>
            </anchor>
          </controlPr>
        </control>
      </mc:Choice>
      <mc:Fallback>
        <control shapeId="45063" r:id="rId14" name="CheckBox6"/>
      </mc:Fallback>
    </mc:AlternateContent>
    <mc:AlternateContent xmlns:mc="http://schemas.openxmlformats.org/markup-compatibility/2006">
      <mc:Choice Requires="x14">
        <control shapeId="45064" r:id="rId16" name="CheckBox7">
          <controlPr defaultSize="0" autoLine="0" r:id="rId17">
            <anchor moveWithCells="1">
              <from>
                <xdr:col>9</xdr:col>
                <xdr:colOff>30480</xdr:colOff>
                <xdr:row>16</xdr:row>
                <xdr:rowOff>99060</xdr:rowOff>
              </from>
              <to>
                <xdr:col>12</xdr:col>
                <xdr:colOff>541020</xdr:colOff>
                <xdr:row>18</xdr:row>
                <xdr:rowOff>0</xdr:rowOff>
              </to>
            </anchor>
          </controlPr>
        </control>
      </mc:Choice>
      <mc:Fallback>
        <control shapeId="45064" r:id="rId16" name="CheckBox7"/>
      </mc:Fallback>
    </mc:AlternateContent>
    <mc:AlternateContent xmlns:mc="http://schemas.openxmlformats.org/markup-compatibility/2006">
      <mc:Choice Requires="x14">
        <control shapeId="45065" r:id="rId18" name="CheckBox8">
          <controlPr defaultSize="0" autoLine="0" autoPict="0" r:id="rId19">
            <anchor moveWithCells="1">
              <from>
                <xdr:col>9</xdr:col>
                <xdr:colOff>30480</xdr:colOff>
                <xdr:row>17</xdr:row>
                <xdr:rowOff>160020</xdr:rowOff>
              </from>
              <to>
                <xdr:col>12</xdr:col>
                <xdr:colOff>251460</xdr:colOff>
                <xdr:row>19</xdr:row>
                <xdr:rowOff>30480</xdr:rowOff>
              </to>
            </anchor>
          </controlPr>
        </control>
      </mc:Choice>
      <mc:Fallback>
        <control shapeId="45065" r:id="rId18" name="CheckBox8"/>
      </mc:Fallback>
    </mc:AlternateContent>
    <mc:AlternateContent xmlns:mc="http://schemas.openxmlformats.org/markup-compatibility/2006">
      <mc:Choice Requires="x14">
        <control shapeId="45066" r:id="rId20" name="CheckBox9">
          <controlPr defaultSize="0" autoLine="0" autoPict="0" r:id="rId21">
            <anchor moveWithCells="1">
              <from>
                <xdr:col>9</xdr:col>
                <xdr:colOff>30480</xdr:colOff>
                <xdr:row>19</xdr:row>
                <xdr:rowOff>0</xdr:rowOff>
              </from>
              <to>
                <xdr:col>14</xdr:col>
                <xdr:colOff>251460</xdr:colOff>
                <xdr:row>20</xdr:row>
                <xdr:rowOff>76200</xdr:rowOff>
              </to>
            </anchor>
          </controlPr>
        </control>
      </mc:Choice>
      <mc:Fallback>
        <control shapeId="45066" r:id="rId20" name="CheckBox9"/>
      </mc:Fallback>
    </mc:AlternateContent>
    <mc:AlternateContent xmlns:mc="http://schemas.openxmlformats.org/markup-compatibility/2006">
      <mc:Choice Requires="x14">
        <control shapeId="45067" r:id="rId22" name="CheckBox10">
          <controlPr defaultSize="0" autoLine="0" r:id="rId23">
            <anchor moveWithCells="1">
              <from>
                <xdr:col>15</xdr:col>
                <xdr:colOff>38100</xdr:colOff>
                <xdr:row>12</xdr:row>
                <xdr:rowOff>160020</xdr:rowOff>
              </from>
              <to>
                <xdr:col>17</xdr:col>
                <xdr:colOff>160020</xdr:colOff>
                <xdr:row>14</xdr:row>
                <xdr:rowOff>60960</xdr:rowOff>
              </to>
            </anchor>
          </controlPr>
        </control>
      </mc:Choice>
      <mc:Fallback>
        <control shapeId="45067" r:id="rId22" name="CheckBox10"/>
      </mc:Fallback>
    </mc:AlternateContent>
    <mc:AlternateContent xmlns:mc="http://schemas.openxmlformats.org/markup-compatibility/2006">
      <mc:Choice Requires="x14">
        <control shapeId="45068" r:id="rId24" name="CheckBox11">
          <controlPr defaultSize="0" autoLine="0" r:id="rId25">
            <anchor moveWithCells="1">
              <from>
                <xdr:col>15</xdr:col>
                <xdr:colOff>38100</xdr:colOff>
                <xdr:row>14</xdr:row>
                <xdr:rowOff>38100</xdr:rowOff>
              </from>
              <to>
                <xdr:col>18</xdr:col>
                <xdr:colOff>472440</xdr:colOff>
                <xdr:row>15</xdr:row>
                <xdr:rowOff>106680</xdr:rowOff>
              </to>
            </anchor>
          </controlPr>
        </control>
      </mc:Choice>
      <mc:Fallback>
        <control shapeId="45068" r:id="rId24" name="CheckBox1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5EA13-C993-4562-A957-FA5450D8B7F1}">
  <sheetPr codeName="Sheet3">
    <tabColor rgb="FF99CCFF"/>
    <pageSetUpPr fitToPage="1"/>
  </sheetPr>
  <dimension ref="A1:L59"/>
  <sheetViews>
    <sheetView zoomScaleNormal="100" workbookViewId="0">
      <selection activeCell="A3" sqref="A3:E3"/>
    </sheetView>
  </sheetViews>
  <sheetFormatPr defaultRowHeight="14.4" x14ac:dyDescent="0.3"/>
  <cols>
    <col min="1" max="1" width="30.88671875" customWidth="1"/>
    <col min="2" max="3" width="23.109375" customWidth="1"/>
    <col min="4" max="4" width="16.6640625" customWidth="1"/>
    <col min="5" max="5" width="17.88671875" customWidth="1"/>
    <col min="10" max="11" width="9.109375" customWidth="1"/>
    <col min="12" max="12" width="9.109375" hidden="1" customWidth="1"/>
    <col min="13" max="13" width="9.109375" customWidth="1"/>
  </cols>
  <sheetData>
    <row r="1" spans="1:12" ht="15" thickBot="1" x14ac:dyDescent="0.35">
      <c r="A1" s="426" t="s">
        <v>440</v>
      </c>
      <c r="B1" s="786">
        <f>'Budget Summary'!A8</f>
        <v>0</v>
      </c>
      <c r="C1" s="787"/>
      <c r="D1" s="158" t="s">
        <v>460</v>
      </c>
      <c r="E1" s="68">
        <f>'Budget Summary'!G8</f>
        <v>0</v>
      </c>
    </row>
    <row r="2" spans="1:12" ht="21" customHeight="1" thickBot="1" x14ac:dyDescent="0.35">
      <c r="A2" s="794" t="s">
        <v>511</v>
      </c>
      <c r="B2" s="795"/>
      <c r="C2" s="795"/>
      <c r="D2" s="795"/>
      <c r="E2" s="796"/>
    </row>
    <row r="3" spans="1:12" ht="28.2" customHeight="1" x14ac:dyDescent="0.3">
      <c r="A3" s="816" t="s">
        <v>512</v>
      </c>
      <c r="B3" s="594"/>
      <c r="C3" s="594"/>
      <c r="D3" s="594"/>
      <c r="E3" s="595"/>
    </row>
    <row r="4" spans="1:12" ht="15" thickBot="1" x14ac:dyDescent="0.35">
      <c r="A4" s="159"/>
      <c r="B4" s="160"/>
      <c r="C4" s="160"/>
      <c r="D4" s="160"/>
      <c r="E4" s="161"/>
    </row>
    <row r="5" spans="1:12" ht="15" thickBot="1" x14ac:dyDescent="0.35">
      <c r="A5" s="162" t="s">
        <v>22</v>
      </c>
      <c r="B5" s="163" t="s">
        <v>23</v>
      </c>
      <c r="C5" s="164" t="s">
        <v>24</v>
      </c>
      <c r="D5" s="165" t="s">
        <v>25</v>
      </c>
      <c r="E5" s="166" t="s">
        <v>26</v>
      </c>
    </row>
    <row r="6" spans="1:12" ht="15" thickBot="1" x14ac:dyDescent="0.35">
      <c r="A6" s="395"/>
      <c r="B6" s="167" t="s">
        <v>27</v>
      </c>
      <c r="C6" s="168" t="s">
        <v>28</v>
      </c>
      <c r="D6" s="169" t="s">
        <v>29</v>
      </c>
      <c r="E6" s="170" t="s">
        <v>30</v>
      </c>
    </row>
    <row r="7" spans="1:12" ht="29.4" thickBot="1" x14ac:dyDescent="0.35">
      <c r="A7" s="171" t="s">
        <v>31</v>
      </c>
      <c r="B7" s="172"/>
      <c r="C7" s="173"/>
      <c r="D7" s="174"/>
      <c r="E7" s="175">
        <f>B7+C7+D7</f>
        <v>0</v>
      </c>
      <c r="J7" s="154"/>
    </row>
    <row r="8" spans="1:12" ht="15" thickBot="1" x14ac:dyDescent="0.35">
      <c r="A8" s="176" t="s">
        <v>335</v>
      </c>
      <c r="B8" s="438" t="str">
        <f>IF(ISERROR(B7/E7),"",B7/E7)</f>
        <v/>
      </c>
      <c r="C8" s="439" t="str">
        <f>IF(ISERROR(C7/E7),"",C7/E7)</f>
        <v/>
      </c>
      <c r="D8" s="440" t="str">
        <f>IF(ISERROR(D7/E7),"",D7/E7)</f>
        <v/>
      </c>
      <c r="E8" s="177">
        <v>1</v>
      </c>
    </row>
    <row r="9" spans="1:12" x14ac:dyDescent="0.3">
      <c r="A9" s="178"/>
      <c r="B9" s="179"/>
      <c r="C9" s="179"/>
      <c r="D9" s="179"/>
      <c r="E9" s="152"/>
    </row>
    <row r="10" spans="1:12" x14ac:dyDescent="0.3">
      <c r="A10" s="178"/>
      <c r="B10" s="800"/>
      <c r="C10" s="800"/>
      <c r="D10" s="800"/>
      <c r="E10" s="152"/>
      <c r="L10">
        <v>1</v>
      </c>
    </row>
    <row r="11" spans="1:12" ht="7.95" customHeight="1" thickBot="1" x14ac:dyDescent="0.35">
      <c r="A11" s="178"/>
      <c r="B11" s="151"/>
      <c r="C11" s="151"/>
      <c r="D11" s="151"/>
      <c r="E11" s="152"/>
      <c r="L11">
        <v>2</v>
      </c>
    </row>
    <row r="12" spans="1:12" ht="15" thickBot="1" x14ac:dyDescent="0.35">
      <c r="A12" s="180" t="s">
        <v>32</v>
      </c>
      <c r="B12" s="151" t="s">
        <v>15</v>
      </c>
      <c r="C12" s="151"/>
      <c r="D12" s="151"/>
      <c r="E12" s="152"/>
      <c r="L12">
        <v>3</v>
      </c>
    </row>
    <row r="13" spans="1:12" ht="15" thickBot="1" x14ac:dyDescent="0.35">
      <c r="A13" s="801" t="s">
        <v>336</v>
      </c>
      <c r="B13" s="802"/>
      <c r="C13" s="181"/>
      <c r="D13" s="182" t="s">
        <v>587</v>
      </c>
      <c r="E13" s="803" t="s">
        <v>33</v>
      </c>
      <c r="L13">
        <v>4</v>
      </c>
    </row>
    <row r="14" spans="1:12" ht="15" thickBot="1" x14ac:dyDescent="0.35">
      <c r="A14" s="183" t="s">
        <v>34</v>
      </c>
      <c r="B14" s="184" t="s">
        <v>35</v>
      </c>
      <c r="C14" s="185" t="s">
        <v>36</v>
      </c>
      <c r="D14" s="186" t="s">
        <v>37</v>
      </c>
      <c r="E14" s="804"/>
      <c r="L14">
        <v>5</v>
      </c>
    </row>
    <row r="15" spans="1:12" x14ac:dyDescent="0.3">
      <c r="A15" s="187" t="s">
        <v>337</v>
      </c>
      <c r="B15" s="441" t="str">
        <f>B8</f>
        <v/>
      </c>
      <c r="C15" s="427" t="str">
        <f>IF(ISERROR(B15*C13),"",B15*C13)</f>
        <v/>
      </c>
      <c r="D15" s="188">
        <v>2.21</v>
      </c>
      <c r="E15" s="189" t="str">
        <f>IF(ISERROR(C15*D15),"",C15*D15)</f>
        <v/>
      </c>
      <c r="L15">
        <v>6</v>
      </c>
    </row>
    <row r="16" spans="1:12" x14ac:dyDescent="0.3">
      <c r="A16" s="187" t="s">
        <v>38</v>
      </c>
      <c r="B16" s="442" t="str">
        <f>C8</f>
        <v/>
      </c>
      <c r="C16" s="428" t="str">
        <f>IF(ISERROR(B16*C13),"",B16*C13)</f>
        <v/>
      </c>
      <c r="D16" s="190">
        <v>1.91</v>
      </c>
      <c r="E16" s="191" t="str">
        <f>IF(ISERROR(C16*D16),"",C16*D16)</f>
        <v/>
      </c>
      <c r="L16">
        <v>7</v>
      </c>
    </row>
    <row r="17" spans="1:12" ht="15" thickBot="1" x14ac:dyDescent="0.35">
      <c r="A17" s="192" t="s">
        <v>39</v>
      </c>
      <c r="B17" s="443" t="str">
        <f>D8</f>
        <v/>
      </c>
      <c r="C17" s="429" t="str">
        <f>IF(ISERROR(B17*C13),"",B17*C13)</f>
        <v/>
      </c>
      <c r="D17" s="193">
        <v>0.45</v>
      </c>
      <c r="E17" s="194" t="str">
        <f>IF(ISERROR(C17*D17),"",C17*D17)</f>
        <v/>
      </c>
      <c r="L17">
        <v>8</v>
      </c>
    </row>
    <row r="18" spans="1:12" ht="15" thickBot="1" x14ac:dyDescent="0.35">
      <c r="A18" s="805" t="s">
        <v>417</v>
      </c>
      <c r="B18" s="806"/>
      <c r="C18" s="806"/>
      <c r="D18" s="807"/>
      <c r="E18" s="195">
        <f>SUM(E15:E17)</f>
        <v>0</v>
      </c>
      <c r="L18">
        <v>9</v>
      </c>
    </row>
    <row r="19" spans="1:12" ht="7.95" customHeight="1" thickBot="1" x14ac:dyDescent="0.35">
      <c r="A19" s="178"/>
      <c r="B19" s="151"/>
      <c r="C19" s="151"/>
      <c r="D19" s="151"/>
      <c r="E19" s="152"/>
      <c r="L19">
        <v>10</v>
      </c>
    </row>
    <row r="20" spans="1:12" ht="15" thickBot="1" x14ac:dyDescent="0.35">
      <c r="A20" s="180" t="s">
        <v>40</v>
      </c>
      <c r="B20" s="151" t="s">
        <v>15</v>
      </c>
      <c r="C20" s="151"/>
      <c r="D20" s="151"/>
      <c r="E20" s="152"/>
      <c r="L20">
        <v>11</v>
      </c>
    </row>
    <row r="21" spans="1:12" ht="15" thickBot="1" x14ac:dyDescent="0.35">
      <c r="A21" s="808" t="s">
        <v>338</v>
      </c>
      <c r="B21" s="809"/>
      <c r="C21" s="196"/>
      <c r="D21" s="182" t="s">
        <v>587</v>
      </c>
      <c r="E21" s="803" t="s">
        <v>33</v>
      </c>
      <c r="L21">
        <v>12</v>
      </c>
    </row>
    <row r="22" spans="1:12" ht="15" thickBot="1" x14ac:dyDescent="0.35">
      <c r="A22" s="183" t="s">
        <v>34</v>
      </c>
      <c r="B22" s="197" t="s">
        <v>35</v>
      </c>
      <c r="C22" s="198" t="s">
        <v>36</v>
      </c>
      <c r="D22" s="186" t="s">
        <v>37</v>
      </c>
      <c r="E22" s="804"/>
    </row>
    <row r="23" spans="1:12" x14ac:dyDescent="0.3">
      <c r="A23" s="187" t="s">
        <v>337</v>
      </c>
      <c r="B23" s="441" t="str">
        <f>B8</f>
        <v/>
      </c>
      <c r="C23" s="427" t="str">
        <f>IF(ISERROR(B23*C21),"",B23*C21)</f>
        <v/>
      </c>
      <c r="D23" s="190">
        <v>4.03</v>
      </c>
      <c r="E23" s="189" t="str">
        <f>IF(ISERROR(C23*D23),"",C23*D23)</f>
        <v/>
      </c>
    </row>
    <row r="24" spans="1:12" x14ac:dyDescent="0.3">
      <c r="A24" s="187" t="s">
        <v>38</v>
      </c>
      <c r="B24" s="442" t="str">
        <f>C8</f>
        <v/>
      </c>
      <c r="C24" s="428" t="str">
        <f>IF(ISERROR(B24*C21),"",B24*C21)</f>
        <v/>
      </c>
      <c r="D24" s="190">
        <v>3.63</v>
      </c>
      <c r="E24" s="191" t="str">
        <f>IF(ISERROR(C24*D24),"",C24*D24)</f>
        <v/>
      </c>
    </row>
    <row r="25" spans="1:12" ht="15" thickBot="1" x14ac:dyDescent="0.35">
      <c r="A25" s="192" t="s">
        <v>39</v>
      </c>
      <c r="B25" s="443" t="str">
        <f>D8</f>
        <v/>
      </c>
      <c r="C25" s="429" t="str">
        <f>IF(ISERROR(B25*C21),"",B25*C21)</f>
        <v/>
      </c>
      <c r="D25" s="193">
        <v>0.47</v>
      </c>
      <c r="E25" s="194" t="str">
        <f>IF(ISERROR(C25*D25),"",C25*D25)</f>
        <v/>
      </c>
    </row>
    <row r="26" spans="1:12" ht="15" thickBot="1" x14ac:dyDescent="0.35">
      <c r="A26" s="805" t="s">
        <v>416</v>
      </c>
      <c r="B26" s="806"/>
      <c r="C26" s="806"/>
      <c r="D26" s="807"/>
      <c r="E26" s="195">
        <f>SUM(E23:E25)</f>
        <v>0</v>
      </c>
    </row>
    <row r="27" spans="1:12" ht="7.95" customHeight="1" thickBot="1" x14ac:dyDescent="0.35">
      <c r="A27" s="178"/>
      <c r="B27" s="151"/>
      <c r="C27" s="151"/>
      <c r="D27" s="151"/>
      <c r="E27" s="152"/>
    </row>
    <row r="28" spans="1:12" ht="15" thickBot="1" x14ac:dyDescent="0.35">
      <c r="A28" s="180" t="s">
        <v>41</v>
      </c>
      <c r="B28" s="151"/>
      <c r="C28" s="151"/>
      <c r="D28" s="151"/>
      <c r="E28" s="152"/>
    </row>
    <row r="29" spans="1:12" ht="15" thickBot="1" x14ac:dyDescent="0.35">
      <c r="A29" s="199"/>
      <c r="B29" s="200"/>
      <c r="C29" s="184" t="s">
        <v>42</v>
      </c>
      <c r="D29" s="201" t="s">
        <v>37</v>
      </c>
      <c r="E29" s="202" t="s">
        <v>33</v>
      </c>
    </row>
    <row r="30" spans="1:12" ht="15" thickBot="1" x14ac:dyDescent="0.35">
      <c r="A30" s="810" t="s">
        <v>339</v>
      </c>
      <c r="B30" s="811"/>
      <c r="C30" s="203">
        <f>C21</f>
        <v>0</v>
      </c>
      <c r="D30" s="204">
        <v>0.3</v>
      </c>
      <c r="E30" s="205">
        <f>C30*D30</f>
        <v>0</v>
      </c>
    </row>
    <row r="31" spans="1:12" ht="7.95" customHeight="1" thickBot="1" x14ac:dyDescent="0.35">
      <c r="A31" s="178"/>
      <c r="B31" s="151"/>
      <c r="C31" s="151"/>
      <c r="D31" s="151"/>
      <c r="E31" s="152"/>
    </row>
    <row r="32" spans="1:12" ht="15" thickBot="1" x14ac:dyDescent="0.35">
      <c r="A32" s="180" t="s">
        <v>43</v>
      </c>
      <c r="B32" s="151" t="s">
        <v>15</v>
      </c>
      <c r="C32" s="151"/>
      <c r="D32" s="151"/>
      <c r="E32" s="152"/>
    </row>
    <row r="33" spans="1:5" ht="15" thickBot="1" x14ac:dyDescent="0.35">
      <c r="A33" s="812" t="s">
        <v>340</v>
      </c>
      <c r="B33" s="813"/>
      <c r="C33" s="153"/>
      <c r="D33" s="182" t="s">
        <v>587</v>
      </c>
      <c r="E33" s="803" t="s">
        <v>33</v>
      </c>
    </row>
    <row r="34" spans="1:5" ht="15" thickBot="1" x14ac:dyDescent="0.35">
      <c r="A34" s="197" t="s">
        <v>34</v>
      </c>
      <c r="B34" s="206" t="s">
        <v>35</v>
      </c>
      <c r="C34" s="198" t="s">
        <v>36</v>
      </c>
      <c r="D34" s="186" t="s">
        <v>37</v>
      </c>
      <c r="E34" s="804"/>
    </row>
    <row r="35" spans="1:5" x14ac:dyDescent="0.3">
      <c r="A35" s="187" t="s">
        <v>337</v>
      </c>
      <c r="B35" s="441" t="str">
        <f>B8</f>
        <v/>
      </c>
      <c r="C35" s="427" t="str">
        <f>IF(ISERROR(B35*C33),"",B35*C33)</f>
        <v/>
      </c>
      <c r="D35" s="188">
        <v>1.18</v>
      </c>
      <c r="E35" s="207" t="str">
        <f>IF(ISERROR(C35*D35),"",C35*D35)</f>
        <v/>
      </c>
    </row>
    <row r="36" spans="1:5" x14ac:dyDescent="0.3">
      <c r="A36" s="187" t="s">
        <v>38</v>
      </c>
      <c r="B36" s="442" t="str">
        <f>C8</f>
        <v/>
      </c>
      <c r="C36" s="428" t="str">
        <f>IF(ISERROR(B36*C33),"",B36*C33)</f>
        <v/>
      </c>
      <c r="D36" s="190">
        <v>0.64</v>
      </c>
      <c r="E36" s="208" t="str">
        <f>IF(ISERROR(C36*D36),"",C36*D36)</f>
        <v/>
      </c>
    </row>
    <row r="37" spans="1:5" ht="15" thickBot="1" x14ac:dyDescent="0.35">
      <c r="A37" s="192" t="s">
        <v>39</v>
      </c>
      <c r="B37" s="443" t="str">
        <f>D8</f>
        <v/>
      </c>
      <c r="C37" s="429" t="str">
        <f>IF(ISERROR(B37*C33),"",B37*C33)</f>
        <v/>
      </c>
      <c r="D37" s="193">
        <v>0.19</v>
      </c>
      <c r="E37" s="209" t="str">
        <f>IF(ISERROR(C37*D37),"",C37*D37)</f>
        <v/>
      </c>
    </row>
    <row r="38" spans="1:5" ht="15" thickBot="1" x14ac:dyDescent="0.35">
      <c r="A38" s="817" t="s">
        <v>416</v>
      </c>
      <c r="B38" s="818"/>
      <c r="C38" s="818"/>
      <c r="D38" s="819"/>
      <c r="E38" s="210">
        <f>SUM(E35:E37)</f>
        <v>0</v>
      </c>
    </row>
    <row r="39" spans="1:5" ht="7.95" customHeight="1" thickBot="1" x14ac:dyDescent="0.35">
      <c r="A39" s="178"/>
      <c r="B39" s="151"/>
      <c r="C39" s="151"/>
      <c r="D39" s="151"/>
      <c r="E39" s="152"/>
    </row>
    <row r="40" spans="1:5" ht="15" thickBot="1" x14ac:dyDescent="0.35">
      <c r="A40" s="797" t="s">
        <v>342</v>
      </c>
      <c r="B40" s="798"/>
      <c r="C40" s="798"/>
      <c r="D40" s="799"/>
      <c r="E40" s="210">
        <f>E18+E26+E30+E38</f>
        <v>0</v>
      </c>
    </row>
    <row r="41" spans="1:5" ht="7.95" customHeight="1" thickBot="1" x14ac:dyDescent="0.35">
      <c r="A41" s="178"/>
      <c r="B41" s="151"/>
      <c r="C41" s="151"/>
      <c r="D41" s="151"/>
      <c r="E41" s="152"/>
    </row>
    <row r="42" spans="1:5" ht="15" thickBot="1" x14ac:dyDescent="0.35">
      <c r="A42" s="820" t="s">
        <v>341</v>
      </c>
      <c r="B42" s="821"/>
      <c r="C42" s="822"/>
      <c r="D42" s="211">
        <v>12</v>
      </c>
      <c r="E42" s="212">
        <f xml:space="preserve"> ROUND(E40*D42,2)</f>
        <v>0</v>
      </c>
    </row>
    <row r="43" spans="1:5" ht="15" thickBot="1" x14ac:dyDescent="0.35">
      <c r="A43" s="178"/>
      <c r="B43" s="151"/>
      <c r="C43" s="151"/>
      <c r="D43" s="151"/>
      <c r="E43" s="152"/>
    </row>
    <row r="44" spans="1:5" ht="6.6" customHeight="1" x14ac:dyDescent="0.3">
      <c r="A44" s="823"/>
      <c r="B44" s="824"/>
      <c r="C44" s="824"/>
      <c r="D44" s="824"/>
      <c r="E44" s="825"/>
    </row>
    <row r="45" spans="1:5" x14ac:dyDescent="0.3">
      <c r="A45" s="791" t="s">
        <v>474</v>
      </c>
      <c r="B45" s="792"/>
      <c r="C45" s="792"/>
      <c r="D45" s="792"/>
      <c r="E45" s="793"/>
    </row>
    <row r="46" spans="1:5" ht="7.2" customHeight="1" x14ac:dyDescent="0.3">
      <c r="A46" s="155"/>
      <c r="B46" s="156"/>
      <c r="C46" s="156"/>
      <c r="D46" s="156"/>
      <c r="E46" s="157"/>
    </row>
    <row r="47" spans="1:5" x14ac:dyDescent="0.3">
      <c r="A47" s="99" t="s">
        <v>521</v>
      </c>
      <c r="B47" s="109"/>
      <c r="C47" s="109"/>
      <c r="E47" s="1"/>
    </row>
    <row r="48" spans="1:5" x14ac:dyDescent="0.3">
      <c r="A48" s="788" t="s">
        <v>468</v>
      </c>
      <c r="B48" s="789"/>
      <c r="C48" s="789"/>
      <c r="D48" s="789"/>
      <c r="E48" s="790"/>
    </row>
    <row r="49" spans="1:5" x14ac:dyDescent="0.3">
      <c r="A49" s="829" t="s">
        <v>513</v>
      </c>
      <c r="B49" s="789"/>
      <c r="C49" s="789"/>
      <c r="D49" s="789"/>
      <c r="E49" s="790"/>
    </row>
    <row r="50" spans="1:5" x14ac:dyDescent="0.3">
      <c r="A50" s="788" t="s">
        <v>347</v>
      </c>
      <c r="B50" s="789"/>
      <c r="C50" s="789"/>
      <c r="D50" s="789"/>
      <c r="E50" s="790"/>
    </row>
    <row r="51" spans="1:5" x14ac:dyDescent="0.3">
      <c r="A51" s="788" t="s">
        <v>348</v>
      </c>
      <c r="B51" s="789"/>
      <c r="C51" s="789"/>
      <c r="D51" s="789"/>
      <c r="E51" s="790"/>
    </row>
    <row r="52" spans="1:5" x14ac:dyDescent="0.3">
      <c r="A52" s="788" t="s">
        <v>349</v>
      </c>
      <c r="B52" s="789"/>
      <c r="C52" s="789"/>
      <c r="D52" s="789"/>
      <c r="E52" s="790"/>
    </row>
    <row r="53" spans="1:5" ht="21" customHeight="1" x14ac:dyDescent="0.3">
      <c r="A53" s="788" t="s">
        <v>350</v>
      </c>
      <c r="B53" s="789"/>
      <c r="C53" s="789"/>
      <c r="D53" s="789"/>
      <c r="E53" s="790"/>
    </row>
    <row r="54" spans="1:5" x14ac:dyDescent="0.3">
      <c r="A54" s="155"/>
      <c r="B54" s="156"/>
      <c r="C54" s="156"/>
      <c r="D54" s="156"/>
      <c r="E54" s="157"/>
    </row>
    <row r="55" spans="1:5" ht="29.25" customHeight="1" x14ac:dyDescent="0.3">
      <c r="A55" s="830" t="s">
        <v>514</v>
      </c>
      <c r="B55" s="789"/>
      <c r="C55" s="789"/>
      <c r="D55" s="789"/>
      <c r="E55" s="790"/>
    </row>
    <row r="56" spans="1:5" x14ac:dyDescent="0.3">
      <c r="A56" s="830" t="s">
        <v>351</v>
      </c>
      <c r="B56" s="789"/>
      <c r="C56" s="789"/>
      <c r="D56" s="789"/>
      <c r="E56" s="790"/>
    </row>
    <row r="57" spans="1:5" ht="15" thickBot="1" x14ac:dyDescent="0.35">
      <c r="A57" s="826"/>
      <c r="B57" s="827"/>
      <c r="C57" s="827"/>
      <c r="D57" s="827"/>
      <c r="E57" s="828"/>
    </row>
    <row r="58" spans="1:5" s="150" customFormat="1" ht="12" x14ac:dyDescent="0.25">
      <c r="A58" s="449" t="s">
        <v>475</v>
      </c>
      <c r="B58" s="351"/>
      <c r="C58" s="351"/>
      <c r="D58" s="351"/>
      <c r="E58" s="333"/>
    </row>
    <row r="59" spans="1:5" ht="15" thickBot="1" x14ac:dyDescent="0.35">
      <c r="A59" s="352" t="s">
        <v>457</v>
      </c>
      <c r="B59" s="353"/>
      <c r="C59" s="353"/>
      <c r="D59" s="814" t="s">
        <v>588</v>
      </c>
      <c r="E59" s="815"/>
    </row>
  </sheetData>
  <sheetProtection algorithmName="SHA-512" hashValue="qM6lXMjQn2VVX7M2+FR6pC7eNzTv8GO58y8h3kOoJYHc/kY9f6PyIwny+eqyqt3j30YbTuvxNv+yXwC/rld5OA==" saltValue="51l7H+0Snz79E3GxR/QPbg==" spinCount="100000" sheet="1" objects="1" scenarios="1"/>
  <mergeCells count="28">
    <mergeCell ref="D59:E59"/>
    <mergeCell ref="A3:E3"/>
    <mergeCell ref="A38:D38"/>
    <mergeCell ref="A53:E53"/>
    <mergeCell ref="A42:C42"/>
    <mergeCell ref="A44:E44"/>
    <mergeCell ref="A57:E57"/>
    <mergeCell ref="A50:E50"/>
    <mergeCell ref="A48:E48"/>
    <mergeCell ref="A49:E49"/>
    <mergeCell ref="A56:E56"/>
    <mergeCell ref="A52:E52"/>
    <mergeCell ref="A55:E55"/>
    <mergeCell ref="B1:C1"/>
    <mergeCell ref="A51:E51"/>
    <mergeCell ref="A45:E45"/>
    <mergeCell ref="A2:E2"/>
    <mergeCell ref="A40:D40"/>
    <mergeCell ref="B10:D10"/>
    <mergeCell ref="A13:B13"/>
    <mergeCell ref="E13:E14"/>
    <mergeCell ref="A18:D18"/>
    <mergeCell ref="A21:B21"/>
    <mergeCell ref="E21:E22"/>
    <mergeCell ref="A26:D26"/>
    <mergeCell ref="A30:B30"/>
    <mergeCell ref="A33:B33"/>
    <mergeCell ref="E33:E34"/>
  </mergeCells>
  <dataValidations count="1">
    <dataValidation type="list" allowBlank="1" showInputMessage="1" showErrorMessage="1" sqref="D42" xr:uid="{94887576-0AF3-406A-B2C4-6667232AA39A}">
      <formula1>$L$10:$L$21</formula1>
    </dataValidation>
  </dataValidations>
  <printOptions horizontalCentered="1"/>
  <pageMargins left="0.7" right="0.7" top="0.5" bottom="0.5" header="0.3" footer="0.3"/>
  <pageSetup scale="78" orientation="portrait" r:id="rId1"/>
  <ignoredErrors>
    <ignoredError sqref="E1 B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C515B-EC52-46D7-9329-F69428C7F1FD}">
  <sheetPr codeName="Sheet4">
    <tabColor rgb="FF99CCFF"/>
    <pageSetUpPr fitToPage="1"/>
  </sheetPr>
  <dimension ref="A1:T53"/>
  <sheetViews>
    <sheetView topLeftCell="A28" zoomScaleNormal="100" workbookViewId="0">
      <selection activeCell="B8" sqref="B8:C8"/>
    </sheetView>
  </sheetViews>
  <sheetFormatPr defaultRowHeight="14.4" x14ac:dyDescent="0.3"/>
  <cols>
    <col min="4" max="4" width="11.6640625" customWidth="1"/>
    <col min="10" max="10" width="12.6640625" customWidth="1"/>
    <col min="11" max="11" width="10.88671875" customWidth="1"/>
    <col min="12" max="12" width="11.5546875" customWidth="1"/>
    <col min="13" max="13" width="13.33203125" customWidth="1"/>
  </cols>
  <sheetData>
    <row r="1" spans="1:13" ht="15" thickBot="1" x14ac:dyDescent="0.35">
      <c r="A1" s="66" t="s">
        <v>440</v>
      </c>
      <c r="B1" s="110"/>
      <c r="C1" s="787">
        <f>'Budget Summary'!A8</f>
        <v>0</v>
      </c>
      <c r="D1" s="787"/>
      <c r="E1" s="787"/>
      <c r="F1" s="787"/>
      <c r="G1" s="787"/>
      <c r="H1" s="787"/>
      <c r="I1" s="787"/>
      <c r="J1" s="787"/>
      <c r="K1" s="110"/>
      <c r="L1" s="119" t="s">
        <v>460</v>
      </c>
      <c r="M1" s="68">
        <f>+'Budget Summary'!G8</f>
        <v>0</v>
      </c>
    </row>
    <row r="2" spans="1:13" ht="16.2" thickBot="1" x14ac:dyDescent="0.35">
      <c r="A2" s="794" t="s">
        <v>441</v>
      </c>
      <c r="B2" s="795"/>
      <c r="C2" s="795"/>
      <c r="D2" s="795"/>
      <c r="E2" s="795"/>
      <c r="F2" s="795"/>
      <c r="G2" s="795"/>
      <c r="H2" s="795"/>
      <c r="I2" s="795"/>
      <c r="J2" s="795"/>
      <c r="K2" s="795"/>
      <c r="L2" s="795"/>
      <c r="M2" s="796"/>
    </row>
    <row r="3" spans="1:13" ht="15.6" customHeight="1" x14ac:dyDescent="0.3">
      <c r="A3" s="831" t="s">
        <v>547</v>
      </c>
      <c r="B3" s="832"/>
      <c r="C3" s="832"/>
      <c r="D3" s="832"/>
      <c r="E3" s="832"/>
      <c r="F3" s="832"/>
      <c r="G3" s="832"/>
      <c r="H3" s="832"/>
      <c r="I3" s="832"/>
      <c r="J3" s="832"/>
      <c r="K3" s="832"/>
      <c r="L3" s="832"/>
      <c r="M3" s="833"/>
    </row>
    <row r="4" spans="1:13" ht="15.6" customHeight="1" x14ac:dyDescent="0.3">
      <c r="A4" s="834"/>
      <c r="B4" s="835"/>
      <c r="C4" s="835"/>
      <c r="D4" s="835"/>
      <c r="E4" s="835"/>
      <c r="F4" s="835"/>
      <c r="G4" s="835"/>
      <c r="H4" s="835"/>
      <c r="I4" s="835"/>
      <c r="J4" s="835"/>
      <c r="K4" s="835"/>
      <c r="L4" s="835"/>
      <c r="M4" s="836"/>
    </row>
    <row r="5" spans="1:13" ht="15" thickBot="1" x14ac:dyDescent="0.35">
      <c r="A5" s="99"/>
      <c r="B5" s="109"/>
      <c r="C5" s="109"/>
      <c r="D5" s="109"/>
      <c r="E5" s="109"/>
      <c r="F5" s="109"/>
      <c r="G5" s="109"/>
      <c r="H5" s="109"/>
      <c r="I5" s="109"/>
      <c r="J5" s="109"/>
      <c r="K5" s="109"/>
      <c r="L5" s="109"/>
      <c r="M5" s="1"/>
    </row>
    <row r="6" spans="1:13" x14ac:dyDescent="0.3">
      <c r="A6" s="874" t="s">
        <v>44</v>
      </c>
      <c r="B6" s="875"/>
      <c r="C6" s="875"/>
      <c r="D6" s="875"/>
      <c r="E6" s="875"/>
      <c r="F6" s="875"/>
      <c r="G6" s="875"/>
      <c r="H6" s="875"/>
      <c r="I6" s="875"/>
      <c r="J6" s="875"/>
      <c r="K6" s="875"/>
      <c r="L6" s="876"/>
      <c r="M6" s="872" t="s">
        <v>45</v>
      </c>
    </row>
    <row r="7" spans="1:13" ht="29.4" thickBot="1" x14ac:dyDescent="0.35">
      <c r="A7" s="120" t="s">
        <v>46</v>
      </c>
      <c r="B7" s="877" t="s">
        <v>443</v>
      </c>
      <c r="C7" s="877"/>
      <c r="D7" s="121" t="s">
        <v>345</v>
      </c>
      <c r="E7" s="877" t="s">
        <v>47</v>
      </c>
      <c r="F7" s="877"/>
      <c r="G7" s="877"/>
      <c r="H7" s="877" t="s">
        <v>48</v>
      </c>
      <c r="I7" s="877"/>
      <c r="J7" s="121" t="s">
        <v>49</v>
      </c>
      <c r="K7" s="122" t="s">
        <v>50</v>
      </c>
      <c r="L7" s="123" t="s">
        <v>51</v>
      </c>
      <c r="M7" s="873"/>
    </row>
    <row r="8" spans="1:13" x14ac:dyDescent="0.3">
      <c r="A8" s="124" t="s">
        <v>1</v>
      </c>
      <c r="B8" s="871"/>
      <c r="C8" s="871"/>
      <c r="D8" s="125"/>
      <c r="E8" s="871"/>
      <c r="F8" s="871"/>
      <c r="G8" s="871"/>
      <c r="H8" s="871"/>
      <c r="I8" s="871"/>
      <c r="J8" s="126"/>
      <c r="K8" s="125"/>
      <c r="L8" s="127"/>
      <c r="M8" s="128"/>
    </row>
    <row r="9" spans="1:13" x14ac:dyDescent="0.3">
      <c r="A9" s="129" t="s">
        <v>2</v>
      </c>
      <c r="B9" s="868"/>
      <c r="C9" s="868"/>
      <c r="D9" s="130"/>
      <c r="E9" s="868"/>
      <c r="F9" s="868"/>
      <c r="G9" s="868"/>
      <c r="H9" s="868"/>
      <c r="I9" s="868"/>
      <c r="J9" s="131"/>
      <c r="K9" s="130"/>
      <c r="L9" s="132"/>
      <c r="M9" s="133"/>
    </row>
    <row r="10" spans="1:13" x14ac:dyDescent="0.3">
      <c r="A10" s="129" t="s">
        <v>3</v>
      </c>
      <c r="B10" s="868"/>
      <c r="C10" s="868"/>
      <c r="D10" s="130"/>
      <c r="E10" s="868"/>
      <c r="F10" s="868"/>
      <c r="G10" s="868"/>
      <c r="H10" s="868"/>
      <c r="I10" s="868"/>
      <c r="J10" s="131"/>
      <c r="K10" s="130"/>
      <c r="L10" s="132"/>
      <c r="M10" s="133"/>
    </row>
    <row r="11" spans="1:13" x14ac:dyDescent="0.3">
      <c r="A11" s="129" t="s">
        <v>4</v>
      </c>
      <c r="B11" s="868"/>
      <c r="C11" s="868"/>
      <c r="D11" s="130"/>
      <c r="E11" s="868"/>
      <c r="F11" s="868"/>
      <c r="G11" s="868"/>
      <c r="H11" s="868"/>
      <c r="I11" s="868"/>
      <c r="J11" s="131"/>
      <c r="K11" s="130"/>
      <c r="L11" s="132"/>
      <c r="M11" s="133"/>
    </row>
    <row r="12" spans="1:13" ht="15" thickBot="1" x14ac:dyDescent="0.35">
      <c r="A12" s="134" t="s">
        <v>5</v>
      </c>
      <c r="B12" s="865"/>
      <c r="C12" s="865"/>
      <c r="D12" s="135"/>
      <c r="E12" s="865"/>
      <c r="F12" s="865"/>
      <c r="G12" s="865"/>
      <c r="H12" s="865"/>
      <c r="I12" s="865"/>
      <c r="J12" s="136"/>
      <c r="K12" s="135"/>
      <c r="L12" s="137"/>
      <c r="M12" s="138"/>
    </row>
    <row r="13" spans="1:13" ht="15" thickBot="1" x14ac:dyDescent="0.35">
      <c r="A13" s="854" t="s">
        <v>52</v>
      </c>
      <c r="B13" s="855"/>
      <c r="C13" s="855"/>
      <c r="D13" s="855"/>
      <c r="E13" s="855"/>
      <c r="F13" s="855"/>
      <c r="G13" s="855"/>
      <c r="H13" s="855"/>
      <c r="I13" s="855"/>
      <c r="J13" s="855"/>
      <c r="K13" s="855"/>
      <c r="L13" s="856"/>
      <c r="M13" s="139">
        <f>SUM(M8:M12)</f>
        <v>0</v>
      </c>
    </row>
    <row r="14" spans="1:13" x14ac:dyDescent="0.3">
      <c r="A14" s="140"/>
      <c r="B14" s="109"/>
      <c r="C14" s="111"/>
      <c r="D14" s="111"/>
      <c r="M14" s="1"/>
    </row>
    <row r="15" spans="1:13" ht="15" thickBot="1" x14ac:dyDescent="0.35">
      <c r="A15" s="10"/>
      <c r="M15" s="1"/>
    </row>
    <row r="16" spans="1:13" ht="43.8" thickBot="1" x14ac:dyDescent="0.35">
      <c r="A16" s="857" t="s">
        <v>53</v>
      </c>
      <c r="B16" s="858"/>
      <c r="C16" s="858"/>
      <c r="D16" s="858"/>
      <c r="E16" s="858"/>
      <c r="F16" s="858"/>
      <c r="G16" s="858"/>
      <c r="H16" s="858"/>
      <c r="I16" s="858"/>
      <c r="J16" s="858"/>
      <c r="K16" s="858"/>
      <c r="L16" s="859"/>
      <c r="M16" s="141" t="s">
        <v>45</v>
      </c>
    </row>
    <row r="17" spans="1:13" x14ac:dyDescent="0.3">
      <c r="A17" s="129" t="s">
        <v>1</v>
      </c>
      <c r="B17" s="860"/>
      <c r="C17" s="860"/>
      <c r="D17" s="860"/>
      <c r="E17" s="860"/>
      <c r="F17" s="860"/>
      <c r="G17" s="860"/>
      <c r="H17" s="860"/>
      <c r="I17" s="860"/>
      <c r="J17" s="860"/>
      <c r="K17" s="860"/>
      <c r="L17" s="861"/>
      <c r="M17" s="128"/>
    </row>
    <row r="18" spans="1:13" x14ac:dyDescent="0.3">
      <c r="A18" s="129" t="s">
        <v>2</v>
      </c>
      <c r="B18" s="866"/>
      <c r="C18" s="866"/>
      <c r="D18" s="866"/>
      <c r="E18" s="866"/>
      <c r="F18" s="866"/>
      <c r="G18" s="866"/>
      <c r="H18" s="866"/>
      <c r="I18" s="866"/>
      <c r="J18" s="866"/>
      <c r="K18" s="866"/>
      <c r="L18" s="867"/>
      <c r="M18" s="133"/>
    </row>
    <row r="19" spans="1:13" x14ac:dyDescent="0.3">
      <c r="A19" s="129" t="s">
        <v>3</v>
      </c>
      <c r="B19" s="866"/>
      <c r="C19" s="866"/>
      <c r="D19" s="866"/>
      <c r="E19" s="866"/>
      <c r="F19" s="866"/>
      <c r="G19" s="866"/>
      <c r="H19" s="866"/>
      <c r="I19" s="866"/>
      <c r="J19" s="866"/>
      <c r="K19" s="866"/>
      <c r="L19" s="867"/>
      <c r="M19" s="133"/>
    </row>
    <row r="20" spans="1:13" x14ac:dyDescent="0.3">
      <c r="A20" s="129" t="s">
        <v>4</v>
      </c>
      <c r="B20" s="866"/>
      <c r="C20" s="866"/>
      <c r="D20" s="866"/>
      <c r="E20" s="866"/>
      <c r="F20" s="866"/>
      <c r="G20" s="866"/>
      <c r="H20" s="866"/>
      <c r="I20" s="866"/>
      <c r="J20" s="866"/>
      <c r="K20" s="866"/>
      <c r="L20" s="867"/>
      <c r="M20" s="133"/>
    </row>
    <row r="21" spans="1:13" ht="15" thickBot="1" x14ac:dyDescent="0.35">
      <c r="A21" s="134" t="s">
        <v>5</v>
      </c>
      <c r="B21" s="866"/>
      <c r="C21" s="866"/>
      <c r="D21" s="866"/>
      <c r="E21" s="866"/>
      <c r="F21" s="866"/>
      <c r="G21" s="866"/>
      <c r="H21" s="866"/>
      <c r="I21" s="866"/>
      <c r="J21" s="866"/>
      <c r="K21" s="866"/>
      <c r="L21" s="867"/>
      <c r="M21" s="138"/>
    </row>
    <row r="22" spans="1:13" ht="15" thickBot="1" x14ac:dyDescent="0.35">
      <c r="A22" s="854" t="s">
        <v>54</v>
      </c>
      <c r="B22" s="855"/>
      <c r="C22" s="855"/>
      <c r="D22" s="855"/>
      <c r="E22" s="855"/>
      <c r="F22" s="855"/>
      <c r="G22" s="855"/>
      <c r="H22" s="855"/>
      <c r="I22" s="855"/>
      <c r="J22" s="855"/>
      <c r="K22" s="855"/>
      <c r="L22" s="856"/>
      <c r="M22" s="139">
        <f>SUM(M17:M21)</f>
        <v>0</v>
      </c>
    </row>
    <row r="23" spans="1:13" x14ac:dyDescent="0.3">
      <c r="A23" s="142"/>
      <c r="B23" s="143"/>
      <c r="C23" s="143"/>
      <c r="D23" s="143"/>
      <c r="E23" s="143"/>
      <c r="F23" s="143"/>
      <c r="G23" s="143"/>
      <c r="H23" s="143"/>
      <c r="I23" s="143"/>
      <c r="J23" s="143"/>
      <c r="K23" s="143"/>
      <c r="L23" s="143"/>
      <c r="M23" s="1"/>
    </row>
    <row r="24" spans="1:13" ht="15" thickBot="1" x14ac:dyDescent="0.35">
      <c r="A24" s="142"/>
      <c r="B24" s="143"/>
      <c r="C24" s="143"/>
      <c r="D24" s="143"/>
      <c r="E24" s="143"/>
      <c r="F24" s="143"/>
      <c r="G24" s="143"/>
      <c r="H24" s="143"/>
      <c r="I24" s="143"/>
      <c r="J24" s="143"/>
      <c r="K24" s="143"/>
      <c r="L24" s="143"/>
      <c r="M24" s="1"/>
    </row>
    <row r="25" spans="1:13" ht="43.8" thickBot="1" x14ac:dyDescent="0.35">
      <c r="A25" s="857" t="s">
        <v>307</v>
      </c>
      <c r="B25" s="858"/>
      <c r="C25" s="858"/>
      <c r="D25" s="858"/>
      <c r="E25" s="858"/>
      <c r="F25" s="858"/>
      <c r="G25" s="858"/>
      <c r="H25" s="858"/>
      <c r="I25" s="858"/>
      <c r="J25" s="858"/>
      <c r="K25" s="858"/>
      <c r="L25" s="859"/>
      <c r="M25" s="141" t="s">
        <v>45</v>
      </c>
    </row>
    <row r="26" spans="1:13" x14ac:dyDescent="0.3">
      <c r="A26" s="144" t="s">
        <v>1</v>
      </c>
      <c r="B26" s="862"/>
      <c r="C26" s="863"/>
      <c r="D26" s="863"/>
      <c r="E26" s="863"/>
      <c r="F26" s="863"/>
      <c r="G26" s="863"/>
      <c r="H26" s="863"/>
      <c r="I26" s="863"/>
      <c r="J26" s="863"/>
      <c r="K26" s="863"/>
      <c r="L26" s="864"/>
      <c r="M26" s="128"/>
    </row>
    <row r="27" spans="1:13" x14ac:dyDescent="0.3">
      <c r="A27" s="144" t="s">
        <v>2</v>
      </c>
      <c r="B27" s="848"/>
      <c r="C27" s="849"/>
      <c r="D27" s="849"/>
      <c r="E27" s="849"/>
      <c r="F27" s="849"/>
      <c r="G27" s="849"/>
      <c r="H27" s="849"/>
      <c r="I27" s="849"/>
      <c r="J27" s="849"/>
      <c r="K27" s="849"/>
      <c r="L27" s="850"/>
      <c r="M27" s="145"/>
    </row>
    <row r="28" spans="1:13" x14ac:dyDescent="0.3">
      <c r="A28" s="144" t="s">
        <v>3</v>
      </c>
      <c r="B28" s="848" t="s">
        <v>15</v>
      </c>
      <c r="C28" s="849"/>
      <c r="D28" s="849"/>
      <c r="E28" s="849"/>
      <c r="F28" s="849"/>
      <c r="G28" s="849"/>
      <c r="H28" s="849"/>
      <c r="I28" s="849"/>
      <c r="J28" s="849"/>
      <c r="K28" s="849" t="s">
        <v>15</v>
      </c>
      <c r="L28" s="850"/>
      <c r="M28" s="145"/>
    </row>
    <row r="29" spans="1:13" x14ac:dyDescent="0.3">
      <c r="A29" s="144" t="s">
        <v>4</v>
      </c>
      <c r="B29" s="848"/>
      <c r="C29" s="849"/>
      <c r="D29" s="849"/>
      <c r="E29" s="849"/>
      <c r="F29" s="849"/>
      <c r="G29" s="849"/>
      <c r="H29" s="849"/>
      <c r="I29" s="849"/>
      <c r="J29" s="849"/>
      <c r="K29" s="849"/>
      <c r="L29" s="850"/>
      <c r="M29" s="145"/>
    </row>
    <row r="30" spans="1:13" ht="15" thickBot="1" x14ac:dyDescent="0.35">
      <c r="A30" s="146" t="s">
        <v>5</v>
      </c>
      <c r="B30" s="851"/>
      <c r="C30" s="852"/>
      <c r="D30" s="852"/>
      <c r="E30" s="852"/>
      <c r="F30" s="852"/>
      <c r="G30" s="852"/>
      <c r="H30" s="852"/>
      <c r="I30" s="852"/>
      <c r="J30" s="852"/>
      <c r="K30" s="852"/>
      <c r="L30" s="853"/>
      <c r="M30" s="145"/>
    </row>
    <row r="31" spans="1:13" ht="15" thickBot="1" x14ac:dyDescent="0.35">
      <c r="A31" s="96"/>
      <c r="B31" s="347"/>
      <c r="C31" s="347"/>
      <c r="D31" s="347"/>
      <c r="E31" s="347"/>
      <c r="F31" s="347"/>
      <c r="G31" s="347"/>
      <c r="H31" s="347"/>
      <c r="I31" s="347"/>
      <c r="J31" s="347"/>
      <c r="K31" s="347"/>
      <c r="L31" s="348" t="s">
        <v>310</v>
      </c>
      <c r="M31" s="147">
        <f>SUM(M26:M30)</f>
        <v>0</v>
      </c>
    </row>
    <row r="32" spans="1:13" x14ac:dyDescent="0.3">
      <c r="A32" s="148"/>
      <c r="B32" s="149"/>
      <c r="C32" s="149"/>
      <c r="D32" s="149"/>
      <c r="E32" s="149"/>
      <c r="F32" s="149"/>
      <c r="G32" s="149"/>
      <c r="H32" s="149"/>
      <c r="I32" s="149"/>
      <c r="J32" s="149"/>
      <c r="K32" s="149"/>
      <c r="L32" s="149"/>
      <c r="M32" s="1"/>
    </row>
    <row r="33" spans="1:20" ht="15" thickBot="1" x14ac:dyDescent="0.35">
      <c r="A33" s="148"/>
      <c r="B33" s="149"/>
      <c r="C33" s="149"/>
      <c r="D33" s="149"/>
      <c r="E33" s="149"/>
      <c r="F33" s="149"/>
      <c r="G33" s="149"/>
      <c r="H33" s="149"/>
      <c r="I33" s="149"/>
      <c r="J33" s="149"/>
      <c r="K33" s="149"/>
      <c r="L33" s="149"/>
      <c r="M33" s="1"/>
    </row>
    <row r="34" spans="1:20" ht="15" thickBot="1" x14ac:dyDescent="0.35">
      <c r="A34" s="142"/>
      <c r="B34" s="143"/>
      <c r="C34" s="143"/>
      <c r="D34" s="143"/>
      <c r="E34" s="143"/>
      <c r="F34" s="143"/>
      <c r="G34" s="143"/>
      <c r="H34" s="143"/>
      <c r="J34" s="143"/>
      <c r="K34" s="143"/>
      <c r="L34" s="143" t="s">
        <v>55</v>
      </c>
      <c r="M34" s="112">
        <f>SUM(M13,M22,M31)</f>
        <v>0</v>
      </c>
    </row>
    <row r="35" spans="1:20" x14ac:dyDescent="0.3">
      <c r="A35" s="142"/>
      <c r="B35" s="143"/>
      <c r="C35" s="143"/>
      <c r="D35" s="143"/>
      <c r="E35" s="143"/>
      <c r="F35" s="143"/>
      <c r="G35" s="143"/>
      <c r="H35" s="143"/>
      <c r="I35" s="143"/>
      <c r="J35" s="143"/>
      <c r="K35" s="143"/>
      <c r="L35" s="143"/>
      <c r="M35" s="1"/>
    </row>
    <row r="36" spans="1:20" ht="15" thickBot="1" x14ac:dyDescent="0.35">
      <c r="A36" s="349"/>
      <c r="B36" s="350"/>
      <c r="C36" s="350"/>
      <c r="D36" s="350"/>
      <c r="E36" s="350"/>
      <c r="F36" s="350"/>
      <c r="G36" s="350"/>
      <c r="H36" s="350"/>
      <c r="I36" s="350"/>
      <c r="J36" s="350"/>
      <c r="K36" s="350"/>
      <c r="L36" s="350"/>
      <c r="M36" s="13"/>
    </row>
    <row r="37" spans="1:20" ht="51.6" customHeight="1" thickBot="1" x14ac:dyDescent="0.35">
      <c r="A37" s="857" t="s">
        <v>437</v>
      </c>
      <c r="B37" s="858"/>
      <c r="C37" s="858"/>
      <c r="D37" s="858"/>
      <c r="E37" s="858"/>
      <c r="F37" s="858"/>
      <c r="G37" s="858"/>
      <c r="H37" s="858"/>
      <c r="I37" s="858"/>
      <c r="J37" s="858"/>
      <c r="K37" s="858"/>
      <c r="L37" s="859"/>
      <c r="M37" s="141" t="s">
        <v>45</v>
      </c>
      <c r="N37" s="869" t="str">
        <f>IF(M43=0,"",IF(M43='C1 Excess Balance Spending Plan'!H17,"J","L"))</f>
        <v/>
      </c>
      <c r="O37" s="870" t="str">
        <f>IF(M43=0,"",IF(M43='C1 Excess Balance Spending Plan'!H17,"Excess Balance = Spending Plan",IF('C1 Excess Balance Spending Plan'!H17=0,"Excess Balance Requires a Spending Plan.  Please complete worksheet C1 to detail how the Excess Balance will be spent.",IF(M43&lt;&gt;'C1 Excess Balance Spending Plan'!H17,"Excess Balance MUST = Spending Plan"))))</f>
        <v/>
      </c>
      <c r="P37" s="870"/>
      <c r="Q37" s="870"/>
      <c r="R37" s="870"/>
      <c r="S37" s="870"/>
      <c r="T37" s="870"/>
    </row>
    <row r="38" spans="1:20" ht="14.4" customHeight="1" x14ac:dyDescent="0.3">
      <c r="A38" s="129" t="s">
        <v>1</v>
      </c>
      <c r="B38" s="860"/>
      <c r="C38" s="860"/>
      <c r="D38" s="860"/>
      <c r="E38" s="860"/>
      <c r="F38" s="860"/>
      <c r="G38" s="860"/>
      <c r="H38" s="860"/>
      <c r="I38" s="860"/>
      <c r="J38" s="860"/>
      <c r="K38" s="860"/>
      <c r="L38" s="861"/>
      <c r="M38" s="128"/>
      <c r="N38" s="869"/>
      <c r="O38" s="870"/>
      <c r="P38" s="870"/>
      <c r="Q38" s="870"/>
      <c r="R38" s="870"/>
      <c r="S38" s="870"/>
      <c r="T38" s="870"/>
    </row>
    <row r="39" spans="1:20" x14ac:dyDescent="0.3">
      <c r="A39" s="129" t="s">
        <v>2</v>
      </c>
      <c r="B39" s="849"/>
      <c r="C39" s="849"/>
      <c r="D39" s="849"/>
      <c r="E39" s="849"/>
      <c r="F39" s="849"/>
      <c r="G39" s="849"/>
      <c r="H39" s="849"/>
      <c r="I39" s="849"/>
      <c r="J39" s="849"/>
      <c r="K39" s="849"/>
      <c r="L39" s="850"/>
      <c r="M39" s="145"/>
    </row>
    <row r="40" spans="1:20" x14ac:dyDescent="0.3">
      <c r="A40" s="129" t="s">
        <v>3</v>
      </c>
      <c r="B40" s="849" t="s">
        <v>15</v>
      </c>
      <c r="C40" s="849"/>
      <c r="D40" s="849"/>
      <c r="E40" s="849"/>
      <c r="F40" s="849"/>
      <c r="G40" s="849"/>
      <c r="H40" s="849"/>
      <c r="I40" s="849"/>
      <c r="J40" s="849"/>
      <c r="K40" s="849" t="s">
        <v>15</v>
      </c>
      <c r="L40" s="850"/>
      <c r="M40" s="145"/>
    </row>
    <row r="41" spans="1:20" x14ac:dyDescent="0.3">
      <c r="A41" s="129" t="s">
        <v>4</v>
      </c>
      <c r="B41" s="849"/>
      <c r="C41" s="849"/>
      <c r="D41" s="849"/>
      <c r="E41" s="849"/>
      <c r="F41" s="849"/>
      <c r="G41" s="849"/>
      <c r="H41" s="849"/>
      <c r="I41" s="849"/>
      <c r="J41" s="849"/>
      <c r="K41" s="849"/>
      <c r="L41" s="850"/>
      <c r="M41" s="145"/>
    </row>
    <row r="42" spans="1:20" ht="15" thickBot="1" x14ac:dyDescent="0.35">
      <c r="A42" s="134" t="s">
        <v>5</v>
      </c>
      <c r="B42" s="849"/>
      <c r="C42" s="849"/>
      <c r="D42" s="849"/>
      <c r="E42" s="849"/>
      <c r="F42" s="849"/>
      <c r="G42" s="849"/>
      <c r="H42" s="849"/>
      <c r="I42" s="849"/>
      <c r="J42" s="849"/>
      <c r="K42" s="849"/>
      <c r="L42" s="850"/>
      <c r="M42" s="145"/>
    </row>
    <row r="43" spans="1:20" ht="15" thickBot="1" x14ac:dyDescent="0.35">
      <c r="A43" s="854" t="s">
        <v>311</v>
      </c>
      <c r="B43" s="855"/>
      <c r="C43" s="855"/>
      <c r="D43" s="855"/>
      <c r="E43" s="855"/>
      <c r="F43" s="855"/>
      <c r="G43" s="855"/>
      <c r="H43" s="855"/>
      <c r="I43" s="855"/>
      <c r="J43" s="855"/>
      <c r="K43" s="855"/>
      <c r="L43" s="856"/>
      <c r="M43" s="139">
        <f>SUM(M38:M42)</f>
        <v>0</v>
      </c>
    </row>
    <row r="44" spans="1:20" x14ac:dyDescent="0.3">
      <c r="A44" s="140"/>
      <c r="B44" s="109"/>
      <c r="C44" s="111"/>
      <c r="D44" s="111"/>
      <c r="M44" s="1"/>
    </row>
    <row r="45" spans="1:20" x14ac:dyDescent="0.3">
      <c r="A45" s="142"/>
      <c r="B45" s="143"/>
      <c r="C45" s="143"/>
      <c r="D45" s="143"/>
      <c r="E45" s="143"/>
      <c r="F45" s="143"/>
      <c r="G45" s="143"/>
      <c r="H45" s="143"/>
      <c r="I45" s="143"/>
      <c r="J45" s="143"/>
      <c r="K45" s="143"/>
      <c r="L45" s="143"/>
      <c r="M45" s="1"/>
    </row>
    <row r="46" spans="1:20" x14ac:dyDescent="0.3">
      <c r="A46" s="837" t="s">
        <v>56</v>
      </c>
      <c r="B46" s="838"/>
      <c r="C46" s="838"/>
      <c r="D46" s="838"/>
      <c r="E46" s="838"/>
      <c r="F46" s="838"/>
      <c r="G46" s="838"/>
      <c r="H46" s="838"/>
      <c r="I46" s="838"/>
      <c r="J46" s="838"/>
      <c r="K46" s="838"/>
      <c r="L46" s="838"/>
      <c r="M46" s="839"/>
    </row>
    <row r="47" spans="1:20" x14ac:dyDescent="0.3">
      <c r="A47" s="10"/>
      <c r="L47" s="113"/>
      <c r="M47" s="114"/>
    </row>
    <row r="48" spans="1:20" x14ac:dyDescent="0.3">
      <c r="A48" s="840" t="s">
        <v>346</v>
      </c>
      <c r="B48" s="841"/>
      <c r="C48" s="841"/>
      <c r="D48" s="841"/>
      <c r="E48" s="841"/>
      <c r="F48" s="841"/>
      <c r="G48" s="841"/>
      <c r="H48" s="841"/>
      <c r="I48" s="841"/>
      <c r="J48" s="841"/>
      <c r="K48" s="841"/>
      <c r="L48" s="841"/>
      <c r="M48" s="842"/>
    </row>
    <row r="49" spans="1:13" x14ac:dyDescent="0.3">
      <c r="A49" s="843" t="s">
        <v>57</v>
      </c>
      <c r="B49" s="844"/>
      <c r="C49" s="844"/>
      <c r="D49" s="844"/>
      <c r="E49" s="844"/>
      <c r="F49" s="844"/>
      <c r="G49" s="844"/>
      <c r="H49" s="844"/>
      <c r="I49" s="844"/>
      <c r="J49" s="844"/>
      <c r="K49" s="844"/>
      <c r="L49" s="844"/>
      <c r="M49" s="845"/>
    </row>
    <row r="50" spans="1:13" ht="15" thickBot="1" x14ac:dyDescent="0.35">
      <c r="A50" s="115"/>
      <c r="B50" s="116"/>
      <c r="C50" s="116"/>
      <c r="D50" s="116"/>
      <c r="E50" s="116"/>
      <c r="F50" s="116"/>
      <c r="G50" s="116"/>
      <c r="H50" s="116"/>
      <c r="I50" s="116"/>
      <c r="J50" s="116"/>
      <c r="K50" s="116"/>
      <c r="L50" s="12"/>
      <c r="M50" s="117"/>
    </row>
    <row r="51" spans="1:13" s="150" customFormat="1" ht="12" x14ac:dyDescent="0.25">
      <c r="A51" s="846" t="s">
        <v>441</v>
      </c>
      <c r="B51" s="847"/>
      <c r="C51" s="847"/>
      <c r="D51" s="847"/>
      <c r="E51" s="847"/>
      <c r="F51" s="847"/>
      <c r="G51" s="847"/>
      <c r="H51" s="847"/>
      <c r="I51" s="847"/>
      <c r="J51" s="847"/>
      <c r="K51" s="847"/>
      <c r="L51" s="847"/>
      <c r="M51" s="354"/>
    </row>
    <row r="52" spans="1:13" ht="15" thickBot="1" x14ac:dyDescent="0.35">
      <c r="A52" s="355" t="s">
        <v>458</v>
      </c>
      <c r="B52" s="353"/>
      <c r="C52" s="353"/>
      <c r="D52" s="353"/>
      <c r="E52" s="353"/>
      <c r="F52" s="353"/>
      <c r="G52" s="353"/>
      <c r="H52" s="353"/>
      <c r="I52" s="353"/>
      <c r="J52" s="353"/>
      <c r="K52" s="353"/>
      <c r="L52" s="353"/>
      <c r="M52" s="356" t="s">
        <v>585</v>
      </c>
    </row>
    <row r="53" spans="1:13" x14ac:dyDescent="0.3">
      <c r="A53" s="118"/>
      <c r="B53" s="118"/>
      <c r="C53" s="118"/>
      <c r="D53" s="118"/>
      <c r="E53" s="118"/>
      <c r="F53" s="118"/>
      <c r="G53" s="118"/>
      <c r="H53" s="118"/>
      <c r="I53" s="118"/>
      <c r="J53" s="118"/>
      <c r="K53" s="118"/>
      <c r="M53" s="118"/>
    </row>
  </sheetData>
  <sheetProtection algorithmName="SHA-512" hashValue="4iJaz/V6U4wya3NPr4XHebAHEmlaptNCbMmp0pBn3dDuOBUYgtkQwxwBpsg5k8J4fwY38dSvjS+GkPypGy5KTA==" saltValue="7yvEb9fUmD+SpqqaV7Nk+A==" spinCount="100000" sheet="1" objects="1" scenarios="1"/>
  <mergeCells count="50">
    <mergeCell ref="N37:N38"/>
    <mergeCell ref="O37:T38"/>
    <mergeCell ref="C1:J1"/>
    <mergeCell ref="B8:C8"/>
    <mergeCell ref="E8:G8"/>
    <mergeCell ref="H8:I8"/>
    <mergeCell ref="A2:M2"/>
    <mergeCell ref="M6:M7"/>
    <mergeCell ref="A6:L6"/>
    <mergeCell ref="B7:C7"/>
    <mergeCell ref="E7:G7"/>
    <mergeCell ref="H7:I7"/>
    <mergeCell ref="B9:C9"/>
    <mergeCell ref="E9:G9"/>
    <mergeCell ref="H9:I9"/>
    <mergeCell ref="B10:C10"/>
    <mergeCell ref="E10:G10"/>
    <mergeCell ref="H10:I10"/>
    <mergeCell ref="B11:C11"/>
    <mergeCell ref="E11:G11"/>
    <mergeCell ref="H11:I11"/>
    <mergeCell ref="B26:L26"/>
    <mergeCell ref="B12:C12"/>
    <mergeCell ref="E12:G12"/>
    <mergeCell ref="H12:I12"/>
    <mergeCell ref="B18:L18"/>
    <mergeCell ref="B19:L19"/>
    <mergeCell ref="B21:L21"/>
    <mergeCell ref="A22:L22"/>
    <mergeCell ref="A25:L25"/>
    <mergeCell ref="B20:L20"/>
    <mergeCell ref="A13:L13"/>
    <mergeCell ref="A16:L16"/>
    <mergeCell ref="B17:L17"/>
    <mergeCell ref="A3:M4"/>
    <mergeCell ref="A46:M46"/>
    <mergeCell ref="A48:M48"/>
    <mergeCell ref="A49:M49"/>
    <mergeCell ref="A51:L51"/>
    <mergeCell ref="B29:L29"/>
    <mergeCell ref="B30:L30"/>
    <mergeCell ref="B42:L42"/>
    <mergeCell ref="A43:L43"/>
    <mergeCell ref="A37:L37"/>
    <mergeCell ref="B38:L38"/>
    <mergeCell ref="B39:L39"/>
    <mergeCell ref="B40:L40"/>
    <mergeCell ref="B41:L41"/>
    <mergeCell ref="B27:L27"/>
    <mergeCell ref="B28:L28"/>
  </mergeCells>
  <conditionalFormatting sqref="N37:N38">
    <cfRule type="expression" dxfId="30" priority="2">
      <formula>$M$43&lt;&gt;0</formula>
    </cfRule>
  </conditionalFormatting>
  <dataValidations disablePrompts="1" count="1">
    <dataValidation allowBlank="1" showInputMessage="1" showErrorMessage="1" prompt="Please do not include lines of credit as other income" sqref="B17:L17" xr:uid="{63EDC72F-1412-41FE-AEA0-A92748C458D6}"/>
  </dataValidations>
  <pageMargins left="0.7" right="0.7" top="0.75" bottom="0.75" header="0.3" footer="0.3"/>
  <pageSetup scale="68" fitToHeight="0" orientation="portrait" r:id="rId1"/>
  <ignoredErrors>
    <ignoredError sqref="A8:A12 A17:A21 A26:A30 A38:A42" numberStoredAsText="1"/>
  </ignoredErrors>
  <extLst>
    <ext xmlns:x14="http://schemas.microsoft.com/office/spreadsheetml/2009/9/main" uri="{78C0D931-6437-407d-A8EE-F0AAD7539E65}">
      <x14:conditionalFormattings>
        <x14:conditionalFormatting xmlns:xm="http://schemas.microsoft.com/office/excel/2006/main">
          <x14:cfRule type="expression" priority="1" id="{EFECB974-5734-4532-AF18-C1D839809888}">
            <xm:f>AND($M$43&lt;&gt;0,$M$43='C1 Excess Balance Spending Plan'!$H$17)</xm:f>
            <x14:dxf>
              <font>
                <b/>
                <i val="0"/>
                <color auto="1"/>
              </font>
              <fill>
                <patternFill>
                  <bgColor rgb="FFFFFF99"/>
                </patternFill>
              </fill>
              <border>
                <left style="thin">
                  <color auto="1"/>
                </left>
                <right style="thin">
                  <color auto="1"/>
                </right>
                <top style="thin">
                  <color auto="1"/>
                </top>
                <bottom style="thin">
                  <color auto="1"/>
                </bottom>
              </border>
            </x14:dxf>
          </x14:cfRule>
          <x14:cfRule type="expression" priority="3" id="{B2DE739B-25CC-4E16-9F5B-0E2191465CCA}">
            <xm:f>AND($M$43&lt;&gt;0,$M$43&lt;&gt;'C1 Excess Balance Spending Plan'!$H$17)</xm:f>
            <x14:dxf>
              <font>
                <color rgb="FF9C0006"/>
              </font>
              <fill>
                <patternFill>
                  <bgColor rgb="FFFFC7CE"/>
                </patternFill>
              </fill>
              <border>
                <left style="thin">
                  <color auto="1"/>
                </left>
                <right style="thin">
                  <color auto="1"/>
                </right>
                <top style="thin">
                  <color auto="1"/>
                </top>
                <bottom style="thin">
                  <color auto="1"/>
                </bottom>
              </border>
            </x14:dxf>
          </x14:cfRule>
          <xm:sqref>O37:T38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F30F2-9328-436C-93EE-CA307EDA2FAA}">
  <sheetPr codeName="Sheet5">
    <tabColor rgb="FFB9DCFF"/>
    <pageSetUpPr fitToPage="1"/>
  </sheetPr>
  <dimension ref="A1:Z40"/>
  <sheetViews>
    <sheetView zoomScaleNormal="100" workbookViewId="0">
      <selection activeCell="A8" sqref="A8:B8"/>
    </sheetView>
  </sheetViews>
  <sheetFormatPr defaultRowHeight="14.4" x14ac:dyDescent="0.3"/>
  <cols>
    <col min="1" max="2" width="11.33203125" customWidth="1"/>
    <col min="3" max="3" width="14.33203125" customWidth="1"/>
    <col min="4" max="4" width="19.44140625" customWidth="1"/>
    <col min="5" max="5" width="15.33203125" customWidth="1"/>
    <col min="6" max="6" width="17.88671875" customWidth="1"/>
    <col min="7" max="7" width="10.88671875" bestFit="1" customWidth="1"/>
    <col min="8" max="8" width="18.33203125" customWidth="1"/>
    <col min="26" max="26" width="16.33203125" style="423" bestFit="1" customWidth="1"/>
  </cols>
  <sheetData>
    <row r="1" spans="1:26" ht="15" thickBot="1" x14ac:dyDescent="0.35">
      <c r="A1" s="66" t="s">
        <v>440</v>
      </c>
      <c r="B1" s="880">
        <f>+'Budget Summary'!A8</f>
        <v>0</v>
      </c>
      <c r="C1" s="880"/>
      <c r="D1" s="880"/>
      <c r="E1" s="880"/>
      <c r="F1" s="110"/>
      <c r="G1" s="119" t="s">
        <v>363</v>
      </c>
      <c r="H1" s="424">
        <f>+'Budget Summary'!G8</f>
        <v>0</v>
      </c>
      <c r="Z1" s="423" t="s">
        <v>429</v>
      </c>
    </row>
    <row r="2" spans="1:26" ht="16.2" thickBot="1" x14ac:dyDescent="0.35">
      <c r="A2" s="881" t="s">
        <v>442</v>
      </c>
      <c r="B2" s="882"/>
      <c r="C2" s="882"/>
      <c r="D2" s="882"/>
      <c r="E2" s="882"/>
      <c r="F2" s="882"/>
      <c r="G2" s="882"/>
      <c r="H2" s="883"/>
      <c r="Z2" s="423" t="s">
        <v>426</v>
      </c>
    </row>
    <row r="3" spans="1:26" ht="14.4" customHeight="1" x14ac:dyDescent="0.3">
      <c r="A3" s="888" t="s">
        <v>476</v>
      </c>
      <c r="B3" s="889"/>
      <c r="C3" s="889"/>
      <c r="D3" s="889"/>
      <c r="E3" s="889"/>
      <c r="F3" s="889"/>
      <c r="G3" s="889"/>
      <c r="H3" s="890"/>
      <c r="Z3" s="423" t="s">
        <v>430</v>
      </c>
    </row>
    <row r="4" spans="1:26" x14ac:dyDescent="0.3">
      <c r="A4" s="891"/>
      <c r="B4" s="892"/>
      <c r="C4" s="892"/>
      <c r="D4" s="892"/>
      <c r="E4" s="892"/>
      <c r="F4" s="892"/>
      <c r="G4" s="892"/>
      <c r="H4" s="893"/>
      <c r="Z4" s="423" t="s">
        <v>427</v>
      </c>
    </row>
    <row r="5" spans="1:26" ht="16.2" thickBot="1" x14ac:dyDescent="0.35">
      <c r="A5" s="894" t="s">
        <v>422</v>
      </c>
      <c r="B5" s="895"/>
      <c r="C5" s="895"/>
      <c r="D5" s="895"/>
      <c r="E5" s="895"/>
      <c r="F5" s="895"/>
      <c r="G5" s="895"/>
      <c r="H5" s="896"/>
      <c r="Z5" s="423" t="s">
        <v>428</v>
      </c>
    </row>
    <row r="6" spans="1:26" ht="15" thickBot="1" x14ac:dyDescent="0.35">
      <c r="A6" s="884">
        <v>1</v>
      </c>
      <c r="B6" s="885"/>
      <c r="C6" s="305">
        <v>2</v>
      </c>
      <c r="D6" s="305">
        <v>3</v>
      </c>
      <c r="E6" s="305">
        <v>4</v>
      </c>
      <c r="F6" s="305"/>
      <c r="G6" s="400">
        <v>5</v>
      </c>
      <c r="H6" s="305">
        <v>6</v>
      </c>
    </row>
    <row r="7" spans="1:26" ht="43.8" thickBot="1" x14ac:dyDescent="0.35">
      <c r="A7" s="886" t="s">
        <v>78</v>
      </c>
      <c r="B7" s="887"/>
      <c r="C7" s="401" t="s">
        <v>432</v>
      </c>
      <c r="D7" s="360" t="s">
        <v>456</v>
      </c>
      <c r="E7" s="360" t="s">
        <v>364</v>
      </c>
      <c r="F7" s="360" t="s">
        <v>365</v>
      </c>
      <c r="G7" s="390" t="s">
        <v>431</v>
      </c>
      <c r="H7" s="361" t="s">
        <v>366</v>
      </c>
    </row>
    <row r="8" spans="1:26" x14ac:dyDescent="0.3">
      <c r="A8" s="878"/>
      <c r="B8" s="879"/>
      <c r="C8" s="403"/>
      <c r="D8" s="308"/>
      <c r="E8" s="309"/>
      <c r="F8" s="85" t="str">
        <f>IF(D8&lt;1,"",D8*E8)</f>
        <v/>
      </c>
      <c r="G8" s="396"/>
      <c r="H8" s="313"/>
    </row>
    <row r="9" spans="1:26" x14ac:dyDescent="0.3">
      <c r="A9" s="900"/>
      <c r="B9" s="901"/>
      <c r="C9" s="404"/>
      <c r="D9" s="287"/>
      <c r="E9" s="288"/>
      <c r="F9" s="85" t="str">
        <f t="shared" ref="F9:F16" si="0">IF(D9&lt;1,"",D9*E9)</f>
        <v/>
      </c>
      <c r="G9" s="397"/>
      <c r="H9" s="289"/>
    </row>
    <row r="10" spans="1:26" x14ac:dyDescent="0.3">
      <c r="A10" s="900"/>
      <c r="B10" s="901"/>
      <c r="C10" s="404"/>
      <c r="D10" s="287"/>
      <c r="E10" s="288"/>
      <c r="F10" s="85" t="str">
        <f t="shared" si="0"/>
        <v/>
      </c>
      <c r="G10" s="397"/>
      <c r="H10" s="289"/>
    </row>
    <row r="11" spans="1:26" x14ac:dyDescent="0.3">
      <c r="A11" s="900"/>
      <c r="B11" s="901"/>
      <c r="C11" s="404"/>
      <c r="D11" s="287"/>
      <c r="E11" s="288"/>
      <c r="F11" s="85" t="str">
        <f t="shared" si="0"/>
        <v/>
      </c>
      <c r="G11" s="397"/>
      <c r="H11" s="289"/>
    </row>
    <row r="12" spans="1:26" x14ac:dyDescent="0.3">
      <c r="A12" s="900"/>
      <c r="B12" s="901"/>
      <c r="C12" s="404"/>
      <c r="D12" s="287"/>
      <c r="E12" s="288"/>
      <c r="F12" s="85" t="str">
        <f t="shared" si="0"/>
        <v/>
      </c>
      <c r="G12" s="397"/>
      <c r="H12" s="289"/>
    </row>
    <row r="13" spans="1:26" x14ac:dyDescent="0.3">
      <c r="A13" s="900"/>
      <c r="B13" s="901"/>
      <c r="C13" s="404"/>
      <c r="D13" s="287"/>
      <c r="E13" s="288"/>
      <c r="F13" s="85" t="str">
        <f t="shared" si="0"/>
        <v/>
      </c>
      <c r="G13" s="397"/>
      <c r="H13" s="289"/>
    </row>
    <row r="14" spans="1:26" x14ac:dyDescent="0.3">
      <c r="A14" s="900"/>
      <c r="B14" s="901"/>
      <c r="C14" s="404"/>
      <c r="D14" s="287"/>
      <c r="E14" s="288"/>
      <c r="F14" s="85" t="str">
        <f t="shared" si="0"/>
        <v/>
      </c>
      <c r="G14" s="397"/>
      <c r="H14" s="289"/>
    </row>
    <row r="15" spans="1:26" x14ac:dyDescent="0.3">
      <c r="A15" s="900"/>
      <c r="B15" s="901"/>
      <c r="C15" s="404"/>
      <c r="D15" s="287"/>
      <c r="E15" s="288"/>
      <c r="F15" s="85" t="str">
        <f t="shared" si="0"/>
        <v/>
      </c>
      <c r="G15" s="397"/>
      <c r="H15" s="289"/>
    </row>
    <row r="16" spans="1:26" ht="15" thickBot="1" x14ac:dyDescent="0.35">
      <c r="A16" s="902"/>
      <c r="B16" s="903"/>
      <c r="C16" s="405"/>
      <c r="D16" s="256"/>
      <c r="E16" s="290"/>
      <c r="F16" s="291" t="str">
        <f t="shared" si="0"/>
        <v/>
      </c>
      <c r="G16" s="408"/>
      <c r="H16" s="292"/>
    </row>
    <row r="17" spans="1:8" ht="15" thickBot="1" x14ac:dyDescent="0.35">
      <c r="A17" s="299"/>
      <c r="B17" s="300"/>
      <c r="C17" s="300"/>
      <c r="D17" s="151"/>
      <c r="E17" s="293" t="s">
        <v>30</v>
      </c>
      <c r="F17" s="406">
        <f>SUM(F8:F16)</f>
        <v>0</v>
      </c>
      <c r="G17" s="407"/>
      <c r="H17" s="406">
        <f>SUM(H8:H16)</f>
        <v>0</v>
      </c>
    </row>
    <row r="18" spans="1:8" x14ac:dyDescent="0.3">
      <c r="A18" s="10"/>
      <c r="H18" s="1"/>
    </row>
    <row r="19" spans="1:8" ht="15" thickBot="1" x14ac:dyDescent="0.35">
      <c r="A19" s="93" t="s">
        <v>74</v>
      </c>
      <c r="B19" s="94"/>
      <c r="C19" s="94"/>
      <c r="D19" s="94"/>
      <c r="E19" s="94"/>
      <c r="F19" s="94"/>
      <c r="G19" s="94"/>
      <c r="H19" s="95"/>
    </row>
    <row r="20" spans="1:8" x14ac:dyDescent="0.3">
      <c r="A20" s="904" t="s">
        <v>367</v>
      </c>
      <c r="B20" s="905"/>
      <c r="C20" s="905"/>
      <c r="D20" s="905"/>
      <c r="E20" s="905"/>
      <c r="F20" s="905"/>
      <c r="G20" s="905"/>
      <c r="H20" s="906"/>
    </row>
    <row r="21" spans="1:8" x14ac:dyDescent="0.3">
      <c r="A21" s="843"/>
      <c r="B21" s="844"/>
      <c r="C21" s="844"/>
      <c r="D21" s="844"/>
      <c r="E21" s="844"/>
      <c r="F21" s="844"/>
      <c r="G21" s="844"/>
      <c r="H21" s="845"/>
    </row>
    <row r="22" spans="1:8" x14ac:dyDescent="0.3">
      <c r="A22" s="843"/>
      <c r="B22" s="844"/>
      <c r="C22" s="844"/>
      <c r="D22" s="844"/>
      <c r="E22" s="844"/>
      <c r="F22" s="844"/>
      <c r="G22" s="844"/>
      <c r="H22" s="845"/>
    </row>
    <row r="23" spans="1:8" x14ac:dyDescent="0.3">
      <c r="A23" s="843"/>
      <c r="B23" s="844"/>
      <c r="C23" s="844"/>
      <c r="D23" s="844"/>
      <c r="E23" s="844"/>
      <c r="F23" s="844"/>
      <c r="G23" s="844"/>
      <c r="H23" s="845"/>
    </row>
    <row r="24" spans="1:8" ht="15" thickBot="1" x14ac:dyDescent="0.35">
      <c r="A24" s="843"/>
      <c r="B24" s="844"/>
      <c r="C24" s="844"/>
      <c r="D24" s="844"/>
      <c r="E24" s="844"/>
      <c r="F24" s="844"/>
      <c r="G24" s="844"/>
      <c r="H24" s="845"/>
    </row>
    <row r="25" spans="1:8" x14ac:dyDescent="0.3">
      <c r="A25" s="96"/>
      <c r="B25" s="97"/>
      <c r="C25" s="97"/>
      <c r="D25" s="97"/>
      <c r="E25" s="97"/>
      <c r="F25" s="97"/>
      <c r="G25" s="97"/>
      <c r="H25" s="98"/>
    </row>
    <row r="26" spans="1:8" x14ac:dyDescent="0.3">
      <c r="A26" s="99" t="s">
        <v>368</v>
      </c>
      <c r="H26" s="1"/>
    </row>
    <row r="27" spans="1:8" x14ac:dyDescent="0.3">
      <c r="A27" s="388" t="s">
        <v>72</v>
      </c>
      <c r="B27" s="151"/>
      <c r="C27" s="151"/>
      <c r="D27" s="151"/>
      <c r="E27" s="151"/>
      <c r="F27" s="151"/>
      <c r="G27" s="151"/>
      <c r="H27" s="152"/>
    </row>
    <row r="28" spans="1:8" x14ac:dyDescent="0.3">
      <c r="A28" s="388">
        <v>1</v>
      </c>
      <c r="B28" s="101" t="s">
        <v>369</v>
      </c>
      <c r="C28" s="94"/>
      <c r="D28" s="94"/>
      <c r="E28" s="94"/>
      <c r="F28" s="151"/>
      <c r="G28" s="151"/>
      <c r="H28" s="152"/>
    </row>
    <row r="29" spans="1:8" x14ac:dyDescent="0.3">
      <c r="A29" s="388">
        <v>2</v>
      </c>
      <c r="B29" s="105" t="s">
        <v>477</v>
      </c>
      <c r="C29" s="151"/>
      <c r="D29" s="151"/>
      <c r="E29" s="151"/>
      <c r="F29" s="151"/>
      <c r="G29" s="151"/>
      <c r="H29" s="152"/>
    </row>
    <row r="30" spans="1:8" x14ac:dyDescent="0.3">
      <c r="A30" s="388">
        <v>3</v>
      </c>
      <c r="B30" s="105" t="s">
        <v>370</v>
      </c>
      <c r="C30" s="151"/>
      <c r="D30" s="151"/>
      <c r="E30" s="151"/>
      <c r="F30" s="151"/>
      <c r="G30" s="151"/>
      <c r="H30" s="152"/>
    </row>
    <row r="31" spans="1:8" ht="28.2" customHeight="1" x14ac:dyDescent="0.3">
      <c r="A31" s="398">
        <v>4</v>
      </c>
      <c r="B31" s="897" t="s">
        <v>371</v>
      </c>
      <c r="C31" s="897"/>
      <c r="D31" s="897"/>
      <c r="E31" s="897"/>
      <c r="F31" s="897"/>
      <c r="G31" s="399"/>
      <c r="H31" s="152"/>
    </row>
    <row r="32" spans="1:8" x14ac:dyDescent="0.3">
      <c r="A32" s="388">
        <v>5</v>
      </c>
      <c r="B32" s="105" t="s">
        <v>409</v>
      </c>
      <c r="C32" s="151"/>
      <c r="D32" s="151"/>
      <c r="E32" s="151"/>
      <c r="F32" s="151"/>
      <c r="G32" s="151"/>
      <c r="H32" s="152"/>
    </row>
    <row r="33" spans="1:8" x14ac:dyDescent="0.3">
      <c r="A33" s="388">
        <v>6</v>
      </c>
      <c r="B33" s="105" t="s">
        <v>372</v>
      </c>
      <c r="C33" s="151"/>
      <c r="D33" s="151"/>
      <c r="E33" s="151"/>
      <c r="F33" s="151"/>
      <c r="G33" s="151"/>
      <c r="H33" s="152"/>
    </row>
    <row r="34" spans="1:8" x14ac:dyDescent="0.3">
      <c r="A34" s="100"/>
      <c r="B34" s="105"/>
      <c r="C34" s="151"/>
      <c r="D34" s="151"/>
      <c r="E34" s="151"/>
      <c r="F34" s="151"/>
      <c r="G34" s="151"/>
      <c r="H34" s="152"/>
    </row>
    <row r="35" spans="1:8" x14ac:dyDescent="0.3">
      <c r="A35" s="99" t="s">
        <v>444</v>
      </c>
      <c r="B35" s="109"/>
      <c r="C35" s="109"/>
      <c r="D35" s="109"/>
      <c r="E35" s="109"/>
      <c r="H35" s="306"/>
    </row>
    <row r="36" spans="1:8" x14ac:dyDescent="0.3">
      <c r="A36" s="362"/>
      <c r="B36" s="312"/>
      <c r="C36" s="312"/>
      <c r="D36" s="312"/>
      <c r="E36" s="312"/>
      <c r="F36" s="312"/>
      <c r="G36" s="312"/>
      <c r="H36" s="315"/>
    </row>
    <row r="37" spans="1:8" ht="15" thickBot="1" x14ac:dyDescent="0.35">
      <c r="A37" s="363"/>
      <c r="B37" s="314"/>
      <c r="C37" s="314"/>
      <c r="D37" s="314"/>
      <c r="E37" s="314"/>
      <c r="F37" s="314"/>
      <c r="G37" s="314"/>
      <c r="H37" s="316"/>
    </row>
    <row r="38" spans="1:8" ht="15" thickBot="1" x14ac:dyDescent="0.35">
      <c r="A38" s="907"/>
      <c r="B38" s="908"/>
      <c r="C38" s="908"/>
      <c r="D38" s="908"/>
      <c r="E38" s="908"/>
      <c r="F38" s="908"/>
      <c r="G38" s="908"/>
      <c r="H38" s="909"/>
    </row>
    <row r="39" spans="1:8" ht="15" thickBot="1" x14ac:dyDescent="0.35">
      <c r="A39" s="898" t="s">
        <v>442</v>
      </c>
      <c r="B39" s="899"/>
      <c r="C39" s="899"/>
      <c r="D39" s="899"/>
      <c r="E39" s="899"/>
      <c r="F39" s="364"/>
      <c r="G39" s="387"/>
      <c r="H39" s="356"/>
    </row>
    <row r="40" spans="1:8" ht="15" thickBot="1" x14ac:dyDescent="0.35">
      <c r="A40" s="355" t="s">
        <v>458</v>
      </c>
      <c r="B40" s="353"/>
      <c r="C40" s="353"/>
      <c r="D40" s="365"/>
      <c r="E40" s="365"/>
      <c r="F40" s="365"/>
      <c r="G40" s="365"/>
      <c r="H40" s="356" t="s">
        <v>585</v>
      </c>
    </row>
  </sheetData>
  <sheetProtection algorithmName="SHA-512" hashValue="CQOVTQhqjuAUHMPdAphU3gM885yTQvfUcqQ1qdtMwb/K963Mu/b+PP1XqzLZz/FKrfIaYe1BLNQOnPmXIm4Zgg==" saltValue="Kh0wXiT2PWeVIEw+ZVC5Ng==" spinCount="100000" sheet="1" objects="1" scenarios="1"/>
  <mergeCells count="19">
    <mergeCell ref="B31:F31"/>
    <mergeCell ref="A39:E39"/>
    <mergeCell ref="A9:B9"/>
    <mergeCell ref="A10:B10"/>
    <mergeCell ref="A11:B11"/>
    <mergeCell ref="A12:B12"/>
    <mergeCell ref="A13:B13"/>
    <mergeCell ref="A14:B14"/>
    <mergeCell ref="A15:B15"/>
    <mergeCell ref="A16:B16"/>
    <mergeCell ref="A20:H24"/>
    <mergeCell ref="A38:H38"/>
    <mergeCell ref="A8:B8"/>
    <mergeCell ref="B1:E1"/>
    <mergeCell ref="A2:H2"/>
    <mergeCell ref="A6:B6"/>
    <mergeCell ref="A7:B7"/>
    <mergeCell ref="A3:H4"/>
    <mergeCell ref="A5:H5"/>
  </mergeCells>
  <dataValidations count="1">
    <dataValidation type="list" allowBlank="1" showInputMessage="1" showErrorMessage="1" errorTitle="Budget" error="Must be a valid Budget Line Item from the drop down list." sqref="C8:C16" xr:uid="{2F4A64B4-A230-4818-B318-8D0E963E821E}">
      <formula1>$Z$1:$Z$5</formula1>
    </dataValidation>
  </dataValidations>
  <printOptions horizontalCentered="1"/>
  <pageMargins left="0.25" right="0.25" top="0.75" bottom="0.75" header="0.3" footer="0.3"/>
  <pageSetup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0</xdr:col>
                    <xdr:colOff>0</xdr:colOff>
                    <xdr:row>34</xdr:row>
                    <xdr:rowOff>160020</xdr:rowOff>
                  </from>
                  <to>
                    <xdr:col>4</xdr:col>
                    <xdr:colOff>45720</xdr:colOff>
                    <xdr:row>36</xdr:row>
                    <xdr:rowOff>22860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0</xdr:col>
                    <xdr:colOff>0</xdr:colOff>
                    <xdr:row>35</xdr:row>
                    <xdr:rowOff>160020</xdr:rowOff>
                  </from>
                  <to>
                    <xdr:col>3</xdr:col>
                    <xdr:colOff>708660</xdr:colOff>
                    <xdr:row>37</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2791FA95-C925-4610-871D-6288DE8AAF8C}">
            <xm:f>'C - Other Inc (Required)'!$M$43=0</xm:f>
            <x14:dxf>
              <font>
                <color theme="0"/>
              </font>
              <fill>
                <patternFill patternType="none">
                  <bgColor auto="1"/>
                </patternFill>
              </fill>
              <border>
                <left/>
                <right/>
                <top/>
                <bottom/>
                <vertical/>
                <horizontal/>
              </border>
            </x14:dxf>
          </x14:cfRule>
          <xm:sqref>A1:XX4444</xm:sqref>
        </x14:conditionalFormatting>
        <x14:conditionalFormatting xmlns:xm="http://schemas.microsoft.com/office/excel/2006/main">
          <x14:cfRule type="expression" priority="5" id="{498B125E-9FE9-4464-B243-3778CCE58572}">
            <xm:f>'C - Other Inc (Required)'!$M$43=0</xm:f>
            <x14:dxf>
              <font>
                <color theme="1"/>
              </font>
            </x14:dxf>
          </x14:cfRule>
          <xm:sqref>A5:H5</xm:sqref>
        </x14:conditionalFormatting>
        <x14:conditionalFormatting xmlns:xm="http://schemas.microsoft.com/office/excel/2006/main">
          <x14:cfRule type="expression" priority="3" id="{1967F19F-397D-42E7-AA18-B014EBEFD7D2}">
            <xm:f>'C - Other Inc (Required)'!#REF!=0</xm:f>
            <x14:dxf>
              <font>
                <color theme="0"/>
              </font>
              <fill>
                <patternFill patternType="none">
                  <bgColor auto="1"/>
                </patternFill>
              </fill>
              <border>
                <left/>
                <right/>
                <top/>
                <bottom/>
                <vertical/>
                <horizontal/>
              </border>
            </x14:dxf>
          </x14:cfRule>
          <xm:sqref>A6:D6</xm:sqref>
        </x14:conditionalFormatting>
        <x14:conditionalFormatting xmlns:xm="http://schemas.microsoft.com/office/excel/2006/main">
          <x14:cfRule type="expression" priority="1" id="{752644A4-5562-405B-855D-ED7E21C0007D}">
            <xm:f>'C:\Users\alturner4\Documents\Old\[Mgmt Reviewed Training 2019-2020 EZ IC BUDGET.xlsx]C - Other Inc (Required)'!#REF!=0</xm:f>
            <x14:dxf>
              <font>
                <color theme="0"/>
              </font>
              <fill>
                <patternFill patternType="none">
                  <bgColor auto="1"/>
                </patternFill>
              </fill>
              <border>
                <left/>
                <right/>
                <top/>
                <bottom/>
                <vertical/>
                <horizontal/>
              </border>
            </x14:dxf>
          </x14:cfRule>
          <xm:sqref>A8:E8</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1275B-A97F-4364-9F64-F6671F8A7C99}">
  <sheetPr codeName="Sheet6">
    <tabColor rgb="FF99CCFF"/>
    <pageSetUpPr fitToPage="1"/>
  </sheetPr>
  <dimension ref="A1:AA84"/>
  <sheetViews>
    <sheetView topLeftCell="A58" zoomScaleNormal="100" workbookViewId="0">
      <selection activeCell="J6" sqref="J6"/>
    </sheetView>
  </sheetViews>
  <sheetFormatPr defaultRowHeight="14.4" x14ac:dyDescent="0.3"/>
  <cols>
    <col min="1" max="1" width="19.33203125" customWidth="1"/>
    <col min="2" max="2" width="16.88671875" customWidth="1"/>
    <col min="3" max="3" width="8.33203125" customWidth="1"/>
    <col min="4" max="4" width="9.33203125" customWidth="1"/>
    <col min="5" max="5" width="14.44140625" customWidth="1"/>
    <col min="6" max="6" width="13.109375" customWidth="1"/>
    <col min="7" max="7" width="9.44140625" customWidth="1"/>
    <col min="8" max="8" width="12" customWidth="1"/>
    <col min="9" max="9" width="12.109375" bestFit="1" customWidth="1"/>
    <col min="10" max="10" width="13.109375" customWidth="1"/>
    <col min="11" max="11" width="14.109375" customWidth="1"/>
    <col min="12" max="12" width="18.5546875" customWidth="1"/>
  </cols>
  <sheetData>
    <row r="1" spans="1:27" ht="15" thickBot="1" x14ac:dyDescent="0.35">
      <c r="A1" s="66" t="s">
        <v>455</v>
      </c>
      <c r="B1" s="924">
        <f>+'Budget Summary'!A8</f>
        <v>0</v>
      </c>
      <c r="C1" s="924"/>
      <c r="D1" s="924"/>
      <c r="E1" s="924"/>
      <c r="F1" s="924"/>
      <c r="G1" s="924"/>
      <c r="H1" s="924"/>
      <c r="I1" s="924"/>
      <c r="J1" s="924"/>
      <c r="K1" s="119" t="s">
        <v>461</v>
      </c>
      <c r="L1" s="68">
        <f>+'Budget Summary'!G8</f>
        <v>0</v>
      </c>
    </row>
    <row r="2" spans="1:27" ht="16.2" thickBot="1" x14ac:dyDescent="0.35">
      <c r="A2" s="925" t="s">
        <v>446</v>
      </c>
      <c r="B2" s="926"/>
      <c r="C2" s="926"/>
      <c r="D2" s="926"/>
      <c r="E2" s="926"/>
      <c r="F2" s="926"/>
      <c r="G2" s="926"/>
      <c r="H2" s="926"/>
      <c r="I2" s="926"/>
      <c r="J2" s="926"/>
      <c r="K2" s="926"/>
      <c r="L2" s="927"/>
    </row>
    <row r="3" spans="1:27" x14ac:dyDescent="0.3">
      <c r="A3" s="215" t="s">
        <v>58</v>
      </c>
      <c r="B3" s="216"/>
      <c r="C3" s="216"/>
      <c r="D3" s="216"/>
      <c r="E3" s="216"/>
      <c r="F3" s="216"/>
      <c r="G3" s="216"/>
      <c r="H3" s="216"/>
      <c r="I3" s="216"/>
      <c r="J3" s="216"/>
      <c r="K3" s="216"/>
      <c r="L3" s="217"/>
    </row>
    <row r="4" spans="1:27" ht="57.6" customHeight="1" x14ac:dyDescent="0.3">
      <c r="A4" s="928" t="s">
        <v>478</v>
      </c>
      <c r="B4" s="929"/>
      <c r="C4" s="929"/>
      <c r="D4" s="929"/>
      <c r="E4" s="929"/>
      <c r="F4" s="929"/>
      <c r="G4" s="929"/>
      <c r="H4" s="929"/>
      <c r="I4" s="929"/>
      <c r="J4" s="929"/>
      <c r="K4" s="929"/>
      <c r="L4" s="930"/>
    </row>
    <row r="5" spans="1:27" ht="15" thickBot="1" x14ac:dyDescent="0.35">
      <c r="A5" s="178"/>
      <c r="B5" s="109"/>
      <c r="C5" s="151"/>
      <c r="D5" s="151"/>
      <c r="E5" s="151"/>
      <c r="F5" s="151"/>
      <c r="G5" s="151"/>
      <c r="H5" s="151"/>
      <c r="I5" s="151"/>
      <c r="J5" s="307">
        <v>1</v>
      </c>
      <c r="K5" s="151"/>
      <c r="L5" s="152"/>
    </row>
    <row r="6" spans="1:27" ht="15" thickBot="1" x14ac:dyDescent="0.35">
      <c r="A6" s="99" t="s">
        <v>276</v>
      </c>
      <c r="B6" s="109"/>
      <c r="C6" s="151"/>
      <c r="D6" s="151"/>
      <c r="E6" s="151"/>
      <c r="F6" s="151"/>
      <c r="G6" s="151"/>
      <c r="H6" s="151"/>
      <c r="I6" s="151"/>
      <c r="J6" s="211" t="s">
        <v>73</v>
      </c>
      <c r="L6" s="152"/>
    </row>
    <row r="7" spans="1:27" ht="15" thickBot="1" x14ac:dyDescent="0.35">
      <c r="A7" s="99" t="s">
        <v>280</v>
      </c>
      <c r="B7" s="109"/>
      <c r="C7" s="151"/>
      <c r="D7" s="151"/>
      <c r="E7" s="151"/>
      <c r="F7" s="151"/>
      <c r="G7" s="151"/>
      <c r="H7" s="151"/>
      <c r="I7" s="151"/>
      <c r="J7" s="211"/>
      <c r="K7" s="218" t="s">
        <v>281</v>
      </c>
      <c r="L7" s="152"/>
      <c r="AA7" t="s">
        <v>73</v>
      </c>
    </row>
    <row r="8" spans="1:27" ht="15" thickBot="1" x14ac:dyDescent="0.35">
      <c r="A8" s="178"/>
      <c r="B8" s="109"/>
      <c r="C8" s="151"/>
      <c r="D8" s="151"/>
      <c r="E8" s="151"/>
      <c r="F8" s="151"/>
      <c r="G8" s="151"/>
      <c r="H8" s="151"/>
      <c r="I8" s="151"/>
      <c r="J8" s="307">
        <v>2</v>
      </c>
      <c r="K8" s="151"/>
      <c r="L8" s="152"/>
      <c r="AA8" t="s">
        <v>279</v>
      </c>
    </row>
    <row r="9" spans="1:27" ht="15" thickBot="1" x14ac:dyDescent="0.35">
      <c r="A9" s="99" t="s">
        <v>515</v>
      </c>
      <c r="B9" s="109"/>
      <c r="C9" s="151"/>
      <c r="D9" s="151"/>
      <c r="E9" s="151"/>
      <c r="F9" s="151"/>
      <c r="G9" s="151"/>
      <c r="H9" s="151"/>
      <c r="I9" s="151"/>
      <c r="J9" s="211" t="s">
        <v>279</v>
      </c>
      <c r="K9" s="151"/>
      <c r="L9" s="152"/>
    </row>
    <row r="10" spans="1:27" x14ac:dyDescent="0.3">
      <c r="A10" s="366" t="s">
        <v>373</v>
      </c>
      <c r="B10" s="219"/>
      <c r="C10" s="218" t="s">
        <v>317</v>
      </c>
      <c r="D10" s="151"/>
      <c r="E10" s="218"/>
      <c r="F10" s="151"/>
      <c r="G10" s="151"/>
      <c r="H10" s="151"/>
      <c r="I10" s="151"/>
      <c r="J10" s="151"/>
      <c r="K10" s="151"/>
      <c r="L10" s="152"/>
    </row>
    <row r="11" spans="1:27" x14ac:dyDescent="0.3">
      <c r="A11" s="366" t="s">
        <v>374</v>
      </c>
      <c r="B11" s="219"/>
      <c r="C11" s="218" t="s">
        <v>318</v>
      </c>
      <c r="D11" s="151"/>
      <c r="E11" s="218"/>
      <c r="F11" s="151"/>
      <c r="G11" s="151"/>
      <c r="H11" s="109" t="s">
        <v>424</v>
      </c>
      <c r="I11" s="151"/>
      <c r="J11" s="151"/>
      <c r="K11" s="151"/>
      <c r="L11" s="152"/>
    </row>
    <row r="12" spans="1:27" x14ac:dyDescent="0.3">
      <c r="A12" s="366" t="s">
        <v>375</v>
      </c>
      <c r="B12" s="220"/>
      <c r="C12" s="218" t="s">
        <v>551</v>
      </c>
      <c r="D12" s="151"/>
      <c r="E12" s="218"/>
      <c r="F12" s="151"/>
      <c r="G12" s="151"/>
      <c r="H12" s="109" t="s">
        <v>319</v>
      </c>
      <c r="I12" s="151"/>
      <c r="J12" s="151"/>
      <c r="K12" s="151"/>
      <c r="L12" s="152"/>
    </row>
    <row r="13" spans="1:27" x14ac:dyDescent="0.3">
      <c r="A13" s="10"/>
      <c r="B13" s="221">
        <f>SUM(B10:B12)</f>
        <v>0</v>
      </c>
      <c r="C13" s="109" t="s">
        <v>320</v>
      </c>
      <c r="D13" s="151"/>
      <c r="E13" s="109"/>
      <c r="F13" s="151"/>
      <c r="G13" s="151"/>
      <c r="H13" s="151"/>
      <c r="I13" s="151"/>
      <c r="J13" s="151"/>
      <c r="K13" s="151"/>
      <c r="L13" s="152"/>
    </row>
    <row r="14" spans="1:27" ht="15" thickBot="1" x14ac:dyDescent="0.35">
      <c r="A14" s="213"/>
      <c r="B14" s="222"/>
      <c r="C14" s="214"/>
      <c r="D14" s="214"/>
      <c r="E14" s="214"/>
      <c r="F14" s="402" t="s">
        <v>361</v>
      </c>
      <c r="G14" s="214"/>
      <c r="H14" s="214"/>
      <c r="I14" s="214"/>
      <c r="J14" s="214"/>
      <c r="K14" s="214"/>
      <c r="L14" s="223"/>
    </row>
    <row r="15" spans="1:27" ht="15" thickBot="1" x14ac:dyDescent="0.35">
      <c r="A15" s="884" t="s">
        <v>59</v>
      </c>
      <c r="B15" s="880"/>
      <c r="C15" s="885"/>
      <c r="D15" s="224"/>
      <c r="E15" s="224"/>
      <c r="F15" s="224"/>
      <c r="G15" s="432"/>
      <c r="H15" s="432"/>
      <c r="I15" s="436"/>
      <c r="J15" s="931" t="s">
        <v>60</v>
      </c>
      <c r="K15" s="932"/>
      <c r="L15" s="434" t="s">
        <v>61</v>
      </c>
    </row>
    <row r="16" spans="1:27" ht="15" thickBot="1" x14ac:dyDescent="0.35">
      <c r="A16" s="433">
        <v>3</v>
      </c>
      <c r="B16" s="224">
        <v>4</v>
      </c>
      <c r="C16" s="229">
        <v>5</v>
      </c>
      <c r="D16" s="229">
        <v>6</v>
      </c>
      <c r="E16" s="229"/>
      <c r="F16" s="229">
        <v>7</v>
      </c>
      <c r="G16" s="229"/>
      <c r="H16" s="229"/>
      <c r="I16" s="229"/>
      <c r="J16" s="229"/>
      <c r="K16" s="229"/>
      <c r="L16" s="436">
        <v>8</v>
      </c>
    </row>
    <row r="17" spans="1:12" ht="87" thickBot="1" x14ac:dyDescent="0.35">
      <c r="A17" s="230" t="s">
        <v>65</v>
      </c>
      <c r="B17" s="231" t="s">
        <v>360</v>
      </c>
      <c r="C17" s="232" t="s">
        <v>321</v>
      </c>
      <c r="D17" s="232" t="s">
        <v>322</v>
      </c>
      <c r="E17" s="232" t="s">
        <v>277</v>
      </c>
      <c r="F17" s="232" t="s">
        <v>323</v>
      </c>
      <c r="G17" s="232" t="s">
        <v>324</v>
      </c>
      <c r="H17" s="232" t="s">
        <v>312</v>
      </c>
      <c r="I17" s="232" t="s">
        <v>278</v>
      </c>
      <c r="J17" s="232" t="s">
        <v>383</v>
      </c>
      <c r="K17" s="233" t="s">
        <v>355</v>
      </c>
      <c r="L17" s="234" t="s">
        <v>354</v>
      </c>
    </row>
    <row r="18" spans="1:12" x14ac:dyDescent="0.3">
      <c r="A18" s="235" t="s">
        <v>66</v>
      </c>
      <c r="B18" s="236" t="s">
        <v>67</v>
      </c>
      <c r="C18" s="237">
        <v>14</v>
      </c>
      <c r="D18" s="238">
        <v>40</v>
      </c>
      <c r="E18" s="239">
        <f>+D18*C18*4.33333333333333</f>
        <v>2426.6666666666652</v>
      </c>
      <c r="F18" s="444">
        <v>15</v>
      </c>
      <c r="G18" s="480">
        <f t="shared" ref="G18" si="0">ROUND(F18/(D18*52/12),3)</f>
        <v>8.6999999999999994E-2</v>
      </c>
      <c r="H18" s="239">
        <f>+E18*G18</f>
        <v>211.11999999999986</v>
      </c>
      <c r="I18" s="239">
        <f>H18*$B$13</f>
        <v>0</v>
      </c>
      <c r="J18" s="239">
        <f>SUM(H18:I18)</f>
        <v>211.11999999999986</v>
      </c>
      <c r="K18" s="239">
        <f>ROUND(J18*12,2)</f>
        <v>2533.44</v>
      </c>
      <c r="L18" s="240">
        <v>150</v>
      </c>
    </row>
    <row r="19" spans="1:12" ht="15" thickBot="1" x14ac:dyDescent="0.35">
      <c r="A19" s="241" t="s">
        <v>68</v>
      </c>
      <c r="B19" s="242" t="s">
        <v>69</v>
      </c>
      <c r="C19" s="243">
        <v>10</v>
      </c>
      <c r="D19" s="391">
        <v>25</v>
      </c>
      <c r="E19" s="244">
        <f t="shared" ref="E19:E44" si="1">+D19*C19*4.33333333333333</f>
        <v>1083.3333333333326</v>
      </c>
      <c r="F19" s="410">
        <v>25</v>
      </c>
      <c r="G19" s="475">
        <f>ROUND(F19/(D19*52/12),3)</f>
        <v>0.23100000000000001</v>
      </c>
      <c r="H19" s="244">
        <f t="shared" ref="H19:H44" si="2">+E19*G19</f>
        <v>250.24999999999983</v>
      </c>
      <c r="I19" s="244">
        <f t="shared" ref="I19:I44" si="3">H19*$B$13</f>
        <v>0</v>
      </c>
      <c r="J19" s="244">
        <f t="shared" ref="J19:J44" si="4">SUM(H19:I19)</f>
        <v>250.24999999999983</v>
      </c>
      <c r="K19" s="244">
        <f>ROUND(J19*12,2)</f>
        <v>3003</v>
      </c>
      <c r="L19" s="245">
        <v>95</v>
      </c>
    </row>
    <row r="20" spans="1:12" x14ac:dyDescent="0.3">
      <c r="A20" s="246"/>
      <c r="B20" s="576"/>
      <c r="C20" s="79"/>
      <c r="D20" s="247">
        <v>1E-4</v>
      </c>
      <c r="E20" s="81">
        <f t="shared" si="1"/>
        <v>0</v>
      </c>
      <c r="F20" s="411"/>
      <c r="G20" s="476">
        <f>ROUND(F20/(D20*52/12),3)</f>
        <v>0</v>
      </c>
      <c r="H20" s="248">
        <f t="shared" si="2"/>
        <v>0</v>
      </c>
      <c r="I20" s="248">
        <f t="shared" si="3"/>
        <v>0</v>
      </c>
      <c r="J20" s="248">
        <f t="shared" ref="J20:J21" si="5">SUM(H20:I20)</f>
        <v>0</v>
      </c>
      <c r="K20" s="249">
        <f t="shared" ref="K20:K21" si="6">ROUND(J20*12,2)</f>
        <v>0</v>
      </c>
      <c r="L20" s="82"/>
    </row>
    <row r="21" spans="1:12" x14ac:dyDescent="0.3">
      <c r="A21" s="250"/>
      <c r="B21" s="577"/>
      <c r="C21" s="83"/>
      <c r="D21" s="251">
        <v>1E-4</v>
      </c>
      <c r="E21" s="85">
        <f t="shared" si="1"/>
        <v>0</v>
      </c>
      <c r="F21" s="412"/>
      <c r="G21" s="477">
        <f t="shared" ref="G21" si="7">ROUND(F21/(D21*52/12),3)</f>
        <v>0</v>
      </c>
      <c r="H21" s="252">
        <f t="shared" si="2"/>
        <v>0</v>
      </c>
      <c r="I21" s="252">
        <f t="shared" si="3"/>
        <v>0</v>
      </c>
      <c r="J21" s="252">
        <f t="shared" si="5"/>
        <v>0</v>
      </c>
      <c r="K21" s="253">
        <f t="shared" si="6"/>
        <v>0</v>
      </c>
      <c r="L21" s="86"/>
    </row>
    <row r="22" spans="1:12" x14ac:dyDescent="0.3">
      <c r="A22" s="250"/>
      <c r="B22" s="421"/>
      <c r="C22" s="83"/>
      <c r="D22" s="251">
        <v>1E-4</v>
      </c>
      <c r="E22" s="85">
        <f t="shared" si="1"/>
        <v>0</v>
      </c>
      <c r="F22" s="413"/>
      <c r="G22" s="477">
        <f t="shared" ref="G22:G33" si="8">ROUND(F22/(D22*52/12),3)</f>
        <v>0</v>
      </c>
      <c r="H22" s="252">
        <f t="shared" si="2"/>
        <v>0</v>
      </c>
      <c r="I22" s="252">
        <f t="shared" si="3"/>
        <v>0</v>
      </c>
      <c r="J22" s="252">
        <f t="shared" si="4"/>
        <v>0</v>
      </c>
      <c r="K22" s="253">
        <f t="shared" ref="K22:K33" si="9">ROUND(J22*12,2)</f>
        <v>0</v>
      </c>
      <c r="L22" s="86"/>
    </row>
    <row r="23" spans="1:12" x14ac:dyDescent="0.3">
      <c r="A23" s="250"/>
      <c r="B23" s="421"/>
      <c r="C23" s="83"/>
      <c r="D23" s="254">
        <v>1E-4</v>
      </c>
      <c r="E23" s="85">
        <f t="shared" si="1"/>
        <v>0</v>
      </c>
      <c r="F23" s="412"/>
      <c r="G23" s="477">
        <f t="shared" si="8"/>
        <v>0</v>
      </c>
      <c r="H23" s="252">
        <f t="shared" si="2"/>
        <v>0</v>
      </c>
      <c r="I23" s="252">
        <f t="shared" si="3"/>
        <v>0</v>
      </c>
      <c r="J23" s="252">
        <f t="shared" si="4"/>
        <v>0</v>
      </c>
      <c r="K23" s="253">
        <f t="shared" si="9"/>
        <v>0</v>
      </c>
      <c r="L23" s="86"/>
    </row>
    <row r="24" spans="1:12" x14ac:dyDescent="0.3">
      <c r="A24" s="250"/>
      <c r="B24" s="421"/>
      <c r="C24" s="83"/>
      <c r="D24" s="254">
        <v>1E-4</v>
      </c>
      <c r="E24" s="85">
        <f t="shared" si="1"/>
        <v>0</v>
      </c>
      <c r="F24" s="412"/>
      <c r="G24" s="477">
        <f t="shared" si="8"/>
        <v>0</v>
      </c>
      <c r="H24" s="252">
        <f t="shared" si="2"/>
        <v>0</v>
      </c>
      <c r="I24" s="252">
        <f t="shared" si="3"/>
        <v>0</v>
      </c>
      <c r="J24" s="252">
        <f t="shared" si="4"/>
        <v>0</v>
      </c>
      <c r="K24" s="253">
        <f t="shared" si="9"/>
        <v>0</v>
      </c>
      <c r="L24" s="86"/>
    </row>
    <row r="25" spans="1:12" x14ac:dyDescent="0.3">
      <c r="A25" s="250"/>
      <c r="B25" s="421"/>
      <c r="C25" s="83"/>
      <c r="D25" s="254">
        <v>1E-4</v>
      </c>
      <c r="E25" s="85">
        <f t="shared" si="1"/>
        <v>0</v>
      </c>
      <c r="F25" s="412"/>
      <c r="G25" s="477">
        <f t="shared" si="8"/>
        <v>0</v>
      </c>
      <c r="H25" s="252">
        <f t="shared" si="2"/>
        <v>0</v>
      </c>
      <c r="I25" s="252">
        <f t="shared" si="3"/>
        <v>0</v>
      </c>
      <c r="J25" s="252">
        <f t="shared" si="4"/>
        <v>0</v>
      </c>
      <c r="K25" s="253">
        <f t="shared" si="9"/>
        <v>0</v>
      </c>
      <c r="L25" s="86"/>
    </row>
    <row r="26" spans="1:12" x14ac:dyDescent="0.3">
      <c r="A26" s="250"/>
      <c r="B26" s="421"/>
      <c r="C26" s="83"/>
      <c r="D26" s="254">
        <v>1E-4</v>
      </c>
      <c r="E26" s="85">
        <f t="shared" si="1"/>
        <v>0</v>
      </c>
      <c r="F26" s="412"/>
      <c r="G26" s="477">
        <f t="shared" si="8"/>
        <v>0</v>
      </c>
      <c r="H26" s="252">
        <f t="shared" si="2"/>
        <v>0</v>
      </c>
      <c r="I26" s="252">
        <f t="shared" si="3"/>
        <v>0</v>
      </c>
      <c r="J26" s="252">
        <f t="shared" si="4"/>
        <v>0</v>
      </c>
      <c r="K26" s="253">
        <f t="shared" si="9"/>
        <v>0</v>
      </c>
      <c r="L26" s="86"/>
    </row>
    <row r="27" spans="1:12" x14ac:dyDescent="0.3">
      <c r="A27" s="250"/>
      <c r="B27" s="421"/>
      <c r="C27" s="83"/>
      <c r="D27" s="254">
        <v>1E-4</v>
      </c>
      <c r="E27" s="85">
        <f t="shared" si="1"/>
        <v>0</v>
      </c>
      <c r="F27" s="412"/>
      <c r="G27" s="477">
        <f t="shared" si="8"/>
        <v>0</v>
      </c>
      <c r="H27" s="252">
        <f t="shared" si="2"/>
        <v>0</v>
      </c>
      <c r="I27" s="252">
        <f t="shared" si="3"/>
        <v>0</v>
      </c>
      <c r="J27" s="252">
        <f t="shared" si="4"/>
        <v>0</v>
      </c>
      <c r="K27" s="253">
        <f t="shared" si="9"/>
        <v>0</v>
      </c>
      <c r="L27" s="86"/>
    </row>
    <row r="28" spans="1:12" x14ac:dyDescent="0.3">
      <c r="A28" s="250"/>
      <c r="B28" s="421"/>
      <c r="C28" s="83"/>
      <c r="D28" s="254">
        <v>1E-4</v>
      </c>
      <c r="E28" s="85">
        <f t="shared" si="1"/>
        <v>0</v>
      </c>
      <c r="F28" s="412"/>
      <c r="G28" s="477">
        <f t="shared" si="8"/>
        <v>0</v>
      </c>
      <c r="H28" s="252">
        <f t="shared" si="2"/>
        <v>0</v>
      </c>
      <c r="I28" s="252">
        <f t="shared" si="3"/>
        <v>0</v>
      </c>
      <c r="J28" s="252">
        <f t="shared" si="4"/>
        <v>0</v>
      </c>
      <c r="K28" s="253">
        <f t="shared" si="9"/>
        <v>0</v>
      </c>
      <c r="L28" s="86"/>
    </row>
    <row r="29" spans="1:12" x14ac:dyDescent="0.3">
      <c r="A29" s="250"/>
      <c r="B29" s="421"/>
      <c r="C29" s="83"/>
      <c r="D29" s="254">
        <v>1E-4</v>
      </c>
      <c r="E29" s="85">
        <f t="shared" si="1"/>
        <v>0</v>
      </c>
      <c r="F29" s="412"/>
      <c r="G29" s="477">
        <f t="shared" si="8"/>
        <v>0</v>
      </c>
      <c r="H29" s="252">
        <f t="shared" si="2"/>
        <v>0</v>
      </c>
      <c r="I29" s="252">
        <f t="shared" si="3"/>
        <v>0</v>
      </c>
      <c r="J29" s="252">
        <f t="shared" si="4"/>
        <v>0</v>
      </c>
      <c r="K29" s="253">
        <f t="shared" si="9"/>
        <v>0</v>
      </c>
      <c r="L29" s="86"/>
    </row>
    <row r="30" spans="1:12" x14ac:dyDescent="0.3">
      <c r="A30" s="250"/>
      <c r="B30" s="421"/>
      <c r="C30" s="83"/>
      <c r="D30" s="254">
        <v>1E-4</v>
      </c>
      <c r="E30" s="85">
        <f t="shared" si="1"/>
        <v>0</v>
      </c>
      <c r="F30" s="412"/>
      <c r="G30" s="477">
        <f t="shared" si="8"/>
        <v>0</v>
      </c>
      <c r="H30" s="252">
        <f t="shared" si="2"/>
        <v>0</v>
      </c>
      <c r="I30" s="252">
        <f t="shared" si="3"/>
        <v>0</v>
      </c>
      <c r="J30" s="252">
        <f t="shared" si="4"/>
        <v>0</v>
      </c>
      <c r="K30" s="253">
        <f t="shared" si="9"/>
        <v>0</v>
      </c>
      <c r="L30" s="86"/>
    </row>
    <row r="31" spans="1:12" x14ac:dyDescent="0.3">
      <c r="A31" s="250"/>
      <c r="B31" s="421"/>
      <c r="C31" s="83"/>
      <c r="D31" s="254">
        <v>1E-4</v>
      </c>
      <c r="E31" s="85">
        <f t="shared" si="1"/>
        <v>0</v>
      </c>
      <c r="F31" s="412"/>
      <c r="G31" s="477">
        <f t="shared" si="8"/>
        <v>0</v>
      </c>
      <c r="H31" s="252">
        <f t="shared" si="2"/>
        <v>0</v>
      </c>
      <c r="I31" s="252">
        <f t="shared" si="3"/>
        <v>0</v>
      </c>
      <c r="J31" s="252">
        <f t="shared" si="4"/>
        <v>0</v>
      </c>
      <c r="K31" s="253">
        <f t="shared" si="9"/>
        <v>0</v>
      </c>
      <c r="L31" s="86"/>
    </row>
    <row r="32" spans="1:12" x14ac:dyDescent="0.3">
      <c r="A32" s="250"/>
      <c r="B32" s="421"/>
      <c r="C32" s="83"/>
      <c r="D32" s="254">
        <v>1E-4</v>
      </c>
      <c r="E32" s="85">
        <f t="shared" si="1"/>
        <v>0</v>
      </c>
      <c r="F32" s="412"/>
      <c r="G32" s="477">
        <f t="shared" si="8"/>
        <v>0</v>
      </c>
      <c r="H32" s="252">
        <f t="shared" si="2"/>
        <v>0</v>
      </c>
      <c r="I32" s="252">
        <f t="shared" si="3"/>
        <v>0</v>
      </c>
      <c r="J32" s="252">
        <f t="shared" si="4"/>
        <v>0</v>
      </c>
      <c r="K32" s="253">
        <f t="shared" si="9"/>
        <v>0</v>
      </c>
      <c r="L32" s="86"/>
    </row>
    <row r="33" spans="1:12" x14ac:dyDescent="0.3">
      <c r="A33" s="250"/>
      <c r="B33" s="421"/>
      <c r="C33" s="83"/>
      <c r="D33" s="254">
        <v>1E-4</v>
      </c>
      <c r="E33" s="85">
        <f t="shared" si="1"/>
        <v>0</v>
      </c>
      <c r="F33" s="412"/>
      <c r="G33" s="477">
        <f t="shared" si="8"/>
        <v>0</v>
      </c>
      <c r="H33" s="252">
        <f t="shared" si="2"/>
        <v>0</v>
      </c>
      <c r="I33" s="252">
        <f t="shared" si="3"/>
        <v>0</v>
      </c>
      <c r="J33" s="252">
        <f t="shared" si="4"/>
        <v>0</v>
      </c>
      <c r="K33" s="253">
        <f t="shared" si="9"/>
        <v>0</v>
      </c>
      <c r="L33" s="86"/>
    </row>
    <row r="34" spans="1:12" x14ac:dyDescent="0.3">
      <c r="A34" s="250"/>
      <c r="B34" s="421"/>
      <c r="C34" s="83"/>
      <c r="D34" s="254">
        <v>1E-4</v>
      </c>
      <c r="E34" s="85">
        <f t="shared" si="1"/>
        <v>0</v>
      </c>
      <c r="F34" s="412"/>
      <c r="G34" s="477">
        <f t="shared" ref="G34:G44" si="10">ROUND(F34/(D34*52/12),3)</f>
        <v>0</v>
      </c>
      <c r="H34" s="252">
        <f t="shared" si="2"/>
        <v>0</v>
      </c>
      <c r="I34" s="252">
        <f t="shared" si="3"/>
        <v>0</v>
      </c>
      <c r="J34" s="252">
        <f t="shared" si="4"/>
        <v>0</v>
      </c>
      <c r="K34" s="253">
        <f t="shared" ref="K34:K44" si="11">ROUND(J34*12,2)</f>
        <v>0</v>
      </c>
      <c r="L34" s="86"/>
    </row>
    <row r="35" spans="1:12" x14ac:dyDescent="0.3">
      <c r="A35" s="250"/>
      <c r="B35" s="421"/>
      <c r="C35" s="83"/>
      <c r="D35" s="254">
        <v>1E-4</v>
      </c>
      <c r="E35" s="85">
        <f t="shared" si="1"/>
        <v>0</v>
      </c>
      <c r="F35" s="412"/>
      <c r="G35" s="477">
        <f t="shared" si="10"/>
        <v>0</v>
      </c>
      <c r="H35" s="252">
        <f t="shared" si="2"/>
        <v>0</v>
      </c>
      <c r="I35" s="252">
        <f t="shared" si="3"/>
        <v>0</v>
      </c>
      <c r="J35" s="252">
        <f t="shared" si="4"/>
        <v>0</v>
      </c>
      <c r="K35" s="253">
        <f t="shared" si="11"/>
        <v>0</v>
      </c>
      <c r="L35" s="86"/>
    </row>
    <row r="36" spans="1:12" x14ac:dyDescent="0.3">
      <c r="A36" s="250"/>
      <c r="B36" s="421"/>
      <c r="C36" s="83"/>
      <c r="D36" s="254">
        <v>1E-4</v>
      </c>
      <c r="E36" s="85">
        <f t="shared" si="1"/>
        <v>0</v>
      </c>
      <c r="F36" s="412"/>
      <c r="G36" s="477">
        <f t="shared" si="10"/>
        <v>0</v>
      </c>
      <c r="H36" s="252">
        <f t="shared" si="2"/>
        <v>0</v>
      </c>
      <c r="I36" s="252">
        <f t="shared" si="3"/>
        <v>0</v>
      </c>
      <c r="J36" s="252">
        <f t="shared" si="4"/>
        <v>0</v>
      </c>
      <c r="K36" s="253">
        <f t="shared" si="11"/>
        <v>0</v>
      </c>
      <c r="L36" s="86"/>
    </row>
    <row r="37" spans="1:12" x14ac:dyDescent="0.3">
      <c r="A37" s="250"/>
      <c r="B37" s="421"/>
      <c r="C37" s="83"/>
      <c r="D37" s="254">
        <v>1E-4</v>
      </c>
      <c r="E37" s="85">
        <f t="shared" si="1"/>
        <v>0</v>
      </c>
      <c r="F37" s="412"/>
      <c r="G37" s="477">
        <f t="shared" si="10"/>
        <v>0</v>
      </c>
      <c r="H37" s="252">
        <f t="shared" si="2"/>
        <v>0</v>
      </c>
      <c r="I37" s="252">
        <f t="shared" si="3"/>
        <v>0</v>
      </c>
      <c r="J37" s="252">
        <f t="shared" si="4"/>
        <v>0</v>
      </c>
      <c r="K37" s="253">
        <f t="shared" si="11"/>
        <v>0</v>
      </c>
      <c r="L37" s="86"/>
    </row>
    <row r="38" spans="1:12" x14ac:dyDescent="0.3">
      <c r="A38" s="250"/>
      <c r="B38" s="421"/>
      <c r="C38" s="83"/>
      <c r="D38" s="254">
        <v>1E-4</v>
      </c>
      <c r="E38" s="85">
        <f t="shared" si="1"/>
        <v>0</v>
      </c>
      <c r="F38" s="412"/>
      <c r="G38" s="477">
        <f t="shared" si="10"/>
        <v>0</v>
      </c>
      <c r="H38" s="252">
        <f t="shared" si="2"/>
        <v>0</v>
      </c>
      <c r="I38" s="252">
        <f t="shared" si="3"/>
        <v>0</v>
      </c>
      <c r="J38" s="252">
        <f t="shared" si="4"/>
        <v>0</v>
      </c>
      <c r="K38" s="253">
        <f t="shared" si="11"/>
        <v>0</v>
      </c>
      <c r="L38" s="86"/>
    </row>
    <row r="39" spans="1:12" x14ac:dyDescent="0.3">
      <c r="A39" s="250"/>
      <c r="B39" s="421"/>
      <c r="C39" s="83"/>
      <c r="D39" s="254">
        <v>1E-4</v>
      </c>
      <c r="E39" s="85">
        <f t="shared" si="1"/>
        <v>0</v>
      </c>
      <c r="F39" s="412"/>
      <c r="G39" s="477">
        <f t="shared" si="10"/>
        <v>0</v>
      </c>
      <c r="H39" s="252">
        <f t="shared" si="2"/>
        <v>0</v>
      </c>
      <c r="I39" s="252">
        <f t="shared" si="3"/>
        <v>0</v>
      </c>
      <c r="J39" s="252">
        <f t="shared" si="4"/>
        <v>0</v>
      </c>
      <c r="K39" s="253">
        <f t="shared" si="11"/>
        <v>0</v>
      </c>
      <c r="L39" s="86"/>
    </row>
    <row r="40" spans="1:12" x14ac:dyDescent="0.3">
      <c r="A40" s="250"/>
      <c r="B40" s="421"/>
      <c r="C40" s="83"/>
      <c r="D40" s="254">
        <v>1E-4</v>
      </c>
      <c r="E40" s="85">
        <f t="shared" si="1"/>
        <v>0</v>
      </c>
      <c r="F40" s="412"/>
      <c r="G40" s="477">
        <f t="shared" si="10"/>
        <v>0</v>
      </c>
      <c r="H40" s="252">
        <f t="shared" si="2"/>
        <v>0</v>
      </c>
      <c r="I40" s="252">
        <f t="shared" si="3"/>
        <v>0</v>
      </c>
      <c r="J40" s="252">
        <f t="shared" si="4"/>
        <v>0</v>
      </c>
      <c r="K40" s="253">
        <f t="shared" si="11"/>
        <v>0</v>
      </c>
      <c r="L40" s="86"/>
    </row>
    <row r="41" spans="1:12" x14ac:dyDescent="0.3">
      <c r="A41" s="250"/>
      <c r="B41" s="421"/>
      <c r="C41" s="83"/>
      <c r="D41" s="254">
        <v>1E-4</v>
      </c>
      <c r="E41" s="85">
        <f t="shared" si="1"/>
        <v>0</v>
      </c>
      <c r="F41" s="412"/>
      <c r="G41" s="477">
        <f t="shared" si="10"/>
        <v>0</v>
      </c>
      <c r="H41" s="252">
        <f t="shared" si="2"/>
        <v>0</v>
      </c>
      <c r="I41" s="252">
        <f t="shared" si="3"/>
        <v>0</v>
      </c>
      <c r="J41" s="252">
        <f t="shared" si="4"/>
        <v>0</v>
      </c>
      <c r="K41" s="253">
        <f t="shared" si="11"/>
        <v>0</v>
      </c>
      <c r="L41" s="86"/>
    </row>
    <row r="42" spans="1:12" x14ac:dyDescent="0.3">
      <c r="A42" s="250"/>
      <c r="B42" s="421"/>
      <c r="C42" s="83"/>
      <c r="D42" s="254">
        <v>1E-4</v>
      </c>
      <c r="E42" s="85">
        <f t="shared" si="1"/>
        <v>0</v>
      </c>
      <c r="F42" s="412"/>
      <c r="G42" s="477">
        <f t="shared" si="10"/>
        <v>0</v>
      </c>
      <c r="H42" s="252">
        <f t="shared" si="2"/>
        <v>0</v>
      </c>
      <c r="I42" s="252">
        <f t="shared" si="3"/>
        <v>0</v>
      </c>
      <c r="J42" s="252">
        <f t="shared" si="4"/>
        <v>0</v>
      </c>
      <c r="K42" s="253">
        <f t="shared" si="11"/>
        <v>0</v>
      </c>
      <c r="L42" s="86"/>
    </row>
    <row r="43" spans="1:12" x14ac:dyDescent="0.3">
      <c r="A43" s="250"/>
      <c r="B43" s="421"/>
      <c r="C43" s="83"/>
      <c r="D43" s="254">
        <v>1E-4</v>
      </c>
      <c r="E43" s="85">
        <f t="shared" si="1"/>
        <v>0</v>
      </c>
      <c r="F43" s="414"/>
      <c r="G43" s="478">
        <f t="shared" si="10"/>
        <v>0</v>
      </c>
      <c r="H43" s="252">
        <f t="shared" si="2"/>
        <v>0</v>
      </c>
      <c r="I43" s="252">
        <f t="shared" si="3"/>
        <v>0</v>
      </c>
      <c r="J43" s="252">
        <f t="shared" si="4"/>
        <v>0</v>
      </c>
      <c r="K43" s="253">
        <f t="shared" si="11"/>
        <v>0</v>
      </c>
      <c r="L43" s="86"/>
    </row>
    <row r="44" spans="1:12" ht="15" thickBot="1" x14ac:dyDescent="0.35">
      <c r="A44" s="255"/>
      <c r="B44" s="422"/>
      <c r="C44" s="256"/>
      <c r="D44" s="257">
        <v>1E-4</v>
      </c>
      <c r="E44" s="258">
        <f t="shared" si="1"/>
        <v>0</v>
      </c>
      <c r="F44" s="415"/>
      <c r="G44" s="479">
        <f t="shared" si="10"/>
        <v>0</v>
      </c>
      <c r="H44" s="259">
        <f t="shared" si="2"/>
        <v>0</v>
      </c>
      <c r="I44" s="259">
        <f t="shared" si="3"/>
        <v>0</v>
      </c>
      <c r="J44" s="259">
        <f t="shared" si="4"/>
        <v>0</v>
      </c>
      <c r="K44" s="260">
        <f t="shared" si="11"/>
        <v>0</v>
      </c>
      <c r="L44" s="261"/>
    </row>
    <row r="45" spans="1:12" ht="15" thickBot="1" x14ac:dyDescent="0.35">
      <c r="A45" s="178"/>
      <c r="C45" s="151"/>
      <c r="D45" s="151"/>
      <c r="E45" s="151"/>
      <c r="F45" s="151"/>
      <c r="G45" s="151"/>
      <c r="H45" s="151"/>
      <c r="I45" s="151"/>
      <c r="J45" s="262" t="s">
        <v>284</v>
      </c>
      <c r="K45" s="263">
        <f>SUM(K20:K44)</f>
        <v>0</v>
      </c>
      <c r="L45" s="263">
        <f>SUM(L20:L44)</f>
        <v>0</v>
      </c>
    </row>
    <row r="46" spans="1:12" x14ac:dyDescent="0.3">
      <c r="A46" s="99" t="s">
        <v>286</v>
      </c>
      <c r="K46" s="264"/>
      <c r="L46" s="265"/>
    </row>
    <row r="47" spans="1:12" x14ac:dyDescent="0.3">
      <c r="A47" s="388" t="s">
        <v>72</v>
      </c>
      <c r="K47" s="107"/>
      <c r="L47" s="108"/>
    </row>
    <row r="48" spans="1:12" ht="28.95" customHeight="1" x14ac:dyDescent="0.3">
      <c r="A48" s="430">
        <v>1</v>
      </c>
      <c r="B48" s="922" t="s">
        <v>522</v>
      </c>
      <c r="C48" s="922"/>
      <c r="D48" s="922"/>
      <c r="E48" s="922"/>
      <c r="F48" s="922"/>
      <c r="G48" s="922"/>
      <c r="H48" s="922"/>
      <c r="I48" s="922"/>
      <c r="J48" s="922"/>
      <c r="K48" s="922"/>
      <c r="L48" s="923"/>
    </row>
    <row r="49" spans="1:12" x14ac:dyDescent="0.3">
      <c r="A49" s="430">
        <v>2</v>
      </c>
      <c r="B49" t="s">
        <v>479</v>
      </c>
      <c r="K49" s="107"/>
      <c r="L49" s="108"/>
    </row>
    <row r="50" spans="1:12" x14ac:dyDescent="0.3">
      <c r="A50" s="367" t="s">
        <v>377</v>
      </c>
      <c r="B50" s="266" t="s">
        <v>378</v>
      </c>
      <c r="K50" s="107"/>
      <c r="L50" s="108"/>
    </row>
    <row r="51" spans="1:12" x14ac:dyDescent="0.3">
      <c r="A51" s="367" t="s">
        <v>379</v>
      </c>
      <c r="B51" s="835" t="s">
        <v>480</v>
      </c>
      <c r="C51" s="835"/>
      <c r="D51" s="835"/>
      <c r="E51" s="835"/>
      <c r="F51" s="835"/>
      <c r="G51" s="835"/>
      <c r="H51" s="835"/>
      <c r="I51" s="835"/>
      <c r="J51" s="835"/>
      <c r="K51" s="835"/>
      <c r="L51" s="836"/>
    </row>
    <row r="52" spans="1:12" x14ac:dyDescent="0.3">
      <c r="A52" s="367" t="s">
        <v>380</v>
      </c>
      <c r="B52" s="835" t="s">
        <v>381</v>
      </c>
      <c r="C52" s="835"/>
      <c r="D52" s="835"/>
      <c r="E52" s="835"/>
      <c r="F52" s="835"/>
      <c r="G52" s="835"/>
      <c r="H52" s="835"/>
      <c r="I52" s="835"/>
      <c r="J52" s="835"/>
      <c r="K52" s="835"/>
      <c r="L52" s="836"/>
    </row>
    <row r="53" spans="1:12" x14ac:dyDescent="0.3">
      <c r="A53" s="430"/>
      <c r="B53" s="936" t="s">
        <v>382</v>
      </c>
      <c r="C53" s="936"/>
      <c r="D53" s="936"/>
      <c r="E53" s="936"/>
      <c r="F53" s="936"/>
      <c r="G53" s="936"/>
      <c r="H53" s="936"/>
      <c r="I53" s="936"/>
      <c r="J53" s="936"/>
      <c r="K53" s="936"/>
      <c r="L53" s="937"/>
    </row>
    <row r="54" spans="1:12" x14ac:dyDescent="0.3">
      <c r="A54" s="430">
        <v>3</v>
      </c>
      <c r="B54" s="938" t="s">
        <v>523</v>
      </c>
      <c r="C54" s="835"/>
      <c r="D54" s="835"/>
      <c r="E54" s="835"/>
      <c r="F54" s="835"/>
      <c r="G54" s="835"/>
      <c r="H54" s="835"/>
      <c r="I54" s="835"/>
      <c r="J54" s="835"/>
      <c r="K54" s="835"/>
      <c r="L54" s="836"/>
    </row>
    <row r="55" spans="1:12" s="61" customFormat="1" ht="28.95" customHeight="1" x14ac:dyDescent="0.3">
      <c r="A55" s="430">
        <v>4</v>
      </c>
      <c r="B55" s="897" t="s">
        <v>352</v>
      </c>
      <c r="C55" s="897"/>
      <c r="D55" s="897"/>
      <c r="E55" s="897"/>
      <c r="F55" s="897"/>
      <c r="G55" s="897"/>
      <c r="H55" s="897"/>
      <c r="I55" s="897"/>
      <c r="J55" s="897"/>
      <c r="K55" s="897"/>
      <c r="L55" s="939"/>
    </row>
    <row r="56" spans="1:12" x14ac:dyDescent="0.3">
      <c r="A56" s="430">
        <v>5</v>
      </c>
      <c r="B56" s="938" t="s">
        <v>423</v>
      </c>
      <c r="C56" s="835"/>
      <c r="D56" s="835"/>
      <c r="E56" s="835"/>
      <c r="F56" s="835"/>
      <c r="G56" s="835"/>
      <c r="H56" s="835"/>
      <c r="I56" s="835"/>
      <c r="J56" s="835"/>
      <c r="K56" s="835"/>
      <c r="L56" s="836"/>
    </row>
    <row r="57" spans="1:12" x14ac:dyDescent="0.3">
      <c r="A57" s="430">
        <v>6</v>
      </c>
      <c r="B57" s="897" t="s">
        <v>353</v>
      </c>
      <c r="C57" s="897"/>
      <c r="D57" s="897"/>
      <c r="E57" s="897"/>
      <c r="F57" s="897"/>
      <c r="G57" s="897"/>
      <c r="H57" s="897"/>
      <c r="I57" s="897"/>
      <c r="J57" s="897"/>
      <c r="K57" s="897"/>
      <c r="L57" s="939"/>
    </row>
    <row r="58" spans="1:12" ht="43.2" customHeight="1" x14ac:dyDescent="0.3">
      <c r="A58" s="430">
        <v>7</v>
      </c>
      <c r="B58" s="938" t="s">
        <v>464</v>
      </c>
      <c r="C58" s="835"/>
      <c r="D58" s="835"/>
      <c r="E58" s="835"/>
      <c r="F58" s="835"/>
      <c r="G58" s="835"/>
      <c r="H58" s="835"/>
      <c r="I58" s="835"/>
      <c r="J58" s="835"/>
      <c r="K58" s="835"/>
      <c r="L58" s="836"/>
    </row>
    <row r="59" spans="1:12" x14ac:dyDescent="0.3">
      <c r="A59" s="430">
        <v>8</v>
      </c>
      <c r="B59" s="105" t="s">
        <v>530</v>
      </c>
      <c r="C59" s="107"/>
      <c r="D59" s="107"/>
      <c r="E59" s="107"/>
      <c r="F59" s="107"/>
      <c r="G59" s="107"/>
      <c r="H59" s="107"/>
      <c r="I59" s="107"/>
      <c r="J59" s="107"/>
      <c r="K59" s="431"/>
      <c r="L59" s="435"/>
    </row>
    <row r="60" spans="1:12" x14ac:dyDescent="0.3">
      <c r="A60" s="267"/>
      <c r="B60" s="105"/>
      <c r="C60" s="107"/>
      <c r="D60" s="107"/>
      <c r="E60" s="107"/>
      <c r="F60" s="107"/>
      <c r="G60" s="107"/>
      <c r="H60" s="107"/>
      <c r="I60" s="107"/>
      <c r="J60" s="107"/>
      <c r="K60" s="431"/>
      <c r="L60" s="435"/>
    </row>
    <row r="61" spans="1:12" x14ac:dyDescent="0.3">
      <c r="A61" s="267" t="s">
        <v>325</v>
      </c>
      <c r="B61" s="935" t="s">
        <v>277</v>
      </c>
      <c r="C61" s="935"/>
      <c r="D61" s="935"/>
      <c r="E61" s="935"/>
      <c r="F61" s="270" t="s">
        <v>326</v>
      </c>
      <c r="H61" s="107"/>
      <c r="I61" s="107"/>
      <c r="J61" s="107"/>
      <c r="K61" s="431"/>
      <c r="L61" s="435"/>
    </row>
    <row r="62" spans="1:12" x14ac:dyDescent="0.3">
      <c r="A62" s="267"/>
      <c r="B62" s="935" t="s">
        <v>327</v>
      </c>
      <c r="C62" s="935"/>
      <c r="D62" s="935"/>
      <c r="E62" s="935"/>
      <c r="F62" s="270" t="s">
        <v>328</v>
      </c>
      <c r="H62" s="107"/>
      <c r="I62" s="107"/>
      <c r="J62" s="107"/>
      <c r="K62" s="431"/>
      <c r="L62" s="435"/>
    </row>
    <row r="63" spans="1:12" x14ac:dyDescent="0.3">
      <c r="A63" s="267"/>
      <c r="B63" s="935" t="s">
        <v>312</v>
      </c>
      <c r="C63" s="935"/>
      <c r="D63" s="935"/>
      <c r="E63" s="935"/>
      <c r="F63" s="270" t="s">
        <v>329</v>
      </c>
      <c r="H63" s="107"/>
      <c r="I63" s="107"/>
      <c r="J63" s="107"/>
      <c r="K63" s="431"/>
      <c r="L63" s="435"/>
    </row>
    <row r="64" spans="1:12" x14ac:dyDescent="0.3">
      <c r="A64" s="267"/>
      <c r="B64" s="935" t="s">
        <v>330</v>
      </c>
      <c r="C64" s="935"/>
      <c r="D64" s="935"/>
      <c r="E64" s="935"/>
      <c r="F64" s="270" t="s">
        <v>331</v>
      </c>
      <c r="H64" s="107"/>
      <c r="I64" s="107"/>
      <c r="J64" s="107"/>
      <c r="L64" s="1"/>
    </row>
    <row r="65" spans="1:12" x14ac:dyDescent="0.3">
      <c r="A65" s="267"/>
      <c r="B65" s="935" t="s">
        <v>383</v>
      </c>
      <c r="C65" s="935"/>
      <c r="D65" s="935"/>
      <c r="E65" s="935"/>
      <c r="F65" s="270" t="s">
        <v>332</v>
      </c>
      <c r="H65" s="107"/>
      <c r="I65" s="107"/>
      <c r="J65" s="107"/>
      <c r="L65" s="1"/>
    </row>
    <row r="66" spans="1:12" x14ac:dyDescent="0.3">
      <c r="A66" s="271"/>
      <c r="B66" s="935" t="s">
        <v>355</v>
      </c>
      <c r="C66" s="935"/>
      <c r="D66" s="935"/>
      <c r="E66" s="935"/>
      <c r="F66" s="270" t="s">
        <v>333</v>
      </c>
      <c r="H66" s="107"/>
      <c r="I66" s="107"/>
      <c r="J66" s="107"/>
      <c r="L66" s="1"/>
    </row>
    <row r="67" spans="1:12" ht="15" thickBot="1" x14ac:dyDescent="0.35">
      <c r="A67" s="271"/>
      <c r="B67" s="499"/>
      <c r="C67" s="499"/>
      <c r="D67" s="499"/>
      <c r="E67" s="499"/>
      <c r="F67" s="270"/>
      <c r="H67" s="107"/>
      <c r="I67" s="107"/>
      <c r="J67" s="107"/>
      <c r="L67" s="1"/>
    </row>
    <row r="68" spans="1:12" ht="14.4" customHeight="1" x14ac:dyDescent="0.3">
      <c r="A68" s="914" t="s">
        <v>554</v>
      </c>
      <c r="B68" s="915"/>
      <c r="C68" s="915"/>
      <c r="D68" s="915"/>
      <c r="E68" s="915"/>
      <c r="F68" s="915"/>
      <c r="G68" s="915"/>
      <c r="H68" s="915"/>
      <c r="I68" s="915"/>
      <c r="J68" s="915"/>
      <c r="K68" s="915"/>
      <c r="L68" s="916"/>
    </row>
    <row r="69" spans="1:12" ht="14.4" customHeight="1" x14ac:dyDescent="0.3">
      <c r="A69" s="917"/>
      <c r="B69" s="918"/>
      <c r="C69" s="918"/>
      <c r="D69" s="918"/>
      <c r="E69" s="918"/>
      <c r="F69" s="918"/>
      <c r="G69" s="918"/>
      <c r="H69" s="918"/>
      <c r="I69" s="918"/>
      <c r="J69" s="918"/>
      <c r="K69" s="918"/>
      <c r="L69" s="919"/>
    </row>
    <row r="70" spans="1:12" x14ac:dyDescent="0.3">
      <c r="A70" s="498"/>
      <c r="B70" s="505"/>
      <c r="C70" s="505"/>
      <c r="D70" s="505"/>
      <c r="E70" s="505"/>
      <c r="F70" s="505"/>
      <c r="G70" s="505"/>
      <c r="H70" s="505"/>
      <c r="L70" s="1"/>
    </row>
    <row r="71" spans="1:12" x14ac:dyDescent="0.3">
      <c r="A71" s="498"/>
      <c r="B71" s="505"/>
      <c r="C71" s="505"/>
      <c r="D71" s="505"/>
      <c r="E71" s="505"/>
      <c r="F71" s="505"/>
      <c r="G71" s="505"/>
      <c r="H71" s="505"/>
      <c r="L71" s="1"/>
    </row>
    <row r="72" spans="1:12" x14ac:dyDescent="0.3">
      <c r="A72" s="343" t="s">
        <v>553</v>
      </c>
      <c r="B72" s="61"/>
      <c r="C72" s="506"/>
      <c r="D72" s="506"/>
      <c r="E72" s="506"/>
      <c r="F72" s="506"/>
      <c r="G72" s="506"/>
      <c r="H72" s="506"/>
      <c r="I72" s="151"/>
      <c r="J72" s="264"/>
      <c r="K72" s="507"/>
      <c r="L72" s="508"/>
    </row>
    <row r="73" spans="1:12" x14ac:dyDescent="0.3">
      <c r="A73" s="910"/>
      <c r="B73" s="911"/>
      <c r="C73" s="911"/>
      <c r="D73" s="911"/>
      <c r="E73" s="911"/>
      <c r="F73" s="911"/>
      <c r="G73" s="911"/>
      <c r="H73" s="911"/>
      <c r="I73" s="911"/>
      <c r="J73" s="911"/>
      <c r="K73" s="911"/>
      <c r="L73" s="912"/>
    </row>
    <row r="74" spans="1:12" x14ac:dyDescent="0.3">
      <c r="A74" s="913"/>
      <c r="B74" s="911"/>
      <c r="C74" s="911"/>
      <c r="D74" s="911"/>
      <c r="E74" s="911"/>
      <c r="F74" s="911"/>
      <c r="G74" s="911"/>
      <c r="H74" s="911"/>
      <c r="I74" s="911"/>
      <c r="J74" s="911"/>
      <c r="K74" s="911"/>
      <c r="L74" s="912"/>
    </row>
    <row r="75" spans="1:12" x14ac:dyDescent="0.3">
      <c r="A75" s="913"/>
      <c r="B75" s="911"/>
      <c r="C75" s="911"/>
      <c r="D75" s="911"/>
      <c r="E75" s="911"/>
      <c r="F75" s="911"/>
      <c r="G75" s="911"/>
      <c r="H75" s="911"/>
      <c r="I75" s="911"/>
      <c r="J75" s="911"/>
      <c r="K75" s="911"/>
      <c r="L75" s="912"/>
    </row>
    <row r="76" spans="1:12" x14ac:dyDescent="0.3">
      <c r="A76" s="913"/>
      <c r="B76" s="911"/>
      <c r="C76" s="911"/>
      <c r="D76" s="911"/>
      <c r="E76" s="911"/>
      <c r="F76" s="911"/>
      <c r="G76" s="911"/>
      <c r="H76" s="911"/>
      <c r="I76" s="911"/>
      <c r="J76" s="911"/>
      <c r="K76" s="911"/>
      <c r="L76" s="912"/>
    </row>
    <row r="77" spans="1:12" x14ac:dyDescent="0.3">
      <c r="A77" s="913"/>
      <c r="B77" s="911"/>
      <c r="C77" s="911"/>
      <c r="D77" s="911"/>
      <c r="E77" s="911"/>
      <c r="F77" s="911"/>
      <c r="G77" s="911"/>
      <c r="H77" s="911"/>
      <c r="I77" s="911"/>
      <c r="J77" s="911"/>
      <c r="K77" s="911"/>
      <c r="L77" s="912"/>
    </row>
    <row r="78" spans="1:12" x14ac:dyDescent="0.3">
      <c r="A78" s="913"/>
      <c r="B78" s="911"/>
      <c r="C78" s="911"/>
      <c r="D78" s="911"/>
      <c r="E78" s="911"/>
      <c r="F78" s="911"/>
      <c r="G78" s="911"/>
      <c r="H78" s="911"/>
      <c r="I78" s="911"/>
      <c r="J78" s="911"/>
      <c r="K78" s="911"/>
      <c r="L78" s="912"/>
    </row>
    <row r="79" spans="1:12" ht="15" thickBot="1" x14ac:dyDescent="0.35">
      <c r="A79" s="10"/>
      <c r="L79" s="1"/>
    </row>
    <row r="80" spans="1:12" x14ac:dyDescent="0.3">
      <c r="A80" s="272" t="s">
        <v>459</v>
      </c>
      <c r="B80" s="273"/>
      <c r="C80" s="273"/>
      <c r="D80" s="273"/>
      <c r="E80" s="273"/>
      <c r="F80" s="273"/>
      <c r="G80" s="273"/>
      <c r="H80" s="273"/>
      <c r="I80" s="273"/>
      <c r="J80" s="273"/>
      <c r="K80" s="273"/>
      <c r="L80" s="274"/>
    </row>
    <row r="81" spans="1:12" x14ac:dyDescent="0.3">
      <c r="A81" s="275" t="s">
        <v>492</v>
      </c>
      <c r="B81" s="276"/>
      <c r="C81" s="276"/>
      <c r="D81" s="276"/>
      <c r="E81" s="276"/>
      <c r="F81" s="276"/>
      <c r="G81" s="276"/>
      <c r="H81" s="276"/>
      <c r="I81" s="276"/>
      <c r="J81" s="276"/>
      <c r="K81" s="276"/>
      <c r="L81" s="277"/>
    </row>
    <row r="82" spans="1:12" ht="15" thickBot="1" x14ac:dyDescent="0.35">
      <c r="A82" s="933" t="s">
        <v>493</v>
      </c>
      <c r="B82" s="934"/>
      <c r="C82" s="934"/>
      <c r="D82" s="934"/>
      <c r="E82" s="934"/>
      <c r="F82" s="934"/>
      <c r="G82" s="934"/>
      <c r="H82" s="934"/>
      <c r="I82" s="934"/>
      <c r="J82" s="278"/>
      <c r="K82" s="278"/>
      <c r="L82" s="279"/>
    </row>
    <row r="83" spans="1:12" s="150" customFormat="1" ht="12.6" thickBot="1" x14ac:dyDescent="0.3">
      <c r="A83" s="920" t="s">
        <v>482</v>
      </c>
      <c r="B83" s="921"/>
      <c r="C83" s="921"/>
      <c r="D83" s="437"/>
      <c r="E83" s="437"/>
      <c r="F83" s="437"/>
      <c r="G83" s="437"/>
      <c r="H83" s="437"/>
      <c r="I83" s="437"/>
      <c r="J83" s="351"/>
      <c r="K83" s="351"/>
      <c r="L83" s="357"/>
    </row>
    <row r="84" spans="1:12" s="150" customFormat="1" ht="12.6" thickBot="1" x14ac:dyDescent="0.3">
      <c r="A84" s="445" t="s">
        <v>458</v>
      </c>
      <c r="B84" s="446"/>
      <c r="C84" s="446"/>
      <c r="D84" s="446"/>
      <c r="E84" s="446"/>
      <c r="F84" s="446"/>
      <c r="G84" s="446"/>
      <c r="H84" s="447"/>
      <c r="I84" s="447"/>
      <c r="J84" s="447"/>
      <c r="K84" s="447"/>
      <c r="L84" s="448" t="s">
        <v>585</v>
      </c>
    </row>
  </sheetData>
  <sheetProtection sheet="1" objects="1" scenarios="1"/>
  <mergeCells count="24">
    <mergeCell ref="B55:L55"/>
    <mergeCell ref="B61:E61"/>
    <mergeCell ref="B62:E62"/>
    <mergeCell ref="B63:E63"/>
    <mergeCell ref="B64:E64"/>
    <mergeCell ref="B56:L56"/>
    <mergeCell ref="B57:L57"/>
    <mergeCell ref="B58:L58"/>
    <mergeCell ref="A73:L78"/>
    <mergeCell ref="A68:L69"/>
    <mergeCell ref="A83:C83"/>
    <mergeCell ref="B48:L48"/>
    <mergeCell ref="B1:J1"/>
    <mergeCell ref="A2:L2"/>
    <mergeCell ref="A4:L4"/>
    <mergeCell ref="A15:C15"/>
    <mergeCell ref="J15:K15"/>
    <mergeCell ref="A82:I82"/>
    <mergeCell ref="B66:E66"/>
    <mergeCell ref="B65:E65"/>
    <mergeCell ref="B51:L51"/>
    <mergeCell ref="B53:L53"/>
    <mergeCell ref="B54:L54"/>
    <mergeCell ref="B52:L52"/>
  </mergeCells>
  <conditionalFormatting sqref="D44:L44">
    <cfRule type="expression" dxfId="23" priority="8">
      <formula>$A44=""</formula>
    </cfRule>
  </conditionalFormatting>
  <conditionalFormatting sqref="D34:K44">
    <cfRule type="expression" dxfId="22" priority="7">
      <formula>$A34=""</formula>
    </cfRule>
  </conditionalFormatting>
  <conditionalFormatting sqref="A10:L13">
    <cfRule type="expression" dxfId="21" priority="6">
      <formula>$J$9="no"</formula>
    </cfRule>
  </conditionalFormatting>
  <conditionalFormatting sqref="A7:K7">
    <cfRule type="expression" dxfId="20" priority="5">
      <formula>$J$6="No"</formula>
    </cfRule>
  </conditionalFormatting>
  <conditionalFormatting sqref="D22:K33">
    <cfRule type="expression" dxfId="19" priority="3">
      <formula>$A22=""</formula>
    </cfRule>
  </conditionalFormatting>
  <conditionalFormatting sqref="D21">
    <cfRule type="expression" dxfId="18" priority="2">
      <formula>$A21=""</formula>
    </cfRule>
  </conditionalFormatting>
  <conditionalFormatting sqref="D21:K21">
    <cfRule type="expression" dxfId="17" priority="1">
      <formula>$A21=""</formula>
    </cfRule>
  </conditionalFormatting>
  <dataValidations count="3">
    <dataValidation type="list" allowBlank="1" showInputMessage="1" showErrorMessage="1" sqref="J9 J6" xr:uid="{6641A7B5-C31B-47ED-977D-AE516AC99ED2}">
      <formula1>$AA$7:$AA$8</formula1>
    </dataValidation>
    <dataValidation type="decimal" operator="lessThanOrEqual" allowBlank="1" showInputMessage="1" showErrorMessage="1" error="The maximum hours per month cannot exceed the Hours Per Week x 4.3333." sqref="F20:F44" xr:uid="{01D2639F-45B8-4F3E-AD8E-CBF59169A755}">
      <formula1>ROUND(D20*4.3333,2)</formula1>
    </dataValidation>
    <dataValidation allowBlank="1" showInputMessage="1" showErrorMessage="1" prompt="If salaried employee, please convert to hourly rate" sqref="C20" xr:uid="{A028B8EA-76C4-4269-BF2D-D192423202E5}"/>
  </dataValidations>
  <printOptions horizontalCentered="1"/>
  <pageMargins left="0" right="0" top="0.5" bottom="0.5" header="0.3" footer="0.3"/>
  <pageSetup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0194" r:id="rId4" name="Check Box 18">
              <controlPr defaultSize="0" autoFill="0" autoLine="0" autoPict="0">
                <anchor moveWithCells="1">
                  <from>
                    <xdr:col>0</xdr:col>
                    <xdr:colOff>0</xdr:colOff>
                    <xdr:row>69</xdr:row>
                    <xdr:rowOff>22860</xdr:rowOff>
                  </from>
                  <to>
                    <xdr:col>3</xdr:col>
                    <xdr:colOff>0</xdr:colOff>
                    <xdr:row>70</xdr:row>
                    <xdr:rowOff>22860</xdr:rowOff>
                  </to>
                </anchor>
              </controlPr>
            </control>
          </mc:Choice>
        </mc:AlternateContent>
        <mc:AlternateContent xmlns:mc="http://schemas.openxmlformats.org/markup-compatibility/2006">
          <mc:Choice Requires="x14">
            <control shapeId="50195" r:id="rId5" name="Check Box 19">
              <controlPr defaultSize="0" autoFill="0" autoLine="0" autoPict="0">
                <anchor moveWithCells="1">
                  <from>
                    <xdr:col>0</xdr:col>
                    <xdr:colOff>0</xdr:colOff>
                    <xdr:row>71</xdr:row>
                    <xdr:rowOff>175260</xdr:rowOff>
                  </from>
                  <to>
                    <xdr:col>1</xdr:col>
                    <xdr:colOff>960120</xdr:colOff>
                    <xdr:row>73</xdr:row>
                    <xdr:rowOff>22860</xdr:rowOff>
                  </to>
                </anchor>
              </controlPr>
            </control>
          </mc:Choice>
        </mc:AlternateContent>
        <mc:AlternateContent xmlns:mc="http://schemas.openxmlformats.org/markup-compatibility/2006">
          <mc:Choice Requires="x14">
            <control shapeId="50196" r:id="rId6" name="Check Box 20">
              <controlPr defaultSize="0" autoFill="0" autoLine="0" autoPict="0">
                <anchor moveWithCells="1">
                  <from>
                    <xdr:col>0</xdr:col>
                    <xdr:colOff>0</xdr:colOff>
                    <xdr:row>72</xdr:row>
                    <xdr:rowOff>182880</xdr:rowOff>
                  </from>
                  <to>
                    <xdr:col>4</xdr:col>
                    <xdr:colOff>259080</xdr:colOff>
                    <xdr:row>74</xdr:row>
                    <xdr:rowOff>7620</xdr:rowOff>
                  </to>
                </anchor>
              </controlPr>
            </control>
          </mc:Choice>
        </mc:AlternateContent>
        <mc:AlternateContent xmlns:mc="http://schemas.openxmlformats.org/markup-compatibility/2006">
          <mc:Choice Requires="x14">
            <control shapeId="50197" r:id="rId7" name="Check Box 21">
              <controlPr defaultSize="0" autoFill="0" autoLine="0" autoPict="0">
                <anchor moveWithCells="1">
                  <from>
                    <xdr:col>0</xdr:col>
                    <xdr:colOff>0</xdr:colOff>
                    <xdr:row>73</xdr:row>
                    <xdr:rowOff>160020</xdr:rowOff>
                  </from>
                  <to>
                    <xdr:col>1</xdr:col>
                    <xdr:colOff>960120</xdr:colOff>
                    <xdr:row>75</xdr:row>
                    <xdr:rowOff>7620</xdr:rowOff>
                  </to>
                </anchor>
              </controlPr>
            </control>
          </mc:Choice>
        </mc:AlternateContent>
        <mc:AlternateContent xmlns:mc="http://schemas.openxmlformats.org/markup-compatibility/2006">
          <mc:Choice Requires="x14">
            <control shapeId="50198" r:id="rId8" name="Check Box 22">
              <controlPr defaultSize="0" autoFill="0" autoLine="0" autoPict="0">
                <anchor moveWithCells="1">
                  <from>
                    <xdr:col>0</xdr:col>
                    <xdr:colOff>0</xdr:colOff>
                    <xdr:row>74</xdr:row>
                    <xdr:rowOff>160020</xdr:rowOff>
                  </from>
                  <to>
                    <xdr:col>1</xdr:col>
                    <xdr:colOff>960120</xdr:colOff>
                    <xdr:row>76</xdr:row>
                    <xdr:rowOff>7620</xdr:rowOff>
                  </to>
                </anchor>
              </controlPr>
            </control>
          </mc:Choice>
        </mc:AlternateContent>
        <mc:AlternateContent xmlns:mc="http://schemas.openxmlformats.org/markup-compatibility/2006">
          <mc:Choice Requires="x14">
            <control shapeId="50199" r:id="rId9" name="Check Box 23">
              <controlPr defaultSize="0" autoFill="0" autoLine="0" autoPict="0">
                <anchor moveWithCells="1">
                  <from>
                    <xdr:col>0</xdr:col>
                    <xdr:colOff>0</xdr:colOff>
                    <xdr:row>75</xdr:row>
                    <xdr:rowOff>160020</xdr:rowOff>
                  </from>
                  <to>
                    <xdr:col>5</xdr:col>
                    <xdr:colOff>502920</xdr:colOff>
                    <xdr:row>77</xdr:row>
                    <xdr:rowOff>0</xdr:rowOff>
                  </to>
                </anchor>
              </controlPr>
            </control>
          </mc:Choice>
        </mc:AlternateContent>
        <mc:AlternateContent xmlns:mc="http://schemas.openxmlformats.org/markup-compatibility/2006">
          <mc:Choice Requires="x14">
            <control shapeId="50200" r:id="rId10" name="Check Box 24">
              <controlPr defaultSize="0" autoFill="0" autoLine="0" autoPict="0">
                <anchor moveWithCells="1">
                  <from>
                    <xdr:col>0</xdr:col>
                    <xdr:colOff>0</xdr:colOff>
                    <xdr:row>76</xdr:row>
                    <xdr:rowOff>175260</xdr:rowOff>
                  </from>
                  <to>
                    <xdr:col>6</xdr:col>
                    <xdr:colOff>99060</xdr:colOff>
                    <xdr:row>78</xdr:row>
                    <xdr:rowOff>0</xdr:rowOff>
                  </to>
                </anchor>
              </controlPr>
            </control>
          </mc:Choice>
        </mc:AlternateContent>
        <mc:AlternateContent xmlns:mc="http://schemas.openxmlformats.org/markup-compatibility/2006">
          <mc:Choice Requires="x14">
            <control shapeId="50201" r:id="rId11" name="Check Box 25">
              <controlPr defaultSize="0" autoFill="0" autoLine="0" autoPict="0">
                <anchor moveWithCells="1">
                  <from>
                    <xdr:col>0</xdr:col>
                    <xdr:colOff>0</xdr:colOff>
                    <xdr:row>70</xdr:row>
                    <xdr:rowOff>0</xdr:rowOff>
                  </from>
                  <to>
                    <xdr:col>4</xdr:col>
                    <xdr:colOff>784860</xdr:colOff>
                    <xdr:row>71</xdr:row>
                    <xdr:rowOff>30480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9468B-8C13-4DEB-9EF2-26B8BF00350B}">
  <sheetPr codeName="Sheet7">
    <tabColor rgb="FF99CCFF"/>
    <pageSetUpPr fitToPage="1"/>
  </sheetPr>
  <dimension ref="A1:L56"/>
  <sheetViews>
    <sheetView topLeftCell="A25" zoomScaleNormal="100" workbookViewId="0">
      <selection activeCell="A5" sqref="A5:C5"/>
    </sheetView>
  </sheetViews>
  <sheetFormatPr defaultRowHeight="14.4" x14ac:dyDescent="0.3"/>
  <cols>
    <col min="1" max="2" width="9.44140625" customWidth="1"/>
    <col min="3" max="7" width="17.33203125" customWidth="1"/>
  </cols>
  <sheetData>
    <row r="1" spans="1:7" ht="15" thickBot="1" x14ac:dyDescent="0.35">
      <c r="A1" s="66" t="s">
        <v>440</v>
      </c>
      <c r="B1" s="110"/>
      <c r="C1" s="940">
        <f>'Budget Summary'!A8</f>
        <v>0</v>
      </c>
      <c r="D1" s="787"/>
      <c r="E1" s="787"/>
      <c r="F1" s="282" t="s">
        <v>461</v>
      </c>
      <c r="G1" s="68">
        <f>'Budget Summary'!G8</f>
        <v>0</v>
      </c>
    </row>
    <row r="2" spans="1:7" ht="16.2" thickBot="1" x14ac:dyDescent="0.35">
      <c r="A2" s="794" t="s">
        <v>543</v>
      </c>
      <c r="B2" s="795"/>
      <c r="C2" s="795"/>
      <c r="D2" s="795"/>
      <c r="E2" s="795"/>
      <c r="F2" s="795"/>
      <c r="G2" s="796"/>
    </row>
    <row r="3" spans="1:7" ht="15" thickBot="1" x14ac:dyDescent="0.35">
      <c r="A3" s="636">
        <v>1</v>
      </c>
      <c r="B3" s="951"/>
      <c r="C3" s="951"/>
      <c r="D3" s="457">
        <v>2</v>
      </c>
      <c r="E3" s="457">
        <v>3</v>
      </c>
      <c r="F3" s="457">
        <v>4</v>
      </c>
      <c r="G3" s="456">
        <v>5</v>
      </c>
    </row>
    <row r="4" spans="1:7" ht="58.2" thickBot="1" x14ac:dyDescent="0.35">
      <c r="A4" s="945" t="s">
        <v>105</v>
      </c>
      <c r="B4" s="946"/>
      <c r="C4" s="946"/>
      <c r="D4" s="283" t="s">
        <v>79</v>
      </c>
      <c r="E4" s="284" t="s">
        <v>106</v>
      </c>
      <c r="F4" s="285" t="s">
        <v>107</v>
      </c>
      <c r="G4" s="286" t="s">
        <v>354</v>
      </c>
    </row>
    <row r="5" spans="1:7" x14ac:dyDescent="0.3">
      <c r="A5" s="947"/>
      <c r="B5" s="948"/>
      <c r="C5" s="949"/>
      <c r="D5" s="79"/>
      <c r="E5" s="80"/>
      <c r="F5" s="81" t="str">
        <f>IF(D5&lt;1,"",D5*E5)</f>
        <v/>
      </c>
      <c r="G5" s="82"/>
    </row>
    <row r="6" spans="1:7" x14ac:dyDescent="0.3">
      <c r="A6" s="900"/>
      <c r="B6" s="941"/>
      <c r="C6" s="901"/>
      <c r="D6" s="287"/>
      <c r="E6" s="288"/>
      <c r="F6" s="85" t="str">
        <f t="shared" ref="F6" si="0">IF(D6&lt;1,"",D6*E6)</f>
        <v/>
      </c>
      <c r="G6" s="289"/>
    </row>
    <row r="7" spans="1:7" x14ac:dyDescent="0.3">
      <c r="A7" s="900"/>
      <c r="B7" s="941"/>
      <c r="C7" s="901"/>
      <c r="D7" s="287"/>
      <c r="E7" s="288"/>
      <c r="F7" s="85" t="str">
        <f t="shared" ref="F7:F10" si="1">IF(D7&lt;1,"",D7*E7)</f>
        <v/>
      </c>
      <c r="G7" s="289"/>
    </row>
    <row r="8" spans="1:7" x14ac:dyDescent="0.3">
      <c r="A8" s="900"/>
      <c r="B8" s="941"/>
      <c r="C8" s="901"/>
      <c r="D8" s="287"/>
      <c r="E8" s="288"/>
      <c r="F8" s="85" t="str">
        <f t="shared" si="1"/>
        <v/>
      </c>
      <c r="G8" s="289"/>
    </row>
    <row r="9" spans="1:7" x14ac:dyDescent="0.3">
      <c r="A9" s="900"/>
      <c r="B9" s="941"/>
      <c r="C9" s="901"/>
      <c r="D9" s="287"/>
      <c r="E9" s="288"/>
      <c r="F9" s="85" t="str">
        <f t="shared" si="1"/>
        <v/>
      </c>
      <c r="G9" s="289"/>
    </row>
    <row r="10" spans="1:7" ht="15" thickBot="1" x14ac:dyDescent="0.35">
      <c r="A10" s="902"/>
      <c r="B10" s="950"/>
      <c r="C10" s="903"/>
      <c r="D10" s="256"/>
      <c r="E10" s="290"/>
      <c r="F10" s="291" t="str">
        <f t="shared" si="1"/>
        <v/>
      </c>
      <c r="G10" s="292"/>
    </row>
    <row r="11" spans="1:7" ht="15" thickBot="1" x14ac:dyDescent="0.35">
      <c r="A11" s="942"/>
      <c r="B11" s="943"/>
      <c r="C11" s="943"/>
      <c r="D11" s="293"/>
      <c r="E11" s="294" t="s">
        <v>76</v>
      </c>
      <c r="F11" s="295">
        <f>SUM(F5:F10)</f>
        <v>0</v>
      </c>
      <c r="G11" s="296">
        <f>SUM(G5:G10)</f>
        <v>0</v>
      </c>
    </row>
    <row r="12" spans="1:7" ht="15" thickBot="1" x14ac:dyDescent="0.35">
      <c r="A12" s="942"/>
      <c r="B12" s="943"/>
      <c r="C12" s="943"/>
      <c r="D12" s="943"/>
      <c r="E12" s="943"/>
      <c r="F12" s="943"/>
      <c r="G12" s="944"/>
    </row>
    <row r="13" spans="1:7" ht="72.599999999999994" thickBot="1" x14ac:dyDescent="0.35">
      <c r="A13" s="955" t="s">
        <v>487</v>
      </c>
      <c r="B13" s="956"/>
      <c r="C13" s="956"/>
      <c r="D13" s="297" t="s">
        <v>488</v>
      </c>
      <c r="E13" s="297" t="s">
        <v>489</v>
      </c>
      <c r="F13" s="297" t="s">
        <v>490</v>
      </c>
      <c r="G13" s="298" t="s">
        <v>491</v>
      </c>
    </row>
    <row r="14" spans="1:7" x14ac:dyDescent="0.3">
      <c r="A14" s="947"/>
      <c r="B14" s="948"/>
      <c r="C14" s="949"/>
      <c r="D14" s="79"/>
      <c r="E14" s="80"/>
      <c r="F14" s="81" t="str">
        <f>IF(D14&lt;1,"",D14*E14)</f>
        <v/>
      </c>
      <c r="G14" s="82"/>
    </row>
    <row r="15" spans="1:7" x14ac:dyDescent="0.3">
      <c r="A15" s="900"/>
      <c r="B15" s="941"/>
      <c r="C15" s="901"/>
      <c r="D15" s="287"/>
      <c r="E15" s="288"/>
      <c r="F15" s="85" t="str">
        <f t="shared" ref="F15:F19" si="2">IF(D15&lt;1,"",D15*E15)</f>
        <v/>
      </c>
      <c r="G15" s="289"/>
    </row>
    <row r="16" spans="1:7" x14ac:dyDescent="0.3">
      <c r="A16" s="900"/>
      <c r="B16" s="941"/>
      <c r="C16" s="901"/>
      <c r="D16" s="287"/>
      <c r="E16" s="288"/>
      <c r="F16" s="85" t="str">
        <f t="shared" si="2"/>
        <v/>
      </c>
      <c r="G16" s="289"/>
    </row>
    <row r="17" spans="1:9" x14ac:dyDescent="0.3">
      <c r="A17" s="900"/>
      <c r="B17" s="941"/>
      <c r="C17" s="901"/>
      <c r="D17" s="287"/>
      <c r="E17" s="288"/>
      <c r="F17" s="85" t="str">
        <f t="shared" si="2"/>
        <v/>
      </c>
      <c r="G17" s="289"/>
    </row>
    <row r="18" spans="1:9" x14ac:dyDescent="0.3">
      <c r="A18" s="900"/>
      <c r="B18" s="941"/>
      <c r="C18" s="901"/>
      <c r="D18" s="287"/>
      <c r="E18" s="288"/>
      <c r="F18" s="85" t="str">
        <f t="shared" si="2"/>
        <v/>
      </c>
      <c r="G18" s="289"/>
    </row>
    <row r="19" spans="1:9" ht="15" thickBot="1" x14ac:dyDescent="0.35">
      <c r="A19" s="902"/>
      <c r="B19" s="950"/>
      <c r="C19" s="903"/>
      <c r="D19" s="256"/>
      <c r="E19" s="290"/>
      <c r="F19" s="291" t="str">
        <f t="shared" si="2"/>
        <v/>
      </c>
      <c r="G19" s="292"/>
    </row>
    <row r="20" spans="1:9" ht="15" thickBot="1" x14ac:dyDescent="0.35">
      <c r="A20" s="299"/>
      <c r="B20" s="300"/>
      <c r="C20" s="300"/>
      <c r="D20" s="293"/>
      <c r="E20" s="294" t="s">
        <v>76</v>
      </c>
      <c r="F20" s="301">
        <f>SUM(F14:F19)</f>
        <v>0</v>
      </c>
      <c r="G20" s="302">
        <f>SUM(G14:G19)</f>
        <v>0</v>
      </c>
    </row>
    <row r="21" spans="1:9" ht="15" thickBot="1" x14ac:dyDescent="0.35">
      <c r="A21" s="10"/>
      <c r="G21" s="1"/>
    </row>
    <row r="22" spans="1:9" ht="15" thickBot="1" x14ac:dyDescent="0.35">
      <c r="A22" s="10"/>
      <c r="E22" s="294" t="s">
        <v>275</v>
      </c>
      <c r="F22" s="280">
        <f>F11+F20</f>
        <v>0</v>
      </c>
      <c r="G22" s="281">
        <f>G11+G20</f>
        <v>0</v>
      </c>
    </row>
    <row r="23" spans="1:9" x14ac:dyDescent="0.3">
      <c r="A23" s="10"/>
      <c r="G23" s="1"/>
    </row>
    <row r="24" spans="1:9" ht="15" thickBot="1" x14ac:dyDescent="0.35">
      <c r="A24" s="93" t="s">
        <v>74</v>
      </c>
      <c r="B24" s="94"/>
      <c r="C24" s="94"/>
      <c r="D24" s="94"/>
      <c r="E24" s="94"/>
      <c r="F24" s="94"/>
      <c r="G24" s="95"/>
    </row>
    <row r="25" spans="1:9" x14ac:dyDescent="0.3">
      <c r="A25" s="957" t="s">
        <v>77</v>
      </c>
      <c r="B25" s="958"/>
      <c r="C25" s="958"/>
      <c r="D25" s="958"/>
      <c r="E25" s="958"/>
      <c r="F25" s="958"/>
      <c r="G25" s="959"/>
    </row>
    <row r="26" spans="1:9" x14ac:dyDescent="0.3">
      <c r="A26" s="960"/>
      <c r="B26" s="961"/>
      <c r="C26" s="961"/>
      <c r="D26" s="961"/>
      <c r="E26" s="961"/>
      <c r="F26" s="961"/>
      <c r="G26" s="962"/>
      <c r="I26" s="495"/>
    </row>
    <row r="27" spans="1:9" x14ac:dyDescent="0.3">
      <c r="A27" s="960"/>
      <c r="B27" s="961"/>
      <c r="C27" s="961"/>
      <c r="D27" s="961"/>
      <c r="E27" s="961"/>
      <c r="F27" s="961"/>
      <c r="G27" s="962"/>
    </row>
    <row r="28" spans="1:9" ht="15" thickBot="1" x14ac:dyDescent="0.35">
      <c r="A28" s="963"/>
      <c r="B28" s="964"/>
      <c r="C28" s="964"/>
      <c r="D28" s="964"/>
      <c r="E28" s="964"/>
      <c r="F28" s="964"/>
      <c r="G28" s="965"/>
    </row>
    <row r="29" spans="1:9" x14ac:dyDescent="0.3">
      <c r="A29" s="966"/>
      <c r="B29" s="967"/>
      <c r="C29" s="967"/>
      <c r="D29" s="967"/>
      <c r="E29" s="967"/>
      <c r="F29" s="967"/>
      <c r="G29" s="968"/>
    </row>
    <row r="30" spans="1:9" x14ac:dyDescent="0.3">
      <c r="A30" s="969" t="s">
        <v>533</v>
      </c>
      <c r="B30" s="970"/>
      <c r="C30" s="970"/>
      <c r="D30" s="970"/>
      <c r="E30" s="970"/>
      <c r="F30" s="970"/>
      <c r="G30" s="971"/>
    </row>
    <row r="31" spans="1:9" x14ac:dyDescent="0.3">
      <c r="A31" s="99"/>
      <c r="B31" s="494"/>
      <c r="C31" s="494"/>
      <c r="D31" s="494"/>
      <c r="E31" s="494"/>
      <c r="F31" s="494"/>
      <c r="G31" s="306"/>
    </row>
    <row r="32" spans="1:9" x14ac:dyDescent="0.3">
      <c r="A32" s="99" t="s">
        <v>535</v>
      </c>
      <c r="B32" s="460" t="s">
        <v>534</v>
      </c>
      <c r="C32" s="494"/>
      <c r="D32" s="494"/>
      <c r="E32" s="494"/>
      <c r="F32" s="494"/>
      <c r="G32" s="306"/>
    </row>
    <row r="33" spans="1:12" x14ac:dyDescent="0.3">
      <c r="A33" s="99"/>
      <c r="B33" s="494"/>
      <c r="C33" s="494"/>
      <c r="D33" s="494"/>
      <c r="E33" s="494"/>
      <c r="F33" s="494"/>
      <c r="G33" s="306"/>
    </row>
    <row r="34" spans="1:12" x14ac:dyDescent="0.3">
      <c r="A34" s="99" t="s">
        <v>536</v>
      </c>
      <c r="B34" s="460" t="s">
        <v>537</v>
      </c>
      <c r="C34" s="494"/>
      <c r="D34" s="494"/>
      <c r="E34" s="494"/>
      <c r="F34" s="494"/>
      <c r="G34" s="306"/>
    </row>
    <row r="35" spans="1:12" x14ac:dyDescent="0.3">
      <c r="A35" s="99"/>
      <c r="B35" s="494"/>
      <c r="C35" s="494"/>
      <c r="D35" s="494"/>
      <c r="E35" s="494"/>
      <c r="F35" s="494"/>
      <c r="G35" s="306"/>
    </row>
    <row r="36" spans="1:12" ht="58.2" customHeight="1" x14ac:dyDescent="0.3">
      <c r="A36" s="972" t="s">
        <v>544</v>
      </c>
      <c r="B36" s="973"/>
      <c r="C36" s="973"/>
      <c r="D36" s="973"/>
      <c r="E36" s="973"/>
      <c r="F36" s="973"/>
      <c r="G36" s="974"/>
    </row>
    <row r="37" spans="1:12" x14ac:dyDescent="0.3">
      <c r="A37" s="917" t="s">
        <v>554</v>
      </c>
      <c r="B37" s="975"/>
      <c r="C37" s="975"/>
      <c r="D37" s="975"/>
      <c r="E37" s="509"/>
      <c r="F37" s="509"/>
      <c r="G37" s="510"/>
      <c r="H37" s="509"/>
    </row>
    <row r="38" spans="1:12" x14ac:dyDescent="0.3">
      <c r="A38" s="788"/>
      <c r="B38" s="789"/>
      <c r="C38" s="789"/>
      <c r="D38" s="505"/>
      <c r="E38" s="505"/>
      <c r="F38" s="505"/>
      <c r="G38" s="501"/>
      <c r="H38" s="505"/>
    </row>
    <row r="39" spans="1:12" x14ac:dyDescent="0.3">
      <c r="A39" s="788"/>
      <c r="B39" s="789"/>
      <c r="C39" s="789"/>
      <c r="D39" s="505"/>
      <c r="E39" s="505"/>
      <c r="F39" s="505"/>
      <c r="G39" s="501"/>
      <c r="H39" s="505"/>
    </row>
    <row r="40" spans="1:12" x14ac:dyDescent="0.3">
      <c r="A40" s="343" t="s">
        <v>553</v>
      </c>
      <c r="B40" s="61"/>
      <c r="C40" s="506"/>
      <c r="D40" s="506"/>
      <c r="E40" s="506"/>
      <c r="F40" s="506"/>
      <c r="G40" s="511"/>
      <c r="H40" s="506"/>
      <c r="I40" s="151"/>
      <c r="J40" s="264"/>
      <c r="K40" s="507"/>
      <c r="L40" s="512"/>
    </row>
    <row r="41" spans="1:12" x14ac:dyDescent="0.3">
      <c r="A41" s="513"/>
      <c r="B41" s="61"/>
      <c r="C41" s="506"/>
      <c r="D41" s="506"/>
      <c r="E41" s="506"/>
      <c r="F41" s="506"/>
      <c r="G41" s="511"/>
      <c r="H41" s="151"/>
      <c r="I41" s="151"/>
      <c r="J41" s="264"/>
      <c r="K41" s="507"/>
      <c r="L41" s="512"/>
    </row>
    <row r="42" spans="1:12" x14ac:dyDescent="0.3">
      <c r="A42" s="513"/>
      <c r="B42" s="61"/>
      <c r="C42" s="506"/>
      <c r="D42" s="506"/>
      <c r="E42" s="506"/>
      <c r="F42" s="506"/>
      <c r="G42" s="511"/>
      <c r="H42" s="151"/>
      <c r="I42" s="151"/>
      <c r="J42" s="264"/>
      <c r="K42" s="507"/>
      <c r="L42" s="512"/>
    </row>
    <row r="43" spans="1:12" x14ac:dyDescent="0.3">
      <c r="A43" s="513"/>
      <c r="B43" s="61"/>
      <c r="C43" s="506"/>
      <c r="D43" s="506"/>
      <c r="E43" s="506"/>
      <c r="F43" s="506"/>
      <c r="G43" s="511"/>
      <c r="H43" s="151"/>
      <c r="I43" s="151"/>
      <c r="J43" s="264"/>
      <c r="K43" s="507"/>
      <c r="L43" s="512"/>
    </row>
    <row r="44" spans="1:12" x14ac:dyDescent="0.3">
      <c r="A44" s="513"/>
      <c r="B44" s="61"/>
      <c r="C44" s="506"/>
      <c r="D44" s="506"/>
      <c r="E44" s="506"/>
      <c r="F44" s="506"/>
      <c r="G44" s="511"/>
      <c r="H44" s="151"/>
      <c r="I44" s="151"/>
      <c r="J44" s="264"/>
      <c r="K44" s="507"/>
      <c r="L44" s="512"/>
    </row>
    <row r="45" spans="1:12" x14ac:dyDescent="0.3">
      <c r="A45" s="513"/>
      <c r="B45" s="61"/>
      <c r="C45" s="506"/>
      <c r="D45" s="506"/>
      <c r="E45" s="506"/>
      <c r="F45" s="506"/>
      <c r="G45" s="511"/>
      <c r="H45" s="151"/>
      <c r="I45" s="151"/>
      <c r="J45" s="264"/>
      <c r="K45" s="507"/>
      <c r="L45" s="512"/>
    </row>
    <row r="46" spans="1:12" x14ac:dyDescent="0.3">
      <c r="A46" s="513"/>
      <c r="B46" s="61"/>
      <c r="C46" s="506"/>
      <c r="D46" s="506"/>
      <c r="E46" s="506"/>
      <c r="F46" s="506"/>
      <c r="G46" s="511"/>
      <c r="H46" s="151"/>
      <c r="I46" s="151"/>
      <c r="J46" s="264"/>
      <c r="K46" s="507"/>
      <c r="L46" s="512"/>
    </row>
    <row r="47" spans="1:12" x14ac:dyDescent="0.3">
      <c r="A47" s="513"/>
      <c r="B47" s="61"/>
      <c r="C47" s="506"/>
      <c r="D47" s="506"/>
      <c r="E47" s="506"/>
      <c r="F47" s="506"/>
      <c r="G47" s="511"/>
      <c r="H47" s="151"/>
      <c r="I47" s="151"/>
      <c r="J47" s="264"/>
      <c r="K47" s="507"/>
      <c r="L47" s="512"/>
    </row>
    <row r="48" spans="1:12" x14ac:dyDescent="0.3">
      <c r="A48" s="513"/>
      <c r="B48" s="61"/>
      <c r="C48" s="506"/>
      <c r="D48" s="506"/>
      <c r="E48" s="506"/>
      <c r="F48" s="506"/>
      <c r="G48" s="511"/>
      <c r="H48" s="151"/>
      <c r="I48" s="151"/>
      <c r="J48" s="264"/>
      <c r="K48" s="507"/>
      <c r="L48" s="512"/>
    </row>
    <row r="49" spans="1:12" x14ac:dyDescent="0.3">
      <c r="A49" s="513"/>
      <c r="B49" s="61"/>
      <c r="C49" s="506"/>
      <c r="D49" s="506"/>
      <c r="E49" s="506"/>
      <c r="F49" s="506"/>
      <c r="G49" s="511"/>
      <c r="H49" s="151"/>
      <c r="I49" s="151"/>
      <c r="J49" s="264"/>
      <c r="K49" s="507"/>
      <c r="L49" s="512"/>
    </row>
    <row r="50" spans="1:12" ht="15" thickBot="1" x14ac:dyDescent="0.35">
      <c r="A50" s="513"/>
      <c r="B50" s="61"/>
      <c r="C50" s="506"/>
      <c r="D50" s="506"/>
      <c r="E50" s="506"/>
      <c r="F50" s="506"/>
      <c r="G50" s="511"/>
      <c r="H50" s="151"/>
      <c r="I50" s="151"/>
      <c r="J50" s="264"/>
      <c r="K50" s="507"/>
      <c r="L50" s="512"/>
    </row>
    <row r="51" spans="1:12" ht="18" x14ac:dyDescent="0.35">
      <c r="A51" s="344"/>
      <c r="B51" s="303"/>
      <c r="C51" s="303"/>
      <c r="D51" s="303"/>
      <c r="E51" s="303"/>
      <c r="F51" s="303"/>
      <c r="G51" s="304"/>
    </row>
    <row r="52" spans="1:12" x14ac:dyDescent="0.3">
      <c r="A52" s="10"/>
      <c r="G52" s="1"/>
    </row>
    <row r="53" spans="1:12" x14ac:dyDescent="0.3">
      <c r="A53" s="952" t="s">
        <v>452</v>
      </c>
      <c r="B53" s="953"/>
      <c r="C53" s="953"/>
      <c r="D53" s="953"/>
      <c r="E53" s="953"/>
      <c r="F53" s="953"/>
      <c r="G53" s="954"/>
    </row>
    <row r="54" spans="1:12" ht="15" thickBot="1" x14ac:dyDescent="0.35">
      <c r="A54" s="71"/>
      <c r="B54" s="12"/>
      <c r="C54" s="12"/>
      <c r="D54" s="12"/>
      <c r="E54" s="12"/>
      <c r="F54" s="12"/>
      <c r="G54" s="13"/>
    </row>
    <row r="55" spans="1:12" s="150" customFormat="1" ht="12" x14ac:dyDescent="0.25">
      <c r="A55" s="335" t="s">
        <v>447</v>
      </c>
      <c r="B55" s="336"/>
      <c r="C55" s="336"/>
      <c r="D55" s="336"/>
      <c r="E55" s="336"/>
      <c r="F55" s="336"/>
      <c r="G55" s="333"/>
    </row>
    <row r="56" spans="1:12" ht="15" thickBot="1" x14ac:dyDescent="0.35">
      <c r="A56" s="352" t="s">
        <v>458</v>
      </c>
      <c r="B56" s="353"/>
      <c r="C56" s="353"/>
      <c r="D56" s="353"/>
      <c r="E56" s="353"/>
      <c r="F56" s="814" t="s">
        <v>585</v>
      </c>
      <c r="G56" s="815"/>
    </row>
  </sheetData>
  <sheetProtection algorithmName="SHA-512" hashValue="WDN2hn+3KqlMitMYM5ZNmvZUTivt18SAj5qqNE/+8SqRtKtoRv4B71J/ZH3ZkQrvRNy1k/3yNY7iu85wZslhdQ==" saltValue="GHSFiFPCAVsb+pSgzvse8g==" spinCount="100000" sheet="1" objects="1" scenarios="1"/>
  <mergeCells count="28">
    <mergeCell ref="F56:G56"/>
    <mergeCell ref="A53:G53"/>
    <mergeCell ref="A13:C13"/>
    <mergeCell ref="A14:C14"/>
    <mergeCell ref="A18:C18"/>
    <mergeCell ref="A19:C19"/>
    <mergeCell ref="A25:G28"/>
    <mergeCell ref="A15:C15"/>
    <mergeCell ref="A16:C16"/>
    <mergeCell ref="A17:C17"/>
    <mergeCell ref="A29:G29"/>
    <mergeCell ref="A30:G30"/>
    <mergeCell ref="A36:G36"/>
    <mergeCell ref="A37:D37"/>
    <mergeCell ref="A38:C38"/>
    <mergeCell ref="A39:C39"/>
    <mergeCell ref="C1:E1"/>
    <mergeCell ref="A7:C7"/>
    <mergeCell ref="A8:C8"/>
    <mergeCell ref="A9:C9"/>
    <mergeCell ref="A12:G12"/>
    <mergeCell ref="A2:G2"/>
    <mergeCell ref="A4:C4"/>
    <mergeCell ref="A5:C5"/>
    <mergeCell ref="A6:C6"/>
    <mergeCell ref="A10:C10"/>
    <mergeCell ref="A11:C11"/>
    <mergeCell ref="A3:C3"/>
  </mergeCells>
  <dataValidations count="1">
    <dataValidation allowBlank="1" showInputMessage="1" showErrorMessage="1" prompt="Please attach all quotes for food service contracts." sqref="A14:C14" xr:uid="{1711510F-6004-4ACB-AF1C-6DF7D2F5C5A9}"/>
  </dataValidations>
  <pageMargins left="0.7" right="0.7" top="0.75" bottom="0.75" header="0.3" footer="0.3"/>
  <pageSetup scale="85" fitToHeight="0" orientation="portrait" r:id="rId1"/>
  <ignoredErrors>
    <ignoredError sqref="G1" unlockedFormula="1"/>
    <ignoredError sqref="A4:F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4338" r:id="rId4" name="Check Box 2">
              <controlPr defaultSize="0" autoFill="0" autoLine="0" autoPict="0">
                <anchor moveWithCells="1">
                  <from>
                    <xdr:col>0</xdr:col>
                    <xdr:colOff>7620</xdr:colOff>
                    <xdr:row>37</xdr:row>
                    <xdr:rowOff>7620</xdr:rowOff>
                  </from>
                  <to>
                    <xdr:col>2</xdr:col>
                    <xdr:colOff>998220</xdr:colOff>
                    <xdr:row>37</xdr:row>
                    <xdr:rowOff>182880</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0</xdr:col>
                    <xdr:colOff>0</xdr:colOff>
                    <xdr:row>39</xdr:row>
                    <xdr:rowOff>175260</xdr:rowOff>
                  </from>
                  <to>
                    <xdr:col>4</xdr:col>
                    <xdr:colOff>68580</xdr:colOff>
                    <xdr:row>40</xdr:row>
                    <xdr:rowOff>144780</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0</xdr:col>
                    <xdr:colOff>0</xdr:colOff>
                    <xdr:row>40</xdr:row>
                    <xdr:rowOff>175260</xdr:rowOff>
                  </from>
                  <to>
                    <xdr:col>2</xdr:col>
                    <xdr:colOff>990600</xdr:colOff>
                    <xdr:row>41</xdr:row>
                    <xdr:rowOff>152400</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0</xdr:col>
                    <xdr:colOff>0</xdr:colOff>
                    <xdr:row>41</xdr:row>
                    <xdr:rowOff>160020</xdr:rowOff>
                  </from>
                  <to>
                    <xdr:col>2</xdr:col>
                    <xdr:colOff>990600</xdr:colOff>
                    <xdr:row>42</xdr:row>
                    <xdr:rowOff>121920</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0</xdr:col>
                    <xdr:colOff>0</xdr:colOff>
                    <xdr:row>42</xdr:row>
                    <xdr:rowOff>160020</xdr:rowOff>
                  </from>
                  <to>
                    <xdr:col>2</xdr:col>
                    <xdr:colOff>990600</xdr:colOff>
                    <xdr:row>43</xdr:row>
                    <xdr:rowOff>152400</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0</xdr:col>
                    <xdr:colOff>0</xdr:colOff>
                    <xdr:row>43</xdr:row>
                    <xdr:rowOff>175260</xdr:rowOff>
                  </from>
                  <to>
                    <xdr:col>2</xdr:col>
                    <xdr:colOff>990600</xdr:colOff>
                    <xdr:row>44</xdr:row>
                    <xdr:rowOff>144780</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0</xdr:col>
                    <xdr:colOff>0</xdr:colOff>
                    <xdr:row>44</xdr:row>
                    <xdr:rowOff>182880</xdr:rowOff>
                  </from>
                  <to>
                    <xdr:col>2</xdr:col>
                    <xdr:colOff>990600</xdr:colOff>
                    <xdr:row>45</xdr:row>
                    <xdr:rowOff>144780</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0</xdr:col>
                    <xdr:colOff>0</xdr:colOff>
                    <xdr:row>45</xdr:row>
                    <xdr:rowOff>182880</xdr:rowOff>
                  </from>
                  <to>
                    <xdr:col>2</xdr:col>
                    <xdr:colOff>990600</xdr:colOff>
                    <xdr:row>46</xdr:row>
                    <xdr:rowOff>137160</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0</xdr:col>
                    <xdr:colOff>0</xdr:colOff>
                    <xdr:row>46</xdr:row>
                    <xdr:rowOff>182880</xdr:rowOff>
                  </from>
                  <to>
                    <xdr:col>2</xdr:col>
                    <xdr:colOff>990600</xdr:colOff>
                    <xdr:row>47</xdr:row>
                    <xdr:rowOff>152400</xdr:rowOff>
                  </to>
                </anchor>
              </controlPr>
            </control>
          </mc:Choice>
        </mc:AlternateContent>
        <mc:AlternateContent xmlns:mc="http://schemas.openxmlformats.org/markup-compatibility/2006">
          <mc:Choice Requires="x14">
            <control shapeId="14347" r:id="rId13" name="Check Box 11">
              <controlPr defaultSize="0" autoFill="0" autoLine="0" autoPict="0">
                <anchor moveWithCells="1">
                  <from>
                    <xdr:col>0</xdr:col>
                    <xdr:colOff>7620</xdr:colOff>
                    <xdr:row>48</xdr:row>
                    <xdr:rowOff>0</xdr:rowOff>
                  </from>
                  <to>
                    <xdr:col>3</xdr:col>
                    <xdr:colOff>601980</xdr:colOff>
                    <xdr:row>49</xdr:row>
                    <xdr:rowOff>0</xdr:rowOff>
                  </to>
                </anchor>
              </controlPr>
            </control>
          </mc:Choice>
        </mc:AlternateContent>
        <mc:AlternateContent xmlns:mc="http://schemas.openxmlformats.org/markup-compatibility/2006">
          <mc:Choice Requires="x14">
            <control shapeId="14348" r:id="rId14" name="Check Box 12">
              <controlPr defaultSize="0" autoFill="0" autoLine="0" autoPict="0">
                <anchor moveWithCells="1">
                  <from>
                    <xdr:col>0</xdr:col>
                    <xdr:colOff>0</xdr:colOff>
                    <xdr:row>38</xdr:row>
                    <xdr:rowOff>22860</xdr:rowOff>
                  </from>
                  <to>
                    <xdr:col>6</xdr:col>
                    <xdr:colOff>22860</xdr:colOff>
                    <xdr:row>39</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Approval</vt:lpstr>
      <vt:lpstr>Budget Instructions</vt:lpstr>
      <vt:lpstr>Budget Summary</vt:lpstr>
      <vt:lpstr>Navigation Page</vt:lpstr>
      <vt:lpstr>A - Projected Reimb (Required)</vt:lpstr>
      <vt:lpstr>C - Other Inc (Required)</vt:lpstr>
      <vt:lpstr>C1 Excess Balance Spending Plan</vt:lpstr>
      <vt:lpstr>D - Admin Labor (Required)</vt:lpstr>
      <vt:lpstr>E - Food (Required)</vt:lpstr>
      <vt:lpstr>F - Non-Food Supplies(Required)</vt:lpstr>
      <vt:lpstr>G - Operating Labor (Required)</vt:lpstr>
      <vt:lpstr>H - Rent and Utlities</vt:lpstr>
      <vt:lpstr>H1 Cost Allocation Plan</vt:lpstr>
      <vt:lpstr>SPWA Form</vt:lpstr>
      <vt:lpstr>Costs Requiring Add'l Approval</vt:lpstr>
      <vt:lpstr>'A - Projected Reimb (Required)'!Print_Area</vt:lpstr>
      <vt:lpstr>'Budget Instructions'!Print_Area</vt:lpstr>
      <vt:lpstr>'Budget Summary'!Print_Area</vt:lpstr>
      <vt:lpstr>'C - Other Inc (Required)'!Print_Area</vt:lpstr>
      <vt:lpstr>'C1 Excess Balance Spending Plan'!Print_Area</vt:lpstr>
      <vt:lpstr>'D - Admin Labor (Required)'!Print_Area</vt:lpstr>
      <vt:lpstr>'G - Operating Labor (Required)'!Print_Area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DPHIT</dc:creator>
  <cp:lastModifiedBy>Patton, Joe</cp:lastModifiedBy>
  <cp:lastPrinted>2022-08-24T17:38:41Z</cp:lastPrinted>
  <dcterms:created xsi:type="dcterms:W3CDTF">2018-01-17T13:41:50Z</dcterms:created>
  <dcterms:modified xsi:type="dcterms:W3CDTF">2022-08-24T19:43:20Z</dcterms:modified>
</cp:coreProperties>
</file>