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5.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7.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8.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9.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0.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1.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12.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4.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5.xml" ContentType="application/vnd.openxmlformats-officedocument.drawing+xml"/>
  <Override PartName="/xl/ctrlProps/ctrlProp69.xml" ContentType="application/vnd.ms-excel.controlproperties+xml"/>
  <Override PartName="/xl/drawings/drawing16.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updateLinks="neve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8_{EFAF301C-8E22-4F7F-8D18-D163B6EE2810}" xr6:coauthVersionLast="47" xr6:coauthVersionMax="47" xr10:uidLastSave="{00000000-0000-0000-0000-000000000000}"/>
  <bookViews>
    <workbookView xWindow="45" yWindow="1560" windowWidth="24015" windowHeight="13935" tabRatio="755" activeTab="2" xr2:uid="{1E8BF5CF-5484-49CE-BC2A-867933489958}"/>
  </bookViews>
  <sheets>
    <sheet name="Approval" sheetId="32" r:id="rId1"/>
    <sheet name="Budget Instructions" sheetId="1" r:id="rId2"/>
    <sheet name="Budget Summary" sheetId="2" r:id="rId3"/>
    <sheet name="Navigation Page" sheetId="31" state="hidden" r:id="rId4"/>
    <sheet name="A - Admin Funding (Required)" sheetId="3" r:id="rId5"/>
    <sheet name="Center 1 - Reimb (Required)" sheetId="29" r:id="rId6"/>
    <sheet name="Center 2 - Expenses (Required)" sheetId="25" r:id="rId7"/>
    <sheet name="B - Center Reimb (Required)" sheetId="4" r:id="rId8"/>
    <sheet name="C - Other Inc (Required)" sheetId="5" r:id="rId9"/>
    <sheet name="C1 Excess Balance Spending Plan" sheetId="30" r:id="rId10"/>
    <sheet name="E - Admin Labor (Required)" sheetId="6" r:id="rId11"/>
    <sheet name="F - Admin Supplies (Required)" sheetId="10" r:id="rId12"/>
    <sheet name="G - Communications (Required)" sheetId="11" r:id="rId13"/>
    <sheet name="H - Admin Travel (Required)" sheetId="15" r:id="rId14"/>
    <sheet name="I - Rent and Utilities" sheetId="12" r:id="rId15"/>
    <sheet name="I1 Cost Allocation Plan" sheetId="19" r:id="rId16"/>
    <sheet name="J - Admin Fringe" sheetId="7" r:id="rId17"/>
    <sheet name="K - Admin Equip" sheetId="8" r:id="rId18"/>
    <sheet name="L - Admin Equip Depr" sheetId="9" r:id="rId19"/>
    <sheet name="M - Insurance" sheetId="13" r:id="rId20"/>
    <sheet name="N - Admin Contr Services" sheetId="14" r:id="rId21"/>
    <sheet name="O- Admin Training" sheetId="16" r:id="rId22"/>
    <sheet name="P - Indirect Costs" sheetId="17" r:id="rId23"/>
    <sheet name="SWPA Form" sheetId="33" r:id="rId24"/>
    <sheet name="Costs Requiring Add'l Approval" sheetId="20" r:id="rId25"/>
    <sheet name="Guide Data_x0009__x0009__x0009__x0009__x0009__x0009__x0009__x0009__x0009__x0009__x0009__x0009__x0009__x0009__x0009__x0009__x0009__x0009__x0009__x0009__x0009_" sheetId="22" state="hidden" r:id="rId26"/>
    <sheet name="New SO Guide_x0009__x0009__x0009__x0009__x0009__x0009__x0009__x0009__x0009__x0009__x0009__x0009__x0009__x0009__x0009__x0009__x0009_" sheetId="23" state="hidden" r:id="rId27"/>
    <sheet name="SO App Update Guide" sheetId="24" state="hidden" r:id="rId28"/>
  </sheets>
  <externalReferences>
    <externalReference r:id="rId29"/>
  </externalReferences>
  <definedNames>
    <definedName name="_xlnm.Print_Area" localSheetId="4">'A - Admin Funding (Required)'!$A$1:$J$17</definedName>
    <definedName name="_xlnm.Print_Area" localSheetId="2">'Budget Summary'!$A:$I</definedName>
    <definedName name="_xlnm.Print_Area" localSheetId="9">'C1 Excess Balance Spending Plan'!$A$1:$H$40</definedName>
    <definedName name="_xlnm.Print_Area" localSheetId="5">'Center 1 - Reimb (Required)'!$A$1:$E$11</definedName>
    <definedName name="_xlnm.Print_Area" localSheetId="6">'Center 2 - Expenses (Required)'!$A$1:$E$11</definedName>
    <definedName name="_xlnm.Print_Area" localSheetId="10">'E - Admin Labor (Required)'!$A$1:$L$83</definedName>
    <definedName name="_xlnm.Print_Area" localSheetId="20">'N - Admin Contr Services'!$A$1:$J$54</definedName>
    <definedName name="_xlnm.Print_Area" localSheetId="22">'P - Indirect Costs'!$A$1:$I$30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6" l="1"/>
  <c r="G18" i="6"/>
  <c r="F12" i="15" l="1"/>
  <c r="F13" i="15"/>
  <c r="F14" i="15"/>
  <c r="E22" i="6" l="1"/>
  <c r="G11" i="17" l="1"/>
  <c r="G44" i="6" l="1"/>
  <c r="G43" i="6"/>
  <c r="G42" i="6"/>
  <c r="G41" i="6"/>
  <c r="G40" i="6"/>
  <c r="G39" i="6"/>
  <c r="G38" i="6"/>
  <c r="G37" i="6"/>
  <c r="G36" i="6"/>
  <c r="G35" i="6"/>
  <c r="G34" i="6"/>
  <c r="G33" i="6"/>
  <c r="G32" i="6"/>
  <c r="G31" i="6"/>
  <c r="G30" i="6"/>
  <c r="G29" i="6"/>
  <c r="G28" i="6"/>
  <c r="G27" i="6"/>
  <c r="G26" i="6"/>
  <c r="G25" i="6"/>
  <c r="G24" i="6"/>
  <c r="G23" i="6"/>
  <c r="G22" i="6"/>
  <c r="G21" i="6"/>
  <c r="G20" i="6"/>
  <c r="E9" i="25" l="1"/>
  <c r="F9" i="15" l="1"/>
  <c r="F23" i="15"/>
  <c r="F22" i="15"/>
  <c r="F21" i="15"/>
  <c r="F20" i="15"/>
  <c r="F19" i="15"/>
  <c r="F18" i="15"/>
  <c r="F17" i="15"/>
  <c r="F16" i="15"/>
  <c r="F15" i="15"/>
  <c r="F11" i="15"/>
  <c r="F10" i="15"/>
  <c r="E9" i="29" l="1"/>
  <c r="D9" i="29"/>
  <c r="F9" i="19" l="1"/>
  <c r="F10" i="19"/>
  <c r="F11" i="19"/>
  <c r="F12" i="19"/>
  <c r="F13" i="19"/>
  <c r="F14" i="19"/>
  <c r="F15" i="19"/>
  <c r="F14" i="8" l="1"/>
  <c r="F13" i="8"/>
  <c r="F12" i="8"/>
  <c r="F11" i="8"/>
  <c r="F9" i="8"/>
  <c r="F8" i="8"/>
  <c r="F7" i="8"/>
  <c r="F6" i="8"/>
  <c r="F5" i="8"/>
  <c r="H21" i="19"/>
  <c r="H1" i="30"/>
  <c r="B1" i="30"/>
  <c r="H17" i="30"/>
  <c r="F16" i="30"/>
  <c r="F15" i="30"/>
  <c r="F14" i="30"/>
  <c r="F13" i="30"/>
  <c r="F12" i="30"/>
  <c r="F11" i="30"/>
  <c r="F10" i="30"/>
  <c r="F9" i="30"/>
  <c r="F8" i="30"/>
  <c r="F17" i="30" l="1"/>
  <c r="I1" i="5"/>
  <c r="A18" i="25" l="1"/>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57" i="25"/>
  <c r="A58" i="25"/>
  <c r="A59" i="25"/>
  <c r="A60" i="25"/>
  <c r="A61" i="25"/>
  <c r="A62" i="25"/>
  <c r="A63" i="25"/>
  <c r="A64" i="25"/>
  <c r="A65" i="25"/>
  <c r="A66" i="25"/>
  <c r="A67" i="25"/>
  <c r="A68" i="25"/>
  <c r="A69" i="25"/>
  <c r="A70" i="25"/>
  <c r="A71" i="25"/>
  <c r="A72" i="25"/>
  <c r="A73" i="25"/>
  <c r="A74" i="25"/>
  <c r="A75" i="25"/>
  <c r="A76" i="25"/>
  <c r="A77" i="25"/>
  <c r="A78" i="25"/>
  <c r="A79" i="25"/>
  <c r="A80" i="25"/>
  <c r="A81" i="25"/>
  <c r="A82" i="25"/>
  <c r="A83" i="25"/>
  <c r="A84" i="25"/>
  <c r="A85" i="25"/>
  <c r="A86" i="25"/>
  <c r="A87" i="25"/>
  <c r="A88" i="25"/>
  <c r="A89" i="25"/>
  <c r="A90" i="25"/>
  <c r="A91" i="25"/>
  <c r="A92" i="25"/>
  <c r="A93" i="25"/>
  <c r="A94" i="25"/>
  <c r="A95" i="25"/>
  <c r="A96" i="25"/>
  <c r="A97" i="25"/>
  <c r="A98" i="25"/>
  <c r="A99" i="25"/>
  <c r="A100" i="25"/>
  <c r="A101" i="25"/>
  <c r="A102" i="25"/>
  <c r="A103" i="25"/>
  <c r="A104" i="25"/>
  <c r="A105" i="25"/>
  <c r="A106" i="25"/>
  <c r="A107" i="25"/>
  <c r="A108" i="25"/>
  <c r="A109" i="25"/>
  <c r="A110" i="25"/>
  <c r="A111" i="25"/>
  <c r="A112" i="25"/>
  <c r="A113" i="25"/>
  <c r="A114" i="25"/>
  <c r="A115" i="25"/>
  <c r="A116" i="25"/>
  <c r="A117" i="25"/>
  <c r="A118" i="25"/>
  <c r="A119" i="25"/>
  <c r="A120" i="25"/>
  <c r="A121" i="25"/>
  <c r="A122" i="25"/>
  <c r="A123" i="25"/>
  <c r="A124" i="25"/>
  <c r="A125" i="25"/>
  <c r="A126" i="25"/>
  <c r="A127" i="25"/>
  <c r="A128" i="25"/>
  <c r="A129" i="25"/>
  <c r="A130" i="25"/>
  <c r="A131" i="25"/>
  <c r="A132" i="25"/>
  <c r="A133" i="25"/>
  <c r="A134" i="25"/>
  <c r="A135" i="25"/>
  <c r="A136" i="25"/>
  <c r="A137" i="25"/>
  <c r="A138" i="25"/>
  <c r="A139" i="25"/>
  <c r="A140" i="25"/>
  <c r="A141" i="25"/>
  <c r="A142" i="25"/>
  <c r="A143" i="25"/>
  <c r="A144" i="25"/>
  <c r="A145" i="25"/>
  <c r="A146" i="25"/>
  <c r="A147" i="25"/>
  <c r="A148" i="25"/>
  <c r="A149" i="25"/>
  <c r="A150" i="25"/>
  <c r="A151" i="25"/>
  <c r="A152" i="25"/>
  <c r="A153" i="25"/>
  <c r="A154" i="25"/>
  <c r="A155" i="25"/>
  <c r="A156" i="25"/>
  <c r="A157" i="25"/>
  <c r="A158" i="25"/>
  <c r="A159" i="25"/>
  <c r="A160" i="25"/>
  <c r="A161" i="25"/>
  <c r="A162" i="25"/>
  <c r="A163" i="25"/>
  <c r="A164" i="25"/>
  <c r="A165" i="25"/>
  <c r="A166" i="25"/>
  <c r="A167" i="25"/>
  <c r="A168" i="25"/>
  <c r="A169" i="25"/>
  <c r="A170" i="25"/>
  <c r="A171" i="25"/>
  <c r="A172" i="25"/>
  <c r="A173" i="25"/>
  <c r="A174" i="25"/>
  <c r="A175" i="25"/>
  <c r="A176" i="25"/>
  <c r="A177" i="25"/>
  <c r="A178" i="25"/>
  <c r="A179" i="25"/>
  <c r="A180" i="25"/>
  <c r="A181" i="25"/>
  <c r="A182" i="25"/>
  <c r="A183" i="25"/>
  <c r="A184" i="25"/>
  <c r="A185" i="25"/>
  <c r="A186" i="25"/>
  <c r="A187" i="25"/>
  <c r="A188" i="25"/>
  <c r="A189" i="25"/>
  <c r="A190" i="25"/>
  <c r="A191" i="25"/>
  <c r="A192" i="25"/>
  <c r="A193" i="25"/>
  <c r="A194" i="25"/>
  <c r="A195" i="25"/>
  <c r="A196" i="25"/>
  <c r="A197" i="25"/>
  <c r="A198" i="25"/>
  <c r="A199" i="25"/>
  <c r="A200" i="25"/>
  <c r="A201" i="25"/>
  <c r="A202" i="25"/>
  <c r="A203" i="25"/>
  <c r="A204" i="25"/>
  <c r="A205" i="25"/>
  <c r="A206" i="25"/>
  <c r="A207" i="25"/>
  <c r="A208" i="25"/>
  <c r="A209" i="25"/>
  <c r="A210" i="25"/>
  <c r="A211" i="25"/>
  <c r="A212" i="25"/>
  <c r="A213" i="25"/>
  <c r="A214" i="25"/>
  <c r="A215" i="25"/>
  <c r="A216" i="25"/>
  <c r="A217" i="25"/>
  <c r="A218" i="25"/>
  <c r="A219" i="25"/>
  <c r="A220" i="25"/>
  <c r="A221" i="25"/>
  <c r="A222" i="25"/>
  <c r="A223" i="25"/>
  <c r="A224" i="25"/>
  <c r="A225" i="25"/>
  <c r="A226" i="25"/>
  <c r="A227" i="25"/>
  <c r="A228" i="25"/>
  <c r="A229" i="25"/>
  <c r="A230" i="25"/>
  <c r="A231" i="25"/>
  <c r="A232" i="25"/>
  <c r="A233" i="25"/>
  <c r="A234" i="25"/>
  <c r="A235" i="25"/>
  <c r="A236" i="25"/>
  <c r="A237" i="25"/>
  <c r="A238" i="25"/>
  <c r="A239" i="25"/>
  <c r="A240" i="25"/>
  <c r="A241" i="25"/>
  <c r="A242" i="25"/>
  <c r="A243" i="25"/>
  <c r="A244" i="25"/>
  <c r="A245" i="25"/>
  <c r="A246" i="25"/>
  <c r="A247" i="25"/>
  <c r="A248" i="25"/>
  <c r="A249" i="25"/>
  <c r="A250" i="25"/>
  <c r="A251" i="25"/>
  <c r="A252" i="25"/>
  <c r="A253" i="25"/>
  <c r="A254" i="25"/>
  <c r="A255" i="25"/>
  <c r="A256" i="25"/>
  <c r="A257" i="25"/>
  <c r="A258" i="25"/>
  <c r="A259" i="25"/>
  <c r="A260" i="25"/>
  <c r="A261" i="25"/>
  <c r="A262" i="25"/>
  <c r="A263" i="25"/>
  <c r="A264" i="25"/>
  <c r="A265" i="25"/>
  <c r="A266" i="25"/>
  <c r="A267" i="25"/>
  <c r="A268" i="25"/>
  <c r="A269" i="25"/>
  <c r="A270" i="25"/>
  <c r="A271" i="25"/>
  <c r="A272" i="25"/>
  <c r="A273" i="25"/>
  <c r="A274" i="25"/>
  <c r="A275" i="25"/>
  <c r="A276" i="25"/>
  <c r="A277" i="25"/>
  <c r="A278" i="25"/>
  <c r="A279" i="25"/>
  <c r="A280" i="25"/>
  <c r="A281" i="25"/>
  <c r="A282" i="25"/>
  <c r="A283" i="25"/>
  <c r="A284" i="25"/>
  <c r="A285" i="25"/>
  <c r="A286" i="25"/>
  <c r="A287" i="25"/>
  <c r="A288" i="25"/>
  <c r="A289" i="25"/>
  <c r="A290" i="25"/>
  <c r="A291" i="25"/>
  <c r="A292" i="25"/>
  <c r="A293" i="25"/>
  <c r="A294" i="25"/>
  <c r="A295" i="25"/>
  <c r="A296" i="25"/>
  <c r="A297" i="25"/>
  <c r="A298" i="25"/>
  <c r="A299" i="25"/>
  <c r="A300" i="25"/>
  <c r="A301" i="25"/>
  <c r="A302" i="25"/>
  <c r="A303" i="25"/>
  <c r="A304" i="25"/>
  <c r="A305" i="25"/>
  <c r="A306" i="25"/>
  <c r="A307" i="25"/>
  <c r="A308" i="25"/>
  <c r="A309" i="25"/>
  <c r="A310" i="25"/>
  <c r="A311" i="25"/>
  <c r="A312" i="25"/>
  <c r="A313" i="25"/>
  <c r="A314" i="25"/>
  <c r="A315" i="25"/>
  <c r="A316" i="25"/>
  <c r="A317" i="25"/>
  <c r="A318" i="25"/>
  <c r="A319" i="25"/>
  <c r="A320" i="25"/>
  <c r="A321" i="25"/>
  <c r="A322" i="25"/>
  <c r="A323" i="25"/>
  <c r="A324" i="25"/>
  <c r="A325" i="25"/>
  <c r="A326" i="25"/>
  <c r="A327" i="25"/>
  <c r="A328" i="25"/>
  <c r="A329" i="25"/>
  <c r="A330" i="25"/>
  <c r="A331" i="25"/>
  <c r="A332" i="25"/>
  <c r="A333" i="25"/>
  <c r="A334" i="25"/>
  <c r="A335" i="25"/>
  <c r="A336" i="25"/>
  <c r="A337" i="25"/>
  <c r="A338" i="25"/>
  <c r="A339" i="25"/>
  <c r="A340" i="25"/>
  <c r="A341" i="25"/>
  <c r="A342" i="25"/>
  <c r="A343" i="25"/>
  <c r="A344" i="25"/>
  <c r="A345" i="25"/>
  <c r="A346" i="25"/>
  <c r="A347" i="25"/>
  <c r="A348" i="25"/>
  <c r="A349" i="25"/>
  <c r="A350" i="25"/>
  <c r="A351" i="25"/>
  <c r="A352" i="25"/>
  <c r="A353" i="25"/>
  <c r="A354" i="25"/>
  <c r="A355" i="25"/>
  <c r="A356" i="25"/>
  <c r="A357" i="25"/>
  <c r="A358" i="25"/>
  <c r="A359" i="25"/>
  <c r="A360" i="25"/>
  <c r="A361" i="25"/>
  <c r="A362" i="25"/>
  <c r="A363" i="25"/>
  <c r="A364" i="25"/>
  <c r="A365" i="25"/>
  <c r="A366" i="25"/>
  <c r="A367" i="25"/>
  <c r="A368" i="25"/>
  <c r="A369" i="25"/>
  <c r="A370" i="25"/>
  <c r="A371" i="25"/>
  <c r="A372" i="25"/>
  <c r="A373" i="25"/>
  <c r="A374" i="25"/>
  <c r="A375" i="25"/>
  <c r="A376" i="25"/>
  <c r="A377" i="25"/>
  <c r="A378" i="25"/>
  <c r="A379" i="25"/>
  <c r="A380" i="25"/>
  <c r="A381" i="25"/>
  <c r="A382" i="25"/>
  <c r="A383" i="25"/>
  <c r="A384" i="25"/>
  <c r="A385" i="25"/>
  <c r="A386" i="25"/>
  <c r="A387" i="25"/>
  <c r="A388" i="25"/>
  <c r="A389" i="25"/>
  <c r="A390" i="25"/>
  <c r="A391" i="25"/>
  <c r="A392" i="25"/>
  <c r="A393" i="25"/>
  <c r="A394" i="25"/>
  <c r="A395" i="25"/>
  <c r="A396" i="25"/>
  <c r="A397" i="25"/>
  <c r="A398" i="25"/>
  <c r="A399" i="25"/>
  <c r="A400" i="25"/>
  <c r="A401" i="25"/>
  <c r="A402" i="25"/>
  <c r="A403" i="25"/>
  <c r="A404" i="25"/>
  <c r="A405" i="25"/>
  <c r="A406" i="25"/>
  <c r="A407" i="25"/>
  <c r="A408" i="25"/>
  <c r="A409" i="25"/>
  <c r="A410" i="25"/>
  <c r="A411" i="25"/>
  <c r="A412" i="25"/>
  <c r="A413" i="25"/>
  <c r="A414" i="25"/>
  <c r="A415" i="25"/>
  <c r="A416" i="25"/>
  <c r="A417" i="25"/>
  <c r="A418" i="25"/>
  <c r="A419" i="25"/>
  <c r="A420" i="25"/>
  <c r="A421" i="25"/>
  <c r="A422" i="25"/>
  <c r="A423" i="25"/>
  <c r="A424" i="25"/>
  <c r="A425" i="25"/>
  <c r="A426" i="25"/>
  <c r="A427" i="25"/>
  <c r="A428" i="25"/>
  <c r="A429" i="25"/>
  <c r="A430" i="25"/>
  <c r="A431" i="25"/>
  <c r="A432" i="25"/>
  <c r="A433" i="25"/>
  <c r="A434" i="25"/>
  <c r="A435" i="25"/>
  <c r="A436" i="25"/>
  <c r="A437" i="25"/>
  <c r="A438" i="25"/>
  <c r="A439" i="25"/>
  <c r="A440" i="25"/>
  <c r="A441" i="25"/>
  <c r="A442" i="25"/>
  <c r="A443" i="25"/>
  <c r="A444" i="25"/>
  <c r="A445" i="25"/>
  <c r="A446" i="25"/>
  <c r="A447" i="25"/>
  <c r="A448" i="25"/>
  <c r="A449" i="25"/>
  <c r="A450" i="25"/>
  <c r="A451" i="25"/>
  <c r="A452" i="25"/>
  <c r="A453" i="25"/>
  <c r="A454" i="25"/>
  <c r="A455" i="25"/>
  <c r="A456" i="25"/>
  <c r="A457" i="25"/>
  <c r="A458" i="25"/>
  <c r="A459" i="25"/>
  <c r="A460" i="25"/>
  <c r="A461" i="25"/>
  <c r="A462" i="25"/>
  <c r="A463" i="25"/>
  <c r="A464" i="25"/>
  <c r="A465" i="25"/>
  <c r="A466" i="25"/>
  <c r="A467" i="25"/>
  <c r="A468" i="25"/>
  <c r="A469" i="25"/>
  <c r="A470" i="25"/>
  <c r="A471" i="25"/>
  <c r="A472" i="25"/>
  <c r="A473" i="25"/>
  <c r="A474" i="25"/>
  <c r="A475" i="25"/>
  <c r="A476" i="25"/>
  <c r="A477" i="25"/>
  <c r="A478" i="25"/>
  <c r="A479" i="25"/>
  <c r="A480" i="25"/>
  <c r="A481" i="25"/>
  <c r="A482" i="25"/>
  <c r="A483" i="25"/>
  <c r="A484" i="25"/>
  <c r="A485" i="25"/>
  <c r="A486" i="25"/>
  <c r="A487" i="25"/>
  <c r="A488" i="25"/>
  <c r="A489" i="25"/>
  <c r="A490" i="25"/>
  <c r="A491" i="25"/>
  <c r="A492" i="25"/>
  <c r="A493" i="25"/>
  <c r="A494" i="25"/>
  <c r="A495" i="25"/>
  <c r="A496" i="25"/>
  <c r="A497" i="25"/>
  <c r="A498" i="25"/>
  <c r="A499" i="25"/>
  <c r="A500" i="25"/>
  <c r="A501" i="25"/>
  <c r="A502" i="25"/>
  <c r="A503" i="25"/>
  <c r="A504" i="25"/>
  <c r="A505" i="25"/>
  <c r="A506" i="25"/>
  <c r="A507" i="25"/>
  <c r="A508" i="25"/>
  <c r="A509" i="25"/>
  <c r="A510" i="25"/>
  <c r="A511" i="25"/>
  <c r="A512" i="25"/>
  <c r="A513" i="25"/>
  <c r="A514" i="25"/>
  <c r="A515" i="25"/>
  <c r="A516" i="25"/>
  <c r="A517" i="25"/>
  <c r="A518" i="25"/>
  <c r="A519" i="25"/>
  <c r="A520" i="25"/>
  <c r="A521" i="25"/>
  <c r="A522" i="25"/>
  <c r="A523" i="25"/>
  <c r="A524" i="25"/>
  <c r="A525" i="25"/>
  <c r="A526" i="25"/>
  <c r="A527" i="25"/>
  <c r="A528" i="25"/>
  <c r="A529" i="25"/>
  <c r="A530" i="25"/>
  <c r="A531" i="25"/>
  <c r="A532" i="25"/>
  <c r="A533" i="25"/>
  <c r="A534" i="25"/>
  <c r="A535" i="25"/>
  <c r="A536" i="25"/>
  <c r="A537" i="25"/>
  <c r="A538" i="25"/>
  <c r="A539" i="25"/>
  <c r="A540" i="25"/>
  <c r="A541" i="25"/>
  <c r="A542" i="25"/>
  <c r="A543" i="25"/>
  <c r="A544" i="25"/>
  <c r="A545" i="25"/>
  <c r="A546" i="25"/>
  <c r="A547" i="25"/>
  <c r="A548" i="25"/>
  <c r="A549" i="25"/>
  <c r="A550" i="25"/>
  <c r="A551" i="25"/>
  <c r="A552" i="25"/>
  <c r="A553" i="25"/>
  <c r="A554" i="25"/>
  <c r="A555" i="25"/>
  <c r="A556" i="25"/>
  <c r="A557" i="25"/>
  <c r="A558" i="25"/>
  <c r="A559" i="25"/>
  <c r="A560" i="25"/>
  <c r="A561" i="25"/>
  <c r="A562" i="25"/>
  <c r="A563" i="25"/>
  <c r="A564" i="25"/>
  <c r="A565" i="25"/>
  <c r="A566" i="25"/>
  <c r="A567" i="25"/>
  <c r="A568" i="25"/>
  <c r="A569" i="25"/>
  <c r="A570" i="25"/>
  <c r="A571" i="25"/>
  <c r="A572" i="25"/>
  <c r="A573" i="25"/>
  <c r="A574" i="25"/>
  <c r="A575" i="25"/>
  <c r="A576" i="25"/>
  <c r="A577" i="25"/>
  <c r="A578" i="25"/>
  <c r="A579" i="25"/>
  <c r="A580" i="25"/>
  <c r="A581" i="25"/>
  <c r="A582" i="25"/>
  <c r="A583" i="25"/>
  <c r="A584" i="25"/>
  <c r="A585" i="25"/>
  <c r="A586" i="25"/>
  <c r="A587" i="25"/>
  <c r="A588" i="25"/>
  <c r="A589" i="25"/>
  <c r="A590" i="25"/>
  <c r="A591" i="25"/>
  <c r="A592" i="25"/>
  <c r="A593" i="25"/>
  <c r="A594" i="25"/>
  <c r="A595" i="25"/>
  <c r="A596" i="25"/>
  <c r="A597" i="25"/>
  <c r="A598" i="25"/>
  <c r="A599" i="25"/>
  <c r="A600" i="25"/>
  <c r="A601" i="25"/>
  <c r="A602" i="25"/>
  <c r="A603" i="25"/>
  <c r="A604" i="25"/>
  <c r="A605" i="25"/>
  <c r="A606" i="25"/>
  <c r="A607" i="25"/>
  <c r="A608" i="25"/>
  <c r="A609" i="25"/>
  <c r="A610" i="25"/>
  <c r="A611" i="25"/>
  <c r="A612" i="25"/>
  <c r="A613" i="25"/>
  <c r="A614" i="25"/>
  <c r="A615" i="25"/>
  <c r="A616" i="25"/>
  <c r="A617" i="25"/>
  <c r="A618" i="25"/>
  <c r="A619" i="25"/>
  <c r="A620" i="25"/>
  <c r="A621" i="25"/>
  <c r="A622" i="25"/>
  <c r="A623" i="25"/>
  <c r="A624" i="25"/>
  <c r="A625" i="25"/>
  <c r="A626" i="25"/>
  <c r="A627" i="25"/>
  <c r="A628" i="25"/>
  <c r="A629" i="25"/>
  <c r="A630" i="25"/>
  <c r="A631" i="25"/>
  <c r="A632" i="25"/>
  <c r="A633" i="25"/>
  <c r="A634" i="25"/>
  <c r="A635" i="25"/>
  <c r="A636" i="25"/>
  <c r="A637" i="25"/>
  <c r="A638" i="25"/>
  <c r="A639" i="25"/>
  <c r="A640" i="25"/>
  <c r="A641" i="25"/>
  <c r="A642" i="25"/>
  <c r="A643" i="25"/>
  <c r="A644" i="25"/>
  <c r="A645" i="25"/>
  <c r="A646" i="25"/>
  <c r="A647" i="25"/>
  <c r="A648" i="25"/>
  <c r="A649" i="25"/>
  <c r="A650" i="25"/>
  <c r="A651" i="25"/>
  <c r="A652" i="25"/>
  <c r="A653" i="25"/>
  <c r="A654" i="25"/>
  <c r="A655" i="25"/>
  <c r="A656" i="25"/>
  <c r="A657" i="25"/>
  <c r="A658" i="25"/>
  <c r="A659" i="25"/>
  <c r="A660" i="25"/>
  <c r="A661" i="25"/>
  <c r="A662" i="25"/>
  <c r="A663" i="25"/>
  <c r="A664" i="25"/>
  <c r="A665" i="25"/>
  <c r="A666" i="25"/>
  <c r="A667" i="25"/>
  <c r="A668" i="25"/>
  <c r="A669" i="25"/>
  <c r="A670" i="25"/>
  <c r="A671" i="25"/>
  <c r="A672" i="25"/>
  <c r="A673" i="25"/>
  <c r="A674" i="25"/>
  <c r="A675" i="25"/>
  <c r="A676" i="25"/>
  <c r="A677" i="25"/>
  <c r="A678" i="25"/>
  <c r="A679" i="25"/>
  <c r="A680" i="25"/>
  <c r="A681" i="25"/>
  <c r="A682" i="25"/>
  <c r="A683" i="25"/>
  <c r="A684" i="25"/>
  <c r="A685" i="25"/>
  <c r="A686" i="25"/>
  <c r="A687" i="25"/>
  <c r="A688" i="25"/>
  <c r="A689" i="25"/>
  <c r="A690" i="25"/>
  <c r="A691" i="25"/>
  <c r="A692" i="25"/>
  <c r="A693" i="25"/>
  <c r="A694" i="25"/>
  <c r="A695" i="25"/>
  <c r="A696" i="25"/>
  <c r="A697" i="25"/>
  <c r="A698" i="25"/>
  <c r="A699" i="25"/>
  <c r="A700" i="25"/>
  <c r="A701" i="25"/>
  <c r="A702" i="25"/>
  <c r="A703" i="25"/>
  <c r="A704" i="25"/>
  <c r="A705" i="25"/>
  <c r="A706" i="25"/>
  <c r="A707" i="25"/>
  <c r="A708" i="25"/>
  <c r="A709" i="25"/>
  <c r="A710" i="25"/>
  <c r="A711" i="25"/>
  <c r="A712" i="25"/>
  <c r="A713" i="25"/>
  <c r="A714" i="25"/>
  <c r="A715" i="25"/>
  <c r="A716" i="25"/>
  <c r="A717" i="25"/>
  <c r="A718" i="25"/>
  <c r="A719" i="25"/>
  <c r="A720" i="25"/>
  <c r="A721" i="25"/>
  <c r="A722" i="25"/>
  <c r="A723" i="25"/>
  <c r="A724" i="25"/>
  <c r="A725" i="25"/>
  <c r="A726" i="25"/>
  <c r="A727" i="25"/>
  <c r="A728" i="25"/>
  <c r="A729" i="25"/>
  <c r="A730" i="25"/>
  <c r="A731" i="25"/>
  <c r="A732" i="25"/>
  <c r="A733" i="25"/>
  <c r="A734" i="25"/>
  <c r="A735" i="25"/>
  <c r="A736" i="25"/>
  <c r="A737" i="25"/>
  <c r="A738" i="25"/>
  <c r="A739" i="25"/>
  <c r="A740" i="25"/>
  <c r="A741" i="25"/>
  <c r="A742" i="25"/>
  <c r="A743" i="25"/>
  <c r="A744" i="25"/>
  <c r="A745" i="25"/>
  <c r="A746" i="25"/>
  <c r="A747" i="25"/>
  <c r="A748" i="25"/>
  <c r="A749" i="25"/>
  <c r="A750" i="25"/>
  <c r="A751" i="25"/>
  <c r="A752" i="25"/>
  <c r="A753" i="25"/>
  <c r="A754" i="25"/>
  <c r="A16" i="25"/>
  <c r="A17" i="25"/>
  <c r="A15" i="25"/>
  <c r="B13" i="4"/>
  <c r="B18" i="3" s="1"/>
  <c r="B17" i="4"/>
  <c r="F17" i="4" s="1"/>
  <c r="E1" i="29" l="1"/>
  <c r="B1" i="29"/>
  <c r="A4" i="4" l="1"/>
  <c r="M1" i="15" l="1"/>
  <c r="G1" i="16" l="1"/>
  <c r="J1" i="14"/>
  <c r="G1" i="13"/>
  <c r="F1" i="12"/>
  <c r="K1" i="9"/>
  <c r="H1" i="8"/>
  <c r="H1" i="7"/>
  <c r="F1" i="3"/>
  <c r="B1" i="3"/>
  <c r="C8" i="3"/>
  <c r="C6" i="3"/>
  <c r="A4" i="3"/>
  <c r="L1" i="6"/>
  <c r="G1" i="10"/>
  <c r="J1" i="11"/>
  <c r="E1" i="25"/>
  <c r="B1" i="25"/>
  <c r="I1" i="17"/>
  <c r="G32" i="2" l="1"/>
  <c r="F13" i="3" l="1"/>
  <c r="D18" i="3" s="1"/>
  <c r="B1" i="4"/>
  <c r="C10" i="4"/>
  <c r="D8" i="4"/>
  <c r="C6" i="4"/>
  <c r="F1" i="4"/>
  <c r="G46" i="2"/>
  <c r="D9" i="25"/>
  <c r="E46" i="2" s="1"/>
  <c r="C9" i="25"/>
  <c r="G44" i="2" s="1"/>
  <c r="B9" i="25"/>
  <c r="E44" i="2" s="1"/>
  <c r="G39" i="2"/>
  <c r="G47" i="2" l="1"/>
  <c r="E47" i="2"/>
  <c r="D13" i="4"/>
  <c r="F13" i="4" s="1"/>
  <c r="M15" i="25" s="1"/>
  <c r="H44" i="2"/>
  <c r="H46" i="2"/>
  <c r="H47" i="2" s="1"/>
  <c r="G14" i="16"/>
  <c r="G38" i="2" s="1"/>
  <c r="F13" i="16"/>
  <c r="F12" i="16"/>
  <c r="F11" i="16"/>
  <c r="F10" i="16"/>
  <c r="F9" i="16"/>
  <c r="F8" i="16"/>
  <c r="F7" i="16"/>
  <c r="F6" i="16"/>
  <c r="F5" i="16"/>
  <c r="C1" i="16"/>
  <c r="I21" i="14"/>
  <c r="G37" i="2" s="1"/>
  <c r="H20" i="14"/>
  <c r="H19" i="14"/>
  <c r="H18" i="14"/>
  <c r="H17" i="14"/>
  <c r="H16" i="14"/>
  <c r="H15" i="14"/>
  <c r="H14" i="14"/>
  <c r="H13" i="14"/>
  <c r="H12" i="14"/>
  <c r="H11" i="14"/>
  <c r="H10" i="14"/>
  <c r="H9" i="14"/>
  <c r="C1" i="14"/>
  <c r="F26" i="12"/>
  <c r="B1" i="12"/>
  <c r="C1" i="15"/>
  <c r="M24" i="15"/>
  <c r="G31" i="2" s="1"/>
  <c r="J21" i="15"/>
  <c r="J17" i="15"/>
  <c r="J13" i="15"/>
  <c r="J10" i="15"/>
  <c r="J9" i="15"/>
  <c r="J16" i="9"/>
  <c r="G35" i="2" s="1"/>
  <c r="I15" i="9"/>
  <c r="I14" i="9"/>
  <c r="I13" i="9"/>
  <c r="I12" i="9"/>
  <c r="I11" i="9"/>
  <c r="I10" i="9"/>
  <c r="I9" i="9"/>
  <c r="I8" i="9"/>
  <c r="C1" i="9"/>
  <c r="C1" i="8"/>
  <c r="G15" i="8"/>
  <c r="G34" i="2" s="1"/>
  <c r="F10" i="8"/>
  <c r="J16" i="11"/>
  <c r="G30" i="2" s="1"/>
  <c r="I15" i="11"/>
  <c r="I14" i="11"/>
  <c r="I13" i="11"/>
  <c r="I12" i="11"/>
  <c r="I11" i="11"/>
  <c r="I10" i="11"/>
  <c r="I9" i="11"/>
  <c r="I8" i="11"/>
  <c r="I7" i="11"/>
  <c r="I6" i="11"/>
  <c r="I5" i="11"/>
  <c r="D1" i="11"/>
  <c r="C1" i="10"/>
  <c r="G21" i="10"/>
  <c r="G29" i="2" s="1"/>
  <c r="F20" i="10"/>
  <c r="F19" i="10"/>
  <c r="F18" i="10"/>
  <c r="F17" i="10"/>
  <c r="F16" i="10"/>
  <c r="F15" i="10"/>
  <c r="F14" i="10"/>
  <c r="F13" i="10"/>
  <c r="F12" i="10"/>
  <c r="F11" i="10"/>
  <c r="F10" i="10"/>
  <c r="F9" i="10"/>
  <c r="F8" i="10"/>
  <c r="F7" i="10"/>
  <c r="F6" i="10"/>
  <c r="F5" i="10"/>
  <c r="A32" i="7"/>
  <c r="A31" i="7"/>
  <c r="A30" i="7"/>
  <c r="A29" i="7"/>
  <c r="A28" i="7"/>
  <c r="A27" i="7"/>
  <c r="A26" i="7"/>
  <c r="A25" i="7"/>
  <c r="A24" i="7"/>
  <c r="A23" i="7"/>
  <c r="A22" i="7"/>
  <c r="A21" i="7"/>
  <c r="A20" i="7"/>
  <c r="A19" i="7"/>
  <c r="A18" i="7"/>
  <c r="A17" i="7"/>
  <c r="A16" i="7"/>
  <c r="A15" i="7"/>
  <c r="A14" i="7"/>
  <c r="A13" i="7"/>
  <c r="A12" i="7"/>
  <c r="A11" i="7"/>
  <c r="A10" i="7"/>
  <c r="A9" i="7"/>
  <c r="A8" i="7"/>
  <c r="H33" i="7"/>
  <c r="G33" i="2" s="1"/>
  <c r="G7" i="7"/>
  <c r="B1" i="7"/>
  <c r="D32" i="7"/>
  <c r="E32" i="7" s="1"/>
  <c r="E44" i="6"/>
  <c r="D31" i="7"/>
  <c r="F31" i="7" s="1"/>
  <c r="G31" i="7" s="1"/>
  <c r="E43" i="6"/>
  <c r="D30" i="7"/>
  <c r="F30" i="7" s="1"/>
  <c r="G30" i="7" s="1"/>
  <c r="E42" i="6"/>
  <c r="D29" i="7"/>
  <c r="E29" i="7" s="1"/>
  <c r="E41" i="6"/>
  <c r="D28" i="7"/>
  <c r="E28" i="7" s="1"/>
  <c r="E40" i="6"/>
  <c r="D27" i="7"/>
  <c r="F27" i="7" s="1"/>
  <c r="G27" i="7" s="1"/>
  <c r="E39" i="6"/>
  <c r="D26" i="7"/>
  <c r="F26" i="7" s="1"/>
  <c r="G26" i="7" s="1"/>
  <c r="E38" i="6"/>
  <c r="D25" i="7"/>
  <c r="F25" i="7" s="1"/>
  <c r="G25" i="7" s="1"/>
  <c r="E37" i="6"/>
  <c r="D24" i="7"/>
  <c r="E24" i="7" s="1"/>
  <c r="E36" i="6"/>
  <c r="E35" i="6"/>
  <c r="D22" i="7"/>
  <c r="F22" i="7" s="1"/>
  <c r="G22" i="7" s="1"/>
  <c r="E34" i="6"/>
  <c r="D21" i="7"/>
  <c r="F21" i="7" s="1"/>
  <c r="G21" i="7" s="1"/>
  <c r="E33" i="6"/>
  <c r="D20" i="7"/>
  <c r="E20" i="7" s="1"/>
  <c r="E32" i="6"/>
  <c r="E31" i="6"/>
  <c r="D18" i="7"/>
  <c r="F18" i="7" s="1"/>
  <c r="G18" i="7" s="1"/>
  <c r="E30" i="6"/>
  <c r="D17" i="7"/>
  <c r="F17" i="7" s="1"/>
  <c r="G17" i="7" s="1"/>
  <c r="E29" i="6"/>
  <c r="E28" i="6"/>
  <c r="D15" i="7"/>
  <c r="F15" i="7" s="1"/>
  <c r="G15" i="7" s="1"/>
  <c r="E27" i="6"/>
  <c r="D14" i="7"/>
  <c r="F14" i="7" s="1"/>
  <c r="G14" i="7" s="1"/>
  <c r="E26" i="6"/>
  <c r="D13" i="7"/>
  <c r="F13" i="7" s="1"/>
  <c r="G13" i="7" s="1"/>
  <c r="E25" i="6"/>
  <c r="D12" i="7"/>
  <c r="E12" i="7" s="1"/>
  <c r="E24" i="6"/>
  <c r="E23" i="6"/>
  <c r="D10" i="7"/>
  <c r="F10" i="7" s="1"/>
  <c r="G10" i="7" s="1"/>
  <c r="D9" i="7"/>
  <c r="E9" i="7" s="1"/>
  <c r="E21" i="6"/>
  <c r="E20" i="6"/>
  <c r="E19" i="6"/>
  <c r="E18" i="6"/>
  <c r="B13" i="6"/>
  <c r="B1" i="6"/>
  <c r="H18" i="19"/>
  <c r="G14" i="25" l="1"/>
  <c r="F14" i="25"/>
  <c r="H41" i="6"/>
  <c r="I41" i="6" s="1"/>
  <c r="J41" i="6" s="1"/>
  <c r="K41" i="6" s="1"/>
  <c r="J20" i="15"/>
  <c r="L20" i="15" s="1"/>
  <c r="H22" i="6"/>
  <c r="I22" i="6" s="1"/>
  <c r="J22" i="6" s="1"/>
  <c r="K22" i="6" s="1"/>
  <c r="H26" i="6"/>
  <c r="I26" i="6" s="1"/>
  <c r="J26" i="6" s="1"/>
  <c r="K26" i="6" s="1"/>
  <c r="F14" i="16"/>
  <c r="E38" i="2" s="1"/>
  <c r="H38" i="2" s="1"/>
  <c r="H21" i="14"/>
  <c r="E37" i="2" s="1"/>
  <c r="H37" i="2" s="1"/>
  <c r="I16" i="9"/>
  <c r="E35" i="2" s="1"/>
  <c r="H35" i="2" s="1"/>
  <c r="I16" i="11"/>
  <c r="E30" i="2" s="1"/>
  <c r="H30" i="2" s="1"/>
  <c r="H19" i="6"/>
  <c r="I19" i="6" s="1"/>
  <c r="H27" i="6"/>
  <c r="I27" i="6" s="1"/>
  <c r="H43" i="6"/>
  <c r="I43" i="6" s="1"/>
  <c r="H23" i="6"/>
  <c r="I23" i="6" s="1"/>
  <c r="J23" i="6" s="1"/>
  <c r="K23" i="6" s="1"/>
  <c r="H25" i="6"/>
  <c r="I25" i="6" s="1"/>
  <c r="J25" i="6" s="1"/>
  <c r="K25" i="6" s="1"/>
  <c r="D11" i="7"/>
  <c r="F11" i="7" s="1"/>
  <c r="G11" i="7" s="1"/>
  <c r="H31" i="6"/>
  <c r="I31" i="6" s="1"/>
  <c r="J31" i="6" s="1"/>
  <c r="K31" i="6" s="1"/>
  <c r="H35" i="6"/>
  <c r="I35" i="6" s="1"/>
  <c r="J35" i="6" s="1"/>
  <c r="K35" i="6" s="1"/>
  <c r="H34" i="6"/>
  <c r="I34" i="6" s="1"/>
  <c r="J34" i="6" s="1"/>
  <c r="K34" i="6" s="1"/>
  <c r="H42" i="6"/>
  <c r="I42" i="6" s="1"/>
  <c r="J42" i="6" s="1"/>
  <c r="K42" i="6" s="1"/>
  <c r="F21" i="10"/>
  <c r="J16" i="15"/>
  <c r="L16" i="15" s="1"/>
  <c r="J12" i="15"/>
  <c r="L12" i="15" s="1"/>
  <c r="L17" i="15"/>
  <c r="L13" i="15"/>
  <c r="J15" i="15"/>
  <c r="L15" i="15" s="1"/>
  <c r="L21" i="15"/>
  <c r="J11" i="15"/>
  <c r="L11" i="15" s="1"/>
  <c r="J19" i="15"/>
  <c r="L19" i="15" s="1"/>
  <c r="J14" i="15"/>
  <c r="L14" i="15" s="1"/>
  <c r="J22" i="15"/>
  <c r="L22" i="15" s="1"/>
  <c r="J23" i="15"/>
  <c r="L23" i="15" s="1"/>
  <c r="L10" i="15"/>
  <c r="J18" i="15"/>
  <c r="L18" i="15" s="1"/>
  <c r="F15" i="8"/>
  <c r="E34" i="2" s="1"/>
  <c r="H34" i="2" s="1"/>
  <c r="H20" i="6"/>
  <c r="I20" i="6" s="1"/>
  <c r="J20" i="6" s="1"/>
  <c r="K20" i="6" s="1"/>
  <c r="D23" i="7"/>
  <c r="F23" i="7" s="1"/>
  <c r="G23" i="7" s="1"/>
  <c r="H28" i="6"/>
  <c r="I28" i="6" s="1"/>
  <c r="J28" i="6" s="1"/>
  <c r="K28" i="6" s="1"/>
  <c r="H18" i="6"/>
  <c r="I18" i="6" s="1"/>
  <c r="J18" i="6" s="1"/>
  <c r="K18" i="6" s="1"/>
  <c r="H29" i="6"/>
  <c r="I29" i="6" s="1"/>
  <c r="J29" i="6" s="1"/>
  <c r="K29" i="6" s="1"/>
  <c r="H33" i="6"/>
  <c r="I33" i="6" s="1"/>
  <c r="J33" i="6" s="1"/>
  <c r="K33" i="6" s="1"/>
  <c r="H44" i="6"/>
  <c r="I44" i="6" s="1"/>
  <c r="D8" i="7"/>
  <c r="E8" i="7" s="1"/>
  <c r="H32" i="6"/>
  <c r="I32" i="6" s="1"/>
  <c r="H36" i="6"/>
  <c r="I36" i="6" s="1"/>
  <c r="J36" i="6" s="1"/>
  <c r="K36" i="6" s="1"/>
  <c r="H30" i="6"/>
  <c r="I30" i="6" s="1"/>
  <c r="J30" i="6" s="1"/>
  <c r="K30" i="6" s="1"/>
  <c r="H37" i="6"/>
  <c r="I37" i="6" s="1"/>
  <c r="J37" i="6" s="1"/>
  <c r="K37" i="6" s="1"/>
  <c r="H40" i="6"/>
  <c r="I40" i="6" s="1"/>
  <c r="J40" i="6" s="1"/>
  <c r="K40" i="6" s="1"/>
  <c r="D16" i="7"/>
  <c r="E16" i="7" s="1"/>
  <c r="H39" i="6"/>
  <c r="I39" i="6" s="1"/>
  <c r="J39" i="6" s="1"/>
  <c r="K39" i="6" s="1"/>
  <c r="H38" i="6"/>
  <c r="I38" i="6" s="1"/>
  <c r="J38" i="6" s="1"/>
  <c r="K38" i="6" s="1"/>
  <c r="D19" i="7"/>
  <c r="F19" i="7" s="1"/>
  <c r="G19" i="7" s="1"/>
  <c r="H21" i="6"/>
  <c r="I21" i="6" s="1"/>
  <c r="J21" i="6" s="1"/>
  <c r="K21" i="6" s="1"/>
  <c r="H24" i="6"/>
  <c r="I24" i="6" s="1"/>
  <c r="J24" i="6" s="1"/>
  <c r="K24" i="6" s="1"/>
  <c r="F12" i="7"/>
  <c r="G12" i="7" s="1"/>
  <c r="E13" i="7"/>
  <c r="F9" i="7"/>
  <c r="G9" i="7" s="1"/>
  <c r="F29" i="7"/>
  <c r="G29" i="7" s="1"/>
  <c r="E25" i="7"/>
  <c r="F28" i="7"/>
  <c r="G28" i="7" s="1"/>
  <c r="E17" i="7"/>
  <c r="F20" i="7"/>
  <c r="G20" i="7" s="1"/>
  <c r="F32" i="7"/>
  <c r="G32" i="7" s="1"/>
  <c r="E21" i="7"/>
  <c r="F24" i="7"/>
  <c r="G24" i="7" s="1"/>
  <c r="E14" i="7"/>
  <c r="E22" i="7"/>
  <c r="E30" i="7"/>
  <c r="E27" i="7"/>
  <c r="E10" i="7"/>
  <c r="E18" i="7"/>
  <c r="E26" i="7"/>
  <c r="E15" i="7"/>
  <c r="E31" i="7"/>
  <c r="J27" i="6" l="1"/>
  <c r="K27" i="6" s="1"/>
  <c r="F16" i="7"/>
  <c r="G16" i="7" s="1"/>
  <c r="J19" i="6"/>
  <c r="K19" i="6" s="1"/>
  <c r="J43" i="6"/>
  <c r="K43" i="6" s="1"/>
  <c r="E23" i="7"/>
  <c r="J44" i="6"/>
  <c r="K44" i="6" s="1"/>
  <c r="E11" i="7"/>
  <c r="L45" i="6"/>
  <c r="G28" i="2" s="1"/>
  <c r="E29" i="2"/>
  <c r="L24" i="15"/>
  <c r="E31" i="2" s="1"/>
  <c r="H31" i="2" s="1"/>
  <c r="J32" i="6"/>
  <c r="K32" i="6" s="1"/>
  <c r="E19" i="7"/>
  <c r="F8" i="7"/>
  <c r="G8" i="7" s="1"/>
  <c r="F10" i="13"/>
  <c r="G33" i="7" l="1"/>
  <c r="E33" i="2" s="1"/>
  <c r="H33" i="2" s="1"/>
  <c r="K45" i="6"/>
  <c r="E28" i="2" s="1"/>
  <c r="H28" i="2" s="1"/>
  <c r="H29" i="2"/>
  <c r="B1" i="17"/>
  <c r="B1" i="13"/>
  <c r="C1" i="5"/>
  <c r="F42" i="19" l="1"/>
  <c r="F39" i="19"/>
  <c r="F38" i="19"/>
  <c r="F37" i="19"/>
  <c r="F36" i="19"/>
  <c r="F31" i="19"/>
  <c r="F27" i="19"/>
  <c r="D39" i="19" s="1"/>
  <c r="F26" i="19"/>
  <c r="D38" i="19" s="1"/>
  <c r="F25" i="19"/>
  <c r="D37" i="19" s="1"/>
  <c r="F24" i="19"/>
  <c r="D36" i="19" s="1"/>
  <c r="F23" i="19"/>
  <c r="D35" i="19" s="1"/>
  <c r="F22" i="19"/>
  <c r="D34" i="19" s="1"/>
  <c r="F21" i="19"/>
  <c r="D33" i="19" s="1"/>
  <c r="F33" i="19" s="1"/>
  <c r="F20" i="19"/>
  <c r="D32" i="19" s="1"/>
  <c r="F19" i="19"/>
  <c r="B39" i="19"/>
  <c r="B38" i="19"/>
  <c r="B37" i="19"/>
  <c r="B36" i="19"/>
  <c r="B35" i="19"/>
  <c r="F35" i="19" s="1"/>
  <c r="B34" i="19"/>
  <c r="B33" i="19"/>
  <c r="F8" i="19"/>
  <c r="B32" i="19" s="1"/>
  <c r="F7" i="19"/>
  <c r="J4" i="19"/>
  <c r="J2" i="19"/>
  <c r="E39" i="2"/>
  <c r="H39" i="2" s="1"/>
  <c r="G19" i="13"/>
  <c r="G36" i="2" s="1"/>
  <c r="G40" i="2" s="1"/>
  <c r="F18" i="13"/>
  <c r="F17" i="13"/>
  <c r="F16" i="13"/>
  <c r="F15" i="13"/>
  <c r="F14" i="13"/>
  <c r="F13" i="13"/>
  <c r="F12" i="13"/>
  <c r="F11" i="13"/>
  <c r="I40" i="5"/>
  <c r="I30" i="5"/>
  <c r="I23" i="5"/>
  <c r="I13" i="5"/>
  <c r="F34" i="19" l="1"/>
  <c r="I33" i="5"/>
  <c r="G24" i="2" s="1"/>
  <c r="F32" i="19"/>
  <c r="D44" i="19"/>
  <c r="G23" i="2"/>
  <c r="K36" i="5"/>
  <c r="J36" i="5"/>
  <c r="G48" i="2"/>
  <c r="F19" i="13"/>
  <c r="E36" i="2" s="1"/>
  <c r="F40" i="19" l="1"/>
  <c r="B44" i="19" s="1"/>
  <c r="F44" i="19" s="1"/>
  <c r="H36" i="2"/>
  <c r="G22" i="2"/>
  <c r="F18" i="3"/>
  <c r="G21" i="2" s="1"/>
  <c r="Q21" i="2" s="1"/>
  <c r="K20" i="2" l="1"/>
  <c r="J20" i="2"/>
  <c r="F28" i="12"/>
  <c r="F31" i="12" s="1"/>
  <c r="F33" i="12" s="1"/>
  <c r="E32" i="2" s="1"/>
  <c r="H32" i="2" s="1"/>
  <c r="H40" i="2" s="1"/>
  <c r="H48" i="2" s="1"/>
  <c r="E43" i="2"/>
  <c r="G25" i="2"/>
  <c r="E40" i="2" l="1"/>
  <c r="E48" i="2" s="1"/>
  <c r="G43" i="2"/>
  <c r="Q40" i="2" l="1"/>
  <c r="K39" i="2"/>
  <c r="J39" i="2"/>
  <c r="J47" i="2"/>
  <c r="K47" i="2"/>
  <c r="H43" i="2"/>
</calcChain>
</file>

<file path=xl/sharedStrings.xml><?xml version="1.0" encoding="utf-8"?>
<sst xmlns="http://schemas.openxmlformats.org/spreadsheetml/2006/main" count="1409" uniqueCount="944">
  <si>
    <t>BUDGET INSTRUCTIONS</t>
  </si>
  <si>
    <t>PLEASE READ PRIOR TO BEGINNING THE BUDGET</t>
  </si>
  <si>
    <t>North Carolina Department of Health and Human Services</t>
  </si>
  <si>
    <t>Nutrition Services Branch</t>
  </si>
  <si>
    <t>Special Nutrition Programs</t>
  </si>
  <si>
    <t>Child and Adult Care Food Program</t>
  </si>
  <si>
    <t>Excel Worksheet</t>
  </si>
  <si>
    <t>Required ?</t>
  </si>
  <si>
    <t>Notes</t>
  </si>
  <si>
    <t>Yes</t>
  </si>
  <si>
    <t>Includes</t>
  </si>
  <si>
    <t>C – Other Income &amp; Excess Balance</t>
  </si>
  <si>
    <t>Federal Income Sources (if applicable)</t>
  </si>
  <si>
    <t>Other Income Sources</t>
  </si>
  <si>
    <t xml:space="preserve">No </t>
  </si>
  <si>
    <t>Requires Specific Prior Written Approval (SPWA)</t>
  </si>
  <si>
    <t>(unless CACFP funds are used for this item)</t>
  </si>
  <si>
    <t>Requires three quotes</t>
  </si>
  <si>
    <t>No</t>
  </si>
  <si>
    <t>Examples: copy paper, toner, postage</t>
  </si>
  <si>
    <t>Cost allocation plan is required if the items are not used 100% by CACFP</t>
  </si>
  <si>
    <t xml:space="preserve">Yes  </t>
  </si>
  <si>
    <t>Includes costs for communication services purchased or leased (phones, cell phones) – must be in Institution’s business name</t>
  </si>
  <si>
    <t>Requires cost allocation plan if not used 100% by CACFP</t>
  </si>
  <si>
    <t>Specific Prior Written Approval is required for Special lease arrangements - capital leases, sale-with-lease-back leases, less-than-arms-length transactions involving space/building rental, and lease with option-to-purchase.</t>
  </si>
  <si>
    <t xml:space="preserve">Documentation required to be attached and submitted with the budget: </t>
  </si>
  <si>
    <t>1) Documentation to support percentage allocated to CACFP (allocation methodology).</t>
  </si>
  <si>
    <t xml:space="preserve">2) Copy of premium or documentation indication type and cost of insurance.   </t>
  </si>
  <si>
    <t>Includes contracted services such as bookkeeping, auditing, legal services</t>
  </si>
  <si>
    <t>Documentation required:</t>
  </si>
  <si>
    <t xml:space="preserve">1) Copies of all contracts and estimates (quotes) from three sources. </t>
  </si>
  <si>
    <r>
      <t>2) Documentation to support percentage allocated to CACFP must be attached (cost allocation plan).</t>
    </r>
    <r>
      <rPr>
        <b/>
        <sz val="11"/>
        <color rgb="FF000000"/>
        <rFont val="Calibri"/>
        <family val="2"/>
      </rPr>
      <t xml:space="preserve"> </t>
    </r>
  </si>
  <si>
    <t>Examples: travel for training or monitoring sponsored homes; travel for CACFP training or conferences</t>
  </si>
  <si>
    <t xml:space="preserve">Indirect costs must be supported by the cost allocation plan that assigns an indirect cost rate. </t>
  </si>
  <si>
    <t>Program Year:  October 1, 2018 - September 30, 2019</t>
  </si>
  <si>
    <t>SPONSOR PROFILE</t>
  </si>
  <si>
    <t xml:space="preserve">2.  Agreement Number:  </t>
  </si>
  <si>
    <t xml:space="preserve">4.  Do you operate the CACFP in other States?      </t>
  </si>
  <si>
    <t xml:space="preserve">* A cost allocation plan to determine an equitable distribution of the administrative costs between the states must be used and the plan submitted. </t>
  </si>
  <si>
    <t>Original</t>
  </si>
  <si>
    <t>Amendment 1</t>
  </si>
  <si>
    <t>Amendment 2</t>
  </si>
  <si>
    <t xml:space="preserve">6.  Are you a multi-purpose organization operating other programs in addition to CACFP?    </t>
  </si>
  <si>
    <t>Amendment 3</t>
  </si>
  <si>
    <t>Amendment 4</t>
  </si>
  <si>
    <t>d.</t>
  </si>
  <si>
    <t>Amendment 5</t>
  </si>
  <si>
    <t xml:space="preserve">     b.</t>
  </si>
  <si>
    <t>e.</t>
  </si>
  <si>
    <t>Amendment 6</t>
  </si>
  <si>
    <t xml:space="preserve">     c.</t>
  </si>
  <si>
    <t>f.</t>
  </si>
  <si>
    <t>REVENUE</t>
  </si>
  <si>
    <t>Income Source</t>
  </si>
  <si>
    <t>Total Annual Expense                   (A)</t>
  </si>
  <si>
    <t>CACFP Funded                     (B)</t>
  </si>
  <si>
    <t>CERTIFICATION AND SIGNATURE (PAPER SUBMISSION ONLY)</t>
  </si>
  <si>
    <t>The representations made herein on behalf of the Institution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</si>
  <si>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Signature of Owner or Board Chairman</t>
  </si>
  <si>
    <t>Date</t>
  </si>
  <si>
    <t>Printed Name</t>
  </si>
  <si>
    <t>Institution:</t>
  </si>
  <si>
    <t xml:space="preserve">Institution: </t>
  </si>
  <si>
    <t xml:space="preserve">Agreement Number:  </t>
  </si>
  <si>
    <t>x</t>
  </si>
  <si>
    <t>=</t>
  </si>
  <si>
    <t>Check</t>
  </si>
  <si>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</si>
  <si>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t>
  </si>
  <si>
    <t xml:space="preserve">CFDA No. </t>
  </si>
  <si>
    <t>Program Title</t>
  </si>
  <si>
    <t>Federal Award ID</t>
  </si>
  <si>
    <t>Pass-through Y/N</t>
  </si>
  <si>
    <t>Award Year</t>
  </si>
  <si>
    <t>Amount Received</t>
  </si>
  <si>
    <t>Total Income Award for use in CACFP</t>
  </si>
  <si>
    <t>Total Federal Income Sources:</t>
  </si>
  <si>
    <t>Other Income Source</t>
  </si>
  <si>
    <t>Total Income Available for use in CACFP</t>
  </si>
  <si>
    <t>Total Other Income Sources:</t>
  </si>
  <si>
    <t>Carry Over from Other Nutrition Programs (NON-CACFP FUNDS ONLY)</t>
  </si>
  <si>
    <t>1.</t>
  </si>
  <si>
    <t>2.</t>
  </si>
  <si>
    <t>3.</t>
  </si>
  <si>
    <t>Total Non-CACFP Carry Over:</t>
  </si>
  <si>
    <t>Total Federal and Other Income Sources:</t>
  </si>
  <si>
    <t>Total CACFP Carry Over:</t>
  </si>
  <si>
    <t xml:space="preserve">CFDA - (Catalog of Federal Domestic Assistance) number means the number assigned to a Federal Program) </t>
  </si>
  <si>
    <t>Administrative Labor and Taxes</t>
  </si>
  <si>
    <t>Specific Prior Written Approval Obtained to work MORE THAN 173.33 hours per month for CACFP?</t>
  </si>
  <si>
    <t>If "yes", include documentation in application</t>
  </si>
  <si>
    <t>If "Yes", Approved Number of Hours is? If "No", LEAVE BLANK</t>
  </si>
  <si>
    <t xml:space="preserve"> Employees</t>
  </si>
  <si>
    <t>Totals</t>
  </si>
  <si>
    <t>Funding</t>
  </si>
  <si>
    <t xml:space="preserve">Employee Name </t>
  </si>
  <si>
    <t xml:space="preserve">Classify Duties:         a.   Administrative       b.   Accounting                 c.   Monitoring                  d.   Training            </t>
  </si>
  <si>
    <t>Gross Monthly Wages</t>
  </si>
  <si>
    <t>Gross Monthly Wages Attributable to CACFP</t>
  </si>
  <si>
    <t>Total Monthly Employer Taxes Attributable to CACFP</t>
  </si>
  <si>
    <t>EX:  Benny Johnson</t>
  </si>
  <si>
    <t>A = 25%, B = 75%</t>
  </si>
  <si>
    <t>EX: Sally Creger</t>
  </si>
  <si>
    <t>B = 100%</t>
  </si>
  <si>
    <t>Grand Totals</t>
  </si>
  <si>
    <t>Worksheet Requires General Approval in the Budget except for the following:</t>
  </si>
  <si>
    <t>Percentage Attributed to CACFP</t>
  </si>
  <si>
    <t>EX:  Tom Jones</t>
  </si>
  <si>
    <t>a = Health, c = Life</t>
  </si>
  <si>
    <t xml:space="preserve"> </t>
  </si>
  <si>
    <t>Column</t>
  </si>
  <si>
    <t>Total Annual Food Service Expense</t>
  </si>
  <si>
    <t>Cost Allocation Plan:</t>
  </si>
  <si>
    <t>Columns</t>
  </si>
  <si>
    <t>Ex.  Copier</t>
  </si>
  <si>
    <t>Straight Line</t>
  </si>
  <si>
    <t>Total</t>
  </si>
  <si>
    <t>Cost Allocation Plan</t>
  </si>
  <si>
    <t>USEFUL LIFE GUIDELINES</t>
  </si>
  <si>
    <t>Life/Est.</t>
  </si>
  <si>
    <t>(years)</t>
  </si>
  <si>
    <t>Computer, Software</t>
  </si>
  <si>
    <t>Telephone Equipment</t>
  </si>
  <si>
    <t>Percentage Allocated to CACFP</t>
  </si>
  <si>
    <t>Note: Each row with a percentage allocated to CACFP less than 100% requires a cost allocation plan.</t>
  </si>
  <si>
    <t>2.      Provide information pertaining to the Lessor/Landlord:</t>
  </si>
  <si>
    <t xml:space="preserve">Lessor:  </t>
  </si>
  <si>
    <t>Zip</t>
  </si>
  <si>
    <t>Contact Person:</t>
  </si>
  <si>
    <t>Telephone Number:</t>
  </si>
  <si>
    <t>3.  Terms of the Lease:</t>
  </si>
  <si>
    <t>Beginning Date</t>
  </si>
  <si>
    <t>Ending Date</t>
  </si>
  <si>
    <t>4.  Lease Cost Allocation Plan:</t>
  </si>
  <si>
    <t xml:space="preserve">b.  Monthly Amount of Utilities </t>
  </si>
  <si>
    <t>c.  Total Lease and Utilities</t>
  </si>
  <si>
    <t>e.  Monthly Cost for CACFP</t>
  </si>
  <si>
    <t>f.  Annual Expense for CACFP Operations</t>
  </si>
  <si>
    <t xml:space="preserve">Insurance Premiums </t>
  </si>
  <si>
    <t xml:space="preserve">Type of Insurance  </t>
  </si>
  <si>
    <t>Policy #</t>
  </si>
  <si>
    <t>Name of Company</t>
  </si>
  <si>
    <t>Total Insurance Cost</t>
  </si>
  <si>
    <t xml:space="preserve">Note: Each row with a percentage allocated to CACFP less than 100% requires a cost allocation plan. </t>
  </si>
  <si>
    <t>Rate</t>
  </si>
  <si>
    <t>Monthly Averages</t>
  </si>
  <si>
    <t>Employee Name</t>
  </si>
  <si>
    <t>Enter the purpose and location for the administrative travel.</t>
  </si>
  <si>
    <t xml:space="preserve">Worksheet Requires General Approval in the Budget. </t>
  </si>
  <si>
    <t xml:space="preserve"> Indirect Costs</t>
  </si>
  <si>
    <t>Computation of Indirect Costs</t>
  </si>
  <si>
    <t>Type of Costs</t>
  </si>
  <si>
    <t>Total Indirect Costs</t>
  </si>
  <si>
    <t>SPECIFIC PRIOR WRITTEN APPROVAL REQUEST FORM</t>
  </si>
  <si>
    <t xml:space="preserve">Institution Name:  </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</si>
  <si>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</si>
  <si>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</si>
  <si>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</si>
  <si>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</si>
  <si>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</si>
  <si>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</si>
  <si>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</si>
  <si>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</si>
  <si>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COST ALLOCATION PLAN</t>
  </si>
  <si>
    <t>(A)  Total Facility Square Footage:</t>
  </si>
  <si>
    <t>X</t>
  </si>
  <si>
    <t>Length (ft.)</t>
  </si>
  <si>
    <t>Width (ft.)</t>
  </si>
  <si>
    <t>Total S.F.</t>
  </si>
  <si>
    <t>Example:</t>
  </si>
  <si>
    <t>(B) *</t>
  </si>
  <si>
    <t>(C)</t>
  </si>
  <si>
    <t>(D)</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</si>
  <si>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</si>
  <si>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</si>
  <si>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</si>
  <si>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</si>
  <si>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</si>
  <si>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</si>
  <si>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</si>
  <si>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</si>
  <si>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</si>
  <si>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</si>
  <si>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</si>
  <si>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</si>
  <si>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</si>
  <si>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</si>
  <si>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</si>
  <si>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</si>
  <si>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</si>
  <si>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</si>
  <si>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</si>
  <si>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(H)</t>
  </si>
  <si>
    <t>Percentage of Time Room is Used for  CACFP</t>
  </si>
  <si>
    <t>CACFP Square Footage</t>
  </si>
  <si>
    <r>
      <t>(I)</t>
    </r>
    <r>
      <rPr>
        <b/>
        <sz val="10"/>
        <rFont val="Arial"/>
        <family val="2"/>
      </rPr>
      <t xml:space="preserve"> TOTAL of Column H:</t>
    </r>
  </si>
  <si>
    <t>Topic</t>
  </si>
  <si>
    <t>Section</t>
  </si>
  <si>
    <t>Page #</t>
  </si>
  <si>
    <t>Specific Item</t>
  </si>
  <si>
    <t>Prior Approval</t>
  </si>
  <si>
    <t>SPWA</t>
  </si>
  <si>
    <t>FNSRO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</si>
  <si>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</si>
  <si>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</si>
  <si>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</si>
  <si>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</si>
  <si>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</si>
  <si>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</si>
  <si>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</si>
  <si>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</si>
  <si>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</si>
  <si>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</si>
  <si>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</si>
  <si>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</si>
  <si>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</si>
  <si>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</si>
  <si>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</si>
  <si>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</si>
  <si>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</si>
  <si>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</si>
  <si>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</si>
  <si>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</si>
  <si>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</si>
  <si>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</si>
  <si>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</si>
  <si>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</si>
  <si>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</si>
  <si>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</si>
  <si>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</si>
  <si>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</si>
  <si>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</si>
  <si>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</si>
  <si>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</si>
  <si>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</si>
  <si>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</si>
  <si>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</si>
  <si>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</si>
  <si>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</si>
  <si>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</si>
  <si>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</si>
  <si>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</si>
  <si>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</si>
  <si>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</si>
  <si>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</si>
  <si>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</si>
  <si>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</si>
  <si>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</si>
  <si>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</si>
  <si>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</si>
  <si>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</si>
  <si>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</si>
  <si>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</si>
  <si>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</si>
  <si>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</si>
  <si>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</si>
  <si>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</si>
  <si>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</si>
  <si>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</si>
  <si>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</si>
  <si>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</si>
  <si>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</si>
  <si>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</si>
  <si>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</si>
  <si>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</si>
  <si>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</si>
  <si>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</si>
  <si>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</si>
  <si>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</si>
  <si>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</si>
  <si>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</si>
  <si>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</si>
  <si>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</si>
  <si>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</si>
  <si>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</si>
  <si>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</si>
  <si>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</si>
  <si>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</si>
  <si>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</si>
  <si>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</si>
  <si>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</si>
  <si>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</si>
  <si>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</si>
  <si>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</si>
  <si>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</si>
  <si>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</si>
  <si>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</si>
  <si>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</si>
  <si>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</si>
  <si>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</si>
  <si>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</si>
  <si>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</si>
  <si>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</si>
  <si>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</si>
  <si>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</si>
  <si>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</si>
  <si>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</si>
  <si>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</si>
  <si>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</si>
  <si>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</si>
  <si>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</si>
  <si>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</si>
  <si>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</si>
  <si>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</si>
  <si>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</si>
  <si>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</si>
  <si>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</si>
  <si>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</si>
  <si>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</si>
  <si>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</si>
  <si>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</si>
  <si>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</si>
  <si>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</si>
  <si>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</si>
  <si>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</si>
  <si>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</si>
  <si>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</si>
  <si>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</si>
  <si>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</si>
  <si>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</si>
  <si>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Note 1&gt;&gt;</t>
  </si>
  <si>
    <r>
      <t xml:space="preserve">The following is an accumulation of comparables data from </t>
    </r>
    <r>
      <rPr>
        <b/>
        <sz val="11"/>
        <color rgb="FFFF0000"/>
        <rFont val="Calibri"/>
        <family val="2"/>
        <scheme val="minor"/>
      </rPr>
      <t xml:space="preserve">Tabs 5-6 </t>
    </r>
    <r>
      <rPr>
        <sz val="11"/>
        <color rgb="FF0000FF"/>
        <rFont val="Calibri"/>
        <family val="2"/>
        <scheme val="minor"/>
      </rPr>
      <t xml:space="preserve">into a single chart used for the formation of Guides on </t>
    </r>
    <r>
      <rPr>
        <b/>
        <sz val="11"/>
        <color rgb="FFFF0000"/>
        <rFont val="Calibri"/>
        <family val="2"/>
        <scheme val="minor"/>
      </rPr>
      <t>Tab 7.1</t>
    </r>
    <r>
      <rPr>
        <sz val="11"/>
        <color rgb="FF0000FF"/>
        <rFont val="Calibri"/>
        <family val="2"/>
        <scheme val="minor"/>
      </rPr>
      <t xml:space="preserve"> &amp; </t>
    </r>
    <r>
      <rPr>
        <b/>
        <sz val="11"/>
        <color rgb="FFFF0000"/>
        <rFont val="Calibri"/>
        <family val="2"/>
        <scheme val="minor"/>
      </rPr>
      <t>Tab 7.2</t>
    </r>
    <r>
      <rPr>
        <sz val="11"/>
        <color rgb="FF0000FF"/>
        <rFont val="Calibri"/>
        <family val="2"/>
        <scheme val="minor"/>
      </rPr>
      <t>.</t>
    </r>
  </si>
  <si>
    <t>Note 2&gt;&gt;</t>
  </si>
  <si>
    <t>Update the Inflation Data each year by replacing the bottom year as you shift the most revent 5 years down one row to make room for the current year's data per the link provided.</t>
  </si>
  <si>
    <t>Data Accumulated From Tabs 5-6 (Hardcoded)</t>
  </si>
  <si>
    <t>Tier</t>
  </si>
  <si>
    <t>Facility Min</t>
  </si>
  <si>
    <t>Facility Max</t>
  </si>
  <si>
    <t>Payroll $/Facility</t>
  </si>
  <si>
    <t>Payroll as % Reimb</t>
  </si>
  <si>
    <t>Wage $/Facility</t>
  </si>
  <si>
    <t>Wage as % Reimb</t>
  </si>
  <si>
    <t>Admin Cost $/Facility</t>
  </si>
  <si>
    <t>Admin Cost as % Reimb</t>
  </si>
  <si>
    <t># Employees per Facility</t>
  </si>
  <si>
    <t>150k+</t>
  </si>
  <si>
    <t>125-150k</t>
  </si>
  <si>
    <t>100-125k</t>
  </si>
  <si>
    <t>75-100k</t>
  </si>
  <si>
    <t>50-75k</t>
  </si>
  <si>
    <t>25-50k</t>
  </si>
  <si>
    <t>10-25k</t>
  </si>
  <si>
    <t>0-10k</t>
  </si>
  <si>
    <t>Inflation Data CY + Trailing 5 Years per http://www.usinflationcalculator.com/inflation/current-inflation-rates/</t>
  </si>
  <si>
    <t>Year</t>
  </si>
  <si>
    <t>Jan</t>
  </si>
  <si>
    <t>Feb</t>
  </si>
  <si>
    <t>Mar</t>
  </si>
  <si>
    <t>Apr</t>
  </si>
  <si>
    <t>May</t>
  </si>
  <si>
    <t>Jun</t>
  </si>
  <si>
    <t>Jul</t>
  </si>
  <si>
    <t>Aug</t>
  </si>
  <si>
    <t>Sep</t>
  </si>
  <si>
    <t>Oct</t>
  </si>
  <si>
    <t>Nov</t>
  </si>
  <si>
    <t>Dec</t>
  </si>
  <si>
    <t>Avg</t>
  </si>
  <si>
    <t>Current Year + Trailing 5 Year Average</t>
  </si>
  <si>
    <t>CACFP Administrative Expenditures Guide</t>
  </si>
  <si>
    <t>COMPLETE THE FOLLOWING GUIDE IF YOU ANSWERED "YES" TO BEING A NEW SPONSORING ORGANIZATION IN NC ON THE BUDGET TAB. SEE INSTRUCTIONS BELOW.</t>
  </si>
  <si>
    <t>Purpose and Use&gt;&gt;</t>
  </si>
  <si>
    <r>
      <t xml:space="preserve">The following is a </t>
    </r>
    <r>
      <rPr>
        <b/>
        <sz val="11"/>
        <rFont val="Calibri"/>
        <family val="2"/>
        <scheme val="minor"/>
      </rPr>
      <t>Guide</t>
    </r>
    <r>
      <rPr>
        <sz val="11"/>
        <rFont val="Calibri"/>
        <family val="2"/>
        <scheme val="minor"/>
      </rPr>
      <t xml:space="preserve"> to </t>
    </r>
    <r>
      <rPr>
        <u/>
        <sz val="11"/>
        <rFont val="Calibri"/>
        <family val="2"/>
        <scheme val="minor"/>
      </rPr>
      <t>assist in the development of reasonable cost structures based on the nature and size of your organization</t>
    </r>
    <r>
      <rPr>
        <sz val="11"/>
        <rFont val="Calibri"/>
        <family val="2"/>
        <scheme val="minor"/>
      </rPr>
      <t xml:space="preserve">.  The "Should Be" balances yielded below should be compared to budgeted costs for reasonableness. However, budgets should only include costs which are both reasonable AND necessary; therefore, </t>
    </r>
    <r>
      <rPr>
        <b/>
        <sz val="11"/>
        <rFont val="Calibri"/>
        <family val="2"/>
        <scheme val="minor"/>
      </rPr>
      <t>inflating budgeted costs to reach "Should Be" balances WILL BE DISALLOWED if those costs are not determined to be both reasonable and necessary</t>
    </r>
    <r>
      <rPr>
        <sz val="11"/>
        <rFont val="Calibri"/>
        <family val="2"/>
        <scheme val="minor"/>
      </rPr>
      <t xml:space="preserve"> to operate within the CACFP. Furthermore, </t>
    </r>
    <r>
      <rPr>
        <b/>
        <sz val="11"/>
        <rFont val="Calibri"/>
        <family val="2"/>
        <scheme val="minor"/>
      </rPr>
      <t>if you have budgeted for costs in excess of "Should Be" balances the State Agency may disallow related costs.</t>
    </r>
  </si>
  <si>
    <r>
      <rPr>
        <b/>
        <sz val="12"/>
        <color theme="1"/>
        <rFont val="Calibri"/>
        <family val="2"/>
        <scheme val="minor"/>
      </rPr>
      <t>Instructions&gt;&gt;</t>
    </r>
    <r>
      <rPr>
        <sz val="10"/>
        <rFont val="Calibri"/>
        <family val="2"/>
        <scheme val="minor"/>
      </rPr>
      <t xml:space="preserve"> </t>
    </r>
  </si>
  <si>
    <r>
      <t xml:space="preserve">Please </t>
    </r>
    <r>
      <rPr>
        <u/>
        <sz val="11"/>
        <rFont val="Calibri"/>
        <family val="2"/>
        <scheme val="minor"/>
      </rPr>
      <t>fill out the yellow-highlighted cells respective to the row header</t>
    </r>
    <r>
      <rPr>
        <sz val="11"/>
        <rFont val="Calibri"/>
        <family val="2"/>
        <scheme val="minor"/>
      </rPr>
      <t>. Gray-highlighted cells will fill out automatically once all other tabs are completed, and all blue-highlighted cells calculate automatically and represent the totals which should be compared to what you have budgeted for in the current fiscal year.</t>
    </r>
  </si>
  <si>
    <t>Number of Centers and Homes</t>
  </si>
  <si>
    <t>Projected Reimbursement for CACFP Homes</t>
  </si>
  <si>
    <t>Projected Reimbursement for CACFP Centers</t>
  </si>
  <si>
    <t>BUDGETED</t>
  </si>
  <si>
    <t>SHOULD BE</t>
  </si>
  <si>
    <t>HOMES</t>
  </si>
  <si>
    <t>CENTERS</t>
  </si>
  <si>
    <t>DIFFERENCE</t>
  </si>
  <si>
    <t>Current Year Payroll Calculation - Centers &amp; Homes</t>
  </si>
  <si>
    <t>Total Administrative Cost (Item #24, Column B)</t>
  </si>
  <si>
    <t>Total Administrative Labor Payroll (Item #13a, Column B)</t>
  </si>
  <si>
    <t>Top Wage Earner Gross Salary Maximum (Worksheet D)</t>
  </si>
  <si>
    <t>Expected Number of Employees</t>
  </si>
  <si>
    <t/>
  </si>
  <si>
    <t>Expected Employee/Salary Structure</t>
  </si>
  <si>
    <t>$150,000 +</t>
  </si>
  <si>
    <t>$125,000 to $150,000</t>
  </si>
  <si>
    <t>$100,000 to $125,000</t>
  </si>
  <si>
    <t>$75,000 to $100,000</t>
  </si>
  <si>
    <t>$50,000 to $75,000</t>
  </si>
  <si>
    <t>$25,000 to $50,000</t>
  </si>
  <si>
    <t>$10,000 to $25,000</t>
  </si>
  <si>
    <t>$1 to $10,000</t>
  </si>
  <si>
    <t>GOOD</t>
  </si>
  <si>
    <t>See CHECK note below</t>
  </si>
  <si>
    <t xml:space="preserve">CHECK NOTE&gt;&gt; </t>
  </si>
  <si>
    <t>If the formula for this cell yields a "OFF 1" result, this means that the total number of employees per the 'Salary Structure' section does not equal the total number of employees that there should be. This is an unavoidable issue which stems solely from the formulas interacting within the 'Salary Structure' section. If this occurs, add/remove an employee from the upper levels of the 'Salary Structure' section as needed to reach the number of employees there should be, while ensuring that the 'Salary Distribution' chart does not demonstrate that an employee should be earning more than what the 'Top Wage Earner Salary' section above demonstrates.</t>
  </si>
  <si>
    <t>COMPLETE THE FOLLOWING GUIDE IF YOU ANSWERED "NO" TO BEING A NEW SPONSORING ORGANIZATION IN NC ON THE BUDGET TAB. SEE INSTRUCTIONS BELOW.</t>
  </si>
  <si>
    <t>Tier (Previous Fiscal Year)</t>
  </si>
  <si>
    <t>Tier (Current Fiscal Year)</t>
  </si>
  <si>
    <r>
      <t xml:space="preserve">Prior Fiscal Year Figures for </t>
    </r>
    <r>
      <rPr>
        <b/>
        <u/>
        <sz val="11"/>
        <color theme="1"/>
        <rFont val="Calibri"/>
        <family val="2"/>
        <scheme val="minor"/>
      </rPr>
      <t>Homes</t>
    </r>
    <r>
      <rPr>
        <b/>
        <sz val="11"/>
        <color theme="1"/>
        <rFont val="Calibri"/>
        <family val="2"/>
        <scheme val="minor"/>
      </rPr>
      <t xml:space="preserve"> - Actuals</t>
    </r>
  </si>
  <si>
    <t xml:space="preserve">Total Administrative Cost </t>
  </si>
  <si>
    <t xml:space="preserve">Actual, NOT projected. </t>
  </si>
  <si>
    <t>Total Administrative Labor</t>
  </si>
  <si>
    <t>Top Wage Earner Gross Salary - Allocated to Homes</t>
  </si>
  <si>
    <t>Total CACFP Reimbursement</t>
  </si>
  <si>
    <r>
      <t xml:space="preserve">Prior Fiscal Year Figures for </t>
    </r>
    <r>
      <rPr>
        <b/>
        <u/>
        <sz val="11"/>
        <color theme="1"/>
        <rFont val="Calibri"/>
        <family val="2"/>
        <scheme val="minor"/>
      </rPr>
      <t>Centers</t>
    </r>
    <r>
      <rPr>
        <b/>
        <sz val="11"/>
        <color theme="1"/>
        <rFont val="Calibri"/>
        <family val="2"/>
        <scheme val="minor"/>
      </rPr>
      <t xml:space="preserve"> - Actuals</t>
    </r>
  </si>
  <si>
    <t>Actual, NOT projected</t>
  </si>
  <si>
    <t>Top Wage Earner Gross Salary - Allocated to Centers</t>
  </si>
  <si>
    <t>Prior Fiscal Year Numbers of Centers and Homes Approved</t>
  </si>
  <si>
    <t>Current Fiscal Year Changes</t>
  </si>
  <si>
    <t>Increase (Decrease) in Centers and Homes</t>
  </si>
  <si>
    <t>Increase (Decrease) in Total CACFP Reimbursement from Centers and Homes</t>
  </si>
  <si>
    <t>Projected, NOT actual.</t>
  </si>
  <si>
    <t>Current Year Budget Adjustments</t>
  </si>
  <si>
    <t>Cost of Living Adjustment</t>
  </si>
  <si>
    <t>Current Year Plus 5-Year Trailing Inflation Rate</t>
  </si>
  <si>
    <t>Total Admin Cost Increase (Decrease)</t>
  </si>
  <si>
    <t>Total Payroll Increase (Decrease)</t>
  </si>
  <si>
    <t>Top Wage Earner Salary Increase (Decrease)</t>
  </si>
  <si>
    <t>Workload Adjustment</t>
  </si>
  <si>
    <t>Workload Equalization</t>
  </si>
  <si>
    <t>Net Adjustments</t>
  </si>
  <si>
    <t>Will the institution be using CACFP funds to reimburse mandatory Employer Taxes?</t>
  </si>
  <si>
    <t>FICA (Combined OASDI 6.2% and Medicare 1.45%)</t>
  </si>
  <si>
    <t>Unemployment Rate (based on your historical usage)</t>
  </si>
  <si>
    <t>Please provide supporting documentation from your insurance policy</t>
  </si>
  <si>
    <t>Total Tax Rate</t>
  </si>
  <si>
    <t>HOURLY Wage Rate</t>
  </si>
  <si>
    <t>Total Hours Worked per WEEK</t>
  </si>
  <si>
    <t>Total Hours Spent on CACFP on Center Duties per MONTH</t>
  </si>
  <si>
    <t>% of Time on CACFP</t>
  </si>
  <si>
    <t>Total Monthly Food Service Cost</t>
  </si>
  <si>
    <t>Total Annual Food Service Cost</t>
  </si>
  <si>
    <t>Total Applied to CACFP Funds</t>
  </si>
  <si>
    <r>
      <t xml:space="preserve">Employee Name: </t>
    </r>
    <r>
      <rPr>
        <sz val="11"/>
        <rFont val="Calibri"/>
        <family val="2"/>
        <scheme val="minor"/>
      </rPr>
      <t xml:space="preserve">Enter employee's name </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</si>
  <si>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</si>
  <si>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r>
      <t>Total Hours Worked per Week:</t>
    </r>
    <r>
      <rPr>
        <sz val="11"/>
        <rFont val="Calibri"/>
        <family val="2"/>
        <scheme val="minor"/>
      </rPr>
      <t xml:space="preserve"> Enter the number of hours this employee normally works for the institution, regardless of hours spent performing CACFP duties. </t>
    </r>
  </si>
  <si>
    <r>
      <t xml:space="preserve">Total Applied to CACFP Funds: </t>
    </r>
    <r>
      <rPr>
        <sz val="11"/>
        <rFont val="Calibri"/>
        <family val="2"/>
        <scheme val="minor"/>
      </rPr>
      <t>Determine amount to be paid with CACFP funds.</t>
    </r>
  </si>
  <si>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</si>
  <si>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</si>
  <si>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</si>
  <si>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</si>
  <si>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</si>
  <si>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</si>
  <si>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</si>
  <si>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</si>
  <si>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</si>
  <si>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Percentage Paid by Employee and/or paid by other programs</t>
  </si>
  <si>
    <t>Total Monthly Amount Attributed to CACFP</t>
  </si>
  <si>
    <t xml:space="preserve"> Total Annual Food Service Expense</t>
  </si>
  <si>
    <t>Annual  Applied CACFP Funded</t>
  </si>
  <si>
    <t>Total Cost of Administrative Fringe Benefits:</t>
  </si>
  <si>
    <r>
      <t xml:space="preserve">Type of Benefit:  </t>
    </r>
    <r>
      <rPr>
        <sz val="11"/>
        <rFont val="Calibri"/>
        <family val="2"/>
        <scheme val="minor"/>
      </rPr>
      <t>List the type of benefit received.</t>
    </r>
  </si>
  <si>
    <r>
      <t xml:space="preserve">Total Cost Per Month:  </t>
    </r>
    <r>
      <rPr>
        <sz val="11"/>
        <rFont val="Calibri"/>
        <family val="2"/>
        <scheme val="minor"/>
      </rPr>
      <t xml:space="preserve">Enter the cost of the benefits to the </t>
    </r>
    <r>
      <rPr>
        <b/>
        <sz val="11"/>
        <rFont val="Calibri"/>
        <family val="2"/>
        <scheme val="minor"/>
      </rPr>
      <t>employer</t>
    </r>
    <r>
      <rPr>
        <sz val="11"/>
        <rFont val="Calibri"/>
        <family val="2"/>
        <scheme val="minor"/>
      </rPr>
      <t>.</t>
    </r>
  </si>
  <si>
    <r>
      <t xml:space="preserve">Applied Annual CACFP Funded:  </t>
    </r>
    <r>
      <rPr>
        <sz val="11"/>
        <rFont val="Calibri"/>
        <family val="2"/>
        <scheme val="minor"/>
      </rPr>
      <t>Determine the amount to be paid with CACFP funds.</t>
    </r>
  </si>
  <si>
    <t>Annual Food Service Expense</t>
  </si>
  <si>
    <r>
      <t xml:space="preserve">Total Cost of Service: </t>
    </r>
    <r>
      <rPr>
        <sz val="11"/>
        <rFont val="Calibri"/>
        <family val="2"/>
        <scheme val="minor"/>
      </rPr>
      <t>Indicate the total amount paid for this service. If contract is for more than 12 months indicate the amount to be paid during a 12 month period.</t>
    </r>
  </si>
  <si>
    <r>
      <t xml:space="preserve">Type of Insurance: </t>
    </r>
    <r>
      <rPr>
        <sz val="11"/>
        <rFont val="Calibri"/>
        <family val="2"/>
        <scheme val="minor"/>
      </rPr>
      <t xml:space="preserve">Indicate the type of insurance coverage your agency has if not already entered. </t>
    </r>
  </si>
  <si>
    <r>
      <rPr>
        <b/>
        <sz val="11"/>
        <rFont val="Calibri"/>
        <family val="2"/>
        <scheme val="minor"/>
      </rPr>
      <t xml:space="preserve">Policy Number: </t>
    </r>
    <r>
      <rPr>
        <sz val="11"/>
        <rFont val="Calibri"/>
        <family val="2"/>
        <scheme val="minor"/>
      </rPr>
      <t xml:space="preserve"> Enter the insurance policy number.</t>
    </r>
  </si>
  <si>
    <r>
      <t>Name of Company:</t>
    </r>
    <r>
      <rPr>
        <sz val="11"/>
        <rFont val="Calibri"/>
        <family val="2"/>
        <scheme val="minor"/>
      </rPr>
      <t xml:space="preserve">  Indicate the name of the insurance company the policy is issued through.</t>
    </r>
  </si>
  <si>
    <r>
      <t xml:space="preserve">Total Insurance Cost: </t>
    </r>
    <r>
      <rPr>
        <sz val="11"/>
        <rFont val="Calibri"/>
        <family val="2"/>
        <scheme val="minor"/>
      </rPr>
      <t xml:space="preserve">Estimated </t>
    </r>
    <r>
      <rPr>
        <b/>
        <sz val="11"/>
        <rFont val="Calibri"/>
        <family val="2"/>
        <scheme val="minor"/>
      </rPr>
      <t>annual</t>
    </r>
    <r>
      <rPr>
        <sz val="11"/>
        <rFont val="Calibri"/>
        <family val="2"/>
        <scheme val="minor"/>
      </rPr>
      <t xml:space="preserve"> cost of insurance coverage.</t>
    </r>
  </si>
  <si>
    <r>
      <t xml:space="preserve">Purchased Date:  </t>
    </r>
    <r>
      <rPr>
        <sz val="11"/>
        <rFont val="Calibri"/>
        <family val="2"/>
        <scheme val="minor"/>
      </rPr>
      <t>Provide the date the equipment was purchased in the past or when it is expected to be purchased in this fiscal year.</t>
    </r>
  </si>
  <si>
    <r>
      <t>Total Original Cost:</t>
    </r>
    <r>
      <rPr>
        <sz val="11"/>
        <rFont val="Calibri"/>
        <family val="2"/>
        <scheme val="minor"/>
      </rPr>
      <t xml:space="preserve">  Purchase price for each type of equipment listed.</t>
    </r>
  </si>
  <si>
    <r>
      <rPr>
        <b/>
        <sz val="11"/>
        <rFont val="Calibri"/>
        <family val="2"/>
        <scheme val="minor"/>
      </rPr>
      <t>Computer, Hardware</t>
    </r>
    <r>
      <rPr>
        <sz val="11"/>
        <rFont val="Calibri"/>
        <family val="2"/>
        <scheme val="minor"/>
      </rPr>
      <t xml:space="preserve">
Includes computers and their peripheral equipment used in administering normal CACFP business transactions and the maintenance of CACFP records</t>
    </r>
  </si>
  <si>
    <r>
      <rPr>
        <b/>
        <sz val="11"/>
        <rFont val="Calibri"/>
        <family val="2"/>
        <scheme val="minor"/>
      </rPr>
      <t>Kitchen Equipment</t>
    </r>
    <r>
      <rPr>
        <i/>
        <sz val="11"/>
        <rFont val="Calibri"/>
        <family val="2"/>
        <scheme val="minor"/>
      </rPr>
      <t xml:space="preserve">
Includes appliances – dishwashers, freezers, refrigerators, ranges, stoves, ovens.
</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</si>
  <si>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for each type of equipment listed.</t>
    </r>
  </si>
  <si>
    <t>Type of Benefit:
a.  Health Insurance
b. Dental Insurance
c. Life Insurance
d. Retirement
e. Other (Identify)</t>
  </si>
  <si>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</si>
  <si>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r>
      <t xml:space="preserve">Instructions: </t>
    </r>
    <r>
      <rPr>
        <sz val="11"/>
        <color rgb="FF000000"/>
        <rFont val="Calibri"/>
        <family val="2"/>
        <scheme val="minor"/>
      </rPr>
      <t xml:space="preserve"> List each source of other income in appropriate lines and the amount available to be used for CACFP purposes.                                   </t>
    </r>
  </si>
  <si>
    <r>
      <rPr>
        <sz val="11"/>
        <rFont val="Calibri"/>
        <family val="2"/>
        <scheme val="minor"/>
      </rPr>
      <t xml:space="preserve">(1)
</t>
    </r>
    <r>
      <rPr>
        <b/>
        <sz val="11"/>
        <rFont val="Calibri"/>
        <family val="2"/>
        <scheme val="minor"/>
      </rPr>
      <t xml:space="preserve">Item 
</t>
    </r>
  </si>
  <si>
    <r>
      <rPr>
        <sz val="11"/>
        <rFont val="Calibri"/>
        <family val="2"/>
        <scheme val="minor"/>
      </rPr>
      <t xml:space="preserve">(2)
</t>
    </r>
    <r>
      <rPr>
        <b/>
        <sz val="11"/>
        <rFont val="Calibri"/>
        <family val="2"/>
        <scheme val="minor"/>
      </rPr>
      <t>Total 
Annual
 Cost</t>
    </r>
  </si>
  <si>
    <r>
      <rPr>
        <sz val="11"/>
        <rFont val="Calibri"/>
        <family val="2"/>
        <scheme val="minor"/>
      </rPr>
      <t xml:space="preserve">(3)
</t>
    </r>
    <r>
      <rPr>
        <b/>
        <sz val="11"/>
        <rFont val="Calibri"/>
        <family val="2"/>
        <scheme val="minor"/>
      </rPr>
      <t>Percentage Allocated
to CACFP</t>
    </r>
  </si>
  <si>
    <r>
      <rPr>
        <sz val="11"/>
        <rFont val="Calibri"/>
        <family val="2"/>
        <scheme val="minor"/>
      </rPr>
      <t xml:space="preserve">
</t>
    </r>
    <r>
      <rPr>
        <b/>
        <sz val="11"/>
        <rFont val="Calibri"/>
        <family val="2"/>
        <scheme val="minor"/>
      </rPr>
      <t xml:space="preserve">Total Annual Food Service Expense </t>
    </r>
  </si>
  <si>
    <r>
      <rPr>
        <sz val="11"/>
        <rFont val="Calibri"/>
        <family val="2"/>
        <scheme val="minor"/>
      </rPr>
      <t xml:space="preserve">(4)
</t>
    </r>
    <r>
      <rPr>
        <b/>
        <sz val="11"/>
        <rFont val="Calibri"/>
        <family val="2"/>
        <scheme val="minor"/>
      </rPr>
      <t>Annual Applied 
CACFP Funded</t>
    </r>
  </si>
  <si>
    <t>Total:</t>
  </si>
  <si>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</si>
  <si>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r>
      <t xml:space="preserve">Annual Applied CACFP Funded:  </t>
    </r>
    <r>
      <rPr>
        <sz val="11"/>
        <rFont val="Calibri"/>
        <family val="2"/>
        <scheme val="minor"/>
      </rPr>
      <t>Amount of Total Annual Food Service Expense that will be paid with CACFP funds.</t>
    </r>
  </si>
  <si>
    <r>
      <rPr>
        <b/>
        <sz val="11"/>
        <rFont val="Calibri"/>
        <family val="2"/>
        <scheme val="minor"/>
      </rPr>
      <t>Total Annual Food Service Expense:</t>
    </r>
    <r>
      <rPr>
        <sz val="11"/>
        <rFont val="Calibri"/>
        <family val="2"/>
        <scheme val="minor"/>
      </rPr>
      <t xml:space="preserve"> Total Annual Cost x Percentage Allocated to CACFP</t>
    </r>
  </si>
  <si>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</si>
  <si>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Carrier Name </t>
    </r>
  </si>
  <si>
    <r>
      <rPr>
        <sz val="11"/>
        <rFont val="Calibri"/>
        <family val="2"/>
        <scheme val="minor"/>
      </rPr>
      <t>(3)</t>
    </r>
    <r>
      <rPr>
        <b/>
        <sz val="11"/>
        <rFont val="Calibri"/>
        <family val="2"/>
        <scheme val="minor"/>
      </rPr>
      <t xml:space="preserve">
Phone
Number</t>
    </r>
  </si>
  <si>
    <r>
      <rPr>
        <sz val="11"/>
        <rFont val="Calibri"/>
        <family val="2"/>
        <scheme val="minor"/>
      </rPr>
      <t>(4)</t>
    </r>
    <r>
      <rPr>
        <b/>
        <sz val="11"/>
        <rFont val="Calibri"/>
        <family val="2"/>
        <scheme val="minor"/>
      </rPr>
      <t xml:space="preserve">
Total
Monthly
Cost</t>
    </r>
  </si>
  <si>
    <r>
      <rPr>
        <sz val="11"/>
        <rFont val="Calibri"/>
        <family val="2"/>
        <scheme val="minor"/>
      </rPr>
      <t>(5)</t>
    </r>
    <r>
      <rPr>
        <b/>
        <sz val="11"/>
        <rFont val="Calibri"/>
        <family val="2"/>
        <scheme val="minor"/>
      </rPr>
      <t xml:space="preserve">
Number
 of
Months</t>
    </r>
  </si>
  <si>
    <t xml:space="preserve">
Total Annual Food Service Expense</t>
  </si>
  <si>
    <r>
      <rPr>
        <sz val="11"/>
        <rFont val="Calibri"/>
        <family val="2"/>
        <scheme val="minor"/>
      </rPr>
      <t>(7)</t>
    </r>
    <r>
      <rPr>
        <b/>
        <sz val="11"/>
        <rFont val="Calibri"/>
        <family val="2"/>
        <scheme val="minor"/>
      </rPr>
      <t xml:space="preserve">
Annual Applied
CACFP Funded</t>
    </r>
  </si>
  <si>
    <r>
      <rPr>
        <b/>
        <sz val="11"/>
        <color indexed="8"/>
        <rFont val="Calibri"/>
        <family val="2"/>
        <scheme val="minor"/>
      </rPr>
      <t xml:space="preserve">NOTE: </t>
    </r>
    <r>
      <rPr>
        <sz val="11"/>
        <color indexed="8"/>
        <rFont val="Calibri"/>
        <family val="2"/>
        <scheme val="minor"/>
      </rPr>
      <t>Each row with a percentage allocated to CACFP less than 100% requires a cost allocation plan.</t>
    </r>
  </si>
  <si>
    <t xml:space="preserve">Total Annual Food Service Expense:  </t>
  </si>
  <si>
    <t>Total Monthly Cost x Number of Months x Percentage Allocated to CACFP</t>
  </si>
  <si>
    <r>
      <rPr>
        <sz val="11"/>
        <rFont val="Calibri"/>
        <family val="2"/>
        <scheme val="minor"/>
      </rPr>
      <t>(1)</t>
    </r>
    <r>
      <rPr>
        <b/>
        <sz val="11"/>
        <rFont val="Calibri"/>
        <family val="2"/>
        <scheme val="minor"/>
      </rPr>
      <t xml:space="preserve">
Type of Equipment
</t>
    </r>
  </si>
  <si>
    <r>
      <rPr>
        <sz val="11"/>
        <rFont val="Calibri"/>
        <family val="2"/>
        <scheme val="minor"/>
      </rPr>
      <t xml:space="preserve">(2)
</t>
    </r>
    <r>
      <rPr>
        <b/>
        <sz val="11"/>
        <rFont val="Calibri"/>
        <family val="2"/>
        <scheme val="minor"/>
      </rPr>
      <t>Total 
Annual 
Cost</t>
    </r>
  </si>
  <si>
    <t xml:space="preserve"> Total:</t>
  </si>
  <si>
    <r>
      <t>Type of Equipment:</t>
    </r>
    <r>
      <rPr>
        <sz val="11"/>
        <rFont val="Calibri"/>
        <family val="2"/>
        <scheme val="minor"/>
      </rPr>
      <t xml:space="preserve">  List all equipment purchases and rented or leased equipment.  Please specify any "other" type of equipment that is either rented or leased. </t>
    </r>
  </si>
  <si>
    <t xml:space="preserve"> Type of Equipment
</t>
  </si>
  <si>
    <r>
      <t xml:space="preserve">Purchase
Date
</t>
    </r>
    <r>
      <rPr>
        <i/>
        <sz val="11"/>
        <rFont val="Calibri"/>
        <family val="2"/>
        <scheme val="minor"/>
      </rPr>
      <t>(Example: 2/10/2010)</t>
    </r>
  </si>
  <si>
    <t>Depreciation
Method</t>
  </si>
  <si>
    <t>Total 
Acquisition
Cost</t>
  </si>
  <si>
    <t>Estimated
Useful
Life (Years)</t>
  </si>
  <si>
    <t>Percent
Allocated
to CACFP</t>
  </si>
  <si>
    <t xml:space="preserve">Total Annual Food Service Expense for Depreciation </t>
  </si>
  <si>
    <t>Annual Applied CACFP
Funded</t>
  </si>
  <si>
    <r>
      <t xml:space="preserve">Less Than Arms Length 
Transaction           </t>
    </r>
    <r>
      <rPr>
        <i/>
        <sz val="11"/>
        <rFont val="Calibri"/>
        <family val="2"/>
        <scheme val="minor"/>
      </rPr>
      <t>(Yes / No)</t>
    </r>
  </si>
  <si>
    <r>
      <rPr>
        <b/>
        <sz val="11"/>
        <color indexed="8"/>
        <rFont val="Calibri"/>
        <family val="2"/>
        <scheme val="minor"/>
      </rPr>
      <t xml:space="preserve">NOTE: </t>
    </r>
    <r>
      <rPr>
        <sz val="11"/>
        <color indexed="8"/>
        <rFont val="Calibri"/>
        <family val="2"/>
        <scheme val="minor"/>
      </rPr>
      <t xml:space="preserve">Each row with a percentage allocated to CACFP less than 100% requires a cost allocation plan.  </t>
    </r>
  </si>
  <si>
    <r>
      <t>Type of Equipment:</t>
    </r>
    <r>
      <rPr>
        <sz val="11"/>
        <rFont val="Calibri"/>
        <family val="2"/>
        <scheme val="minor"/>
      </rPr>
      <t xml:space="preserve">  List all rented/leased equipment.  Please specify any "other" type of equipment that is either rented or leased.</t>
    </r>
  </si>
  <si>
    <r>
      <t xml:space="preserve">Depreciation Method:  </t>
    </r>
    <r>
      <rPr>
        <sz val="11"/>
        <rFont val="Calibri"/>
        <family val="2"/>
        <scheme val="minor"/>
      </rPr>
      <t xml:space="preserve">Provide the depreciation method used.  If not straight line depreciation, adjust the amount of Applied Annual CACFP Funded.  </t>
    </r>
  </si>
  <si>
    <r>
      <t xml:space="preserve">Estimated Useful Life: </t>
    </r>
    <r>
      <rPr>
        <sz val="11"/>
        <rFont val="Calibri"/>
        <family val="2"/>
        <scheme val="minor"/>
      </rPr>
      <t>Enter the estimated useful life of the asset, in years. Refer to the guidelines below for assistance.</t>
    </r>
  </si>
  <si>
    <t xml:space="preserve">Total Annual Depreciation Expense for Food Service: </t>
  </si>
  <si>
    <t>Total Cost / Useful Life x Allocation percentage</t>
  </si>
  <si>
    <t>Straight line used in spreadsheet for comparison</t>
  </si>
  <si>
    <r>
      <t xml:space="preserve">Office Furniture and Equipment
</t>
    </r>
    <r>
      <rPr>
        <sz val="11"/>
        <rFont val="Calibri"/>
        <family val="2"/>
        <scheme val="minor"/>
      </rPr>
      <t>Includes chairs, desks, fi­le cabinets, safes, and communications equipment. Does not include telephone or kitchen equipment.</t>
    </r>
  </si>
  <si>
    <t xml:space="preserve">The items on this worksheet can be found under the cost category, #39 "Travel" in FNS Instruction 796-2, Revision 4.  List expenses incurred for administrative travel. </t>
  </si>
  <si>
    <r>
      <rPr>
        <sz val="11"/>
        <rFont val="Calibri"/>
        <family val="2"/>
        <scheme val="minor"/>
      </rPr>
      <t>(1)</t>
    </r>
    <r>
      <rPr>
        <b/>
        <sz val="11"/>
        <rFont val="Calibri"/>
        <family val="2"/>
        <scheme val="minor"/>
      </rPr>
      <t xml:space="preserve">
Employee Name</t>
    </r>
  </si>
  <si>
    <r>
      <rPr>
        <sz val="11"/>
        <rFont val="Calibri"/>
        <family val="2"/>
        <scheme val="minor"/>
      </rPr>
      <t>(2)</t>
    </r>
    <r>
      <rPr>
        <b/>
        <sz val="11"/>
        <rFont val="Calibri"/>
        <family val="2"/>
        <scheme val="minor"/>
      </rPr>
      <t xml:space="preserve">
Travel Purpose 
/Location </t>
    </r>
  </si>
  <si>
    <r>
      <rPr>
        <sz val="11"/>
        <rFont val="Calibri"/>
        <family val="2"/>
        <scheme val="minor"/>
      </rPr>
      <t>(4)</t>
    </r>
    <r>
      <rPr>
        <b/>
        <sz val="11"/>
        <rFont val="Calibri"/>
        <family val="2"/>
        <scheme val="minor"/>
      </rPr>
      <t xml:space="preserve">
Monthly Average
Cost</t>
    </r>
  </si>
  <si>
    <r>
      <rPr>
        <sz val="11"/>
        <rFont val="Calibri"/>
        <family val="2"/>
        <scheme val="minor"/>
      </rPr>
      <t>(5)</t>
    </r>
    <r>
      <rPr>
        <b/>
        <sz val="11"/>
        <rFont val="Calibri"/>
        <family val="2"/>
        <scheme val="minor"/>
      </rPr>
      <t xml:space="preserve">
Transportation Costs</t>
    </r>
  </si>
  <si>
    <r>
      <rPr>
        <sz val="11"/>
        <rFont val="Calibri"/>
        <family val="2"/>
        <scheme val="minor"/>
      </rPr>
      <t>(6)</t>
    </r>
    <r>
      <rPr>
        <b/>
        <sz val="11"/>
        <rFont val="Calibri"/>
        <family val="2"/>
        <scheme val="minor"/>
      </rPr>
      <t xml:space="preserve">
Meals
and
Lodging</t>
    </r>
  </si>
  <si>
    <t>EX:  Bennie Johnson</t>
  </si>
  <si>
    <t>Enter the rate for mileage first.  Federal rate of travel is acceptable.</t>
  </si>
  <si>
    <r>
      <rPr>
        <sz val="11"/>
        <rFont val="Calibri"/>
        <family val="2"/>
        <scheme val="minor"/>
      </rPr>
      <t xml:space="preserve">(1)
</t>
    </r>
    <r>
      <rPr>
        <b/>
        <sz val="11"/>
        <rFont val="Calibri"/>
        <family val="2"/>
        <scheme val="minor"/>
      </rPr>
      <t>Type of Purchases</t>
    </r>
  </si>
  <si>
    <r>
      <rPr>
        <sz val="11"/>
        <rFont val="Calibri"/>
        <family val="2"/>
        <scheme val="minor"/>
      </rPr>
      <t xml:space="preserve">(2)
</t>
    </r>
    <r>
      <rPr>
        <b/>
        <sz val="11"/>
        <rFont val="Calibri"/>
        <family val="2"/>
        <scheme val="minor"/>
      </rPr>
      <t>Total
Annual Cost</t>
    </r>
  </si>
  <si>
    <r>
      <rPr>
        <sz val="11"/>
        <rFont val="Calibri"/>
        <family val="2"/>
        <scheme val="minor"/>
      </rPr>
      <t>(3)</t>
    </r>
    <r>
      <rPr>
        <b/>
        <sz val="11"/>
        <rFont val="Calibri"/>
        <family val="2"/>
        <scheme val="minor"/>
      </rPr>
      <t xml:space="preserve">
Percentage Allocated to 
CACFP</t>
    </r>
  </si>
  <si>
    <t xml:space="preserve">
Total Annual Food Service Expense </t>
  </si>
  <si>
    <r>
      <rPr>
        <sz val="11"/>
        <rFont val="Calibri"/>
        <family val="2"/>
        <scheme val="minor"/>
      </rPr>
      <t>(4)</t>
    </r>
    <r>
      <rPr>
        <b/>
        <sz val="11"/>
        <rFont val="Calibri"/>
        <family val="2"/>
        <scheme val="minor"/>
      </rPr>
      <t xml:space="preserve">
Annual Applied 
CACFP Funded</t>
    </r>
  </si>
  <si>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</si>
  <si>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t>Enter training expenses relating to CACFP.</t>
  </si>
  <si>
    <t>Enter the total annual cost of the items listed in Column 1.</t>
  </si>
  <si>
    <t>Percentage of the cost in Column 2 that will be allocated to CACFP.  Provide a cost allocation plan if it is less than 100% and you are using CACFP funds to pay for the expense.</t>
  </si>
  <si>
    <t>Provide the amount of Total Annual Food Service Expense that will be paid with CACFP funds.</t>
  </si>
  <si>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</si>
  <si>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Total Cost
of Service</t>
    </r>
  </si>
  <si>
    <r>
      <rPr>
        <sz val="11"/>
        <rFont val="Calibri"/>
        <family val="2"/>
        <scheme val="minor"/>
      </rPr>
      <t>(3)</t>
    </r>
    <r>
      <rPr>
        <b/>
        <sz val="11"/>
        <rFont val="Calibri"/>
        <family val="2"/>
        <scheme val="minor"/>
      </rPr>
      <t xml:space="preserve">
Percent
Allocated
to CACFP</t>
    </r>
  </si>
  <si>
    <r>
      <rPr>
        <sz val="11"/>
        <rFont val="Calibri"/>
        <family val="2"/>
        <scheme val="minor"/>
      </rPr>
      <t>(5)</t>
    </r>
    <r>
      <rPr>
        <b/>
        <sz val="11"/>
        <rFont val="Calibri"/>
        <family val="2"/>
        <scheme val="minor"/>
      </rPr>
      <t xml:space="preserve">
Less Than Arms Length 
Transaction          
 </t>
    </r>
    <r>
      <rPr>
        <i/>
        <sz val="11"/>
        <rFont val="Calibri"/>
        <family val="2"/>
        <scheme val="minor"/>
      </rPr>
      <t>(Yes / No)</t>
    </r>
  </si>
  <si>
    <r>
      <t>Percent Allocated to CACFP:</t>
    </r>
    <r>
      <rPr>
        <sz val="11"/>
        <rFont val="Calibri"/>
        <family val="2"/>
        <scheme val="minor"/>
      </rPr>
      <t xml:space="preserve">   Must be verified with documentation if CACFP are applied to this cost.</t>
    </r>
  </si>
  <si>
    <r>
      <t xml:space="preserve">Annual Applied CACFP Funded: </t>
    </r>
    <r>
      <rPr>
        <sz val="11"/>
        <rFont val="Calibri"/>
        <family val="2"/>
        <scheme val="minor"/>
      </rPr>
      <t xml:space="preserve"> Provide the amount of Column 4 that will be paid with CACFP funds.</t>
    </r>
  </si>
  <si>
    <r>
      <t xml:space="preserve">Total Annual Food Service Expense: </t>
    </r>
    <r>
      <rPr>
        <sz val="11"/>
        <rFont val="Calibri"/>
        <family val="2"/>
        <scheme val="minor"/>
      </rPr>
      <t xml:space="preserve">  </t>
    </r>
  </si>
  <si>
    <t>Total Cost of Service x Percent Allocated to CACFP</t>
  </si>
  <si>
    <t>1.  Indicate if CACFP space is:</t>
  </si>
  <si>
    <t>Leased/Owned</t>
  </si>
  <si>
    <t>Less than Arms Length Transaction*</t>
  </si>
  <si>
    <t xml:space="preserve">*  A “Less than Arms Length Transaction” is one under which one party to the transaction is able to control  or substantially </t>
  </si>
  <si>
    <t xml:space="preserve">influence the action of the others.  “Less than Arms Length Transactions” must be disclosed and justification provided.  They </t>
  </si>
  <si>
    <t xml:space="preserve">must receive specific prior written approval from CACFP.  For “Less than Arms Length Transactions”, only a monthly use fee is allowable. </t>
  </si>
  <si>
    <t xml:space="preserve">  Street</t>
  </si>
  <si>
    <t>City, State</t>
  </si>
  <si>
    <t>a.  Monthly Amount of Lease Agreement                                                                =</t>
  </si>
  <si>
    <t xml:space="preserve"> =</t>
  </si>
  <si>
    <t xml:space="preserve">                        (c x d  = e)                       </t>
  </si>
  <si>
    <t xml:space="preserve">                       (e x 12 months)                   </t>
  </si>
  <si>
    <t xml:space="preserve">(Provide amount from "f" that will be paid with CACFP funds)                                            </t>
  </si>
  <si>
    <t>Agreement #</t>
  </si>
  <si>
    <r>
      <rPr>
        <sz val="11"/>
        <rFont val="Calibri"/>
        <family val="2"/>
        <scheme val="minor"/>
      </rPr>
      <t xml:space="preserve">
</t>
    </r>
    <r>
      <rPr>
        <b/>
        <sz val="11"/>
        <rFont val="Calibri"/>
        <family val="2"/>
        <scheme val="minor"/>
      </rPr>
      <t>Total Annual Food Service Expense for Equipment</t>
    </r>
  </si>
  <si>
    <r>
      <rPr>
        <sz val="11"/>
        <rFont val="Calibri"/>
        <family val="2"/>
        <scheme val="minor"/>
      </rPr>
      <t xml:space="preserve">(4)
</t>
    </r>
    <r>
      <rPr>
        <b/>
        <sz val="11"/>
        <rFont val="Calibri"/>
        <family val="2"/>
        <scheme val="minor"/>
      </rPr>
      <t>Annual Applied CACFP Funded</t>
    </r>
  </si>
  <si>
    <r>
      <rPr>
        <sz val="11"/>
        <rFont val="Calibri"/>
        <family val="2"/>
        <scheme val="minor"/>
      </rPr>
      <t xml:space="preserve">(5)
</t>
    </r>
    <r>
      <rPr>
        <b/>
        <sz val="11"/>
        <rFont val="Calibri"/>
        <family val="2"/>
        <scheme val="minor"/>
      </rPr>
      <t xml:space="preserve">Less Than Arms Length 
</t>
    </r>
    <r>
      <rPr>
        <i/>
        <sz val="11"/>
        <rFont val="Calibri"/>
        <family val="2"/>
        <scheme val="minor"/>
      </rPr>
      <t>(Yes / No)</t>
    </r>
  </si>
  <si>
    <t xml:space="preserve">Total Annual Food Service Expense for Equipment: </t>
  </si>
  <si>
    <t>Total Annual Cost x Percent Allocated to CACFP</t>
  </si>
  <si>
    <r>
      <t xml:space="preserve">Annual Applied CACFP Funded: </t>
    </r>
    <r>
      <rPr>
        <sz val="11"/>
        <rFont val="Calibri"/>
        <family val="2"/>
        <scheme val="minor"/>
      </rPr>
      <t>Determine the amount from Total Annual Food Service Expense that will be paid with CACFP funds.</t>
    </r>
  </si>
  <si>
    <t xml:space="preserve">
Average Annual
Costs</t>
  </si>
  <si>
    <r>
      <rPr>
        <sz val="11"/>
        <rFont val="Calibri"/>
        <family val="2"/>
        <scheme val="minor"/>
      </rPr>
      <t>(8)</t>
    </r>
    <r>
      <rPr>
        <b/>
        <sz val="11"/>
        <rFont val="Calibri"/>
        <family val="2"/>
        <scheme val="minor"/>
      </rPr>
      <t xml:space="preserve">
% Allocated
to CACFP</t>
    </r>
  </si>
  <si>
    <r>
      <rPr>
        <sz val="11"/>
        <rFont val="Calibri"/>
        <family val="2"/>
        <scheme val="minor"/>
      </rPr>
      <t>(9)</t>
    </r>
    <r>
      <rPr>
        <b/>
        <sz val="11"/>
        <rFont val="Calibri"/>
        <family val="2"/>
        <scheme val="minor"/>
      </rPr>
      <t xml:space="preserve">
Annual Applied
CACFP Funded</t>
    </r>
  </si>
  <si>
    <t>Average Annual Cost</t>
  </si>
  <si>
    <t>(Monthly Average Cost + Transporation Costs + Meals and Lodging) x Number of Months</t>
  </si>
  <si>
    <t>Average Annual Cost x Percent Allocated to CACFP</t>
  </si>
  <si>
    <r>
      <t xml:space="preserve">Annual Applied CACFP Funded: </t>
    </r>
    <r>
      <rPr>
        <sz val="11"/>
        <rFont val="Calibri"/>
        <family val="2"/>
        <scheme val="minor"/>
      </rPr>
      <t>Determine the amount from Column 6 that will be paid with CACFP funds.</t>
    </r>
  </si>
  <si>
    <t>Annual Applied CACFP Funded</t>
  </si>
  <si>
    <t>Total Insurance Cost x Percent Allocated to CACFP</t>
  </si>
  <si>
    <t>Amount of Costs x Allocation Rate</t>
  </si>
  <si>
    <t>Allocation Rate</t>
  </si>
  <si>
    <t>Total Annual Food Service Expense for Indirect Costs</t>
  </si>
  <si>
    <t>1. Institution Name</t>
  </si>
  <si>
    <t xml:space="preserve">3.  Number of Centers in NC:  </t>
  </si>
  <si>
    <t xml:space="preserve">3a.  Number of Homes in NC: </t>
  </si>
  <si>
    <t>5.  If "Yes", provide total number of centers for entire sponsorship:</t>
  </si>
  <si>
    <t xml:space="preserve"> a.</t>
  </si>
  <si>
    <t>Projected Annual Income</t>
  </si>
  <si>
    <t>$</t>
  </si>
  <si>
    <t>11.  Total Projected Annual Income</t>
  </si>
  <si>
    <t>CACFP Sponsor Expenditures</t>
  </si>
  <si>
    <t>12.  Administrative Expenditures:</t>
  </si>
  <si>
    <t xml:space="preserve">13.  Total Administrative Expenditures   </t>
  </si>
  <si>
    <t xml:space="preserve"> CACFP Centers Expenditures</t>
  </si>
  <si>
    <t>14.   Center's Administrative Expenditures</t>
  </si>
  <si>
    <t xml:space="preserve">      a.   Sponsor Fee (per Above)</t>
  </si>
  <si>
    <t>15.  Operating Expenditures:</t>
  </si>
  <si>
    <t>17.  Total Centers Administrative and Operating Expenditures</t>
  </si>
  <si>
    <t>State Approval (For State Use Only)</t>
  </si>
  <si>
    <t>GRAND TOTALS - ALL CENTERS</t>
  </si>
  <si>
    <t>Operating Expenditures</t>
  </si>
  <si>
    <t>Total Annual Cost for Food Service Operation</t>
  </si>
  <si>
    <t xml:space="preserve"> Total Applied CACFP Funds</t>
  </si>
  <si>
    <t>(1)</t>
  </si>
  <si>
    <t>(2)</t>
  </si>
  <si>
    <t>(3)</t>
  </si>
  <si>
    <t>Center Name</t>
  </si>
  <si>
    <t xml:space="preserve">Number of Sponsored Centers: </t>
  </si>
  <si>
    <t>COMPLETE FOR EXISTING SPONSORS:</t>
  </si>
  <si>
    <t>/</t>
  </si>
  <si>
    <t>Unaffiliated Centers</t>
  </si>
  <si>
    <t>Total Amount of Projected CACFP Meal Reimbursement for Sponsored Centers</t>
  </si>
  <si>
    <t>Total Amount of Projected Cash In Lieu Reimbursement for Sponsored Centers</t>
  </si>
  <si>
    <t>Agreement #:</t>
  </si>
  <si>
    <t>Agreement#:</t>
  </si>
  <si>
    <r>
      <t>·</t>
    </r>
    <r>
      <rPr>
        <sz val="11"/>
        <color rgb="FF000000"/>
        <rFont val="Times New Roman"/>
        <family val="1"/>
      </rPr>
      <t xml:space="preserve">         </t>
    </r>
    <r>
      <rPr>
        <sz val="11"/>
        <color rgb="FF000000"/>
        <rFont val="Calibri"/>
        <family val="2"/>
      </rPr>
      <t>Sponsor Profile</t>
    </r>
  </si>
  <si>
    <r>
      <t>·</t>
    </r>
    <r>
      <rPr>
        <sz val="11"/>
        <color rgb="FF000000"/>
        <rFont val="Times New Roman"/>
        <family val="1"/>
      </rPr>
      <t xml:space="preserve">         </t>
    </r>
    <r>
      <rPr>
        <sz val="11"/>
        <color rgb="FF000000"/>
        <rFont val="Calibri"/>
        <family val="2"/>
      </rPr>
      <t>Revenue</t>
    </r>
  </si>
  <si>
    <r>
      <t>·</t>
    </r>
    <r>
      <rPr>
        <sz val="11"/>
        <color rgb="FF000000"/>
        <rFont val="Times New Roman"/>
        <family val="1"/>
      </rPr>
      <t xml:space="preserve">         </t>
    </r>
    <r>
      <rPr>
        <sz val="11"/>
        <color rgb="FF000000"/>
        <rFont val="Calibri"/>
        <family val="2"/>
      </rPr>
      <t>CACFP Expenditures</t>
    </r>
  </si>
  <si>
    <r>
      <t>Requires</t>
    </r>
    <r>
      <rPr>
        <sz val="11"/>
        <color rgb="FF000000"/>
        <rFont val="Calibri"/>
        <family val="2"/>
      </rPr>
      <t xml:space="preserve"> </t>
    </r>
    <r>
      <rPr>
        <b/>
        <sz val="11"/>
        <color rgb="FF000000"/>
        <rFont val="Calibri"/>
        <family val="2"/>
      </rPr>
      <t>Specific Prior Written Approval</t>
    </r>
    <r>
      <rPr>
        <sz val="11"/>
        <color rgb="FF000000"/>
        <rFont val="Calibri"/>
        <family val="2"/>
      </rPr>
      <t xml:space="preserve"> </t>
    </r>
    <r>
      <rPr>
        <b/>
        <sz val="11"/>
        <color rgb="FF000000"/>
        <rFont val="Calibri"/>
        <family val="2"/>
      </rPr>
      <t>if using CACFP funds for communication costs</t>
    </r>
  </si>
  <si>
    <t>The Sponsoring Organization includes budget income and expenditure totals from each of the Sponsored Center Budgets.</t>
  </si>
  <si>
    <t>No
(unless CACFP funds are used for this item)</t>
  </si>
  <si>
    <t xml:space="preserve"> Budget for Sponsoring Organization of Unaffiliated Centers </t>
  </si>
  <si>
    <t xml:space="preserve">Total Annual Food Service Expense                               </t>
  </si>
  <si>
    <t xml:space="preserve">Annual Applied CACFP Funded                             </t>
  </si>
  <si>
    <t xml:space="preserve">Other Funding
(Total - CACFP)                             </t>
  </si>
  <si>
    <r>
      <rPr>
        <b/>
        <sz val="11"/>
        <rFont val="Calibri"/>
        <family val="2"/>
        <scheme val="minor"/>
      </rPr>
      <t xml:space="preserve">Maximum amount of Sponsor Fee:  </t>
    </r>
    <r>
      <rPr>
        <sz val="11"/>
        <rFont val="Calibri"/>
        <family val="2"/>
        <scheme val="minor"/>
      </rPr>
      <t xml:space="preserve">Projected Meal Reimbursement x Current Year Sponsor Fee % </t>
    </r>
  </si>
  <si>
    <t xml:space="preserve"> Amount of Reimbursement to Sponsored Centers </t>
  </si>
  <si>
    <t xml:space="preserve"> Amount of Reimbursement to Sponsored Centers</t>
  </si>
  <si>
    <t>Current Year Sponsor Fee</t>
  </si>
  <si>
    <r>
      <t xml:space="preserve">Amount of Projected CACFP Meal Reimbursement for Sponsored Centers in </t>
    </r>
    <r>
      <rPr>
        <b/>
        <u/>
        <sz val="11"/>
        <rFont val="Calibri"/>
        <family val="2"/>
        <scheme val="minor"/>
      </rPr>
      <t>Current Fiscal Year</t>
    </r>
  </si>
  <si>
    <t xml:space="preserve">9.   a.  Worksheet A:  Administrative Funding from CACFP Centers         </t>
  </si>
  <si>
    <t xml:space="preserve">      b.  Worksheet B:  Reimbursement for CACFP Centers             </t>
  </si>
  <si>
    <t>Other Funding
(A - B = C)</t>
  </si>
  <si>
    <t>Center Reimbursements</t>
  </si>
  <si>
    <t>Meal Reimbursement</t>
  </si>
  <si>
    <t>CIL</t>
  </si>
  <si>
    <t xml:space="preserve">16.  Total Center Expenditures   </t>
  </si>
  <si>
    <r>
      <rPr>
        <b/>
        <sz val="11"/>
        <color indexed="8"/>
        <rFont val="Calibri"/>
        <family val="2"/>
        <scheme val="minor"/>
      </rPr>
      <t>Center Name:</t>
    </r>
    <r>
      <rPr>
        <sz val="11"/>
        <color indexed="8"/>
        <rFont val="Calibri"/>
        <family val="2"/>
        <scheme val="minor"/>
      </rPr>
      <t xml:space="preserve"> Enter the Center Name</t>
    </r>
  </si>
  <si>
    <t xml:space="preserve">Use this worksheet to provide details on how the institution plans to spend excess CACFP funds.  </t>
  </si>
  <si>
    <t xml:space="preserve">Item 
</t>
  </si>
  <si>
    <t>Percentage Allocated to Food Service</t>
  </si>
  <si>
    <t xml:space="preserve">Total Food Service Expense     </t>
  </si>
  <si>
    <t xml:space="preserve">Applied CACFP Funded         </t>
  </si>
  <si>
    <t xml:space="preserve">Note: Each row with a percentage allocated to CACFP less than 100% requires a cost allocation plan.   </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</si>
  <si>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</si>
  <si>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</si>
  <si>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 xml:space="preserve">Applied CACFP Funded:  </t>
    </r>
    <r>
      <rPr>
        <sz val="11"/>
        <rFont val="Calibri"/>
        <family val="2"/>
        <scheme val="minor"/>
      </rPr>
      <t>Provide the amount of the total that will be paid with excess CACFP funds.</t>
    </r>
  </si>
  <si>
    <t>A</t>
  </si>
  <si>
    <t>B</t>
  </si>
  <si>
    <t>C</t>
  </si>
  <si>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</si>
  <si>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</si>
  <si>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</si>
  <si>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</si>
  <si>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</si>
  <si>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</si>
  <si>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t>**Do NOT include State or Federal Withholding or Income Taxes.  These are NOT Mandatory Employer Taxes.**</t>
  </si>
  <si>
    <t xml:space="preserve"> A – Administrative Funding for Unaffiliated Centers</t>
  </si>
  <si>
    <t xml:space="preserve">Worksheet G:  COMMUNICATIONS  </t>
  </si>
  <si>
    <t>Worksheet H:  ADMINISTRATIVE TRAVEL</t>
  </si>
  <si>
    <t>Worksheet I:  RENT AND UTILITIES</t>
  </si>
  <si>
    <t>Worksheet J:  ADMINISTRATIVE FRINGE BENEFITS</t>
  </si>
  <si>
    <t>Instructions for Worksheet K:</t>
  </si>
  <si>
    <t xml:space="preserve">Worksheet M:  INSURANCE </t>
  </si>
  <si>
    <t xml:space="preserve">Worksheet N:  ADMINISTRATIVE CONTRACTED SERVICES </t>
  </si>
  <si>
    <t>Worksheet O:  ADMINISTRATIVE TRAINING</t>
  </si>
  <si>
    <t>Worksheet P:  INDIRECT COSTS</t>
  </si>
  <si>
    <t xml:space="preserve">      b.  Worksheet F:  Administrative Supplies</t>
  </si>
  <si>
    <t xml:space="preserve">      c.  Worksheet G:  Communications</t>
  </si>
  <si>
    <t xml:space="preserve">      d.  Worksheet H: Travel</t>
  </si>
  <si>
    <t xml:space="preserve">      e.  Worksheet I:  Rent and Utilities</t>
  </si>
  <si>
    <t xml:space="preserve">      g.  Worksheet K:  Equipment</t>
  </si>
  <si>
    <t xml:space="preserve">      h.  Worksheet L:  Equipment Depreciation</t>
  </si>
  <si>
    <t xml:space="preserve">      i.  Worksheet M:  Insurance</t>
  </si>
  <si>
    <t xml:space="preserve">      j.  Worksheet N:  Administrative Contracted Services</t>
  </si>
  <si>
    <t xml:space="preserve">      k.  Worksheet O: Training</t>
  </si>
  <si>
    <t xml:space="preserve">      l.   Worksheet P:  Indirect Costs</t>
  </si>
  <si>
    <t xml:space="preserve">      f.  Worksheet J:   Administrative Fringe Benefits</t>
  </si>
  <si>
    <t>B – Center Reimbursement</t>
  </si>
  <si>
    <t>C1– Excess Balance Spending Plan</t>
  </si>
  <si>
    <r>
      <t>Specific Prior Written Approval is required for</t>
    </r>
    <r>
      <rPr>
        <sz val="11"/>
        <color theme="1"/>
        <rFont val="Calibri"/>
        <family val="2"/>
        <scheme val="minor"/>
      </rPr>
      <t xml:space="preserve"> :</t>
    </r>
  </si>
  <si>
    <t>F – Administrative  Supplies</t>
  </si>
  <si>
    <t>G – Communications</t>
  </si>
  <si>
    <t>H – Administrative Travel</t>
  </si>
  <si>
    <t>I – Rent and Utilities</t>
  </si>
  <si>
    <t>J – Administrative Fringe Benefits</t>
  </si>
  <si>
    <t xml:space="preserve">K – Administrative Equipment (Direct Expense) </t>
  </si>
  <si>
    <t xml:space="preserve">L – Administrative Equipment (Depreciation) </t>
  </si>
  <si>
    <t>M - Insurance</t>
  </si>
  <si>
    <t>N – Administrative Contracted Services</t>
  </si>
  <si>
    <t>O – Administrative Training</t>
  </si>
  <si>
    <t>P - Indirect Costs</t>
  </si>
  <si>
    <r>
      <t xml:space="preserve">Expected Purchase Date:  </t>
    </r>
    <r>
      <rPr>
        <sz val="11"/>
        <rFont val="Calibri"/>
        <family val="2"/>
        <scheme val="minor"/>
      </rPr>
      <t xml:space="preserve">Provide the expected date that you will purchase the item listed. </t>
    </r>
  </si>
  <si>
    <t>CACFP Time must be &lt; or + Total Time</t>
  </si>
  <si>
    <t>(J)</t>
  </si>
  <si>
    <t>I1 - Cost Allocation Plan</t>
  </si>
  <si>
    <t>AMOUNT CALCULATED FOR ALL SPONSORS (NEW AND EXISTING):</t>
  </si>
  <si>
    <t xml:space="preserve">This spreadsheet is blank because there is No Excess Balance.  Not Required. </t>
  </si>
  <si>
    <r>
      <t>*Modified Total Direct Costs (MTDC) are all direct costs (expenditures) less certain categories of exclusions.  Standard exclusions include capital equipment, capital expenditures, rental costs, and the portion of each subaward in excess of</t>
    </r>
    <r>
      <rPr>
        <b/>
        <sz val="11"/>
        <color rgb="FF000000"/>
        <rFont val="Calibri"/>
        <family val="2"/>
        <scheme val="minor"/>
      </rPr>
      <t xml:space="preserve"> $25,000.</t>
    </r>
  </si>
  <si>
    <t xml:space="preserve">10.  a.  Worksheet C:  Excess Balance of CACFP Funds </t>
  </si>
  <si>
    <t xml:space="preserve">Number of Unaffiliated Sponsored Centers: </t>
  </si>
  <si>
    <t xml:space="preserve">Maximum Amount of Sponsor Fees </t>
  </si>
  <si>
    <t>Expected Spend Date</t>
  </si>
  <si>
    <r>
      <t>Budget Line Item:</t>
    </r>
    <r>
      <rPr>
        <sz val="11"/>
        <rFont val="Calibri"/>
        <family val="2"/>
        <scheme val="minor"/>
      </rPr>
      <t xml:space="preserve">  Select a *Budget Line Item from the drop down list that was also an item in your approved Prior Year Budget. </t>
    </r>
  </si>
  <si>
    <t>Budget Line Item*</t>
  </si>
  <si>
    <t>Rent and Utilities</t>
  </si>
  <si>
    <t>Equipment</t>
  </si>
  <si>
    <t>Equipment Depreciation</t>
  </si>
  <si>
    <t>Training</t>
  </si>
  <si>
    <t>Indirect Costs</t>
  </si>
  <si>
    <t>Admin Labor</t>
  </si>
  <si>
    <t>Admin Supplies</t>
  </si>
  <si>
    <t>Admin Fringe Benefits</t>
  </si>
  <si>
    <t>Admin Contracted Services</t>
  </si>
  <si>
    <t>To make copies of this form, hold  the "Ctrl" button down while clicking and dragging this worksheet to a new worksheet.  
You will be able to create as many forms as you need.</t>
  </si>
  <si>
    <t>Legend</t>
  </si>
  <si>
    <t>Required Worksheets</t>
  </si>
  <si>
    <t>Optional Admin Worksheets</t>
  </si>
  <si>
    <t>*173.33 hours = full-time per month</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</si>
  <si>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</si>
  <si>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t>Please provide supporting documentation from NC ESC*</t>
  </si>
  <si>
    <t>E – Administrative Labor</t>
  </si>
  <si>
    <t>Monitoring / Charlotte</t>
  </si>
  <si>
    <t>Employer Cost
Per Month</t>
  </si>
  <si>
    <t>de minimus rate</t>
  </si>
  <si>
    <t>Negotiated rate</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</si>
  <si>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</si>
  <si>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r>
      <t xml:space="preserve">d.  % of Space and Time allocated to CACFP - Cost Allocation Plan is </t>
    </r>
    <r>
      <rPr>
        <b/>
        <sz val="11"/>
        <rFont val="Calibri"/>
        <family val="2"/>
        <scheme val="minor"/>
      </rPr>
      <t>Required</t>
    </r>
  </si>
  <si>
    <r>
      <t xml:space="preserve">   </t>
    </r>
    <r>
      <rPr>
        <i/>
        <sz val="11"/>
        <color rgb="FFFF0000"/>
        <rFont val="Calibri"/>
        <family val="2"/>
        <scheme val="minor"/>
      </rPr>
      <t>% pulls from I1 Cost Allocation Plan</t>
    </r>
  </si>
  <si>
    <t xml:space="preserve"> Employee Name *</t>
  </si>
  <si>
    <t>*Name pulls from E - Admin Labor</t>
  </si>
  <si>
    <t>Current Year Sponsor Fee %
(Maximum 15%)</t>
  </si>
  <si>
    <r>
      <rPr>
        <b/>
        <sz val="11"/>
        <color rgb="FF000000"/>
        <rFont val="Calibri"/>
        <family val="2"/>
        <scheme val="minor"/>
      </rPr>
      <t>Type of Costs:</t>
    </r>
    <r>
      <rPr>
        <sz val="11"/>
        <color rgb="FF000000"/>
        <rFont val="Calibri"/>
        <family val="2"/>
        <scheme val="minor"/>
      </rPr>
      <t xml:space="preserve">  For example, most organizations use their labor costs for computing their indirect costs.</t>
    </r>
  </si>
  <si>
    <r>
      <rPr>
        <b/>
        <sz val="11"/>
        <color rgb="FF000000"/>
        <rFont val="Calibri"/>
        <family val="2"/>
        <scheme val="minor"/>
      </rPr>
      <t>Allocation Rate:</t>
    </r>
    <r>
      <rPr>
        <sz val="11"/>
        <color rgb="FF000000"/>
        <rFont val="Calibri"/>
        <family val="2"/>
        <scheme val="minor"/>
      </rPr>
      <t xml:space="preserve">  The assigned rate from the cognizant agency.</t>
    </r>
  </si>
  <si>
    <r>
      <rPr>
        <b/>
        <sz val="11"/>
        <color rgb="FF000000"/>
        <rFont val="Calibri"/>
        <family val="2"/>
        <scheme val="minor"/>
      </rPr>
      <t>Amount to be Paid with CACFP Funds</t>
    </r>
    <r>
      <rPr>
        <sz val="11"/>
        <color rgb="FF000000"/>
        <rFont val="Calibri"/>
        <family val="2"/>
        <scheme val="minor"/>
      </rPr>
      <t>:  Determine how much of the total indirect costs will be paid with  CACFP funds.</t>
    </r>
  </si>
  <si>
    <r>
      <rPr>
        <b/>
        <sz val="11"/>
        <color rgb="FF000000"/>
        <rFont val="Calibri"/>
        <family val="2"/>
        <scheme val="minor"/>
      </rPr>
      <t>Amount of Costs:</t>
    </r>
    <r>
      <rPr>
        <sz val="11"/>
        <color rgb="FF000000"/>
        <rFont val="Calibri"/>
        <family val="2"/>
        <scheme val="minor"/>
      </rPr>
      <t xml:space="preserve">  The amounts of costs from 1 to be used for computing the indirect costs.</t>
    </r>
  </si>
  <si>
    <t>Prior Year Sponsor Fee %</t>
  </si>
  <si>
    <t>Total Cost</t>
  </si>
  <si>
    <r>
      <t xml:space="preserve"> </t>
    </r>
    <r>
      <rPr>
        <sz val="11"/>
        <rFont val="Calibri"/>
        <family val="2"/>
        <scheme val="minor"/>
      </rPr>
      <t xml:space="preserve">(3)
</t>
    </r>
    <r>
      <rPr>
        <b/>
        <sz val="11"/>
        <rFont val="Calibri"/>
        <family val="2"/>
        <scheme val="minor"/>
      </rPr>
      <t xml:space="preserve">Percent Allocated to CACFP Funds
</t>
    </r>
  </si>
  <si>
    <t xml:space="preserve">Enter the employee's name. </t>
  </si>
  <si>
    <t>Enter the percentage of these costs that are pertaining to CACFP.</t>
  </si>
  <si>
    <t>Enter the amount of Total Annual Food Service Expense that will be paid with CACFP funds.</t>
  </si>
  <si>
    <t xml:space="preserve">Sponsoring Organization of Unaffiliated Centers </t>
  </si>
  <si>
    <t>Institution</t>
  </si>
  <si>
    <t>Agreement Number</t>
  </si>
  <si>
    <t>Worksheet N:  ADMINISTRATIVE CONTRACTED SERVICES</t>
  </si>
  <si>
    <t>Worksheet L:  ADMINISTRATIVE  EQUIPMENT DEPRECIATION</t>
  </si>
  <si>
    <t>Worksheet K: ADMINISTRATIVE EQUIPMENT</t>
  </si>
  <si>
    <t>Worksheet B:  REIMBURSEMENT FOR UNAFFILIATED  CENTERS</t>
  </si>
  <si>
    <t>Worksheet B:  REIMBURSEMENT FOR UNAFFILIATED CENTERS</t>
  </si>
  <si>
    <t>Worksheet C:  OTHER INCOME AVAILABLE FOR CACFP ADMINISTRATIVE COSTS</t>
  </si>
  <si>
    <t>Worksheet C:  OTHER INCOME AVAILABLE FOR CACFP OPERATIONS</t>
  </si>
  <si>
    <t>Worksheet C1:  EXCESS BALANCE SPENDING PLAN</t>
  </si>
  <si>
    <t>Worksheet C1: EXCESS BALANCE SPENDING PLAN</t>
  </si>
  <si>
    <t>Worksheet A:  ADMINISTRATIVE FUNDING FROM UNAFFILIATED CENTERS</t>
  </si>
  <si>
    <t>Worksheet A:  ADMINISTRATIVE FUNDING FROM CACFP CENTERS</t>
  </si>
  <si>
    <t>Worksheet E: ADMINISTRATIVE LABOR</t>
  </si>
  <si>
    <t>Worksheet F: ADMINISTRATIVE SUPPLIES</t>
  </si>
  <si>
    <t>Worksheet Requires SPECIFIC Prior Written Approval</t>
  </si>
  <si>
    <t xml:space="preserve">Attach the following documents to submit to State agency: </t>
  </si>
  <si>
    <t>Federal agency</t>
  </si>
  <si>
    <t>Attach the following documents to worksheet and submit to State agency:</t>
  </si>
  <si>
    <t xml:space="preserve">      a.  Worksheet E:  Administrative Labor</t>
  </si>
  <si>
    <r>
      <t xml:space="preserve">Amount of </t>
    </r>
    <r>
      <rPr>
        <b/>
        <sz val="11"/>
        <color rgb="FFFF0000"/>
        <rFont val="Calibri"/>
        <family val="2"/>
        <scheme val="minor"/>
      </rPr>
      <t>Actual</t>
    </r>
    <r>
      <rPr>
        <b/>
        <sz val="11"/>
        <rFont val="Calibri"/>
        <family val="2"/>
        <scheme val="minor"/>
      </rPr>
      <t xml:space="preserve"> CACFP Meal Reimbursement for Sponsored Centers in Prior Fiscal Year</t>
    </r>
  </si>
  <si>
    <r>
      <t xml:space="preserve">Amount of </t>
    </r>
    <r>
      <rPr>
        <b/>
        <sz val="11"/>
        <color rgb="FFFF0000"/>
        <rFont val="Calibri"/>
        <family val="2"/>
        <scheme val="minor"/>
      </rPr>
      <t>Actual</t>
    </r>
    <r>
      <rPr>
        <b/>
        <sz val="11"/>
        <rFont val="Calibri"/>
        <family val="2"/>
        <scheme val="minor"/>
      </rPr>
      <t xml:space="preserve"> Administrative Expenditures for Food Service in Prior Fiscal Year</t>
    </r>
  </si>
  <si>
    <t>g. Annual Applied CACFP Funded</t>
  </si>
  <si>
    <t>The Sponsoring Organization enters all of the unaffiliated centers, along with the meal reimbursement and cash in lieu.</t>
  </si>
  <si>
    <t xml:space="preserve">If CACFP funds are used for rent and utilities, then a cost allocation plan must be completed to allocate costs to CACFP.  </t>
  </si>
  <si>
    <t>Blue highlighted rows indicate REQUIRED worksheets that must be filled out by all institutions. All other worksheets should be filled out on an as-needed basis if applicable. Refer to individual worksheet tabs in order to input the appropriate data.</t>
  </si>
  <si>
    <r>
      <t>Percent Allocated to CACFP:</t>
    </r>
    <r>
      <rPr>
        <sz val="11"/>
        <rFont val="Calibri"/>
        <family val="2"/>
        <scheme val="minor"/>
      </rPr>
      <t xml:space="preserve">  The percentage that is allocated to the CACFP program.  If less than 100%, must be supported by a cost allocation plan.</t>
    </r>
  </si>
  <si>
    <t xml:space="preserve">A written compensation policy is required as part of your Management Plan.  Please complete all information for all employees performing CACFP administrative duties.  This information is required even if you are not using CACFP funds for labor.  
If CACFP funds will be used to pay either all or a portion of an employee's wages, ensure that column 8 is complete.   </t>
  </si>
  <si>
    <t>Instructions for completing Worksheet C1:</t>
  </si>
  <si>
    <t>Instructions for completing Worksheet E:</t>
  </si>
  <si>
    <r>
      <t xml:space="preserve">Total Hours for the CACFP on Centers:  </t>
    </r>
    <r>
      <rPr>
        <sz val="11"/>
        <rFont val="Calibri"/>
        <family val="2"/>
        <scheme val="minor"/>
      </rPr>
      <t xml:space="preserve">Enter total number of hours employee works per month for the CACFP </t>
    </r>
    <r>
      <rPr>
        <u/>
        <sz val="11"/>
        <rFont val="Calibri"/>
        <family val="2"/>
        <scheme val="minor"/>
      </rPr>
      <t>on centers ONLY</t>
    </r>
    <r>
      <rPr>
        <sz val="11"/>
        <rFont val="Calibri"/>
        <family val="2"/>
        <scheme val="minor"/>
      </rPr>
      <t>. If total hours worked per month is split between centers and homes, enter the number of hours worked for the CACFP on homes in the appropriate budget.</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</si>
  <si>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Instructions for completing Worksheet F:</t>
  </si>
  <si>
    <t>Instructions for completing Worksheet G:</t>
  </si>
  <si>
    <r>
      <t>Carrier Name:</t>
    </r>
    <r>
      <rPr>
        <sz val="11"/>
        <color indexed="8"/>
        <rFont val="Calibri"/>
        <family val="2"/>
        <scheme val="minor"/>
      </rPr>
      <t xml:space="preserve">  Provide the carrier name.</t>
    </r>
  </si>
  <si>
    <r>
      <t>Monthly Cost:</t>
    </r>
    <r>
      <rPr>
        <sz val="11"/>
        <color indexed="8"/>
        <rFont val="Calibri"/>
        <family val="2"/>
        <scheme val="minor"/>
      </rPr>
      <t xml:space="preserve">  Enter the total monthly cost.</t>
    </r>
  </si>
  <si>
    <r>
      <t>Number of Months:</t>
    </r>
    <r>
      <rPr>
        <sz val="11"/>
        <color indexed="8"/>
        <rFont val="Calibri"/>
        <family val="2"/>
        <scheme val="minor"/>
      </rPr>
      <t xml:space="preserve">  Enter the number of months.</t>
    </r>
  </si>
  <si>
    <r>
      <t>Annual Applied CACFP Funded:</t>
    </r>
    <r>
      <rPr>
        <sz val="11"/>
        <color indexed="8"/>
        <rFont val="Calibri"/>
        <family val="2"/>
        <scheme val="minor"/>
      </rPr>
      <t xml:space="preserve">  Provide the amount of total Annual Food Service Expense that will be paid with CACFP funds.</t>
    </r>
  </si>
  <si>
    <t>Instructions for completing Worksheet H:</t>
  </si>
  <si>
    <t>Monthly average cost is computed by multiplying the miles per month by the rate.</t>
  </si>
  <si>
    <t>Enter the meals and lodging costs for a month.</t>
  </si>
  <si>
    <t>Instructions for completing Worksheet J:</t>
  </si>
  <si>
    <r>
      <t>Percent Allocated to CACFP:</t>
    </r>
    <r>
      <rPr>
        <sz val="11"/>
        <rFont val="Calibri"/>
        <family val="2"/>
        <scheme val="minor"/>
      </rPr>
      <t xml:space="preserve">  The percentage that is allocated to CACFP.  Must be verified with documentation.</t>
    </r>
  </si>
  <si>
    <t>Instructions for completing Worksheet L:</t>
  </si>
  <si>
    <t xml:space="preserve">Instructions for completing Worksheet M:  </t>
  </si>
  <si>
    <t>Instructions for completing Worksheet N:</t>
  </si>
  <si>
    <t>Instructions for completing Worksheet O:</t>
  </si>
  <si>
    <r>
      <t xml:space="preserve">Total Administrative Funding' (lines 9a - 9b) </t>
    </r>
    <r>
      <rPr>
        <b/>
        <u/>
        <sz val="11"/>
        <color rgb="FF000000"/>
        <rFont val="Calibri"/>
        <family val="2"/>
      </rPr>
      <t>must be equal to</t>
    </r>
    <r>
      <rPr>
        <b/>
        <sz val="11"/>
        <color rgb="FF000000"/>
        <rFont val="Calibri"/>
        <family val="2"/>
      </rPr>
      <t xml:space="preserve"> 'Total CACFP Administrative and Operating Expenses' (line 17, Column B) </t>
    </r>
  </si>
  <si>
    <r>
      <rPr>
        <sz val="11"/>
        <rFont val="Calibri"/>
        <family val="2"/>
        <scheme val="minor"/>
      </rPr>
      <t>(3)</t>
    </r>
    <r>
      <rPr>
        <b/>
        <sz val="11"/>
        <rFont val="Calibri"/>
        <family val="2"/>
        <scheme val="minor"/>
      </rPr>
      <t xml:space="preserve">
Total # of 
MILES
 per Month
</t>
    </r>
    <r>
      <rPr>
        <b/>
        <i/>
        <sz val="11"/>
        <rFont val="Calibri"/>
        <family val="2"/>
        <scheme val="minor"/>
      </rPr>
      <t>(or per Trip)*</t>
    </r>
  </si>
  <si>
    <r>
      <rPr>
        <sz val="11"/>
        <rFont val="Calibri"/>
        <family val="2"/>
        <scheme val="minor"/>
      </rPr>
      <t>(7)</t>
    </r>
    <r>
      <rPr>
        <b/>
        <sz val="11"/>
        <rFont val="Calibri"/>
        <family val="2"/>
        <scheme val="minor"/>
      </rPr>
      <t xml:space="preserve">
Number of Months for Food Service
</t>
    </r>
    <r>
      <rPr>
        <b/>
        <i/>
        <sz val="11"/>
        <rFont val="Calibri"/>
        <family val="2"/>
        <scheme val="minor"/>
      </rPr>
      <t>(or # of Trips)</t>
    </r>
    <r>
      <rPr>
        <b/>
        <sz val="11"/>
        <rFont val="Calibri"/>
        <family val="2"/>
        <scheme val="minor"/>
      </rPr>
      <t>*</t>
    </r>
  </si>
  <si>
    <t>Enter the total estimated miles driven per month.  *For infrequent or intermittant travel, enter the miles per trip. *</t>
  </si>
  <si>
    <t>Enter the number of months (for miles per month) or *the number of trips (for miles per trip)* that these expenses will be incurred for food service.</t>
  </si>
  <si>
    <r>
      <t>Percent Allocated to CACFP:</t>
    </r>
    <r>
      <rPr>
        <sz val="11"/>
        <rFont val="Calibri"/>
        <family val="2"/>
        <scheme val="minor"/>
      </rPr>
      <t xml:space="preserve">  Each row with a percentage allocated to CACFP less than 100% requires a cost allocation plan.   Must be verified with documentation if any CACFP funds are used.</t>
    </r>
  </si>
  <si>
    <t>payment of overtime, holiday pay for work performed on a non-work holiday and compensatory leave.</t>
  </si>
  <si>
    <t>-</t>
  </si>
  <si>
    <t xml:space="preserve">Enter the transporation costs for the month such as rental cars, airline tickets, parking, and tolls. </t>
  </si>
  <si>
    <t xml:space="preserve">NOTE: Each row with a percentage allocated to CACFP less than 100% requires a cost allocation plan.  </t>
  </si>
  <si>
    <t>Center 1 –  SO Center Reimbursement</t>
  </si>
  <si>
    <t>Instructions for Worksheet Center 1:</t>
  </si>
  <si>
    <t>ALL information in this spreadsheet is pulling from other tabs.  Please completes Worksheets A and Center 1.</t>
  </si>
  <si>
    <t xml:space="preserve">Worksheet B pulls all information from other Worksheets: Budget, Worksheets A and Center 1. </t>
  </si>
  <si>
    <t>Worksheet Center 1:  UNAFFILIATED SPONSORED CENTERS REIMBURSEMENTS</t>
  </si>
  <si>
    <t>*Center Name pulled from Worksheet Center 1 - Reimbursements</t>
  </si>
  <si>
    <t>Center 2 - Expenses:  UNAFFILIATED SPONSORED CENTERS ADMINISTRATIVE &amp; OPERATING EXPENDITURES</t>
  </si>
  <si>
    <t>Instructions for Center 2 - Expenses:</t>
  </si>
  <si>
    <t>Center 2 - SO Center Expenditures</t>
  </si>
  <si>
    <t xml:space="preserve">      b.   Worksheet Center 2:  Sponsored Centers Other Administrative Costs</t>
  </si>
  <si>
    <t xml:space="preserve">      a.   Worksheet Center 2:  Sponsored Centers Operating Costs</t>
  </si>
  <si>
    <t>*Center Name will pull to Worksheet Center 2 - Expenses</t>
  </si>
  <si>
    <t xml:space="preserve">Amount of Costs to be used for Computing Indirect Costs
</t>
  </si>
  <si>
    <t>Navigation</t>
  </si>
  <si>
    <t xml:space="preserve">Fiscal Year </t>
  </si>
  <si>
    <t>To view and edit budget worksheets, please check the corresponding box.</t>
  </si>
  <si>
    <t>Projected Income</t>
  </si>
  <si>
    <t>Administrative Costs</t>
  </si>
  <si>
    <t>Other Requirements (if applicable)</t>
  </si>
  <si>
    <t>Automated Budget for Sponsoring Organizations of Unaffiliated Centers</t>
  </si>
  <si>
    <t>Budget Summary</t>
  </si>
  <si>
    <r>
      <t>Sponsors must complete</t>
    </r>
    <r>
      <rPr>
        <i/>
        <sz val="11"/>
        <color theme="1"/>
        <rFont val="Calibri"/>
        <family val="2"/>
        <scheme val="minor"/>
      </rPr>
      <t xml:space="preserve"> </t>
    </r>
    <r>
      <rPr>
        <sz val="11"/>
        <color theme="1"/>
        <rFont val="Calibri"/>
        <family val="2"/>
        <scheme val="minor"/>
      </rPr>
      <t>Worksheet A to calculate the Administrative Funding</t>
    </r>
  </si>
  <si>
    <t>Include all CACFP employees at Sponsoring Organization level performing CACFP administrative duties (filing claims, verifying IEAs and enrollment, recordkeeping, monitoring, training)</t>
  </si>
  <si>
    <t xml:space="preserve">Note: computing equipment costing &lt; $5000 (such as laptops) are included in this category per 2 CFR 200. </t>
  </si>
  <si>
    <t>Must follow procurement regulations</t>
  </si>
  <si>
    <t xml:space="preserve">This worksheet is required if the Institution is planning to use CACFP funds towards rent or utility costs. </t>
  </si>
  <si>
    <t>If claiming rent, the Sponsor must provide information on landlord, the lease/rental contract, and a lease cost allocation plan.</t>
  </si>
  <si>
    <t>Examples: leased or rented equipment &gt; $5000 per 2 CFR 200</t>
  </si>
  <si>
    <t>If equipment was purchased in the past, the Sponsor must submit its depreciation schedule.</t>
  </si>
  <si>
    <t xml:space="preserve">If the Institution is planning to make purchase in this year and use CACFP funds, it must submit three quotes, a cost allocation plan, and request for SPWA. </t>
  </si>
  <si>
    <t>Insurance includes premiums on insurance policies, contributions to self-insurance reserves, and deductible payments for minimal losses.  This category does not include life, disability, or health care insurance provided to individuals.</t>
  </si>
  <si>
    <t>3) Specific Prior Written Approval Request form for each item requiring SPWA.</t>
  </si>
  <si>
    <t>4) Copy of all new insurance policies.  Indicate if a copy has been submitted to the State agency in prior years.</t>
  </si>
  <si>
    <t>Include rental costs of facilities or equipment for training for the fiscal year.  Ensure compliance with Federal Procurement regulations.</t>
  </si>
  <si>
    <t xml:space="preserve">The Institution must submit a copy of the document that shows the indirect cost rate (nonprofit rate agreement) assigned. Institutions that have never had a negotiated indirect cost rate may use a de minimus rate of 10 percent of modified direct costs. </t>
  </si>
  <si>
    <t xml:space="preserve">Application Update:  Budget for Sponsoring Organization of Unaffiliated Centers </t>
  </si>
  <si>
    <t xml:space="preserve">Yellow highlighted cells indicate cells in which data must be manually input. </t>
  </si>
  <si>
    <t xml:space="preserve">7.  If “Yes”, list the other programs administered by the Sponsor:  </t>
  </si>
  <si>
    <t>8.  Are you a new Sponsoring Organization to the NC CACFP?</t>
  </si>
  <si>
    <t xml:space="preserve">       b.  Worksheet C:  Sponsoring Organization's Other Income Available for CACFP </t>
  </si>
  <si>
    <t xml:space="preserve">Complete the Yellow Highlighted boxes to determine Sponsor Fee %.  Provide this information to your sponsored centers.  </t>
  </si>
  <si>
    <t>Cash-In-Lieu</t>
  </si>
  <si>
    <t xml:space="preserve">Instructions&gt;&gt; Complete this worksheet before worksheet Center 2 - Expenses. 
Use the table below to list all unaffiliated centers under your sponsorship and their related meal reimbursement and cash in lieu per their individual sponsored center budgets. The center name is pulled into the Center 2 - Expenses tab and totals are automatically pulled into the B - Center Reimbursement tab, and there is no limit to the number of rows that can be used so all centers can and must be listed. </t>
  </si>
  <si>
    <r>
      <t xml:space="preserve">Amount of Reimbursement to Sponsored Centers:  </t>
    </r>
    <r>
      <rPr>
        <sz val="11"/>
        <rFont val="Calibri"/>
        <family val="2"/>
        <scheme val="minor"/>
      </rPr>
      <t>The total reimbursement for Cash In Lieu must be sent to the centers with no reduction for the Sponsor fee.</t>
    </r>
  </si>
  <si>
    <t>Specific Prior Written Approval is required for compensation to members of nonprofit institutions, trustees, directors, associates, officers or the immediate families thereof, and for</t>
  </si>
  <si>
    <t xml:space="preserve">This cost item is found under the cost category #27 named “Materials and Supplies” in FNS Instruction 796-2 Rev. 4.  Allowable cost for durable supplies includes materials and supplies that do not meet the definition of equipment. Allowable cost for durable supplies is the cost at the time of purchase. Allowable cost of expendable program material and supplies are the actual costs of material and supplies used within three months or less at the time of purchase.  </t>
  </si>
  <si>
    <r>
      <t>Item:</t>
    </r>
    <r>
      <rPr>
        <sz val="11"/>
        <rFont val="Calibri"/>
        <family val="2"/>
        <scheme val="minor"/>
      </rPr>
      <t xml:space="preserve">  Any item with a life expectancy of one year or less. For example, general office supplies (pens, pencils, notepads), computer supplies (computer disks), copier supplies (paper, toner), printer supplies (ink cartridges, paper). </t>
    </r>
    <r>
      <rPr>
        <b/>
        <sz val="11"/>
        <rFont val="Calibri"/>
        <family val="2"/>
        <scheme val="minor"/>
      </rPr>
      <t>Note:</t>
    </r>
    <r>
      <rPr>
        <sz val="11"/>
        <rFont val="Calibri"/>
        <family val="2"/>
        <scheme val="minor"/>
      </rPr>
      <t xml:space="preserve"> a computing device is a supply if the acquisition cost is less than the lesser of the capitalization level established by the non-federal entity for financial statement purposes or $5,000, regardless of the length of its useful life. (2 CFR §200.94)</t>
    </r>
  </si>
  <si>
    <t>This cost item can be found in the FNS Instruction 796-2 Rev. 4 under the cost category # 8, "Communication and Technology Costs".  Costs for communication services &amp; supplies must be purchased or leased by the Institution and do require specific prior written approval.  Ensure compliance with Federal Procurement regulations.</t>
  </si>
  <si>
    <r>
      <rPr>
        <sz val="11"/>
        <rFont val="Calibri"/>
        <family val="2"/>
        <scheme val="minor"/>
      </rPr>
      <t>(6)</t>
    </r>
    <r>
      <rPr>
        <b/>
        <sz val="11"/>
        <rFont val="Calibri"/>
        <family val="2"/>
        <scheme val="minor"/>
      </rPr>
      <t xml:space="preserve">
Percentage Allocated to CACFP Funds</t>
    </r>
  </si>
  <si>
    <r>
      <t>Phone Number:</t>
    </r>
    <r>
      <rPr>
        <sz val="11"/>
        <color indexed="8"/>
        <rFont val="Calibri"/>
        <family val="2"/>
        <scheme val="minor"/>
      </rPr>
      <t xml:space="preserve">  Provide phone number and any additional phone numbers will be displayed on the phone bill.</t>
    </r>
  </si>
  <si>
    <r>
      <t xml:space="preserve">Percentage Allocated to CACFP: </t>
    </r>
    <r>
      <rPr>
        <sz val="11"/>
        <color indexed="8"/>
        <rFont val="Calibri"/>
        <family val="2"/>
        <scheme val="minor"/>
      </rPr>
      <t xml:space="preserve"> Enter the percentage allocated to food service.  </t>
    </r>
  </si>
  <si>
    <t xml:space="preserve">This cost item can be located in FNS Instruction 796-2 Rev. 4 under the category #36, "Rental Costs".                                                      
Instructions:  For those programs that incur overhead costs, such as rent, utilities and trash removal, you are able to allocate a percentage of those costs to the food program each month based on cost allocation plans using space and time. Ensure compliance with Federal Procurement regulations.                                                                                                   </t>
  </si>
  <si>
    <t>Address:</t>
  </si>
  <si>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</si>
  <si>
    <r>
      <t>Less Than Arms Length:</t>
    </r>
    <r>
      <rPr>
        <sz val="11"/>
        <rFont val="Calibri"/>
        <family val="2"/>
        <scheme val="minor"/>
      </rPr>
      <t xml:space="preserve">  Indicate if the equipment is purchased from an employee, board member, or relative of either a board member or employee? (Yes/No)</t>
    </r>
  </si>
  <si>
    <t>Attach and submit to the State agency:</t>
  </si>
  <si>
    <r>
      <t xml:space="preserve">"Allocation of depreciation must be made in accordance with Title 2 Code of Federal Regulations, Part 200, Section 436 (2 CFR §200.436). Calculation is based off of : (1) ccquisition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t>
    </r>
    <r>
      <rPr>
        <b/>
        <sz val="11"/>
        <color rgb="FF000000"/>
        <rFont val="Calibri"/>
        <family val="2"/>
        <scheme val="minor"/>
      </rPr>
      <t>$5,000 for audited Institutions</t>
    </r>
    <r>
      <rPr>
        <sz val="11"/>
        <color indexed="8"/>
        <rFont val="Calibri"/>
        <family val="2"/>
        <scheme val="minor"/>
      </rPr>
      <t xml:space="preserve">, and </t>
    </r>
    <r>
      <rPr>
        <b/>
        <sz val="11"/>
        <color rgb="FF000000"/>
        <rFont val="Calibri"/>
        <family val="2"/>
        <scheme val="minor"/>
      </rPr>
      <t>$2,500 for unaudited Institutions</t>
    </r>
    <r>
      <rPr>
        <sz val="11"/>
        <color indexed="8"/>
        <rFont val="Calibri"/>
        <family val="2"/>
        <scheme val="minor"/>
      </rPr>
      <t xml:space="preserve">.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r>
  </si>
  <si>
    <r>
      <t xml:space="preserve">Annual Applied CACFP Funded: </t>
    </r>
    <r>
      <rPr>
        <sz val="11"/>
        <rFont val="Calibri"/>
        <family val="2"/>
        <scheme val="minor"/>
      </rPr>
      <t>Determine how much of total depreciation will be paid using CACFP funds.</t>
    </r>
  </si>
  <si>
    <t xml:space="preserve">This cost item can be found in FNS Instruction 796-2, Revision 4 under the cost category #21, "Insurance".  Insurance includes premiums on insurance policies, contributions to self-insurance reserves, and deductible payments for minimal losses.  This category does not include, life, disability, or health care insurance provided to individuals. </t>
  </si>
  <si>
    <t>Specific Prior Written Approval is required for costs of other insurance, not required by the State agency, that is maintained by the Institution in connection with the general activities of the Program when  the type, extent, and cost of coverage are in accordance with general State or local government policy and sound business practices.</t>
  </si>
  <si>
    <t xml:space="preserve">The items on this budget worksheet will be found under different cost categories in FNS Instruction 796-2 Rev. 4.  Accounting systems are found under the cost category #1, "Accounting".  Accounting, legal, or other professional services for persons who are members of a particular profession or who possess a particular skill are found under the cost category #24, “Legal Expenses and Other Professional Services.” Data processing is found under the cost  category #34, “Purchased Services – Other.”  Include contracted or paid services for administrative functions not performed by any institution personnel.   Each contracted service has to be properly procured based on the value of the contract.  Please refer to the Procurement regulations for additional guidance. </t>
  </si>
  <si>
    <r>
      <t>Type of Service:</t>
    </r>
    <r>
      <rPr>
        <sz val="11"/>
        <rFont val="Calibri"/>
        <family val="2"/>
        <scheme val="minor"/>
      </rPr>
      <t xml:space="preserve">  Indicate contracted or paid services for administrative functions not performed by any organization personnel.  Contracted services may include, but are not limited to, office maintenance services, accounting services, legal consultant services, other consulting fees, data processing services, etc.  All services must be directly related to the CACFP.</t>
    </r>
  </si>
  <si>
    <r>
      <t xml:space="preserve">Less than Arms Length:  </t>
    </r>
    <r>
      <rPr>
        <sz val="11"/>
        <rFont val="Calibri"/>
        <family val="2"/>
        <scheme val="minor"/>
      </rPr>
      <t>Are any of these services performed by either an employee, board member, or relative of either a board member or employee? (Yes/No)</t>
    </r>
  </si>
  <si>
    <t>Specific Prior Written Approval is required for costs for services performed by individuals who are not officers, employees, or members of the Institution; all less-than-arms-length transactions; maintenance and service repair contracts on Program equipment; and all other purchased service costs needed for Program operation.</t>
  </si>
  <si>
    <t>The items listed on this worksheet can be found in FNS Instruction 796-2 Rev. 4 under the cost category #30, "Participant Training and Other Participant Support Costs".  Include rental costs of facilities or equipment for training for the fiscal year.   Ensure compliance with Federal Procurement regulations.</t>
  </si>
  <si>
    <t>Indirect costs must be supported by the cost allocation plan that assigns an indirect cost rate. The Institution must submit a copy of the document that shows the indirect cost rate (nonprofit rate agreement) assigned.  Institutions that have never had a negotiated indirect cost rate may use a de minimus rate of 10 percent of Modified Total Direct Costs*. Institutions with an approved negotiated indirect cost rate can now apply for a one-time extension of up to four years without further negotiation.</t>
  </si>
  <si>
    <t>Application Update:  Budget for Sponsoring Organization of Unaffiliated Centers</t>
  </si>
  <si>
    <r>
      <t>·</t>
    </r>
    <r>
      <rPr>
        <sz val="7"/>
        <color rgb="FF000000"/>
        <rFont val="Calibri"/>
        <family val="2"/>
        <scheme val="minor"/>
      </rPr>
      <t>       </t>
    </r>
    <r>
      <rPr>
        <sz val="11"/>
        <color theme="1"/>
        <rFont val="Calibri"/>
        <family val="2"/>
        <scheme val="minor"/>
      </rPr>
      <t>Name of Federal agency</t>
    </r>
    <r>
      <rPr>
        <sz val="11"/>
        <color rgb="FF000000"/>
        <rFont val="Symbol"/>
        <family val="1"/>
        <charset val="2"/>
      </rPr>
      <t xml:space="preserve"> </t>
    </r>
  </si>
  <si>
    <r>
      <t>·</t>
    </r>
    <r>
      <rPr>
        <sz val="7"/>
        <color rgb="FF000000"/>
        <rFont val="Calibri"/>
        <family val="2"/>
        <scheme val="minor"/>
      </rPr>
      <t xml:space="preserve">         </t>
    </r>
    <r>
      <rPr>
        <sz val="11"/>
        <color theme="1"/>
        <rFont val="Calibri"/>
        <family val="2"/>
        <scheme val="minor"/>
      </rPr>
      <t>Program Title</t>
    </r>
  </si>
  <si>
    <r>
      <t>·</t>
    </r>
    <r>
      <rPr>
        <sz val="7"/>
        <color rgb="FF000000"/>
        <rFont val="Calibri"/>
        <family val="2"/>
        <scheme val="minor"/>
      </rPr>
      <t xml:space="preserve">         </t>
    </r>
    <r>
      <rPr>
        <sz val="11"/>
        <color theme="1"/>
        <rFont val="Calibri"/>
        <family val="2"/>
        <scheme val="minor"/>
      </rPr>
      <t>Federal Award ID</t>
    </r>
  </si>
  <si>
    <r>
      <t>·</t>
    </r>
    <r>
      <rPr>
        <sz val="7"/>
        <color rgb="FF000000"/>
        <rFont val="Calibri"/>
        <family val="2"/>
        <scheme val="minor"/>
      </rPr>
      <t xml:space="preserve">         </t>
    </r>
    <r>
      <rPr>
        <sz val="11"/>
        <color theme="1"/>
        <rFont val="Calibri"/>
        <family val="2"/>
        <scheme val="minor"/>
      </rPr>
      <t>Pass-through Award</t>
    </r>
  </si>
  <si>
    <r>
      <t>·</t>
    </r>
    <r>
      <rPr>
        <sz val="7"/>
        <color rgb="FF000000"/>
        <rFont val="Calibri"/>
        <family val="2"/>
        <scheme val="minor"/>
      </rPr>
      <t xml:space="preserve">         </t>
    </r>
    <r>
      <rPr>
        <sz val="11"/>
        <color theme="1"/>
        <rFont val="Calibri"/>
        <family val="2"/>
        <scheme val="minor"/>
      </rPr>
      <t>Award Year</t>
    </r>
  </si>
  <si>
    <r>
      <t>·</t>
    </r>
    <r>
      <rPr>
        <sz val="7"/>
        <color rgb="FF000000"/>
        <rFont val="Calibri"/>
        <family val="2"/>
        <scheme val="minor"/>
      </rPr>
      <t xml:space="preserve">         </t>
    </r>
    <r>
      <rPr>
        <sz val="11"/>
        <color theme="1"/>
        <rFont val="Calibri"/>
        <family val="2"/>
        <scheme val="minor"/>
      </rPr>
      <t>Amount Received</t>
    </r>
  </si>
  <si>
    <r>
      <t>·</t>
    </r>
    <r>
      <rPr>
        <sz val="7"/>
        <color rgb="FF000000"/>
        <rFont val="Calibri"/>
        <family val="2"/>
        <scheme val="minor"/>
      </rPr>
      <t>        </t>
    </r>
    <r>
      <rPr>
        <sz val="11"/>
        <color theme="1"/>
        <rFont val="Calibri"/>
        <family val="2"/>
        <scheme val="minor"/>
      </rPr>
      <t>Total income available for use in CACFP</t>
    </r>
  </si>
  <si>
    <r>
      <t>·</t>
    </r>
    <r>
      <rPr>
        <sz val="7"/>
        <color rgb="FF000000"/>
        <rFont val="Calibri"/>
        <family val="2"/>
        <scheme val="minor"/>
      </rPr>
      <t xml:space="preserve">         </t>
    </r>
    <r>
      <rPr>
        <sz val="11"/>
        <color theme="1"/>
        <rFont val="Calibri"/>
        <family val="2"/>
        <scheme val="minor"/>
      </rPr>
      <t>Non-federal grants, donations</t>
    </r>
  </si>
  <si>
    <r>
      <t>·</t>
    </r>
    <r>
      <rPr>
        <sz val="7"/>
        <color rgb="FF000000"/>
        <rFont val="Calibri"/>
        <family val="2"/>
        <scheme val="minor"/>
      </rPr>
      <t xml:space="preserve">         </t>
    </r>
    <r>
      <rPr>
        <sz val="11"/>
        <color theme="1"/>
        <rFont val="Calibri"/>
        <family val="2"/>
        <scheme val="minor"/>
      </rPr>
      <t>Services performed by individuals who are not officers, employees, or members of the Institution</t>
    </r>
  </si>
  <si>
    <r>
      <t>·</t>
    </r>
    <r>
      <rPr>
        <sz val="7"/>
        <color rgb="FF000000"/>
        <rFont val="Calibri"/>
        <family val="2"/>
        <scheme val="minor"/>
      </rPr>
      <t xml:space="preserve">         </t>
    </r>
    <r>
      <rPr>
        <sz val="11"/>
        <color theme="1"/>
        <rFont val="Calibri"/>
        <family val="2"/>
        <scheme val="minor"/>
      </rPr>
      <t>Less-than-arms length transactions</t>
    </r>
  </si>
  <si>
    <r>
      <t>·</t>
    </r>
    <r>
      <rPr>
        <sz val="7"/>
        <color rgb="FF000000"/>
        <rFont val="Calibri"/>
        <family val="2"/>
        <scheme val="minor"/>
      </rPr>
      <t xml:space="preserve">         </t>
    </r>
    <r>
      <rPr>
        <sz val="11"/>
        <color theme="1"/>
        <rFont val="Calibri"/>
        <family val="2"/>
        <scheme val="minor"/>
      </rPr>
      <t>Maintenance and service repair contracts on Program equipment</t>
    </r>
  </si>
  <si>
    <r>
      <t>·</t>
    </r>
    <r>
      <rPr>
        <sz val="7"/>
        <color rgb="FF000000"/>
        <rFont val="Calibri"/>
        <family val="2"/>
        <scheme val="minor"/>
      </rPr>
      <t xml:space="preserve">         </t>
    </r>
    <r>
      <rPr>
        <sz val="11"/>
        <color theme="1"/>
        <rFont val="Calibri"/>
        <family val="2"/>
        <scheme val="minor"/>
      </rPr>
      <t xml:space="preserve">All other purchased service costs needed for Program operations </t>
    </r>
  </si>
  <si>
    <r>
      <rPr>
        <b/>
        <sz val="11"/>
        <rFont val="Calibri"/>
        <family val="2"/>
        <scheme val="minor"/>
      </rPr>
      <t xml:space="preserve">Note: </t>
    </r>
    <r>
      <rPr>
        <sz val="11"/>
        <rFont val="Calibri"/>
        <family val="2"/>
        <scheme val="minor"/>
      </rPr>
      <t xml:space="preserve">Projected CACFP Meal Reimbursement: pulls from Worksheet B-Center Reimbursement.   </t>
    </r>
  </si>
  <si>
    <r>
      <rPr>
        <b/>
        <sz val="11"/>
        <rFont val="Calibri"/>
        <family val="2"/>
        <scheme val="minor"/>
      </rPr>
      <t>Prior Year Sponsor Fee %:</t>
    </r>
    <r>
      <rPr>
        <sz val="11"/>
        <rFont val="Calibri"/>
        <family val="2"/>
        <scheme val="minor"/>
      </rPr>
      <t xml:space="preserve">   This is the</t>
    </r>
    <r>
      <rPr>
        <b/>
        <sz val="11"/>
        <color rgb="FFFF0000"/>
        <rFont val="Calibri"/>
        <family val="2"/>
        <scheme val="minor"/>
      </rPr>
      <t xml:space="preserve"> actual</t>
    </r>
    <r>
      <rPr>
        <sz val="11"/>
        <rFont val="Calibri"/>
        <family val="2"/>
        <scheme val="minor"/>
      </rPr>
      <t xml:space="preserve"> maximum Sponsor fee percentage or Cost percentage from the prior fiscal year. **</t>
    </r>
  </si>
  <si>
    <r>
      <rPr>
        <b/>
        <sz val="11"/>
        <rFont val="Calibri"/>
        <family val="2"/>
        <scheme val="minor"/>
      </rPr>
      <t>Actual CACFP Meal Reimbursement</t>
    </r>
    <r>
      <rPr>
        <sz val="11"/>
        <rFont val="Calibri"/>
        <family val="2"/>
        <scheme val="minor"/>
      </rPr>
      <t>: Enter the amount of actual CACFP meal reimbursement for all unaffiliated sponsored centers in the prior fiscal year. Do not include any cash in lieu funds. * DO NOT enter budgeted figures.*</t>
    </r>
  </si>
  <si>
    <r>
      <rPr>
        <b/>
        <sz val="11"/>
        <rFont val="Calibri"/>
        <family val="2"/>
        <scheme val="minor"/>
      </rPr>
      <t>Actual Administrative Expenditures:</t>
    </r>
    <r>
      <rPr>
        <sz val="11"/>
        <rFont val="Calibri"/>
        <family val="2"/>
        <scheme val="minor"/>
      </rPr>
      <t xml:space="preserve"> Enter the amount of actual administrative expenditures that were CACFP funded for all unaffiliated sponsored centers in the prior fiscal year. DO NOT enter budgeted figures.</t>
    </r>
  </si>
  <si>
    <t>Instructions for Worksheet A: Prior Year = Federal FY,  Oct 1 of Prior year through last claim month of that FY.</t>
  </si>
  <si>
    <r>
      <rPr>
        <b/>
        <sz val="11"/>
        <color indexed="8"/>
        <rFont val="Calibri"/>
        <family val="2"/>
        <scheme val="minor"/>
      </rPr>
      <t>Meal Reimbursements:</t>
    </r>
    <r>
      <rPr>
        <sz val="11"/>
        <color indexed="8"/>
        <rFont val="Calibri"/>
        <family val="2"/>
        <scheme val="minor"/>
      </rPr>
      <t xml:space="preserve"> Enter the amount of total meal reimbursement for the respective center. This amount is the total of Worksheets A, row 38 from the EZ Sponsored Center worksheets or 39 form Full SC Budget. </t>
    </r>
  </si>
  <si>
    <r>
      <rPr>
        <b/>
        <sz val="11"/>
        <color indexed="8"/>
        <rFont val="Calibri"/>
        <family val="2"/>
        <scheme val="minor"/>
      </rPr>
      <t>Cash In Lieu:</t>
    </r>
    <r>
      <rPr>
        <sz val="11"/>
        <color indexed="8"/>
        <rFont val="Calibri"/>
        <family val="2"/>
        <scheme val="minor"/>
      </rPr>
      <t xml:space="preserve"> Enter the amount of total Cash In Lieu for the respective center. This amount is the total of Worksheet A, row 40 from the EZ Sponsored Center worksheets or 41 from Full SC Budget.</t>
    </r>
  </si>
  <si>
    <t>Workers' Comp Rate (NC average for Child Care Centers is 2.81%)</t>
  </si>
  <si>
    <r>
      <t>Item:</t>
    </r>
    <r>
      <rPr>
        <sz val="11"/>
        <color indexed="8"/>
        <rFont val="Calibri"/>
        <family val="2"/>
        <scheme val="minor"/>
      </rPr>
      <t xml:space="preserve">  Enter communications item or expense </t>
    </r>
    <r>
      <rPr>
        <sz val="11"/>
        <color rgb="FF000000"/>
        <rFont val="Calibri"/>
        <family val="2"/>
        <scheme val="minor"/>
      </rPr>
      <t>(e.g. landline telephones, cellular telephones, fax, Internet, postage and messenger services)</t>
    </r>
  </si>
  <si>
    <t>Items Pulling From Worksheet E - Admin Labor</t>
  </si>
  <si>
    <r>
      <rPr>
        <b/>
        <sz val="11"/>
        <color indexed="8"/>
        <rFont val="Calibri"/>
        <family val="2"/>
        <scheme val="minor"/>
      </rPr>
      <t>Operating Expenditures:</t>
    </r>
    <r>
      <rPr>
        <sz val="11"/>
        <color indexed="8"/>
        <rFont val="Calibri"/>
        <family val="2"/>
        <scheme val="minor"/>
      </rPr>
      <t xml:space="preserve"> Enter the amount of total 'Operating Expenditures' for the respective center. This amount is the total of Worksheets E-G on the EZ option, or E-N per the Sponsored Center budget. </t>
    </r>
  </si>
  <si>
    <t>Worksheet J does not have to be submitted if the Institution does not provide fringe benefits to employees performing CACFP duties.</t>
  </si>
  <si>
    <r>
      <rPr>
        <b/>
        <sz val="11"/>
        <color rgb="FF000000"/>
        <rFont val="Calibri"/>
        <family val="2"/>
        <scheme val="minor"/>
      </rPr>
      <t>Center Name:</t>
    </r>
    <r>
      <rPr>
        <sz val="11"/>
        <color indexed="8"/>
        <rFont val="Calibri"/>
        <family val="2"/>
        <scheme val="minor"/>
      </rPr>
      <t xml:space="preserve"> Name pulls from Center 1.</t>
    </r>
  </si>
  <si>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Comission. * </t>
    </r>
  </si>
  <si>
    <r>
      <rPr>
        <b/>
        <sz val="11"/>
        <color theme="1"/>
        <rFont val="Calibri"/>
        <family val="2"/>
        <scheme val="minor"/>
      </rPr>
      <t xml:space="preserve">  Workers' Comp Rate:</t>
    </r>
    <r>
      <rPr>
        <sz val="11"/>
        <color theme="1"/>
        <rFont val="Calibri"/>
        <family val="2"/>
        <scheme val="minor"/>
      </rPr>
      <t xml:space="preserve"> Enter the rate the Institution pays for Workers' Compensation to the their insurance carrier.  </t>
    </r>
  </si>
  <si>
    <r>
      <t>·</t>
    </r>
    <r>
      <rPr>
        <sz val="7"/>
        <color rgb="FF000000"/>
        <rFont val="Calibri"/>
        <family val="2"/>
        <scheme val="minor"/>
      </rPr>
      <t>       </t>
    </r>
    <r>
      <rPr>
        <sz val="11"/>
        <color theme="1"/>
        <rFont val="Calibri"/>
        <family val="2"/>
        <scheme val="minor"/>
      </rPr>
      <t>CFDA No. (Catalog of Federal Domestic Assistance Number -a five-digit number assigned in the 
        awarding document to most grants and cooperative agreements funded by the Federal government)</t>
    </r>
  </si>
  <si>
    <t>Administrative Expenses (w/o Sponsor Fee)</t>
  </si>
  <si>
    <t xml:space="preserve">Instructions&gt;&gt; Complete worksheet Center 1 - Reimbursements first.  
Use the table below to list all centers under your sponsorship and their relating Administrative Expenses and Operating Expenditures per their individual sponsored center budgets. The totals are automatically pulled into the Budget tab, and there is no limit to the number of rows that can be used so all centers can and must be listed. </t>
  </si>
  <si>
    <r>
      <t xml:space="preserve">* Per USDA Guidance for Management Plans and Budgets, page 49, "The amount a Sponsoring Organization may retain is calculated and approved in the annual 
   budget; however, it is generally monitored on a monthly basis against the earned reimbursement for the meals served to eligible participants. </t>
    </r>
    <r>
      <rPr>
        <b/>
        <sz val="11"/>
        <rFont val="Calibri"/>
        <family val="2"/>
        <scheme val="minor"/>
      </rPr>
      <t>Cash in lieu of USDA 
   Foods is not included in the calculation</t>
    </r>
    <r>
      <rPr>
        <sz val="11"/>
        <rFont val="Calibri"/>
        <family val="2"/>
        <scheme val="minor"/>
      </rPr>
      <t>."</t>
    </r>
  </si>
  <si>
    <t>Yes – if an institution reports excess balance on worksheet C-Other Income &amp; Excess Balance</t>
  </si>
  <si>
    <r>
      <t xml:space="preserve">**The State agency must limit the amount of reimbursement payments that can be applied to administrative costs for Sponsoring Organizations of center programs to
     </t>
    </r>
    <r>
      <rPr>
        <u/>
        <sz val="11"/>
        <rFont val="Calibri"/>
        <family val="2"/>
        <scheme val="minor"/>
      </rPr>
      <t>the</t>
    </r>
    <r>
      <rPr>
        <b/>
        <u/>
        <sz val="11"/>
        <rFont val="Calibri"/>
        <family val="2"/>
        <scheme val="minor"/>
      </rPr>
      <t xml:space="preserve"> LESSER </t>
    </r>
    <r>
      <rPr>
        <u/>
        <sz val="11"/>
        <rFont val="Calibri"/>
        <family val="2"/>
        <scheme val="minor"/>
      </rPr>
      <t>OF 15 percent of the total  reimbursement payments received and net allowable administrative costs</t>
    </r>
    <r>
      <rPr>
        <sz val="11"/>
        <rFont val="Calibri"/>
        <family val="2"/>
        <scheme val="minor"/>
      </rPr>
      <t xml:space="preserve">. </t>
    </r>
    <r>
      <rPr>
        <b/>
        <sz val="11"/>
        <rFont val="Calibri"/>
        <family val="2"/>
        <scheme val="minor"/>
      </rPr>
      <t>To budget for a current year % that differs from
     your prior year % please submit for Written Approval with appropriate and relevant supporting documentation</t>
    </r>
    <r>
      <rPr>
        <sz val="11"/>
        <rFont val="Calibri"/>
        <family val="2"/>
        <scheme val="minor"/>
      </rPr>
      <t>. Refer to Financial Management Guide 796-2, 
     Rev 4, pg.84 for additional guidance</t>
    </r>
  </si>
  <si>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</si>
  <si>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</si>
  <si>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r>
      <rPr>
        <b/>
        <sz val="11"/>
        <rFont val="Calibri"/>
        <family val="2"/>
        <scheme val="minor"/>
      </rPr>
      <t>Current Year Sponsor Fee %:</t>
    </r>
    <r>
      <rPr>
        <sz val="11"/>
        <rFont val="Calibri"/>
        <family val="2"/>
        <scheme val="minor"/>
      </rPr>
      <t xml:space="preserve">  This percentage pulls from the prior year Sponsor Fee %, to a maximum of 15%. If the amount for the current year differs from the prior year, please provide justification. For new sponsors, the total budgeted administrative costs divided by projected CACFP meal reimbursement equals the current year Sponsor fee % OR 15%, whichever is less. This is for budgeting purposes only; actual sponsor fee at the end of the fiscal year can never be more than 15% of actual CACFP meal reimbursement.</t>
    </r>
  </si>
  <si>
    <r>
      <rPr>
        <b/>
        <sz val="11"/>
        <color rgb="FF000000"/>
        <rFont val="Calibri"/>
        <family val="2"/>
        <scheme val="minor"/>
      </rPr>
      <t>Administrative Expenses (w/o Sponsor Fee)</t>
    </r>
    <r>
      <rPr>
        <sz val="11"/>
        <color indexed="8"/>
        <rFont val="Calibri"/>
        <family val="2"/>
        <scheme val="minor"/>
      </rPr>
      <t xml:space="preserve">: Enter the amount of total 'Administrative Expenses' for the respective center. If the sponsored center used the EZ option to complete their budget, there will not be any Administrative Expenses.  Otherwise, This amount is the total of Worksheets O-X per the sponsored center budget. </t>
    </r>
  </si>
  <si>
    <t xml:space="preserve">This worksheet must be completed if an institution reports Excess balance on Worksheet C - Other Income &amp; Excess Balance.
The term excess balance is synonymous with unexpended reimbursement: the difference between the amount received in reimbursement and actual costs, when the reimbursement is greater than actual costs.  A nonprofit service balance is considered “excessive” when more than three (3) months average expenses are retained. Please detail how you intend to spend this excess balance, since it will not be part of this year's budget. If the excess balance is more than the 3 months average expenses, the Institution is not in a nonprofit status and must spend down the excess immediately.    </t>
  </si>
  <si>
    <t>Documentation to keep on file</t>
  </si>
  <si>
    <t>Supporting Documentation Requirements for this worksheet:</t>
  </si>
  <si>
    <t>Documentation to have on file</t>
  </si>
  <si>
    <t xml:space="preserve">   Documentation to have on file</t>
  </si>
  <si>
    <t>BUDGET APPROVAL PAGE</t>
  </si>
  <si>
    <t>Please sign this approval page before submitting the budget to the State Agency</t>
  </si>
  <si>
    <t>Institution Approval</t>
  </si>
  <si>
    <t xml:space="preserve">Budget/ Budget Amendment Prepared by: </t>
  </si>
  <si>
    <t>Signature</t>
  </si>
  <si>
    <t>Budget/ Budget Amendment Reviewed by:</t>
  </si>
  <si>
    <t>Signature:</t>
  </si>
  <si>
    <t>State Agency Approval</t>
  </si>
  <si>
    <t>Budget/ Budget Amendment Approved by:</t>
  </si>
  <si>
    <t xml:space="preserve"> Budget for Sponsoring Organization of Unaffiliated Centers</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</si>
  <si>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</si>
  <si>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</si>
  <si>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</si>
  <si>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</si>
  <si>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</si>
  <si>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</si>
  <si>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</si>
  <si>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</si>
  <si>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</si>
  <si>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</si>
  <si>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</si>
  <si>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</si>
  <si>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Sponsor &amp; Centers Total Income Check</t>
  </si>
  <si>
    <t>CACFP Sponsor Income Check</t>
  </si>
  <si>
    <t>Sponsor Fee Check</t>
  </si>
  <si>
    <t>Division of Child and Family Well-Being</t>
  </si>
  <si>
    <t>Community Nutrition Services Section</t>
  </si>
  <si>
    <t>Program Year:  October 1, 2022 - September 30, 2023</t>
  </si>
  <si>
    <t xml:space="preserve">Division of Child and Family Well-Being </t>
  </si>
  <si>
    <t>(6/22)</t>
  </si>
  <si>
    <t>Standard Mileage Rate for 2022 per the Internal Revenue Service</t>
  </si>
  <si>
    <t>Exhibit I - FNS Instruction 796-2 Rev 4</t>
  </si>
  <si>
    <t>FNS Instruction 796-2 Rev. 4</t>
  </si>
  <si>
    <t>COSTS REQUIRING ADDITIONAL APPROVALS</t>
  </si>
  <si>
    <t>General Note</t>
  </si>
  <si>
    <t>Budget Instructions</t>
  </si>
  <si>
    <t>It is strongly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</si>
  <si>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t>1. Save this budget Workbook to your computer before completing the budget.</t>
  </si>
  <si>
    <t xml:space="preserve">2. Enter information into boxes highlighted in yellow. Budget Summary totals will be populated as additional worksheets are completed. </t>
  </si>
  <si>
    <t>3. Read instructions listed at the bottom and top of each worksheet.</t>
  </si>
  <si>
    <t>4. Worksheets A through H are required in order to show that the institution is financially viable and administratively capable.</t>
  </si>
  <si>
    <t xml:space="preserve">5. Worksheets related to expenditures must be completed to demonstrate the amount of each expense that will be covered by CACFP reimbursement funds. </t>
  </si>
  <si>
    <r>
      <t xml:space="preserve">6. The CACFP must be operated as a </t>
    </r>
    <r>
      <rPr>
        <b/>
        <sz val="11"/>
        <color theme="1"/>
        <rFont val="Calibri"/>
        <family val="2"/>
        <scheme val="minor"/>
      </rPr>
      <t>non-profit</t>
    </r>
    <r>
      <rPr>
        <sz val="11"/>
        <color theme="1"/>
        <rFont val="Calibri"/>
        <family val="2"/>
        <scheme val="minor"/>
      </rPr>
      <t xml:space="preserve"> program. You must spend all of your reimbursement funds on allowable, necessary, and reasonable expenses. Any excess balance (over three months' operating costs) must be expended as soon as possible per the Spending Plan on Worksheet C1.  </t>
    </r>
  </si>
  <si>
    <t>7. "Other Funding" is the difference between "Total Annual Food Service Expense" and "Annual Applied CACFP Funded" (A - B = C).</t>
  </si>
  <si>
    <t>8.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institution must identify additional allowable and valid expenses.  If the institution is unable to identify valid and allowable expense, please contact the State Agency for guidance. •The second smiley face appears when Sponsor Fees is equal to Total CACFP Administrative Expenditures.</t>
  </si>
  <si>
    <t>9. According to each worksheet’s instructions, gather copies of leases, contracts, insurance policies, and other supporting documents if CACFP funds will be used for these expenses.</t>
  </si>
  <si>
    <t xml:space="preserve">10. Ensure the institution's Procurement Policy is followed for all purchases using CACFP funding.             </t>
  </si>
  <si>
    <t>11. Include a Specific Prior Written Approval (SPWA) Form for each item requiring such approval (if applicable, Worksheets G, I, K, L, M, N and/or P). The SPWA form is one of the gray tabs to the far right at the bottom of the Excel document.</t>
  </si>
  <si>
    <t>12. Have a second party review your work before submitting the budget.</t>
  </si>
  <si>
    <t>13. On the Approval tab (to the left of this Budget Instructions tab), have both the budget preparer and the budget reviewer sign under the Institution Approval section. This can be an electronic signature.</t>
  </si>
  <si>
    <t>How to Submit Your Budget in NC CACFP CONNECTS</t>
  </si>
  <si>
    <t>1. After completing the budget workbook, print out the Budget Summary page.</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</si>
  <si>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</si>
  <si>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 (referred to in #9, above).</t>
  </si>
  <si>
    <t>Budget Summary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</si>
</sst>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44" formatCode="_(&quot;$&quot;* #,##0.00_);_(&quot;$&quot;* \(#,##0.00\);_(&quot;$&quot;* &quot;-&quot;??_);_(@_)"/>
    <numFmt numFmtId="43" formatCode="_(* #,##0.00_);_(* \(#,##0.00\);_(* &quot;-&quot;??_);_(@_)"/>
    <numFmt numFmtId="164" formatCode="_(* #,##0_);_(* \(#,##0\);_(* &quot;-&quot;??_);_(@_)"/>
    <numFmt numFmtId="165" formatCode="_([$$-409]* #,##0.00_);_([$$-409]* \(#,##0.00\);_([$$-409]* &quot;-&quot;??_);_(@_)"/>
    <numFmt numFmtId="166" formatCode="&quot;$&quot;#,##0.00"/>
    <numFmt numFmtId="167" formatCode="m/yy"/>
    <numFmt numFmtId="168" formatCode="0.000"/>
    <numFmt numFmtId="169" formatCode="0.0000"/>
    <numFmt numFmtId="170" formatCode="_([$$-409]* #,##0_);_([$$-409]* \(#,##0\);_([$$-409]* &quot;-&quot;??_);_(@_)"/>
    <numFmt numFmtId="171" formatCode="0.0"/>
    <numFmt numFmtId="172" formatCode="0.0%"/>
    <numFmt numFmtId="173" formatCode="_(&quot;$&quot;* #,##0.000_);_(&quot;$&quot;* \(#,##0.000\);_(&quot;$&quot;* &quot;-&quot;??_);_(@_)"/>
    <numFmt numFmtId="174" formatCode="[$-409]mmmm\ d\,\ yyyy;@"/>
    <numFmt numFmtId="175" formatCode="0_);\(0\)"/>
    <numFmt numFmtId="176" formatCode="m/d/yyyy;@"/>
  </numFmts>
  <fonts count="99">
    <font>
      <sz val="11"/>
      <color theme="1"/>
      <name val="Calibri"/>
      <family val="2"/>
      <scheme val="minor"/>
    </font>
    <font>
      <sz val="11"/>
      <color theme="1"/>
      <name val="Calibri"/>
      <family val="2"/>
      <scheme val="minor"/>
    </font>
    <font>
      <sz val="11"/>
      <color theme="1"/>
      <name val="Calibri"/>
      <family val="2"/>
    </font>
    <font>
      <b/>
      <sz val="12"/>
      <name val="Times New Roman"/>
      <family val="1"/>
    </font>
    <font>
      <b/>
      <sz val="11"/>
      <color rgb="FF000000"/>
      <name val="Calibri"/>
      <family val="2"/>
    </font>
    <font>
      <sz val="11"/>
      <color rgb="FF000000"/>
      <name val="Symbol"/>
      <family val="1"/>
      <charset val="2"/>
    </font>
    <font>
      <b/>
      <sz val="11"/>
      <color rgb="FFFF0000"/>
      <name val="Calibri"/>
      <family val="2"/>
    </font>
    <font>
      <b/>
      <sz val="14"/>
      <name val="Times New Roman"/>
      <family val="1"/>
    </font>
    <font>
      <sz val="10"/>
      <name val="Arial"/>
      <family val="2"/>
    </font>
    <font>
      <b/>
      <sz val="11"/>
      <name val="Times New Roman"/>
      <family val="1"/>
    </font>
    <font>
      <b/>
      <sz val="8"/>
      <name val="Arial"/>
      <family val="2"/>
    </font>
    <font>
      <b/>
      <sz val="10"/>
      <name val="Arial"/>
      <family val="2"/>
    </font>
    <font>
      <b/>
      <sz val="12"/>
      <name val="Arial"/>
      <family val="2"/>
    </font>
    <font>
      <sz val="12"/>
      <name val="Times New Roman"/>
      <family val="1"/>
    </font>
    <font>
      <b/>
      <sz val="10"/>
      <color rgb="FFFF0000"/>
      <name val="Arial"/>
      <family val="2"/>
    </font>
    <font>
      <sz val="11"/>
      <name val="Arial"/>
      <family val="2"/>
    </font>
    <font>
      <b/>
      <u/>
      <sz val="20"/>
      <name val="Times New Roman"/>
      <family val="1"/>
    </font>
    <font>
      <b/>
      <sz val="16"/>
      <name val="Arial"/>
      <family val="2"/>
    </font>
    <font>
      <b/>
      <sz val="10"/>
      <color rgb="FF0000FF"/>
      <name val="Arial"/>
      <family val="2"/>
    </font>
    <font>
      <b/>
      <sz val="10"/>
      <color rgb="FFFF6600"/>
      <name val="Arial"/>
      <family val="2"/>
    </font>
    <font>
      <b/>
      <sz val="11"/>
      <color theme="1"/>
      <name val="Calibri"/>
      <family val="2"/>
      <scheme val="minor"/>
    </font>
    <font>
      <b/>
      <sz val="11"/>
      <name val="Calibri"/>
      <family val="2"/>
      <scheme val="minor"/>
    </font>
    <font>
      <sz val="11"/>
      <color rgb="FF0000FF"/>
      <name val="Calibri"/>
      <family val="2"/>
      <scheme val="minor"/>
    </font>
    <font>
      <b/>
      <sz val="11"/>
      <color rgb="FFFF0000"/>
      <name val="Calibri"/>
      <family val="2"/>
      <scheme val="minor"/>
    </font>
    <font>
      <b/>
      <sz val="9"/>
      <color rgb="FF2B2B2B"/>
      <name val="Inherit"/>
    </font>
    <font>
      <sz val="9"/>
      <color rgb="FF2B2B2B"/>
      <name val="Inherit"/>
    </font>
    <font>
      <sz val="9"/>
      <color rgb="FF0000FF"/>
      <name val="Inherit"/>
    </font>
    <font>
      <b/>
      <sz val="11"/>
      <color rgb="FF0000FF"/>
      <name val="Calibri"/>
      <family val="2"/>
      <scheme val="minor"/>
    </font>
    <font>
      <b/>
      <u/>
      <sz val="11"/>
      <color theme="1"/>
      <name val="Calibri"/>
      <family val="2"/>
      <scheme val="minor"/>
    </font>
    <font>
      <b/>
      <u/>
      <sz val="11"/>
      <color theme="0"/>
      <name val="Calibri"/>
      <family val="2"/>
      <scheme val="minor"/>
    </font>
    <font>
      <i/>
      <sz val="9"/>
      <color theme="1"/>
      <name val="Calibri"/>
      <family val="2"/>
      <scheme val="minor"/>
    </font>
    <font>
      <b/>
      <i/>
      <sz val="11"/>
      <color theme="1"/>
      <name val="Calibri"/>
      <family val="2"/>
      <scheme val="minor"/>
    </font>
    <font>
      <b/>
      <sz val="12"/>
      <color theme="1"/>
      <name val="Calibri"/>
      <family val="2"/>
      <scheme val="minor"/>
    </font>
    <font>
      <sz val="10"/>
      <name val="Calibri"/>
      <family val="2"/>
      <scheme val="minor"/>
    </font>
    <font>
      <sz val="11"/>
      <name val="Calibri"/>
      <family val="2"/>
      <scheme val="minor"/>
    </font>
    <font>
      <u/>
      <sz val="11"/>
      <name val="Calibri"/>
      <family val="2"/>
      <scheme val="minor"/>
    </font>
    <font>
      <b/>
      <sz val="12"/>
      <name val="Calibri"/>
      <family val="2"/>
      <scheme val="minor"/>
    </font>
    <font>
      <i/>
      <sz val="11"/>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b/>
      <sz val="9"/>
      <color theme="1"/>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b/>
      <i/>
      <sz val="11"/>
      <name val="Calibri"/>
      <family val="2"/>
      <scheme val="minor"/>
    </font>
    <font>
      <b/>
      <u/>
      <sz val="11"/>
      <name val="Calibri"/>
      <family val="2"/>
      <scheme val="minor"/>
    </font>
    <font>
      <sz val="11"/>
      <color indexed="8"/>
      <name val="Calibri"/>
      <family val="2"/>
      <scheme val="minor"/>
    </font>
    <font>
      <sz val="11"/>
      <color indexed="12"/>
      <name val="Calibri"/>
      <family val="2"/>
      <scheme val="minor"/>
    </font>
    <font>
      <b/>
      <sz val="11"/>
      <color indexed="8"/>
      <name val="Calibri"/>
      <family val="2"/>
      <scheme val="minor"/>
    </font>
    <font>
      <sz val="9"/>
      <color theme="1"/>
      <name val="Calibri"/>
      <family val="2"/>
      <scheme val="minor"/>
    </font>
    <font>
      <sz val="8"/>
      <color rgb="FF000000"/>
      <name val="Segoe UI"/>
      <family val="2"/>
    </font>
    <font>
      <b/>
      <sz val="11"/>
      <name val="Arial"/>
      <family val="2"/>
    </font>
    <font>
      <b/>
      <sz val="11"/>
      <color theme="0"/>
      <name val="Calibri"/>
      <family val="2"/>
      <scheme val="minor"/>
    </font>
    <font>
      <sz val="11"/>
      <color theme="0"/>
      <name val="Calibri"/>
      <family val="2"/>
      <scheme val="minor"/>
    </font>
    <font>
      <b/>
      <u/>
      <sz val="11"/>
      <color rgb="FF000000"/>
      <name val="Calibri"/>
      <family val="2"/>
    </font>
    <font>
      <sz val="11"/>
      <color rgb="FF000000"/>
      <name val="Calibri"/>
      <family val="2"/>
    </font>
    <font>
      <b/>
      <sz val="11"/>
      <color rgb="FFFFFFFF"/>
      <name val="Calibri"/>
      <family val="2"/>
    </font>
    <font>
      <sz val="11"/>
      <color rgb="FF000000"/>
      <name val="Times New Roman"/>
      <family val="1"/>
    </font>
    <font>
      <sz val="11"/>
      <name val="Calibri"/>
      <family val="2"/>
    </font>
    <font>
      <sz val="9"/>
      <name val="Calibri"/>
      <family val="2"/>
      <scheme val="minor"/>
    </font>
    <font>
      <sz val="11"/>
      <name val="Wingdings"/>
      <charset val="2"/>
    </font>
    <font>
      <sz val="11"/>
      <color theme="1"/>
      <name val="Wingdings"/>
      <charset val="2"/>
    </font>
    <font>
      <sz val="11"/>
      <color indexed="10"/>
      <name val="Wingdings"/>
      <charset val="2"/>
    </font>
    <font>
      <sz val="36"/>
      <color indexed="10"/>
      <name val="Wingdings"/>
      <charset val="2"/>
    </font>
    <font>
      <b/>
      <sz val="16"/>
      <color indexed="8"/>
      <name val="Calibri"/>
      <family val="2"/>
      <scheme val="minor"/>
    </font>
    <font>
      <i/>
      <sz val="11"/>
      <color rgb="FFFF0000"/>
      <name val="Calibri"/>
      <family val="2"/>
      <scheme val="minor"/>
    </font>
    <font>
      <b/>
      <sz val="9"/>
      <name val="Arial"/>
      <family val="2"/>
    </font>
    <font>
      <b/>
      <sz val="12"/>
      <color rgb="FF000000"/>
      <name val="Calibri"/>
      <family val="2"/>
      <scheme val="minor"/>
    </font>
    <font>
      <sz val="32"/>
      <color theme="0"/>
      <name val="Wingdings"/>
      <charset val="2"/>
    </font>
    <font>
      <b/>
      <sz val="14"/>
      <color theme="0"/>
      <name val="Arial"/>
      <family val="2"/>
    </font>
    <font>
      <i/>
      <sz val="11"/>
      <color theme="1"/>
      <name val="Calibri"/>
      <family val="2"/>
      <scheme val="minor"/>
    </font>
    <font>
      <b/>
      <sz val="12"/>
      <color theme="0"/>
      <name val="Calibri"/>
      <family val="2"/>
      <scheme val="minor"/>
    </font>
    <font>
      <sz val="10"/>
      <color indexed="9"/>
      <name val="Arial"/>
      <family val="2"/>
    </font>
    <font>
      <i/>
      <sz val="11"/>
      <color rgb="FFC00000"/>
      <name val="Calibri"/>
      <family val="2"/>
      <scheme val="minor"/>
    </font>
    <font>
      <b/>
      <sz val="11"/>
      <color rgb="FFC00000"/>
      <name val="Calibri"/>
      <family val="2"/>
      <scheme val="minor"/>
    </font>
    <font>
      <b/>
      <i/>
      <sz val="11"/>
      <color rgb="FFC00000"/>
      <name val="Calibri"/>
      <family val="2"/>
      <scheme val="minor"/>
    </font>
    <font>
      <b/>
      <sz val="11"/>
      <color theme="8" tint="-0.249977111117893"/>
      <name val="Calibri"/>
      <family val="2"/>
      <scheme val="minor"/>
    </font>
    <font>
      <sz val="12"/>
      <color theme="0"/>
      <name val="Calibri"/>
      <family val="2"/>
      <scheme val="minor"/>
    </font>
    <font>
      <b/>
      <sz val="9"/>
      <name val="Calibri"/>
      <family val="2"/>
      <scheme val="minor"/>
    </font>
    <font>
      <sz val="8"/>
      <name val="Calibri"/>
      <family val="2"/>
      <scheme val="minor"/>
    </font>
    <font>
      <b/>
      <sz val="11"/>
      <color theme="9"/>
      <name val="Calibri"/>
      <family val="2"/>
      <scheme val="minor"/>
    </font>
    <font>
      <b/>
      <sz val="12"/>
      <color rgb="FFFF6600"/>
      <name val="Arial"/>
      <family val="2"/>
    </font>
    <font>
      <sz val="7"/>
      <color rgb="FF000000"/>
      <name val="Calibri"/>
      <family val="2"/>
      <scheme val="minor"/>
    </font>
    <font>
      <b/>
      <sz val="13"/>
      <color theme="3"/>
      <name val="Calibri"/>
      <family val="2"/>
      <scheme val="minor"/>
    </font>
    <font>
      <sz val="11"/>
      <color rgb="FFFF0000"/>
      <name val="Calibri"/>
      <family val="2"/>
      <scheme val="minor"/>
    </font>
    <font>
      <b/>
      <sz val="11"/>
      <color rgb="FFFF0000"/>
      <name val="Arial"/>
      <family val="2"/>
    </font>
    <font>
      <sz val="11"/>
      <color theme="1"/>
      <name val="Arial"/>
      <family val="2"/>
    </font>
    <font>
      <sz val="18"/>
      <name val="Calibri"/>
      <family val="2"/>
      <scheme val="minor"/>
    </font>
    <font>
      <b/>
      <sz val="18"/>
      <name val="Calibri"/>
      <family val="2"/>
      <scheme val="minor"/>
    </font>
    <font>
      <sz val="11"/>
      <color indexed="8"/>
      <name val="Times New Roman"/>
      <family val="1"/>
    </font>
    <font>
      <sz val="11"/>
      <color theme="1"/>
      <name val="Times New Roman"/>
      <family val="1"/>
    </font>
    <font>
      <sz val="10"/>
      <color indexed="8"/>
      <name val="Times New Roman"/>
      <family val="1"/>
    </font>
    <font>
      <sz val="10"/>
      <name val="Times New Roman"/>
      <family val="1"/>
    </font>
    <font>
      <b/>
      <sz val="11"/>
      <color indexed="8"/>
      <name val="Times New Roman"/>
      <family val="1"/>
    </font>
    <font>
      <sz val="10"/>
      <color indexed="8"/>
      <name val="Calibri"/>
      <family val="2"/>
      <scheme val="minor"/>
    </font>
    <font>
      <u/>
      <sz val="11"/>
      <color theme="10"/>
      <name val="Calibri"/>
      <family val="2"/>
      <scheme val="minor"/>
    </font>
    <font>
      <b/>
      <sz val="18"/>
      <color rgb="FF195186"/>
      <name val="Calibri"/>
      <family val="2"/>
      <scheme val="minor"/>
    </font>
  </fonts>
  <fills count="45">
    <fill>
      <patternFill patternType="none"/>
    </fill>
    <fill>
      <patternFill patternType="gray125"/>
    </fill>
    <fill>
      <patternFill patternType="solid">
        <fgColor rgb="FFEDEDED"/>
        <bgColor rgb="FF000000"/>
      </patternFill>
    </fill>
    <fill>
      <patternFill patternType="solid">
        <fgColor rgb="FF808080"/>
        <bgColor rgb="FF000000"/>
      </patternFill>
    </fill>
    <fill>
      <patternFill patternType="solid">
        <fgColor rgb="FFFFFFFF"/>
        <bgColor rgb="FF000000"/>
      </patternFill>
    </fill>
    <fill>
      <patternFill patternType="solid">
        <fgColor rgb="FFFFFF00"/>
        <bgColor rgb="FF000000"/>
      </patternFill>
    </fill>
    <fill>
      <patternFill patternType="solid">
        <fgColor rgb="FFFFFF99"/>
        <bgColor rgb="FF000000"/>
      </patternFill>
    </fill>
    <fill>
      <patternFill patternType="solid">
        <fgColor rgb="FFD9D9D9"/>
        <bgColor rgb="FF000000"/>
      </patternFill>
    </fill>
    <fill>
      <patternFill patternType="solid">
        <fgColor rgb="FFF2F2F2"/>
        <bgColor rgb="FF000000"/>
      </patternFill>
    </fill>
    <fill>
      <patternFill patternType="solid">
        <fgColor rgb="FFFFFF66"/>
        <bgColor rgb="FF000000"/>
      </patternFill>
    </fill>
    <fill>
      <patternFill patternType="solid">
        <fgColor rgb="FFC6E0B4"/>
        <bgColor rgb="FF000000"/>
      </patternFill>
    </fill>
    <fill>
      <patternFill patternType="solid">
        <fgColor rgb="FFCCCCCC"/>
        <bgColor rgb="FF000000"/>
      </patternFill>
    </fill>
    <fill>
      <patternFill patternType="solid">
        <fgColor indexed="13"/>
        <bgColor indexed="64"/>
      </patternFill>
    </fill>
    <fill>
      <patternFill patternType="solid">
        <fgColor theme="0" tint="-0.14999847407452621"/>
        <bgColor indexed="64"/>
      </patternFill>
    </fill>
    <fill>
      <patternFill patternType="solid">
        <fgColor rgb="FFDAE9F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indexed="43"/>
        <bgColor indexed="64"/>
      </patternFill>
    </fill>
    <fill>
      <patternFill patternType="solid">
        <fgColor theme="0"/>
        <bgColor indexed="64"/>
      </patternFill>
    </fill>
    <fill>
      <patternFill patternType="solid">
        <fgColor rgb="FFFFFFCD"/>
        <bgColor indexed="64"/>
      </patternFill>
    </fill>
    <fill>
      <patternFill patternType="solid">
        <fgColor indexed="44"/>
        <bgColor indexed="64"/>
      </patternFill>
    </fill>
    <fill>
      <patternFill patternType="solid">
        <fgColor theme="5" tint="0.59999389629810485"/>
        <bgColor indexed="64"/>
      </patternFill>
    </fill>
    <fill>
      <patternFill patternType="solid">
        <fgColor theme="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indexed="22"/>
        <bgColor indexed="64"/>
      </patternFill>
    </fill>
    <fill>
      <patternFill patternType="solid">
        <fgColor theme="9" tint="0.79998168889431442"/>
        <bgColor indexed="64"/>
      </patternFill>
    </fill>
    <fill>
      <patternFill patternType="solid">
        <fgColor indexed="9"/>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00B050"/>
        <bgColor rgb="FF000000"/>
      </patternFill>
    </fill>
    <fill>
      <patternFill patternType="solid">
        <fgColor theme="9" tint="0.79998168889431442"/>
        <bgColor rgb="FF000000"/>
      </patternFill>
    </fill>
    <fill>
      <patternFill patternType="solid">
        <fgColor rgb="FFBDD7EE"/>
        <bgColor indexed="64"/>
      </patternFill>
    </fill>
    <fill>
      <patternFill patternType="solid">
        <fgColor rgb="FFBDD7EE"/>
        <bgColor rgb="FF000000"/>
      </patternFill>
    </fill>
    <fill>
      <patternFill patternType="solid">
        <fgColor theme="0" tint="-0.249977111117893"/>
        <bgColor indexed="64"/>
      </patternFill>
    </fill>
    <fill>
      <patternFill patternType="solid">
        <fgColor rgb="FF00B050"/>
        <bgColor indexed="64"/>
      </patternFill>
    </fill>
    <fill>
      <patternFill patternType="solid">
        <fgColor rgb="FFC6E0B4"/>
        <bgColor indexed="64"/>
      </patternFill>
    </fill>
    <fill>
      <patternFill patternType="solid">
        <fgColor theme="0" tint="-0.14996795556505021"/>
        <bgColor indexed="64"/>
      </patternFill>
    </fill>
    <fill>
      <patternFill patternType="solid">
        <fgColor rgb="FFFFFF99"/>
        <bgColor indexed="64"/>
      </patternFill>
    </fill>
    <fill>
      <patternFill patternType="solid">
        <fgColor rgb="FFE2EFDA"/>
        <bgColor indexed="64"/>
      </patternFill>
    </fill>
    <fill>
      <patternFill patternType="solid">
        <fgColor theme="7" tint="0.79998168889431442"/>
        <bgColor indexed="64"/>
      </patternFill>
    </fill>
    <fill>
      <patternFill patternType="solid">
        <fgColor rgb="FFD1E6F3"/>
        <bgColor indexed="64"/>
      </patternFill>
    </fill>
  </fills>
  <borders count="8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theme="9"/>
      </left>
      <right style="medium">
        <color theme="9"/>
      </right>
      <top style="medium">
        <color theme="9"/>
      </top>
      <bottom style="medium">
        <color theme="9"/>
      </bottom>
      <diagonal/>
    </border>
    <border>
      <left/>
      <right/>
      <top/>
      <bottom style="thick">
        <color theme="4" tint="0.499984740745262"/>
      </bottom>
      <diagonal/>
    </border>
    <border>
      <left style="medium">
        <color indexed="64"/>
      </left>
      <right style="thin">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1" fillId="0" borderId="0"/>
    <xf numFmtId="9" fontId="1" fillId="0" borderId="0" applyFont="0" applyFill="0" applyBorder="0" applyAlignment="0" applyProtection="0"/>
    <xf numFmtId="0" fontId="85" fillId="0" borderId="77" applyNumberFormat="0" applyFill="0" applyAlignment="0" applyProtection="0"/>
    <xf numFmtId="0" fontId="97" fillId="0" borderId="0" applyNumberFormat="0" applyFill="0" applyBorder="0" applyAlignment="0" applyProtection="0"/>
  </cellStyleXfs>
  <cellXfs count="1617">
    <xf numFmtId="0" fontId="0" fillId="0" borderId="0" xfId="0"/>
    <xf numFmtId="0" fontId="2" fillId="0" borderId="0" xfId="0" applyFont="1"/>
    <xf numFmtId="0" fontId="2" fillId="0" borderId="0" xfId="0" applyFont="1" applyAlignment="1">
      <alignment horizontal="left"/>
    </xf>
    <xf numFmtId="0" fontId="4" fillId="4" borderId="8" xfId="0" applyFont="1" applyFill="1" applyBorder="1" applyAlignment="1">
      <alignment vertical="center" wrapText="1"/>
    </xf>
    <xf numFmtId="0" fontId="5" fillId="4" borderId="8" xfId="0" applyFont="1" applyFill="1" applyBorder="1" applyAlignment="1">
      <alignment horizontal="left" vertical="center" wrapText="1" indent="5"/>
    </xf>
    <xf numFmtId="0" fontId="2" fillId="4" borderId="6" xfId="0" applyFont="1" applyFill="1" applyBorder="1" applyAlignment="1">
      <alignment vertical="center"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4" borderId="8" xfId="0" applyFont="1" applyFill="1" applyBorder="1" applyAlignment="1">
      <alignment vertical="center" wrapText="1"/>
    </xf>
    <xf numFmtId="0" fontId="6" fillId="4" borderId="6" xfId="0" applyFont="1" applyFill="1" applyBorder="1" applyAlignment="1">
      <alignment horizontal="center" vertical="center" wrapText="1"/>
    </xf>
    <xf numFmtId="0" fontId="11" fillId="0" borderId="0" xfId="0" applyFont="1"/>
    <xf numFmtId="0" fontId="2" fillId="0" borderId="8" xfId="0" applyFont="1" applyBorder="1"/>
    <xf numFmtId="0" fontId="11" fillId="0" borderId="7" xfId="0" applyFont="1" applyBorder="1"/>
    <xf numFmtId="0" fontId="13" fillId="0" borderId="7" xfId="0" applyFont="1" applyBorder="1"/>
    <xf numFmtId="0" fontId="2" fillId="0" borderId="7" xfId="0" applyFont="1" applyBorder="1"/>
    <xf numFmtId="0" fontId="11" fillId="0" borderId="0" xfId="0" applyFont="1" applyAlignment="1">
      <alignment horizontal="center"/>
    </xf>
    <xf numFmtId="0" fontId="11" fillId="0" borderId="14" xfId="0" applyFont="1" applyBorder="1" applyAlignment="1">
      <alignment horizontal="center"/>
    </xf>
    <xf numFmtId="0" fontId="12" fillId="0" borderId="7" xfId="0" applyFont="1" applyBorder="1"/>
    <xf numFmtId="0" fontId="12" fillId="0" borderId="15" xfId="0" applyFont="1" applyBorder="1"/>
    <xf numFmtId="3" fontId="11" fillId="0" borderId="42" xfId="5" applyNumberFormat="1" applyFont="1" applyBorder="1" applyAlignment="1">
      <alignment horizontal="center"/>
    </xf>
    <xf numFmtId="0" fontId="10" fillId="0" borderId="0" xfId="0" applyFont="1" applyAlignment="1">
      <alignment horizontal="center" vertical="top"/>
    </xf>
    <xf numFmtId="164" fontId="10" fillId="0" borderId="8" xfId="5" applyNumberFormat="1" applyFont="1" applyBorder="1" applyAlignment="1">
      <alignment horizontal="center" vertical="top"/>
    </xf>
    <xf numFmtId="0" fontId="2" fillId="10" borderId="27" xfId="0" applyFont="1" applyFill="1" applyBorder="1"/>
    <xf numFmtId="0" fontId="2" fillId="10" borderId="28" xfId="0" applyFont="1" applyFill="1" applyBorder="1"/>
    <xf numFmtId="0" fontId="11" fillId="10" borderId="28" xfId="0" applyFont="1" applyFill="1" applyBorder="1"/>
    <xf numFmtId="0" fontId="11" fillId="10" borderId="28" xfId="0" applyFont="1" applyFill="1" applyBorder="1" applyAlignment="1">
      <alignment horizontal="center"/>
    </xf>
    <xf numFmtId="3" fontId="11" fillId="10" borderId="29" xfId="5" applyNumberFormat="1" applyFont="1" applyFill="1" applyBorder="1" applyAlignment="1">
      <alignment horizontal="center"/>
    </xf>
    <xf numFmtId="0" fontId="14" fillId="0" borderId="0" xfId="0" applyFont="1" applyAlignment="1">
      <alignment horizontal="center"/>
    </xf>
    <xf numFmtId="0" fontId="11" fillId="0" borderId="0" xfId="0" applyFont="1" applyAlignment="1">
      <alignment horizontal="center" wrapText="1"/>
    </xf>
    <xf numFmtId="0" fontId="11" fillId="10" borderId="27" xfId="0" applyFont="1" applyFill="1" applyBorder="1"/>
    <xf numFmtId="10" fontId="11" fillId="10" borderId="52" xfId="6" applyNumberFormat="1" applyFont="1" applyFill="1" applyBorder="1" applyAlignment="1">
      <alignment horizontal="center"/>
    </xf>
    <xf numFmtId="0" fontId="11" fillId="0" borderId="28" xfId="0" applyFont="1" applyBorder="1" applyAlignment="1" applyProtection="1">
      <alignment horizontal="center"/>
      <protection locked="0"/>
    </xf>
    <xf numFmtId="10" fontId="11" fillId="0" borderId="28" xfId="6" applyNumberFormat="1" applyFont="1" applyBorder="1" applyAlignment="1">
      <alignment horizontal="center"/>
    </xf>
    <xf numFmtId="0" fontId="11" fillId="0" borderId="26" xfId="0" applyFont="1" applyBorder="1" applyAlignment="1" applyProtection="1">
      <alignment horizontal="center"/>
      <protection locked="0"/>
    </xf>
    <xf numFmtId="0" fontId="18" fillId="0" borderId="0" xfId="0" applyFont="1" applyAlignment="1">
      <alignment horizontal="center"/>
    </xf>
    <xf numFmtId="0" fontId="11" fillId="10" borderId="52" xfId="0" applyFont="1" applyFill="1" applyBorder="1" applyAlignment="1">
      <alignment horizontal="center"/>
    </xf>
    <xf numFmtId="4" fontId="11" fillId="0" borderId="26" xfId="6" applyNumberFormat="1" applyFont="1" applyBorder="1" applyAlignment="1">
      <alignment horizontal="center"/>
    </xf>
    <xf numFmtId="10" fontId="11" fillId="10" borderId="28" xfId="6" applyNumberFormat="1" applyFont="1" applyFill="1" applyBorder="1" applyAlignment="1">
      <alignment horizontal="center"/>
    </xf>
    <xf numFmtId="4" fontId="11" fillId="10" borderId="52" xfId="6" applyNumberFormat="1" applyFont="1" applyFill="1" applyBorder="1" applyAlignment="1">
      <alignment horizontal="center"/>
    </xf>
    <xf numFmtId="2" fontId="11" fillId="0" borderId="26" xfId="0" applyNumberFormat="1" applyFont="1" applyBorder="1" applyAlignment="1">
      <alignment horizontal="center"/>
    </xf>
    <xf numFmtId="0" fontId="19" fillId="0" borderId="0" xfId="0" applyFont="1"/>
    <xf numFmtId="4" fontId="11" fillId="0" borderId="67" xfId="0" applyNumberFormat="1" applyFont="1" applyBorder="1" applyAlignment="1">
      <alignment horizontal="center"/>
    </xf>
    <xf numFmtId="169" fontId="11" fillId="10" borderId="52" xfId="0" applyNumberFormat="1" applyFont="1" applyFill="1" applyBorder="1" applyAlignment="1">
      <alignment horizontal="center"/>
    </xf>
    <xf numFmtId="4" fontId="11" fillId="0" borderId="14" xfId="0" applyNumberFormat="1" applyFont="1" applyBorder="1" applyAlignment="1">
      <alignment horizontal="center"/>
    </xf>
    <xf numFmtId="2" fontId="11" fillId="0" borderId="14" xfId="0" applyNumberFormat="1" applyFont="1" applyBorder="1" applyAlignment="1">
      <alignment horizontal="center"/>
    </xf>
    <xf numFmtId="10" fontId="12" fillId="0" borderId="15" xfId="6" applyNumberFormat="1" applyFont="1" applyBorder="1" applyAlignment="1">
      <alignment horizontal="center"/>
    </xf>
    <xf numFmtId="0" fontId="7" fillId="11" borderId="9"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13" fillId="0" borderId="12" xfId="0" applyFont="1" applyBorder="1" applyAlignment="1">
      <alignment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49" fontId="13" fillId="0" borderId="6" xfId="0" applyNumberFormat="1" applyFont="1" applyBorder="1" applyAlignment="1">
      <alignment horizontal="center" vertical="center" wrapText="1"/>
    </xf>
    <xf numFmtId="0" fontId="0" fillId="0" borderId="0" xfId="0" applyAlignment="1">
      <alignment horizontal="center"/>
    </xf>
    <xf numFmtId="0" fontId="20" fillId="0" borderId="14" xfId="0" applyFont="1" applyBorder="1" applyAlignment="1">
      <alignment horizontal="center"/>
    </xf>
    <xf numFmtId="0" fontId="20" fillId="0" borderId="15" xfId="0" applyFont="1" applyBorder="1" applyAlignment="1">
      <alignment horizontal="center"/>
    </xf>
    <xf numFmtId="0" fontId="21" fillId="0" borderId="0" xfId="0" applyFont="1" applyAlignment="1">
      <alignment horizontal="right"/>
    </xf>
    <xf numFmtId="0" fontId="22" fillId="0" borderId="0" xfId="0" applyFont="1"/>
    <xf numFmtId="0" fontId="23" fillId="0" borderId="0" xfId="0" applyFont="1" applyAlignment="1">
      <alignment horizontal="left"/>
    </xf>
    <xf numFmtId="0" fontId="20" fillId="0" borderId="13" xfId="0" applyFont="1" applyBorder="1" applyAlignment="1">
      <alignment horizontal="center" wrapText="1"/>
    </xf>
    <xf numFmtId="0" fontId="20" fillId="0" borderId="14" xfId="0" applyFont="1" applyBorder="1" applyAlignment="1">
      <alignment horizontal="center" wrapText="1"/>
    </xf>
    <xf numFmtId="170" fontId="0" fillId="0" borderId="0" xfId="0" applyNumberFormat="1"/>
    <xf numFmtId="9" fontId="0" fillId="0" borderId="0" xfId="3" applyFont="1"/>
    <xf numFmtId="0" fontId="20" fillId="0" borderId="15" xfId="0" applyFont="1" applyBorder="1" applyAlignment="1">
      <alignment horizontal="center" wrapText="1"/>
    </xf>
    <xf numFmtId="0" fontId="24" fillId="14" borderId="0" xfId="0" applyFont="1" applyFill="1" applyAlignment="1">
      <alignment horizontal="left" vertical="center" wrapText="1"/>
    </xf>
    <xf numFmtId="0" fontId="25" fillId="14" borderId="0" xfId="0" applyFont="1" applyFill="1" applyAlignment="1">
      <alignment horizontal="left" vertical="center" wrapText="1"/>
    </xf>
    <xf numFmtId="171" fontId="26" fillId="14" borderId="0" xfId="0" applyNumberFormat="1"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7" fillId="0" borderId="0" xfId="0" applyFont="1" applyAlignment="1">
      <alignment horizontal="right"/>
    </xf>
    <xf numFmtId="10" fontId="27" fillId="0" borderId="48" xfId="3" applyNumberFormat="1" applyFont="1" applyBorder="1"/>
    <xf numFmtId="0" fontId="0" fillId="0" borderId="8" xfId="0" applyBorder="1"/>
    <xf numFmtId="0" fontId="0" fillId="0" borderId="7" xfId="0" applyBorder="1"/>
    <xf numFmtId="0" fontId="0" fillId="0" borderId="5" xfId="0" applyBorder="1"/>
    <xf numFmtId="0" fontId="0" fillId="0" borderId="4" xfId="0" applyBorder="1"/>
    <xf numFmtId="0" fontId="29" fillId="0" borderId="0" xfId="0" applyFont="1"/>
    <xf numFmtId="9" fontId="0" fillId="0" borderId="0" xfId="0" applyNumberFormat="1"/>
    <xf numFmtId="0" fontId="20" fillId="0" borderId="9" xfId="0" applyFont="1" applyBorder="1" applyAlignment="1">
      <alignment horizontal="center"/>
    </xf>
    <xf numFmtId="0" fontId="20" fillId="0" borderId="5" xfId="0" applyFont="1" applyBorder="1" applyAlignment="1">
      <alignment horizontal="center"/>
    </xf>
    <xf numFmtId="0" fontId="1" fillId="0" borderId="0" xfId="8"/>
    <xf numFmtId="0" fontId="20" fillId="0" borderId="7" xfId="0" applyFont="1" applyBorder="1"/>
    <xf numFmtId="0" fontId="30" fillId="0" borderId="0" xfId="0" applyFont="1"/>
    <xf numFmtId="0" fontId="20" fillId="0" borderId="7" xfId="8" applyFont="1" applyBorder="1" applyAlignment="1">
      <alignment horizontal="left" indent="2"/>
    </xf>
    <xf numFmtId="170" fontId="0" fillId="15" borderId="0" xfId="0" applyNumberFormat="1" applyFill="1"/>
    <xf numFmtId="0" fontId="20" fillId="0" borderId="7" xfId="0" applyFont="1" applyBorder="1" applyAlignment="1">
      <alignment horizontal="left" indent="2"/>
    </xf>
    <xf numFmtId="0" fontId="0" fillId="15" borderId="0" xfId="0" applyFill="1" applyAlignment="1">
      <alignment horizontal="center"/>
    </xf>
    <xf numFmtId="1" fontId="0" fillId="0" borderId="0" xfId="0" applyNumberFormat="1" applyAlignment="1">
      <alignment horizontal="center"/>
    </xf>
    <xf numFmtId="0" fontId="0" fillId="0" borderId="7" xfId="0" applyBorder="1" applyAlignment="1">
      <alignment horizontal="left" indent="4"/>
    </xf>
    <xf numFmtId="0" fontId="31" fillId="0" borderId="7" xfId="0" applyFont="1" applyBorder="1" applyAlignment="1">
      <alignment horizontal="left" indent="3"/>
    </xf>
    <xf numFmtId="0" fontId="21" fillId="0" borderId="7" xfId="0" applyFont="1" applyBorder="1" applyAlignment="1">
      <alignment horizontal="left"/>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170" fontId="0" fillId="12" borderId="0" xfId="0" applyNumberFormat="1" applyFill="1" applyProtection="1">
      <protection locked="0"/>
    </xf>
    <xf numFmtId="170" fontId="0" fillId="12" borderId="0" xfId="0" applyNumberFormat="1" applyFill="1" applyAlignment="1" applyProtection="1">
      <alignment horizontal="center"/>
      <protection locked="0"/>
    </xf>
    <xf numFmtId="1" fontId="0" fillId="12" borderId="0" xfId="0" applyNumberFormat="1" applyFill="1" applyAlignment="1" applyProtection="1">
      <alignment horizontal="center"/>
      <protection locked="0"/>
    </xf>
    <xf numFmtId="164" fontId="0" fillId="13" borderId="0" xfId="0" applyNumberFormat="1" applyFill="1" applyAlignment="1">
      <alignment horizontal="right"/>
    </xf>
    <xf numFmtId="170" fontId="0" fillId="13" borderId="0" xfId="0" applyNumberFormat="1" applyFill="1"/>
    <xf numFmtId="170" fontId="0" fillId="13" borderId="0" xfId="0" applyNumberFormat="1" applyFill="1" applyAlignment="1">
      <alignment horizontal="center"/>
    </xf>
    <xf numFmtId="1" fontId="0" fillId="13" borderId="0" xfId="0" applyNumberFormat="1" applyFill="1" applyAlignment="1">
      <alignment horizontal="center"/>
    </xf>
    <xf numFmtId="0" fontId="0" fillId="0" borderId="1" xfId="0" applyBorder="1" applyAlignment="1">
      <alignment vertical="top" wrapText="1"/>
    </xf>
    <xf numFmtId="0" fontId="32" fillId="0" borderId="0" xfId="8" applyFont="1"/>
    <xf numFmtId="0" fontId="33" fillId="0" borderId="0" xfId="0" applyFont="1"/>
    <xf numFmtId="0" fontId="20" fillId="0" borderId="7" xfId="8" applyFont="1" applyBorder="1"/>
    <xf numFmtId="170" fontId="0" fillId="0" borderId="0" xfId="0" applyNumberFormat="1" applyProtection="1">
      <protection locked="0"/>
    </xf>
    <xf numFmtId="164" fontId="0" fillId="0" borderId="0" xfId="0" applyNumberFormat="1" applyAlignment="1">
      <alignment horizontal="right"/>
    </xf>
    <xf numFmtId="0" fontId="20" fillId="0" borderId="7" xfId="0" applyFont="1" applyBorder="1" applyAlignment="1">
      <alignment horizontal="left" indent="3"/>
    </xf>
    <xf numFmtId="172" fontId="0" fillId="0" borderId="0" xfId="3" applyNumberFormat="1" applyFont="1"/>
    <xf numFmtId="0" fontId="20" fillId="0" borderId="7" xfId="0" applyFont="1" applyBorder="1" applyAlignment="1">
      <alignment horizontal="left" indent="4"/>
    </xf>
    <xf numFmtId="0" fontId="1" fillId="0" borderId="8" xfId="8" applyBorder="1"/>
    <xf numFmtId="0" fontId="20" fillId="0" borderId="7" xfId="8" applyFont="1" applyBorder="1" applyAlignment="1">
      <alignment horizontal="left" indent="4"/>
    </xf>
    <xf numFmtId="170" fontId="1" fillId="0" borderId="0" xfId="8" applyNumberFormat="1"/>
    <xf numFmtId="0" fontId="30" fillId="0" borderId="0" xfId="8" applyFont="1"/>
    <xf numFmtId="170" fontId="0" fillId="16" borderId="0" xfId="0" applyNumberFormat="1" applyFill="1"/>
    <xf numFmtId="0" fontId="0" fillId="0" borderId="8" xfId="0" applyBorder="1" applyAlignment="1">
      <alignment vertical="top" wrapText="1"/>
    </xf>
    <xf numFmtId="0" fontId="0" fillId="0" borderId="7" xfId="0" applyBorder="1" applyAlignment="1">
      <alignment vertical="top" wrapText="1"/>
    </xf>
    <xf numFmtId="1" fontId="0" fillId="12" borderId="0" xfId="0" applyNumberFormat="1" applyFill="1" applyProtection="1">
      <protection locked="0"/>
    </xf>
    <xf numFmtId="0" fontId="34" fillId="0" borderId="0" xfId="0" applyFont="1" applyAlignment="1">
      <alignment vertical="top" wrapText="1"/>
    </xf>
    <xf numFmtId="0" fontId="21" fillId="0" borderId="13" xfId="0" applyFont="1" applyBorder="1"/>
    <xf numFmtId="0" fontId="21" fillId="0" borderId="14" xfId="0" applyFont="1" applyBorder="1" applyAlignment="1">
      <alignment horizontal="right"/>
    </xf>
    <xf numFmtId="0" fontId="21" fillId="0" borderId="15" xfId="0" applyFont="1" applyBorder="1" applyAlignment="1" applyProtection="1">
      <alignment horizontal="center"/>
      <protection locked="0"/>
    </xf>
    <xf numFmtId="0" fontId="21" fillId="0" borderId="1" xfId="0" applyFont="1" applyBorder="1"/>
    <xf numFmtId="0" fontId="34" fillId="0" borderId="2" xfId="0" applyFont="1" applyBorder="1"/>
    <xf numFmtId="0" fontId="34" fillId="0" borderId="3" xfId="0" applyFont="1" applyBorder="1"/>
    <xf numFmtId="0" fontId="34" fillId="0" borderId="7" xfId="0" applyFont="1" applyBorder="1"/>
    <xf numFmtId="0" fontId="21" fillId="0" borderId="0" xfId="0" applyFont="1"/>
    <xf numFmtId="0" fontId="34" fillId="0" borderId="0" xfId="0" applyFont="1"/>
    <xf numFmtId="0" fontId="34" fillId="0" borderId="8" xfId="0" applyFont="1" applyBorder="1"/>
    <xf numFmtId="0" fontId="21" fillId="0" borderId="7" xfId="0" applyFont="1" applyBorder="1"/>
    <xf numFmtId="0" fontId="21" fillId="12" borderId="9" xfId="0" applyFont="1" applyFill="1" applyBorder="1" applyAlignment="1" applyProtection="1">
      <alignment horizontal="center"/>
      <protection locked="0"/>
    </xf>
    <xf numFmtId="0" fontId="37" fillId="0" borderId="0" xfId="0" applyFont="1"/>
    <xf numFmtId="10" fontId="34" fillId="18" borderId="0" xfId="3" applyNumberFormat="1" applyFont="1" applyFill="1" applyAlignment="1" applyProtection="1">
      <alignment horizontal="center"/>
      <protection locked="0"/>
    </xf>
    <xf numFmtId="10" fontId="34" fillId="18" borderId="26" xfId="3" applyNumberFormat="1" applyFont="1" applyFill="1" applyBorder="1" applyAlignment="1" applyProtection="1">
      <alignment horizontal="center"/>
      <protection locked="0"/>
    </xf>
    <xf numFmtId="10" fontId="21" fillId="0" borderId="0" xfId="0" applyNumberFormat="1" applyFont="1" applyAlignment="1">
      <alignment horizontal="center"/>
    </xf>
    <xf numFmtId="0" fontId="34" fillId="0" borderId="4" xfId="0" applyFont="1" applyBorder="1"/>
    <xf numFmtId="0" fontId="21" fillId="0" borderId="5" xfId="0" applyFont="1" applyBorder="1"/>
    <xf numFmtId="0" fontId="34" fillId="0" borderId="5" xfId="0" applyFont="1" applyBorder="1"/>
    <xf numFmtId="0" fontId="34" fillId="0" borderId="6" xfId="0" applyFont="1" applyBorder="1"/>
    <xf numFmtId="0" fontId="21" fillId="0" borderId="57" xfId="0" applyFont="1" applyBorder="1" applyAlignment="1">
      <alignment horizontal="center"/>
    </xf>
    <xf numFmtId="0" fontId="21" fillId="0" borderId="14" xfId="0" applyFont="1" applyBorder="1" applyAlignment="1">
      <alignment horizontal="center"/>
    </xf>
    <xf numFmtId="0" fontId="21" fillId="0" borderId="37" xfId="0" applyFont="1" applyBorder="1" applyAlignment="1">
      <alignment horizontal="center"/>
    </xf>
    <xf numFmtId="0" fontId="21" fillId="0" borderId="15" xfId="0" applyFont="1" applyBorder="1" applyAlignment="1">
      <alignment horizontal="center"/>
    </xf>
    <xf numFmtId="0" fontId="21" fillId="0" borderId="13" xfId="0" applyFont="1" applyBorder="1" applyAlignment="1">
      <alignment horizontal="center"/>
    </xf>
    <xf numFmtId="0" fontId="21" fillId="0" borderId="35" xfId="0" applyFont="1" applyBorder="1" applyAlignment="1">
      <alignment horizontal="center"/>
    </xf>
    <xf numFmtId="0" fontId="21" fillId="19" borderId="13" xfId="0" applyFont="1" applyFill="1" applyBorder="1" applyAlignment="1">
      <alignment vertical="center" wrapText="1"/>
    </xf>
    <xf numFmtId="0" fontId="21" fillId="19" borderId="35" xfId="0" applyFont="1" applyFill="1" applyBorder="1" applyAlignment="1">
      <alignment horizontal="left" vertical="center" wrapText="1"/>
    </xf>
    <xf numFmtId="0" fontId="21" fillId="19" borderId="58" xfId="0" applyFont="1" applyFill="1" applyBorder="1" applyAlignment="1">
      <alignment horizontal="center" vertical="center" wrapText="1"/>
    </xf>
    <xf numFmtId="0" fontId="21" fillId="19" borderId="59" xfId="0" applyFont="1" applyFill="1" applyBorder="1" applyAlignment="1">
      <alignment horizontal="center" vertical="center" wrapText="1"/>
    </xf>
    <xf numFmtId="0" fontId="21" fillId="19" borderId="60" xfId="0" applyFont="1" applyFill="1" applyBorder="1" applyAlignment="1">
      <alignment horizontal="center" vertical="center" wrapText="1"/>
    </xf>
    <xf numFmtId="0" fontId="37" fillId="19" borderId="44" xfId="0" applyFont="1" applyFill="1" applyBorder="1" applyAlignment="1">
      <alignment horizontal="left"/>
    </xf>
    <xf numFmtId="0" fontId="37" fillId="19" borderId="50" xfId="0" applyFont="1" applyFill="1" applyBorder="1" applyAlignment="1">
      <alignment horizontal="left"/>
    </xf>
    <xf numFmtId="44" fontId="37" fillId="19" borderId="45" xfId="0" applyNumberFormat="1" applyFont="1" applyFill="1" applyBorder="1"/>
    <xf numFmtId="49" fontId="37" fillId="19" borderId="45" xfId="0" applyNumberFormat="1" applyFont="1" applyFill="1" applyBorder="1" applyAlignment="1">
      <alignment horizontal="center"/>
    </xf>
    <xf numFmtId="44" fontId="37" fillId="0" borderId="45" xfId="0" applyNumberFormat="1" applyFont="1" applyBorder="1"/>
    <xf numFmtId="44" fontId="37" fillId="19" borderId="46" xfId="0" applyNumberFormat="1" applyFont="1" applyFill="1" applyBorder="1"/>
    <xf numFmtId="0" fontId="37" fillId="19" borderId="22" xfId="0" applyFont="1" applyFill="1" applyBorder="1" applyAlignment="1">
      <alignment horizontal="left"/>
    </xf>
    <xf numFmtId="0" fontId="37" fillId="19" borderId="55" xfId="0" applyFont="1" applyFill="1" applyBorder="1" applyAlignment="1">
      <alignment horizontal="left"/>
    </xf>
    <xf numFmtId="44" fontId="37" fillId="19" borderId="23" xfId="0" applyNumberFormat="1" applyFont="1" applyFill="1" applyBorder="1"/>
    <xf numFmtId="44" fontId="37" fillId="0" borderId="23" xfId="0" applyNumberFormat="1" applyFont="1" applyBorder="1"/>
    <xf numFmtId="44" fontId="37" fillId="19" borderId="24" xfId="0" applyNumberFormat="1" applyFont="1" applyFill="1" applyBorder="1"/>
    <xf numFmtId="0" fontId="34" fillId="12" borderId="16" xfId="0" applyFont="1" applyFill="1" applyBorder="1" applyAlignment="1" applyProtection="1">
      <alignment horizontal="left" wrapText="1"/>
      <protection locked="0"/>
    </xf>
    <xf numFmtId="0" fontId="34" fillId="12" borderId="45" xfId="0" applyFont="1" applyFill="1" applyBorder="1" applyAlignment="1" applyProtection="1">
      <alignment horizontal="left" wrapText="1"/>
      <protection locked="0"/>
    </xf>
    <xf numFmtId="44" fontId="34" fillId="12" borderId="45" xfId="0" applyNumberFormat="1" applyFont="1" applyFill="1" applyBorder="1" applyAlignment="1" applyProtection="1">
      <alignment horizontal="right"/>
      <protection locked="0"/>
    </xf>
    <xf numFmtId="171" fontId="34" fillId="12" borderId="45" xfId="0" applyNumberFormat="1" applyFont="1" applyFill="1" applyBorder="1" applyAlignment="1" applyProtection="1">
      <alignment horizontal="center"/>
      <protection locked="0"/>
    </xf>
    <xf numFmtId="44" fontId="34" fillId="0" borderId="45" xfId="0" applyNumberFormat="1" applyFont="1" applyBorder="1" applyAlignment="1">
      <alignment horizontal="right"/>
    </xf>
    <xf numFmtId="0" fontId="34" fillId="12" borderId="45" xfId="0" applyFont="1" applyFill="1" applyBorder="1" applyAlignment="1" applyProtection="1">
      <alignment horizontal="center"/>
      <protection locked="0"/>
    </xf>
    <xf numFmtId="44" fontId="34" fillId="0" borderId="49" xfId="0" applyNumberFormat="1" applyFont="1" applyBorder="1"/>
    <xf numFmtId="44" fontId="34" fillId="0" borderId="45" xfId="0" applyNumberFormat="1" applyFont="1" applyBorder="1"/>
    <xf numFmtId="44" fontId="34" fillId="12" borderId="46" xfId="0" applyNumberFormat="1" applyFont="1" applyFill="1" applyBorder="1" applyAlignment="1" applyProtection="1">
      <alignment horizontal="right"/>
      <protection locked="0"/>
    </xf>
    <xf numFmtId="0" fontId="34" fillId="0" borderId="27" xfId="0" applyFont="1" applyBorder="1" applyAlignment="1" applyProtection="1">
      <alignment horizontal="left" wrapText="1"/>
      <protection locked="0"/>
    </xf>
    <xf numFmtId="0" fontId="34" fillId="0" borderId="20" xfId="0" applyFont="1" applyBorder="1" applyAlignment="1" applyProtection="1">
      <alignment horizontal="left" wrapText="1"/>
      <protection locked="0"/>
    </xf>
    <xf numFmtId="44" fontId="34" fillId="0" borderId="61" xfId="0" applyNumberFormat="1" applyFont="1" applyBorder="1" applyAlignment="1" applyProtection="1">
      <alignment horizontal="right"/>
      <protection locked="0"/>
    </xf>
    <xf numFmtId="171" fontId="34" fillId="0" borderId="41" xfId="0" applyNumberFormat="1" applyFont="1" applyBorder="1" applyAlignment="1" applyProtection="1">
      <alignment horizontal="center"/>
      <protection locked="0"/>
    </xf>
    <xf numFmtId="44" fontId="34" fillId="0" borderId="61" xfId="0" applyNumberFormat="1" applyFont="1" applyBorder="1" applyAlignment="1">
      <alignment horizontal="right"/>
    </xf>
    <xf numFmtId="44" fontId="34" fillId="0" borderId="51" xfId="0" applyNumberFormat="1" applyFont="1" applyBorder="1"/>
    <xf numFmtId="44" fontId="34" fillId="0" borderId="20" xfId="0" applyNumberFormat="1" applyFont="1" applyBorder="1"/>
    <xf numFmtId="44" fontId="34" fillId="0" borderId="53" xfId="0" applyNumberFormat="1" applyFont="1" applyBorder="1" applyAlignment="1" applyProtection="1">
      <alignment horizontal="right"/>
      <protection locked="0"/>
    </xf>
    <xf numFmtId="171" fontId="34" fillId="0" borderId="61" xfId="0" applyNumberFormat="1" applyFont="1" applyBorder="1" applyAlignment="1" applyProtection="1">
      <alignment horizontal="center"/>
      <protection locked="0"/>
    </xf>
    <xf numFmtId="0" fontId="34" fillId="0" borderId="20" xfId="0" applyFont="1" applyBorder="1" applyAlignment="1" applyProtection="1">
      <alignment horizontal="center" wrapText="1"/>
      <protection locked="0"/>
    </xf>
    <xf numFmtId="0" fontId="34" fillId="0" borderId="62" xfId="0" applyFont="1" applyBorder="1" applyAlignment="1" applyProtection="1">
      <alignment horizontal="left" wrapText="1"/>
      <protection locked="0"/>
    </xf>
    <xf numFmtId="0" fontId="34" fillId="0" borderId="23" xfId="0" applyFont="1" applyBorder="1" applyAlignment="1" applyProtection="1">
      <alignment horizontal="center" wrapText="1"/>
      <protection locked="0"/>
    </xf>
    <xf numFmtId="44" fontId="34" fillId="0" borderId="23" xfId="0" applyNumberFormat="1" applyFont="1" applyBorder="1" applyAlignment="1" applyProtection="1">
      <alignment horizontal="right"/>
      <protection locked="0"/>
    </xf>
    <xf numFmtId="171" fontId="34" fillId="0" borderId="23" xfId="0" applyNumberFormat="1" applyFont="1" applyBorder="1" applyAlignment="1" applyProtection="1">
      <alignment horizontal="center"/>
      <protection locked="0"/>
    </xf>
    <xf numFmtId="44" fontId="34" fillId="0" borderId="23" xfId="0" applyNumberFormat="1" applyFont="1" applyBorder="1" applyAlignment="1">
      <alignment horizontal="right"/>
    </xf>
    <xf numFmtId="44" fontId="34" fillId="0" borderId="54" xfId="0" applyNumberFormat="1" applyFont="1" applyBorder="1"/>
    <xf numFmtId="44" fontId="34" fillId="0" borderId="23" xfId="0" applyNumberFormat="1" applyFont="1" applyBorder="1"/>
    <xf numFmtId="44" fontId="34" fillId="0" borderId="56" xfId="0" applyNumberFormat="1" applyFont="1" applyBorder="1" applyAlignment="1" applyProtection="1">
      <alignment horizontal="right"/>
      <protection locked="0"/>
    </xf>
    <xf numFmtId="0" fontId="21" fillId="0" borderId="4" xfId="0" applyFont="1" applyBorder="1" applyAlignment="1">
      <alignment wrapText="1"/>
    </xf>
    <xf numFmtId="44" fontId="34" fillId="0" borderId="12" xfId="0" applyNumberFormat="1" applyFont="1" applyBorder="1"/>
    <xf numFmtId="0" fontId="21" fillId="0" borderId="7" xfId="0" applyFont="1" applyBorder="1" applyAlignment="1">
      <alignment horizontal="center"/>
    </xf>
    <xf numFmtId="0" fontId="34" fillId="0" borderId="0" xfId="0" applyFont="1" applyAlignment="1">
      <alignment vertical="top"/>
    </xf>
    <xf numFmtId="0" fontId="34" fillId="0" borderId="8" xfId="0" applyFont="1" applyBorder="1" applyAlignment="1">
      <alignment vertical="top"/>
    </xf>
    <xf numFmtId="0" fontId="20" fillId="0" borderId="0" xfId="0" applyFont="1" applyAlignment="1">
      <alignment vertical="top"/>
    </xf>
    <xf numFmtId="0" fontId="21" fillId="0" borderId="7" xfId="0" quotePrefix="1" applyFont="1" applyBorder="1" applyAlignment="1">
      <alignment horizontal="center" vertical="top"/>
    </xf>
    <xf numFmtId="0" fontId="0" fillId="0" borderId="0" xfId="0" applyAlignment="1">
      <alignment horizontal="left"/>
    </xf>
    <xf numFmtId="0" fontId="21" fillId="0" borderId="0" xfId="0" applyFont="1" applyAlignment="1">
      <alignment vertical="top"/>
    </xf>
    <xf numFmtId="0" fontId="21" fillId="0" borderId="0" xfId="0" applyFont="1" applyAlignment="1">
      <alignment horizontal="left" vertical="top" wrapText="1"/>
    </xf>
    <xf numFmtId="0" fontId="21" fillId="0" borderId="8" xfId="0" applyFont="1" applyBorder="1" applyAlignment="1">
      <alignment horizontal="left" vertical="top" wrapText="1"/>
    </xf>
    <xf numFmtId="0" fontId="34" fillId="0" borderId="0" xfId="0" applyFont="1" applyAlignment="1">
      <alignment vertical="center"/>
    </xf>
    <xf numFmtId="0" fontId="21" fillId="0" borderId="7" xfId="0" quotePrefix="1" applyFont="1" applyBorder="1" applyAlignment="1">
      <alignment horizontal="right" vertical="top"/>
    </xf>
    <xf numFmtId="0" fontId="39" fillId="0" borderId="1" xfId="0" applyFont="1" applyBorder="1"/>
    <xf numFmtId="0" fontId="40" fillId="0" borderId="2" xfId="0" applyFont="1" applyBorder="1"/>
    <xf numFmtId="0" fontId="38" fillId="0" borderId="3" xfId="0" applyFont="1" applyBorder="1"/>
    <xf numFmtId="0" fontId="41" fillId="0" borderId="7" xfId="0" applyFont="1" applyBorder="1"/>
    <xf numFmtId="0" fontId="39" fillId="0" borderId="0" xfId="0" applyFont="1"/>
    <xf numFmtId="0" fontId="38" fillId="0" borderId="8" xfId="0" applyFont="1" applyBorder="1"/>
    <xf numFmtId="0" fontId="40" fillId="0" borderId="5" xfId="0" applyFont="1" applyBorder="1"/>
    <xf numFmtId="0" fontId="38" fillId="0" borderId="6" xfId="0" applyFont="1" applyBorder="1"/>
    <xf numFmtId="0" fontId="42" fillId="0" borderId="0" xfId="0" applyFont="1"/>
    <xf numFmtId="0" fontId="21" fillId="0" borderId="1" xfId="0" applyFont="1" applyBorder="1" applyAlignment="1">
      <alignment horizontal="left" vertical="top" wrapText="1"/>
    </xf>
    <xf numFmtId="0" fontId="34" fillId="0" borderId="2" xfId="0" applyFont="1" applyBorder="1" applyAlignment="1">
      <alignment horizontal="left" vertical="top" wrapText="1"/>
    </xf>
    <xf numFmtId="0" fontId="34" fillId="0" borderId="2" xfId="0" applyFont="1" applyBorder="1" applyAlignment="1">
      <alignment horizontal="left"/>
    </xf>
    <xf numFmtId="0" fontId="34" fillId="0" borderId="3" xfId="0" applyFont="1" applyBorder="1" applyAlignment="1">
      <alignment horizontal="left"/>
    </xf>
    <xf numFmtId="0" fontId="34" fillId="0" borderId="5" xfId="0" applyFont="1" applyBorder="1" applyAlignment="1">
      <alignment horizontal="left" vertical="top" wrapText="1"/>
    </xf>
    <xf numFmtId="0" fontId="34" fillId="0" borderId="5" xfId="0" applyFont="1" applyBorder="1" applyAlignment="1">
      <alignment horizontal="left"/>
    </xf>
    <xf numFmtId="0" fontId="34" fillId="0" borderId="6" xfId="0" applyFont="1" applyBorder="1" applyAlignment="1">
      <alignment horizontal="left"/>
    </xf>
    <xf numFmtId="0" fontId="21" fillId="0" borderId="9" xfId="0" applyFont="1" applyBorder="1" applyAlignment="1">
      <alignment horizontal="center" vertical="top" wrapText="1"/>
    </xf>
    <xf numFmtId="0" fontId="21" fillId="0" borderId="9" xfId="0" applyFont="1" applyBorder="1" applyAlignment="1">
      <alignment horizontal="center"/>
    </xf>
    <xf numFmtId="0" fontId="0" fillId="0" borderId="0" xfId="0" applyAlignment="1">
      <alignment vertical="top"/>
    </xf>
    <xf numFmtId="0" fontId="37" fillId="19" borderId="9" xfId="0" applyFont="1" applyFill="1" applyBorder="1" applyAlignment="1">
      <alignment wrapText="1"/>
    </xf>
    <xf numFmtId="0" fontId="37" fillId="19" borderId="15" xfId="0" applyFont="1" applyFill="1" applyBorder="1" applyAlignment="1">
      <alignment wrapText="1"/>
    </xf>
    <xf numFmtId="44" fontId="37" fillId="19" borderId="15" xfId="0" applyNumberFormat="1" applyFont="1" applyFill="1" applyBorder="1" applyAlignment="1">
      <alignment horizontal="right"/>
    </xf>
    <xf numFmtId="10" fontId="37" fillId="19" borderId="3" xfId="0" applyNumberFormat="1" applyFont="1" applyFill="1" applyBorder="1" applyAlignment="1">
      <alignment horizontal="center" wrapText="1"/>
    </xf>
    <xf numFmtId="10" fontId="37" fillId="19" borderId="3" xfId="0" applyNumberFormat="1" applyFont="1" applyFill="1" applyBorder="1" applyAlignment="1">
      <alignment horizontal="center"/>
    </xf>
    <xf numFmtId="8" fontId="37" fillId="19" borderId="3" xfId="0" applyNumberFormat="1" applyFont="1" applyFill="1" applyBorder="1" applyAlignment="1">
      <alignment horizontal="center" wrapText="1"/>
    </xf>
    <xf numFmtId="8" fontId="37" fillId="19" borderId="15" xfId="0" applyNumberFormat="1" applyFont="1" applyFill="1" applyBorder="1" applyAlignment="1">
      <alignment horizontal="center" wrapText="1"/>
    </xf>
    <xf numFmtId="0" fontId="34" fillId="0" borderId="44" xfId="0" applyFont="1" applyBorder="1" applyAlignment="1">
      <alignment wrapText="1"/>
    </xf>
    <xf numFmtId="44" fontId="34" fillId="12" borderId="45" xfId="0" applyNumberFormat="1" applyFont="1" applyFill="1" applyBorder="1" applyAlignment="1" applyProtection="1">
      <alignment horizontal="right" wrapText="1"/>
      <protection locked="0"/>
    </xf>
    <xf numFmtId="10" fontId="34" fillId="0" borderId="20" xfId="0" applyNumberFormat="1" applyFont="1" applyBorder="1" applyAlignment="1">
      <alignment horizontal="center"/>
    </xf>
    <xf numFmtId="44" fontId="34" fillId="0" borderId="20" xfId="0" applyNumberFormat="1" applyFont="1" applyBorder="1" applyAlignment="1">
      <alignment wrapText="1"/>
    </xf>
    <xf numFmtId="44" fontId="34" fillId="12" borderId="46" xfId="0" applyNumberFormat="1" applyFont="1" applyFill="1" applyBorder="1" applyAlignment="1" applyProtection="1">
      <alignment wrapText="1"/>
      <protection locked="0"/>
    </xf>
    <xf numFmtId="0" fontId="34" fillId="0" borderId="47" xfId="0" applyFont="1" applyBorder="1" applyAlignment="1">
      <alignment wrapText="1"/>
    </xf>
    <xf numFmtId="0" fontId="34" fillId="0" borderId="20" xfId="0" applyFont="1" applyBorder="1" applyAlignment="1" applyProtection="1">
      <alignment wrapText="1"/>
      <protection locked="0"/>
    </xf>
    <xf numFmtId="44" fontId="34" fillId="0" borderId="53" xfId="0" applyNumberFormat="1" applyFont="1" applyBorder="1" applyAlignment="1" applyProtection="1">
      <alignment wrapText="1"/>
      <protection locked="0"/>
    </xf>
    <xf numFmtId="0" fontId="34" fillId="0" borderId="63" xfId="0" applyFont="1" applyBorder="1" applyAlignment="1">
      <alignment wrapText="1"/>
    </xf>
    <xf numFmtId="0" fontId="34" fillId="0" borderId="23" xfId="0" applyFont="1" applyBorder="1" applyAlignment="1" applyProtection="1">
      <alignment wrapText="1"/>
      <protection locked="0"/>
    </xf>
    <xf numFmtId="10" fontId="34" fillId="0" borderId="64" xfId="0" applyNumberFormat="1" applyFont="1" applyBorder="1" applyAlignment="1">
      <alignment horizontal="center"/>
    </xf>
    <xf numFmtId="44" fontId="34" fillId="0" borderId="23" xfId="0" applyNumberFormat="1" applyFont="1" applyBorder="1" applyAlignment="1">
      <alignment wrapText="1"/>
    </xf>
    <xf numFmtId="44" fontId="34" fillId="0" borderId="64" xfId="0" applyNumberFormat="1" applyFont="1" applyBorder="1" applyAlignment="1">
      <alignment wrapText="1"/>
    </xf>
    <xf numFmtId="44" fontId="34" fillId="0" borderId="24" xfId="0" applyNumberFormat="1" applyFont="1" applyBorder="1" applyAlignment="1" applyProtection="1">
      <alignment wrapText="1"/>
      <protection locked="0"/>
    </xf>
    <xf numFmtId="44" fontId="34" fillId="0" borderId="9" xfId="0" applyNumberFormat="1" applyFont="1" applyBorder="1" applyAlignment="1">
      <alignment wrapText="1"/>
    </xf>
    <xf numFmtId="44" fontId="34" fillId="0" borderId="12" xfId="0" applyNumberFormat="1" applyFont="1" applyBorder="1" applyAlignment="1">
      <alignment wrapText="1"/>
    </xf>
    <xf numFmtId="0" fontId="0" fillId="0" borderId="2" xfId="0" applyBorder="1"/>
    <xf numFmtId="0" fontId="0" fillId="0" borderId="3" xfId="0" applyBorder="1"/>
    <xf numFmtId="0" fontId="21" fillId="0" borderId="0" xfId="0" applyFont="1" applyAlignment="1">
      <alignment horizontal="left"/>
    </xf>
    <xf numFmtId="0" fontId="21" fillId="0" borderId="8" xfId="0" applyFont="1" applyBorder="1" applyAlignment="1">
      <alignment horizontal="left"/>
    </xf>
    <xf numFmtId="0" fontId="21" fillId="0" borderId="4" xfId="0" applyFont="1" applyBorder="1" applyAlignment="1">
      <alignment horizontal="center"/>
    </xf>
    <xf numFmtId="0" fontId="0" fillId="0" borderId="6" xfId="0" applyBorder="1"/>
    <xf numFmtId="0" fontId="21" fillId="0" borderId="2" xfId="0" quotePrefix="1" applyFont="1" applyBorder="1"/>
    <xf numFmtId="49" fontId="34" fillId="0" borderId="2" xfId="0" applyNumberFormat="1" applyFont="1" applyBorder="1" applyProtection="1">
      <protection locked="0"/>
    </xf>
    <xf numFmtId="49" fontId="34" fillId="0" borderId="2" xfId="0" applyNumberFormat="1" applyFont="1" applyBorder="1" applyAlignment="1" applyProtection="1">
      <alignment wrapText="1"/>
      <protection locked="0"/>
    </xf>
    <xf numFmtId="49" fontId="34" fillId="0" borderId="3" xfId="0" applyNumberFormat="1" applyFont="1" applyBorder="1" applyAlignment="1" applyProtection="1">
      <alignment wrapText="1"/>
      <protection locked="0"/>
    </xf>
    <xf numFmtId="0" fontId="0" fillId="0" borderId="14" xfId="0" applyBorder="1"/>
    <xf numFmtId="0" fontId="21" fillId="0" borderId="7" xfId="0" applyFont="1" applyBorder="1" applyAlignment="1">
      <alignment horizontal="center" vertical="center"/>
    </xf>
    <xf numFmtId="0" fontId="21" fillId="0" borderId="7" xfId="0" quotePrefix="1" applyFont="1" applyBorder="1" applyAlignment="1">
      <alignment horizontal="center" vertical="center"/>
    </xf>
    <xf numFmtId="0" fontId="0" fillId="0" borderId="1" xfId="0" applyBorder="1"/>
    <xf numFmtId="0" fontId="44" fillId="0" borderId="8" xfId="0" applyFont="1" applyBorder="1" applyAlignment="1">
      <alignment wrapText="1"/>
    </xf>
    <xf numFmtId="0" fontId="44" fillId="0" borderId="0" xfId="0" applyFont="1" applyAlignment="1">
      <alignment wrapText="1"/>
    </xf>
    <xf numFmtId="10" fontId="34" fillId="0" borderId="20" xfId="0" applyNumberFormat="1" applyFont="1" applyBorder="1" applyAlignment="1" applyProtection="1">
      <alignment horizontal="center"/>
      <protection locked="0"/>
    </xf>
    <xf numFmtId="44" fontId="34" fillId="0" borderId="21" xfId="0" applyNumberFormat="1" applyFont="1" applyBorder="1" applyAlignment="1" applyProtection="1">
      <alignment horizontal="right"/>
      <protection locked="0"/>
    </xf>
    <xf numFmtId="165" fontId="34" fillId="0" borderId="21" xfId="0" applyNumberFormat="1" applyFont="1" applyBorder="1" applyAlignment="1" applyProtection="1">
      <alignment wrapText="1"/>
      <protection locked="0"/>
    </xf>
    <xf numFmtId="0" fontId="45" fillId="0" borderId="3" xfId="0" applyFont="1" applyBorder="1" applyAlignment="1">
      <alignment horizontal="center"/>
    </xf>
    <xf numFmtId="0" fontId="44" fillId="0" borderId="7" xfId="0" applyFont="1" applyBorder="1" applyAlignment="1">
      <alignment horizontal="center"/>
    </xf>
    <xf numFmtId="0" fontId="44" fillId="0" borderId="7" xfId="0" applyFont="1" applyBorder="1" applyAlignment="1">
      <alignment vertical="top" wrapText="1"/>
    </xf>
    <xf numFmtId="0" fontId="44" fillId="0" borderId="8" xfId="0" applyFont="1" applyBorder="1" applyAlignment="1">
      <alignment vertical="top" wrapText="1"/>
    </xf>
    <xf numFmtId="0" fontId="44" fillId="5" borderId="9" xfId="0" applyFont="1" applyFill="1" applyBorder="1" applyAlignment="1" applyProtection="1">
      <alignment horizontal="left" wrapText="1"/>
      <protection locked="0"/>
    </xf>
    <xf numFmtId="44" fontId="44" fillId="0" borderId="9" xfId="0" applyNumberFormat="1" applyFont="1" applyBorder="1" applyAlignment="1">
      <alignment wrapText="1"/>
    </xf>
    <xf numFmtId="44" fontId="44" fillId="5" borderId="9" xfId="0" applyNumberFormat="1" applyFont="1" applyFill="1" applyBorder="1" applyAlignment="1" applyProtection="1">
      <alignment wrapText="1"/>
      <protection locked="0"/>
    </xf>
    <xf numFmtId="0" fontId="45" fillId="0" borderId="0" xfId="0" applyFont="1" applyAlignment="1">
      <alignment horizontal="center" vertical="center" wrapText="1"/>
    </xf>
    <xf numFmtId="0" fontId="45" fillId="0" borderId="0" xfId="0" applyFont="1" applyAlignment="1">
      <alignment horizontal="right" wrapText="1"/>
    </xf>
    <xf numFmtId="0" fontId="0" fillId="0" borderId="42" xfId="0" applyBorder="1"/>
    <xf numFmtId="0" fontId="44" fillId="0" borderId="8" xfId="0" applyFont="1" applyBorder="1" applyAlignment="1">
      <alignment horizontal="left" vertical="top" wrapText="1"/>
    </xf>
    <xf numFmtId="0" fontId="45" fillId="0" borderId="9" xfId="0" applyFont="1" applyBorder="1" applyAlignment="1">
      <alignment horizontal="center" wrapText="1"/>
    </xf>
    <xf numFmtId="0" fontId="45" fillId="0" borderId="9" xfId="0" applyFont="1" applyBorder="1" applyAlignment="1">
      <alignment horizontal="center" vertical="top" wrapText="1"/>
    </xf>
    <xf numFmtId="0" fontId="45" fillId="9" borderId="9" xfId="0" applyFont="1" applyFill="1" applyBorder="1" applyAlignment="1">
      <alignment horizontal="center" vertical="center" wrapText="1"/>
    </xf>
    <xf numFmtId="0" fontId="34" fillId="0" borderId="25" xfId="0" applyFont="1" applyBorder="1" applyAlignment="1">
      <alignment wrapText="1"/>
    </xf>
    <xf numFmtId="0" fontId="34" fillId="0" borderId="26" xfId="0" applyFont="1" applyBorder="1" applyAlignment="1">
      <alignment wrapText="1"/>
    </xf>
    <xf numFmtId="0" fontId="34" fillId="0" borderId="7" xfId="0" applyFont="1" applyBorder="1" applyAlignment="1">
      <alignment horizontal="center"/>
    </xf>
    <xf numFmtId="0" fontId="44" fillId="0" borderId="0" xfId="0" applyFont="1" applyAlignment="1">
      <alignment horizontal="left"/>
    </xf>
    <xf numFmtId="0" fontId="34" fillId="0" borderId="2" xfId="0" applyFont="1" applyBorder="1" applyAlignment="1">
      <alignment horizontal="center"/>
    </xf>
    <xf numFmtId="0" fontId="46" fillId="0" borderId="2" xfId="0" applyFont="1" applyBorder="1"/>
    <xf numFmtId="0" fontId="44" fillId="0" borderId="4" xfId="0" applyFont="1" applyBorder="1"/>
    <xf numFmtId="0" fontId="34" fillId="0" borderId="5" xfId="0" applyFont="1" applyBorder="1" applyAlignment="1">
      <alignment horizontal="center"/>
    </xf>
    <xf numFmtId="0" fontId="46" fillId="0" borderId="5" xfId="0" applyFont="1" applyBorder="1"/>
    <xf numFmtId="0" fontId="45" fillId="0" borderId="7" xfId="0" applyFont="1" applyBorder="1"/>
    <xf numFmtId="0" fontId="45" fillId="0" borderId="0" xfId="0" applyFont="1"/>
    <xf numFmtId="0" fontId="45" fillId="0" borderId="8" xfId="0" applyFont="1" applyBorder="1"/>
    <xf numFmtId="10" fontId="34" fillId="0" borderId="23" xfId="0" applyNumberFormat="1" applyFont="1" applyBorder="1" applyAlignment="1" applyProtection="1">
      <alignment horizontal="center"/>
      <protection locked="0"/>
    </xf>
    <xf numFmtId="44" fontId="34" fillId="0" borderId="24" xfId="0" applyNumberFormat="1" applyFont="1" applyBorder="1" applyAlignment="1" applyProtection="1">
      <alignment horizontal="right"/>
      <protection locked="0"/>
    </xf>
    <xf numFmtId="0" fontId="34" fillId="0" borderId="0" xfId="0" applyFont="1" applyAlignment="1">
      <alignment horizontal="center"/>
    </xf>
    <xf numFmtId="0" fontId="46" fillId="0" borderId="0" xfId="0" applyFont="1" applyAlignment="1">
      <alignment horizontal="center"/>
    </xf>
    <xf numFmtId="0" fontId="44" fillId="0" borderId="0" xfId="0" applyFont="1"/>
    <xf numFmtId="0" fontId="45" fillId="0" borderId="8" xfId="0" applyFont="1" applyBorder="1" applyAlignment="1">
      <alignment horizontal="left"/>
    </xf>
    <xf numFmtId="10" fontId="34" fillId="5" borderId="61" xfId="0" applyNumberFormat="1" applyFont="1" applyFill="1" applyBorder="1" applyAlignment="1" applyProtection="1">
      <alignment horizontal="center"/>
      <protection locked="0"/>
    </xf>
    <xf numFmtId="0" fontId="45" fillId="0" borderId="7" xfId="0" applyFont="1" applyBorder="1" applyAlignment="1">
      <alignment horizontal="center"/>
    </xf>
    <xf numFmtId="0" fontId="45" fillId="0" borderId="0" xfId="0" applyFont="1" applyAlignment="1">
      <alignment horizontal="center"/>
    </xf>
    <xf numFmtId="0" fontId="45" fillId="0" borderId="8" xfId="0" applyFont="1" applyBorder="1" applyAlignment="1">
      <alignment horizontal="center"/>
    </xf>
    <xf numFmtId="0" fontId="44" fillId="0" borderId="0" xfId="0" applyFont="1" applyAlignment="1">
      <alignment horizontal="left" vertical="top" wrapText="1"/>
    </xf>
    <xf numFmtId="0" fontId="44" fillId="0" borderId="7" xfId="0" applyFont="1" applyBorder="1" applyAlignment="1">
      <alignment horizontal="left" indent="2"/>
    </xf>
    <xf numFmtId="0" fontId="21" fillId="0" borderId="8" xfId="0" applyFont="1" applyBorder="1"/>
    <xf numFmtId="0" fontId="21" fillId="6" borderId="13"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34" fillId="5" borderId="25" xfId="0" applyFont="1" applyFill="1" applyBorder="1" applyAlignment="1" applyProtection="1">
      <alignment horizontal="left" wrapText="1"/>
      <protection locked="0"/>
    </xf>
    <xf numFmtId="0" fontId="34" fillId="5" borderId="61" xfId="0" applyFont="1" applyFill="1" applyBorder="1" applyAlignment="1" applyProtection="1">
      <alignment horizontal="center"/>
      <protection locked="0"/>
    </xf>
    <xf numFmtId="0" fontId="34" fillId="5" borderId="61" xfId="0" applyFont="1" applyFill="1" applyBorder="1" applyAlignment="1" applyProtection="1">
      <alignment horizontal="left" wrapText="1"/>
      <protection locked="0"/>
    </xf>
    <xf numFmtId="44" fontId="34" fillId="5" borderId="61" xfId="0" applyNumberFormat="1" applyFont="1" applyFill="1" applyBorder="1" applyAlignment="1" applyProtection="1">
      <alignment horizontal="right" wrapText="1"/>
      <protection locked="0"/>
    </xf>
    <xf numFmtId="44" fontId="34" fillId="5" borderId="20" xfId="0" applyNumberFormat="1" applyFont="1" applyFill="1" applyBorder="1" applyAlignment="1" applyProtection="1">
      <alignment horizontal="right"/>
      <protection locked="0"/>
    </xf>
    <xf numFmtId="0" fontId="34" fillId="0" borderId="20" xfId="0" applyFont="1" applyBorder="1" applyAlignment="1" applyProtection="1">
      <alignment horizontal="center"/>
      <protection locked="0"/>
    </xf>
    <xf numFmtId="44" fontId="34" fillId="0" borderId="20" xfId="0" applyNumberFormat="1" applyFont="1" applyBorder="1" applyAlignment="1" applyProtection="1">
      <alignment horizontal="right" wrapText="1"/>
      <protection locked="0"/>
    </xf>
    <xf numFmtId="44" fontId="34" fillId="0" borderId="21" xfId="0" applyNumberFormat="1" applyFont="1" applyBorder="1" applyAlignment="1" applyProtection="1">
      <alignment horizontal="right" vertical="center"/>
      <protection locked="0"/>
    </xf>
    <xf numFmtId="0" fontId="34" fillId="0" borderId="27" xfId="0" applyFont="1" applyBorder="1" applyAlignment="1" applyProtection="1">
      <alignment horizontal="center" wrapText="1"/>
      <protection locked="0"/>
    </xf>
    <xf numFmtId="0" fontId="34" fillId="0" borderId="62" xfId="0" applyFont="1" applyBorder="1" applyAlignment="1" applyProtection="1">
      <alignment horizontal="center" wrapText="1"/>
      <protection locked="0"/>
    </xf>
    <xf numFmtId="0" fontId="34" fillId="0" borderId="23" xfId="0" applyFont="1" applyBorder="1" applyAlignment="1" applyProtection="1">
      <alignment horizontal="center"/>
      <protection locked="0"/>
    </xf>
    <xf numFmtId="0" fontId="34" fillId="0" borderId="23" xfId="0" applyFont="1" applyBorder="1" applyAlignment="1" applyProtection="1">
      <alignment horizontal="left" wrapText="1"/>
      <protection locked="0"/>
    </xf>
    <xf numFmtId="44" fontId="34" fillId="0" borderId="23" xfId="0" applyNumberFormat="1" applyFont="1" applyBorder="1" applyAlignment="1" applyProtection="1">
      <alignment horizontal="right" wrapText="1"/>
      <protection locked="0"/>
    </xf>
    <xf numFmtId="0" fontId="21" fillId="0" borderId="2" xfId="0" applyFont="1" applyBorder="1"/>
    <xf numFmtId="44" fontId="21" fillId="0" borderId="9" xfId="0" applyNumberFormat="1" applyFont="1" applyBorder="1" applyAlignment="1">
      <alignment horizontal="right"/>
    </xf>
    <xf numFmtId="0" fontId="21" fillId="0" borderId="0" xfId="0" applyFont="1" applyAlignment="1">
      <alignment horizontal="left" vertical="top"/>
    </xf>
    <xf numFmtId="0" fontId="21" fillId="0" borderId="7" xfId="0" applyFont="1" applyBorder="1" applyAlignment="1">
      <alignment vertical="top"/>
    </xf>
    <xf numFmtId="0" fontId="34" fillId="0" borderId="7" xfId="0" applyFont="1" applyBorder="1" applyAlignment="1">
      <alignment vertical="top"/>
    </xf>
    <xf numFmtId="0" fontId="21" fillId="0" borderId="1" xfId="0" quotePrefix="1" applyFont="1" applyBorder="1"/>
    <xf numFmtId="0" fontId="44" fillId="0" borderId="2" xfId="0" applyFont="1" applyBorder="1" applyAlignment="1">
      <alignment horizontal="left" vertical="top" wrapText="1"/>
    </xf>
    <xf numFmtId="0" fontId="44" fillId="0" borderId="3" xfId="0" applyFont="1" applyBorder="1" applyAlignment="1">
      <alignment horizontal="left" vertical="top" wrapText="1"/>
    </xf>
    <xf numFmtId="0" fontId="45" fillId="0" borderId="7" xfId="0" applyFont="1" applyBorder="1" applyAlignment="1">
      <alignment horizontal="left"/>
    </xf>
    <xf numFmtId="0" fontId="45" fillId="0" borderId="0" xfId="0" applyFont="1" applyAlignment="1">
      <alignment horizontal="left"/>
    </xf>
    <xf numFmtId="0" fontId="21" fillId="0" borderId="14" xfId="0" applyFont="1" applyBorder="1" applyAlignment="1">
      <alignment horizontal="right" vertical="top" wrapText="1"/>
    </xf>
    <xf numFmtId="0" fontId="34" fillId="0" borderId="4" xfId="0" applyFont="1" applyBorder="1" applyAlignment="1">
      <alignment vertical="top" wrapText="1"/>
    </xf>
    <xf numFmtId="0" fontId="34" fillId="0" borderId="5" xfId="0" applyFont="1" applyBorder="1" applyAlignment="1">
      <alignment vertical="top" wrapText="1"/>
    </xf>
    <xf numFmtId="0" fontId="34" fillId="0" borderId="6" xfId="0" applyFont="1" applyBorder="1" applyAlignment="1">
      <alignment vertical="top" wrapText="1"/>
    </xf>
    <xf numFmtId="0" fontId="21" fillId="7" borderId="34" xfId="0" applyFont="1" applyFill="1" applyBorder="1" applyAlignment="1">
      <alignment horizontal="center" vertical="top" wrapText="1"/>
    </xf>
    <xf numFmtId="0" fontId="21" fillId="7" borderId="35" xfId="0" applyFont="1" applyFill="1" applyBorder="1" applyAlignment="1">
      <alignment horizontal="center" vertical="top" wrapText="1"/>
    </xf>
    <xf numFmtId="0" fontId="21" fillId="7" borderId="37" xfId="0" applyFont="1" applyFill="1" applyBorder="1" applyAlignment="1">
      <alignment horizontal="center" vertical="top" wrapText="1"/>
    </xf>
    <xf numFmtId="0" fontId="34" fillId="0" borderId="44" xfId="0" applyFont="1" applyBorder="1" applyAlignment="1" applyProtection="1">
      <alignment wrapText="1"/>
      <protection locked="0"/>
    </xf>
    <xf numFmtId="0" fontId="34" fillId="5" borderId="45" xfId="0" applyFont="1" applyFill="1" applyBorder="1" applyAlignment="1" applyProtection="1">
      <alignment wrapText="1"/>
      <protection locked="0"/>
    </xf>
    <xf numFmtId="165" fontId="34" fillId="5" borderId="46" xfId="0" applyNumberFormat="1" applyFont="1" applyFill="1" applyBorder="1" applyAlignment="1" applyProtection="1">
      <alignment wrapText="1"/>
      <protection locked="0"/>
    </xf>
    <xf numFmtId="0" fontId="34" fillId="0" borderId="19" xfId="0" applyFont="1" applyBorder="1" applyAlignment="1" applyProtection="1">
      <alignment wrapText="1"/>
      <protection locked="0"/>
    </xf>
    <xf numFmtId="0" fontId="34" fillId="0" borderId="20" xfId="0" applyFont="1" applyBorder="1" applyProtection="1">
      <protection locked="0"/>
    </xf>
    <xf numFmtId="165" fontId="34" fillId="0" borderId="21" xfId="0" applyNumberFormat="1" applyFont="1" applyBorder="1" applyProtection="1">
      <protection locked="0"/>
    </xf>
    <xf numFmtId="0" fontId="34" fillId="0" borderId="4" xfId="0" applyFont="1" applyBorder="1" applyAlignment="1" applyProtection="1">
      <alignment wrapText="1"/>
      <protection locked="0"/>
    </xf>
    <xf numFmtId="165" fontId="34" fillId="0" borderId="24" xfId="0" applyNumberFormat="1" applyFont="1" applyBorder="1" applyAlignment="1" applyProtection="1">
      <alignment wrapText="1"/>
      <protection locked="0"/>
    </xf>
    <xf numFmtId="0" fontId="34" fillId="0" borderId="7" xfId="0" applyFont="1" applyBorder="1" applyAlignment="1">
      <alignment vertical="top" wrapText="1"/>
    </xf>
    <xf numFmtId="0" fontId="46" fillId="0" borderId="0" xfId="0" applyFont="1" applyAlignment="1">
      <alignment horizontal="right"/>
    </xf>
    <xf numFmtId="166" fontId="34" fillId="8" borderId="9" xfId="2" applyNumberFormat="1" applyFont="1" applyFill="1" applyBorder="1"/>
    <xf numFmtId="0" fontId="34" fillId="0" borderId="8" xfId="0" applyFont="1" applyBorder="1" applyAlignment="1">
      <alignment vertical="top" wrapText="1"/>
    </xf>
    <xf numFmtId="0" fontId="21" fillId="7" borderId="3" xfId="0" applyFont="1" applyFill="1" applyBorder="1" applyAlignment="1">
      <alignment horizontal="center" vertical="top" wrapText="1"/>
    </xf>
    <xf numFmtId="0" fontId="34" fillId="0" borderId="47" xfId="0" applyFont="1" applyBorder="1" applyAlignment="1" applyProtection="1">
      <alignment horizontal="center"/>
      <protection locked="0"/>
    </xf>
    <xf numFmtId="0" fontId="34" fillId="0" borderId="19" xfId="0" applyFont="1" applyBorder="1" applyAlignment="1" applyProtection="1">
      <alignment horizontal="center"/>
      <protection locked="0"/>
    </xf>
    <xf numFmtId="0" fontId="34" fillId="0" borderId="22" xfId="0" applyFont="1" applyBorder="1" applyAlignment="1" applyProtection="1">
      <alignment horizontal="center"/>
      <protection locked="0"/>
    </xf>
    <xf numFmtId="0" fontId="21" fillId="7" borderId="9" xfId="0" applyFont="1" applyFill="1" applyBorder="1" applyAlignment="1">
      <alignment horizontal="center" vertical="center" wrapText="1"/>
    </xf>
    <xf numFmtId="49" fontId="34" fillId="0" borderId="44" xfId="0" applyNumberFormat="1" applyFont="1" applyBorder="1" applyAlignment="1">
      <alignment horizontal="center"/>
    </xf>
    <xf numFmtId="165" fontId="34" fillId="5" borderId="46" xfId="0" applyNumberFormat="1" applyFont="1" applyFill="1" applyBorder="1" applyProtection="1">
      <protection locked="0"/>
    </xf>
    <xf numFmtId="49" fontId="34" fillId="0" borderId="19" xfId="0" applyNumberFormat="1" applyFont="1" applyBorder="1" applyAlignment="1">
      <alignment horizontal="center"/>
    </xf>
    <xf numFmtId="165" fontId="34" fillId="0" borderId="53" xfId="0" applyNumberFormat="1" applyFont="1" applyBorder="1" applyProtection="1">
      <protection locked="0"/>
    </xf>
    <xf numFmtId="49" fontId="34" fillId="0" borderId="22" xfId="0" applyNumberFormat="1" applyFont="1" applyBorder="1" applyAlignment="1">
      <alignment horizontal="center"/>
    </xf>
    <xf numFmtId="165" fontId="34" fillId="0" borderId="56" xfId="0" applyNumberFormat="1" applyFont="1" applyBorder="1" applyProtection="1">
      <protection locked="0"/>
    </xf>
    <xf numFmtId="49" fontId="46" fillId="0" borderId="2" xfId="0" applyNumberFormat="1" applyFont="1" applyBorder="1"/>
    <xf numFmtId="49" fontId="46" fillId="0" borderId="0" xfId="0" applyNumberFormat="1" applyFont="1"/>
    <xf numFmtId="44" fontId="34" fillId="7" borderId="9" xfId="0" applyNumberFormat="1" applyFont="1" applyFill="1" applyBorder="1" applyAlignment="1" applyProtection="1">
      <alignment horizontal="right"/>
      <protection locked="0"/>
    </xf>
    <xf numFmtId="166" fontId="34" fillId="0" borderId="8" xfId="2" applyNumberFormat="1" applyFont="1" applyBorder="1"/>
    <xf numFmtId="0" fontId="21" fillId="0" borderId="0" xfId="0" applyFont="1" applyProtection="1">
      <protection locked="0"/>
    </xf>
    <xf numFmtId="0" fontId="21" fillId="16" borderId="35" xfId="0" applyFont="1" applyFill="1" applyBorder="1" applyAlignment="1">
      <alignment horizontal="center" vertical="top" wrapText="1"/>
    </xf>
    <xf numFmtId="0" fontId="21" fillId="16" borderId="37" xfId="0" applyFont="1" applyFill="1" applyBorder="1" applyAlignment="1">
      <alignment horizontal="center" vertical="top" wrapText="1"/>
    </xf>
    <xf numFmtId="10" fontId="34" fillId="12" borderId="45" xfId="0" applyNumberFormat="1" applyFont="1" applyFill="1" applyBorder="1" applyAlignment="1" applyProtection="1">
      <alignment horizontal="center"/>
      <protection locked="0"/>
    </xf>
    <xf numFmtId="10" fontId="34" fillId="0" borderId="61" xfId="0" applyNumberFormat="1" applyFont="1" applyBorder="1" applyAlignment="1" applyProtection="1">
      <alignment horizontal="center"/>
      <protection locked="0"/>
    </xf>
    <xf numFmtId="44" fontId="34" fillId="0" borderId="64" xfId="0" applyNumberFormat="1" applyFont="1" applyBorder="1" applyAlignment="1" applyProtection="1">
      <alignment horizontal="right"/>
      <protection locked="0"/>
    </xf>
    <xf numFmtId="10" fontId="34" fillId="0" borderId="64" xfId="0" applyNumberFormat="1" applyFont="1" applyBorder="1" applyAlignment="1" applyProtection="1">
      <alignment horizontal="center"/>
      <protection locked="0"/>
    </xf>
    <xf numFmtId="44" fontId="34" fillId="0" borderId="64" xfId="0" applyNumberFormat="1" applyFont="1" applyBorder="1" applyAlignment="1">
      <alignment horizontal="right"/>
    </xf>
    <xf numFmtId="166" fontId="49" fillId="0" borderId="0" xfId="0" applyNumberFormat="1" applyFont="1" applyAlignment="1">
      <alignment horizontal="center"/>
    </xf>
    <xf numFmtId="44" fontId="34" fillId="16" borderId="12" xfId="0" applyNumberFormat="1" applyFont="1" applyFill="1" applyBorder="1" applyAlignment="1">
      <alignment horizontal="right"/>
    </xf>
    <xf numFmtId="0" fontId="50" fillId="0" borderId="7" xfId="0" applyFont="1" applyBorder="1"/>
    <xf numFmtId="0" fontId="50" fillId="0" borderId="0" xfId="0" applyFont="1"/>
    <xf numFmtId="0" fontId="50" fillId="0" borderId="8" xfId="0" applyFont="1" applyBorder="1"/>
    <xf numFmtId="0" fontId="0" fillId="0" borderId="0" xfId="0" applyAlignment="1">
      <alignment horizontal="left" vertical="top"/>
    </xf>
    <xf numFmtId="0" fontId="0" fillId="0" borderId="8" xfId="0" applyBorder="1" applyAlignment="1">
      <alignment horizontal="left" vertical="top"/>
    </xf>
    <xf numFmtId="0" fontId="21" fillId="0" borderId="8" xfId="0" applyFont="1" applyBorder="1" applyAlignment="1">
      <alignment horizontal="left" vertical="top"/>
    </xf>
    <xf numFmtId="0" fontId="51" fillId="0" borderId="0" xfId="0" applyFont="1"/>
    <xf numFmtId="0" fontId="21" fillId="16" borderId="36" xfId="0" applyFont="1" applyFill="1" applyBorder="1" applyAlignment="1">
      <alignment horizontal="center" vertical="top" wrapText="1"/>
    </xf>
    <xf numFmtId="166" fontId="34" fillId="12" borderId="49" xfId="0" applyNumberFormat="1" applyFont="1" applyFill="1" applyBorder="1" applyProtection="1">
      <protection locked="0"/>
    </xf>
    <xf numFmtId="0" fontId="34" fillId="12" borderId="45" xfId="0" applyFont="1" applyFill="1" applyBorder="1" applyAlignment="1" applyProtection="1">
      <alignment wrapText="1"/>
      <protection locked="0"/>
    </xf>
    <xf numFmtId="166" fontId="34" fillId="0" borderId="51" xfId="0" applyNumberFormat="1" applyFont="1" applyBorder="1" applyProtection="1">
      <protection locked="0"/>
    </xf>
    <xf numFmtId="44" fontId="34" fillId="0" borderId="20" xfId="0" applyNumberFormat="1" applyFont="1" applyBorder="1" applyAlignment="1" applyProtection="1">
      <alignment horizontal="right"/>
      <protection locked="0"/>
    </xf>
    <xf numFmtId="166" fontId="34" fillId="0" borderId="54" xfId="0" applyNumberFormat="1" applyFont="1" applyBorder="1" applyProtection="1">
      <protection locked="0"/>
    </xf>
    <xf numFmtId="44" fontId="34" fillId="16" borderId="63" xfId="0" applyNumberFormat="1" applyFont="1" applyFill="1" applyBorder="1" applyAlignment="1">
      <alignment horizontal="right"/>
    </xf>
    <xf numFmtId="0" fontId="50" fillId="0" borderId="7" xfId="0" applyFont="1" applyBorder="1" applyAlignment="1">
      <alignment horizontal="center"/>
    </xf>
    <xf numFmtId="0" fontId="50" fillId="0" borderId="0" xfId="0" applyFont="1" applyAlignment="1">
      <alignment horizontal="left"/>
    </xf>
    <xf numFmtId="0" fontId="48" fillId="0" borderId="0" xfId="0" applyFont="1" applyAlignment="1">
      <alignment horizontal="left"/>
    </xf>
    <xf numFmtId="0" fontId="48" fillId="0" borderId="8" xfId="0" applyFont="1" applyBorder="1" applyAlignment="1">
      <alignment horizontal="left"/>
    </xf>
    <xf numFmtId="0" fontId="50" fillId="0" borderId="0" xfId="0" applyFont="1" applyAlignment="1">
      <alignment horizontal="left" wrapText="1"/>
    </xf>
    <xf numFmtId="0" fontId="48" fillId="0" borderId="0" xfId="0" applyFont="1" applyAlignment="1">
      <alignment horizontal="left" wrapText="1"/>
    </xf>
    <xf numFmtId="0" fontId="48" fillId="0" borderId="8" xfId="0" applyFont="1" applyBorder="1" applyAlignment="1">
      <alignment horizontal="left" wrapText="1"/>
    </xf>
    <xf numFmtId="0" fontId="50" fillId="0" borderId="0" xfId="0" applyFont="1" applyAlignment="1">
      <alignment wrapText="1"/>
    </xf>
    <xf numFmtId="0" fontId="48" fillId="0" borderId="0" xfId="0" applyFont="1" applyAlignment="1">
      <alignment wrapText="1"/>
    </xf>
    <xf numFmtId="0" fontId="48" fillId="0" borderId="8" xfId="0" applyFont="1" applyBorder="1" applyAlignment="1">
      <alignment wrapText="1"/>
    </xf>
    <xf numFmtId="0" fontId="50" fillId="0" borderId="2" xfId="0" applyFont="1" applyBorder="1"/>
    <xf numFmtId="0" fontId="48" fillId="0" borderId="7" xfId="0" applyFont="1" applyBorder="1" applyAlignment="1">
      <alignment horizontal="center"/>
    </xf>
    <xf numFmtId="0" fontId="48" fillId="0" borderId="0" xfId="0" applyFont="1"/>
    <xf numFmtId="0" fontId="48" fillId="0" borderId="8" xfId="0" applyFont="1" applyBorder="1"/>
    <xf numFmtId="0" fontId="48" fillId="0" borderId="4" xfId="0" applyFont="1" applyBorder="1" applyAlignment="1">
      <alignment horizontal="center"/>
    </xf>
    <xf numFmtId="0" fontId="48" fillId="0" borderId="5" xfId="0" applyFont="1" applyBorder="1"/>
    <xf numFmtId="0" fontId="48" fillId="0" borderId="6" xfId="0" applyFont="1" applyBorder="1"/>
    <xf numFmtId="0" fontId="0" fillId="0" borderId="0" xfId="0" applyAlignment="1">
      <alignment horizontal="right"/>
    </xf>
    <xf numFmtId="0" fontId="21" fillId="16" borderId="34" xfId="0" applyFont="1" applyFill="1" applyBorder="1" applyAlignment="1">
      <alignment horizontal="center" vertical="top" wrapText="1"/>
    </xf>
    <xf numFmtId="10" fontId="34" fillId="12" borderId="49" xfId="0" applyNumberFormat="1" applyFont="1" applyFill="1" applyBorder="1" applyAlignment="1" applyProtection="1">
      <alignment horizontal="center"/>
      <protection locked="0"/>
    </xf>
    <xf numFmtId="44" fontId="34" fillId="0" borderId="44" xfId="0" applyNumberFormat="1" applyFont="1" applyBorder="1" applyAlignment="1">
      <alignment horizontal="right"/>
    </xf>
    <xf numFmtId="10" fontId="34" fillId="0" borderId="51" xfId="0" applyNumberFormat="1" applyFont="1" applyBorder="1" applyAlignment="1" applyProtection="1">
      <alignment horizontal="center"/>
      <protection locked="0"/>
    </xf>
    <xf numFmtId="44" fontId="34" fillId="0" borderId="19" xfId="0" applyNumberFormat="1" applyFont="1" applyBorder="1" applyAlignment="1">
      <alignment horizontal="right"/>
    </xf>
    <xf numFmtId="10" fontId="34" fillId="0" borderId="54" xfId="0" applyNumberFormat="1" applyFont="1" applyBorder="1" applyAlignment="1" applyProtection="1">
      <alignment horizontal="center"/>
      <protection locked="0"/>
    </xf>
    <xf numFmtId="44" fontId="34" fillId="0" borderId="22" xfId="0" applyNumberFormat="1" applyFont="1" applyBorder="1" applyAlignment="1">
      <alignment horizontal="right"/>
    </xf>
    <xf numFmtId="0" fontId="21" fillId="0" borderId="2" xfId="0" applyFont="1" applyBorder="1" applyAlignment="1">
      <alignment horizontal="right" vertical="center" indent="1"/>
    </xf>
    <xf numFmtId="44" fontId="34" fillId="16" borderId="9" xfId="0" applyNumberFormat="1" applyFont="1" applyFill="1" applyBorder="1" applyAlignment="1">
      <alignment horizontal="right" vertical="center"/>
    </xf>
    <xf numFmtId="49" fontId="34" fillId="0" borderId="7" xfId="0" applyNumberFormat="1" applyFont="1" applyBorder="1" applyAlignment="1" applyProtection="1">
      <alignment horizontal="center" wrapText="1"/>
      <protection locked="0"/>
    </xf>
    <xf numFmtId="49" fontId="34" fillId="0" borderId="0" xfId="0" applyNumberFormat="1" applyFont="1" applyAlignment="1" applyProtection="1">
      <alignment horizontal="center" wrapText="1"/>
      <protection locked="0"/>
    </xf>
    <xf numFmtId="0" fontId="21" fillId="0" borderId="0" xfId="0" applyFont="1" applyAlignment="1">
      <alignment horizontal="right" vertical="center" indent="1"/>
    </xf>
    <xf numFmtId="44" fontId="34" fillId="0" borderId="0" xfId="0" applyNumberFormat="1" applyFont="1" applyAlignment="1">
      <alignment horizontal="right" vertical="center"/>
    </xf>
    <xf numFmtId="49" fontId="34" fillId="0" borderId="0" xfId="0" applyNumberFormat="1" applyFont="1" applyAlignment="1" applyProtection="1">
      <alignment wrapText="1"/>
      <protection locked="0"/>
    </xf>
    <xf numFmtId="49" fontId="34" fillId="0" borderId="8" xfId="0" applyNumberFormat="1" applyFont="1" applyBorder="1" applyAlignment="1" applyProtection="1">
      <alignment wrapText="1"/>
      <protection locked="0"/>
    </xf>
    <xf numFmtId="49" fontId="34" fillId="0" borderId="0" xfId="0" applyNumberFormat="1" applyFont="1" applyProtection="1">
      <protection locked="0"/>
    </xf>
    <xf numFmtId="49" fontId="34" fillId="0" borderId="8" xfId="0" applyNumberFormat="1" applyFont="1" applyBorder="1" applyProtection="1">
      <protection locked="0"/>
    </xf>
    <xf numFmtId="0" fontId="21" fillId="0" borderId="4" xfId="0" quotePrefix="1" applyFont="1" applyBorder="1" applyAlignment="1">
      <alignment horizontal="center" vertical="top"/>
    </xf>
    <xf numFmtId="49" fontId="34" fillId="0" borderId="5" xfId="0" applyNumberFormat="1" applyFont="1" applyBorder="1" applyProtection="1">
      <protection locked="0"/>
    </xf>
    <xf numFmtId="49" fontId="34" fillId="0" borderId="6" xfId="0" applyNumberFormat="1" applyFont="1" applyBorder="1" applyProtection="1">
      <protection locked="0"/>
    </xf>
    <xf numFmtId="0" fontId="34" fillId="16" borderId="58" xfId="0" applyFont="1" applyFill="1" applyBorder="1" applyAlignment="1">
      <alignment horizontal="center"/>
    </xf>
    <xf numFmtId="0" fontId="34" fillId="16" borderId="60" xfId="0" applyFont="1" applyFill="1" applyBorder="1" applyAlignment="1">
      <alignment horizontal="center"/>
    </xf>
    <xf numFmtId="0" fontId="21" fillId="16" borderId="65" xfId="0" applyFont="1" applyFill="1" applyBorder="1" applyAlignment="1">
      <alignment horizontal="center" vertical="top" wrapText="1"/>
    </xf>
    <xf numFmtId="0" fontId="21" fillId="16" borderId="71" xfId="0" applyFont="1" applyFill="1" applyBorder="1" applyAlignment="1">
      <alignment horizontal="center" vertical="top" wrapText="1"/>
    </xf>
    <xf numFmtId="14" fontId="37" fillId="19" borderId="45" xfId="0" applyNumberFormat="1" applyFont="1" applyFill="1" applyBorder="1" applyAlignment="1">
      <alignment horizontal="center"/>
    </xf>
    <xf numFmtId="167" fontId="37" fillId="19" borderId="45" xfId="0" applyNumberFormat="1" applyFont="1" applyFill="1" applyBorder="1" applyAlignment="1">
      <alignment horizontal="center"/>
    </xf>
    <xf numFmtId="44" fontId="37" fillId="19" borderId="45" xfId="0" applyNumberFormat="1" applyFont="1" applyFill="1" applyBorder="1" applyAlignment="1">
      <alignment horizontal="right"/>
    </xf>
    <xf numFmtId="164" fontId="37" fillId="19" borderId="45" xfId="1" applyNumberFormat="1" applyFont="1" applyFill="1" applyBorder="1" applyAlignment="1">
      <alignment horizontal="center"/>
    </xf>
    <xf numFmtId="10" fontId="37" fillId="19" borderId="45" xfId="0" applyNumberFormat="1" applyFont="1" applyFill="1" applyBorder="1" applyAlignment="1">
      <alignment horizontal="center"/>
    </xf>
    <xf numFmtId="49" fontId="37" fillId="19" borderId="46" xfId="0" applyNumberFormat="1" applyFont="1" applyFill="1" applyBorder="1" applyAlignment="1">
      <alignment horizontal="center"/>
    </xf>
    <xf numFmtId="167" fontId="34" fillId="12" borderId="61" xfId="0" applyNumberFormat="1" applyFont="1" applyFill="1" applyBorder="1" applyAlignment="1" applyProtection="1">
      <alignment horizontal="center"/>
      <protection locked="0"/>
    </xf>
    <xf numFmtId="44" fontId="34" fillId="12" borderId="61" xfId="0" applyNumberFormat="1" applyFont="1" applyFill="1" applyBorder="1" applyAlignment="1" applyProtection="1">
      <alignment horizontal="right"/>
      <protection locked="0"/>
    </xf>
    <xf numFmtId="164" fontId="34" fillId="12" borderId="61" xfId="1" applyNumberFormat="1" applyFont="1" applyFill="1" applyBorder="1" applyAlignment="1" applyProtection="1">
      <alignment horizontal="right"/>
      <protection locked="0"/>
    </xf>
    <xf numFmtId="10" fontId="34" fillId="12" borderId="61" xfId="0" applyNumberFormat="1" applyFont="1" applyFill="1" applyBorder="1" applyAlignment="1" applyProtection="1">
      <alignment horizontal="center"/>
      <protection locked="0"/>
    </xf>
    <xf numFmtId="165" fontId="48" fillId="0" borderId="20" xfId="0" applyNumberFormat="1" applyFont="1" applyBorder="1" applyAlignment="1">
      <alignment horizontal="right"/>
    </xf>
    <xf numFmtId="44" fontId="34" fillId="12" borderId="20" xfId="0" applyNumberFormat="1" applyFont="1" applyFill="1" applyBorder="1" applyAlignment="1" applyProtection="1">
      <alignment horizontal="right"/>
      <protection locked="0"/>
    </xf>
    <xf numFmtId="49" fontId="34" fillId="12" borderId="21" xfId="0" applyNumberFormat="1" applyFont="1" applyFill="1" applyBorder="1" applyAlignment="1" applyProtection="1">
      <alignment horizontal="center"/>
      <protection locked="0"/>
    </xf>
    <xf numFmtId="167" fontId="34" fillId="0" borderId="61" xfId="0" applyNumberFormat="1" applyFont="1" applyBorder="1" applyAlignment="1" applyProtection="1">
      <alignment horizontal="center"/>
      <protection locked="0"/>
    </xf>
    <xf numFmtId="164" fontId="34" fillId="0" borderId="61" xfId="1" applyNumberFormat="1" applyFont="1" applyBorder="1" applyAlignment="1" applyProtection="1">
      <alignment horizontal="right"/>
      <protection locked="0"/>
    </xf>
    <xf numFmtId="49" fontId="34" fillId="0" borderId="21" xfId="0" applyNumberFormat="1" applyFont="1" applyBorder="1" applyAlignment="1" applyProtection="1">
      <alignment horizontal="center"/>
      <protection locked="0"/>
    </xf>
    <xf numFmtId="167" fontId="34" fillId="0" borderId="64" xfId="0" applyNumberFormat="1" applyFont="1" applyBorder="1" applyAlignment="1" applyProtection="1">
      <alignment horizontal="center"/>
      <protection locked="0"/>
    </xf>
    <xf numFmtId="164" fontId="34" fillId="0" borderId="64" xfId="1" applyNumberFormat="1" applyFont="1" applyBorder="1" applyAlignment="1" applyProtection="1">
      <alignment horizontal="right"/>
      <protection locked="0"/>
    </xf>
    <xf numFmtId="165" fontId="48" fillId="0" borderId="23" xfId="0" applyNumberFormat="1" applyFont="1" applyBorder="1" applyAlignment="1">
      <alignment horizontal="right"/>
    </xf>
    <xf numFmtId="49" fontId="34" fillId="0" borderId="24" xfId="0" applyNumberFormat="1" applyFont="1" applyBorder="1" applyAlignment="1" applyProtection="1">
      <alignment horizontal="center"/>
      <protection locked="0"/>
    </xf>
    <xf numFmtId="0" fontId="21" fillId="16" borderId="12" xfId="0" applyFont="1" applyFill="1" applyBorder="1" applyAlignment="1">
      <alignment horizontal="center"/>
    </xf>
    <xf numFmtId="44" fontId="34" fillId="16" borderId="63" xfId="0" quotePrefix="1" applyNumberFormat="1" applyFont="1" applyFill="1" applyBorder="1" applyAlignment="1">
      <alignment horizontal="right"/>
    </xf>
    <xf numFmtId="44" fontId="34" fillId="16" borderId="6" xfId="0" applyNumberFormat="1" applyFont="1" applyFill="1" applyBorder="1"/>
    <xf numFmtId="0" fontId="34" fillId="0" borderId="7" xfId="0" applyFont="1" applyBorder="1" applyAlignment="1">
      <alignment horizontal="center" vertical="center"/>
    </xf>
    <xf numFmtId="0" fontId="34" fillId="0" borderId="0" xfId="0" applyFont="1" applyAlignment="1">
      <alignment horizontal="left" wrapText="1"/>
    </xf>
    <xf numFmtId="0" fontId="34" fillId="0" borderId="8" xfId="0" applyFont="1" applyBorder="1" applyAlignment="1">
      <alignment horizontal="left" wrapText="1"/>
    </xf>
    <xf numFmtId="0" fontId="23" fillId="0" borderId="7" xfId="0" applyFont="1" applyBorder="1" applyAlignment="1">
      <alignment vertical="center"/>
    </xf>
    <xf numFmtId="0" fontId="23" fillId="0" borderId="4" xfId="0" applyFont="1" applyBorder="1" applyAlignment="1">
      <alignment vertical="center"/>
    </xf>
    <xf numFmtId="0" fontId="21" fillId="0" borderId="5" xfId="0" applyFont="1" applyBorder="1" applyAlignment="1">
      <alignment horizontal="left" vertical="center" wrapText="1"/>
    </xf>
    <xf numFmtId="0" fontId="34" fillId="0" borderId="6" xfId="0" applyFont="1" applyBorder="1" applyAlignment="1">
      <alignment horizontal="center" vertical="center" wrapText="1"/>
    </xf>
    <xf numFmtId="0" fontId="34" fillId="0" borderId="7" xfId="0" applyFont="1" applyBorder="1" applyAlignment="1">
      <alignment wrapText="1"/>
    </xf>
    <xf numFmtId="0" fontId="34" fillId="0" borderId="0" xfId="0" applyFont="1" applyAlignment="1">
      <alignment wrapText="1"/>
    </xf>
    <xf numFmtId="0" fontId="34" fillId="0" borderId="8" xfId="0" applyFont="1" applyBorder="1" applyAlignment="1">
      <alignment wrapText="1"/>
    </xf>
    <xf numFmtId="0" fontId="50" fillId="0" borderId="0" xfId="0" applyFont="1" applyAlignment="1">
      <alignment horizontal="center"/>
    </xf>
    <xf numFmtId="0" fontId="48" fillId="0" borderId="7" xfId="0" applyFont="1" applyBorder="1" applyAlignment="1">
      <alignment horizontal="left" indent="2"/>
    </xf>
    <xf numFmtId="0" fontId="50" fillId="0" borderId="0" xfId="0" applyFont="1" applyAlignment="1">
      <alignment horizontal="right"/>
    </xf>
    <xf numFmtId="0" fontId="48" fillId="0" borderId="4" xfId="0" applyFont="1" applyBorder="1" applyAlignment="1">
      <alignment horizontal="left" indent="2"/>
    </xf>
    <xf numFmtId="0" fontId="34" fillId="0" borderId="5" xfId="0" applyFont="1" applyBorder="1" applyAlignment="1">
      <alignment wrapText="1"/>
    </xf>
    <xf numFmtId="0" fontId="34" fillId="0" borderId="6" xfId="0" applyFont="1" applyBorder="1" applyAlignment="1">
      <alignment wrapText="1"/>
    </xf>
    <xf numFmtId="0" fontId="21" fillId="16" borderId="58" xfId="0" applyFont="1" applyFill="1" applyBorder="1" applyAlignment="1">
      <alignment horizontal="center" vertical="top" wrapText="1"/>
    </xf>
    <xf numFmtId="0" fontId="21" fillId="16" borderId="60" xfId="0" applyFont="1" applyFill="1" applyBorder="1" applyAlignment="1">
      <alignment horizontal="center" vertical="top" wrapText="1"/>
    </xf>
    <xf numFmtId="166" fontId="37" fillId="19" borderId="49" xfId="2" applyNumberFormat="1" applyFont="1" applyFill="1" applyBorder="1" applyAlignment="1">
      <alignment horizontal="center" wrapText="1"/>
    </xf>
    <xf numFmtId="44" fontId="37" fillId="19" borderId="46" xfId="2" applyFont="1" applyFill="1" applyBorder="1" applyAlignment="1">
      <alignment horizontal="center" wrapText="1"/>
    </xf>
    <xf numFmtId="44" fontId="34" fillId="12" borderId="53" xfId="0" applyNumberFormat="1" applyFont="1" applyFill="1" applyBorder="1" applyAlignment="1" applyProtection="1">
      <alignment horizontal="right"/>
      <protection locked="0"/>
    </xf>
    <xf numFmtId="167" fontId="34" fillId="0" borderId="20" xfId="0" applyNumberFormat="1" applyFont="1" applyBorder="1" applyAlignment="1" applyProtection="1">
      <alignment horizontal="left" wrapText="1"/>
      <protection locked="0"/>
    </xf>
    <xf numFmtId="167" fontId="34" fillId="0" borderId="23" xfId="0" applyNumberFormat="1" applyFont="1" applyBorder="1" applyAlignment="1" applyProtection="1">
      <alignment horizontal="left" wrapText="1"/>
      <protection locked="0"/>
    </xf>
    <xf numFmtId="44" fontId="34" fillId="16" borderId="4" xfId="0" applyNumberFormat="1" applyFont="1" applyFill="1" applyBorder="1" applyAlignment="1">
      <alignment horizontal="right"/>
    </xf>
    <xf numFmtId="0" fontId="48" fillId="0" borderId="1" xfId="0" applyFont="1" applyBorder="1" applyAlignment="1">
      <alignment horizontal="left" vertical="top"/>
    </xf>
    <xf numFmtId="0" fontId="48" fillId="0" borderId="2" xfId="0" applyFont="1" applyBorder="1" applyAlignment="1">
      <alignment horizontal="left" vertical="top"/>
    </xf>
    <xf numFmtId="0" fontId="48" fillId="0" borderId="3" xfId="0" applyFont="1" applyBorder="1" applyAlignment="1">
      <alignment horizontal="left" vertical="top"/>
    </xf>
    <xf numFmtId="0" fontId="48" fillId="0" borderId="0" xfId="0" applyFont="1" applyAlignment="1">
      <alignment horizontal="left" vertical="top"/>
    </xf>
    <xf numFmtId="0" fontId="48" fillId="0" borderId="8" xfId="0" applyFont="1" applyBorder="1" applyAlignment="1">
      <alignment horizontal="left" vertical="top"/>
    </xf>
    <xf numFmtId="0" fontId="34" fillId="0" borderId="2" xfId="0" applyFont="1" applyBorder="1" applyAlignment="1">
      <alignment horizontal="left" vertical="top" wrapText="1" indent="1"/>
    </xf>
    <xf numFmtId="0" fontId="34" fillId="0" borderId="3" xfId="0" applyFont="1" applyBorder="1" applyAlignment="1">
      <alignment horizontal="left" vertical="top" wrapText="1" indent="1"/>
    </xf>
    <xf numFmtId="0" fontId="48" fillId="0" borderId="0" xfId="0" applyFont="1" applyAlignment="1">
      <alignment vertical="center"/>
    </xf>
    <xf numFmtId="0" fontId="21" fillId="0" borderId="0" xfId="0" applyFont="1" applyAlignment="1">
      <alignment horizontal="center"/>
    </xf>
    <xf numFmtId="0" fontId="46" fillId="0" borderId="0" xfId="0" applyFont="1" applyAlignment="1">
      <alignment horizontal="right" indent="1"/>
    </xf>
    <xf numFmtId="44" fontId="34" fillId="16" borderId="63" xfId="0" applyNumberFormat="1" applyFont="1" applyFill="1" applyBorder="1" applyAlignment="1">
      <alignment horizontal="center"/>
    </xf>
    <xf numFmtId="44" fontId="34" fillId="16" borderId="12" xfId="0" applyNumberFormat="1" applyFont="1" applyFill="1" applyBorder="1" applyAlignment="1">
      <alignment horizontal="center"/>
    </xf>
    <xf numFmtId="0" fontId="34" fillId="0" borderId="1" xfId="0" applyFont="1" applyBorder="1"/>
    <xf numFmtId="0" fontId="0" fillId="0" borderId="7" xfId="0" applyBorder="1" applyAlignment="1">
      <alignment vertical="center"/>
    </xf>
    <xf numFmtId="0" fontId="48" fillId="0" borderId="8" xfId="0" applyFont="1" applyBorder="1" applyAlignment="1">
      <alignment vertical="center"/>
    </xf>
    <xf numFmtId="0" fontId="21" fillId="16" borderId="15" xfId="0" applyFont="1" applyFill="1" applyBorder="1" applyAlignment="1">
      <alignment horizontal="center" vertical="top" wrapText="1"/>
    </xf>
    <xf numFmtId="49" fontId="34" fillId="12" borderId="18" xfId="0" applyNumberFormat="1" applyFont="1" applyFill="1" applyBorder="1" applyAlignment="1" applyProtection="1">
      <alignment horizontal="center"/>
      <protection locked="0"/>
    </xf>
    <xf numFmtId="44" fontId="34" fillId="0" borderId="47" xfId="0" applyNumberFormat="1" applyFont="1" applyBorder="1" applyAlignment="1">
      <alignment horizontal="right"/>
    </xf>
    <xf numFmtId="49" fontId="34" fillId="0" borderId="29" xfId="0" applyNumberFormat="1" applyFont="1" applyBorder="1" applyAlignment="1" applyProtection="1">
      <alignment horizontal="center"/>
      <protection locked="0"/>
    </xf>
    <xf numFmtId="44" fontId="34" fillId="0" borderId="63" xfId="0" applyNumberFormat="1" applyFont="1" applyBorder="1" applyAlignment="1">
      <alignment horizontal="right"/>
    </xf>
    <xf numFmtId="49" fontId="34" fillId="0" borderId="68" xfId="0" applyNumberFormat="1" applyFont="1" applyBorder="1" applyAlignment="1" applyProtection="1">
      <alignment horizontal="center"/>
      <protection locked="0"/>
    </xf>
    <xf numFmtId="44" fontId="34" fillId="16" borderId="9" xfId="0" applyNumberFormat="1" applyFont="1" applyFill="1" applyBorder="1" applyAlignment="1">
      <alignment horizontal="right"/>
    </xf>
    <xf numFmtId="0" fontId="50" fillId="0" borderId="4" xfId="0" applyFont="1" applyBorder="1"/>
    <xf numFmtId="0" fontId="50" fillId="0" borderId="5" xfId="0" applyFont="1" applyBorder="1"/>
    <xf numFmtId="0" fontId="50" fillId="0" borderId="6" xfId="0" applyFont="1" applyBorder="1"/>
    <xf numFmtId="0" fontId="21" fillId="0" borderId="0" xfId="0" applyFont="1" applyAlignment="1">
      <alignment vertical="top" wrapText="1"/>
    </xf>
    <xf numFmtId="0" fontId="21" fillId="0" borderId="8" xfId="0" applyFont="1" applyBorder="1" applyAlignment="1">
      <alignment vertical="top" wrapText="1"/>
    </xf>
    <xf numFmtId="0" fontId="34" fillId="0" borderId="5" xfId="0" applyFont="1" applyBorder="1" applyAlignment="1">
      <alignment vertical="top"/>
    </xf>
    <xf numFmtId="0" fontId="34" fillId="0" borderId="6" xfId="0" applyFont="1" applyBorder="1" applyAlignment="1">
      <alignment vertical="top"/>
    </xf>
    <xf numFmtId="0" fontId="34" fillId="0" borderId="4" xfId="0" applyFont="1" applyBorder="1" applyAlignment="1">
      <alignment horizontal="center"/>
    </xf>
    <xf numFmtId="0" fontId="48" fillId="0" borderId="7" xfId="0" applyFont="1" applyBorder="1" applyAlignment="1">
      <alignment horizontal="left"/>
    </xf>
    <xf numFmtId="0" fontId="21" fillId="0" borderId="14" xfId="0" applyFont="1" applyBorder="1" applyProtection="1">
      <protection locked="0"/>
    </xf>
    <xf numFmtId="0" fontId="34"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0" xfId="0" applyFont="1" applyProtection="1">
      <protection locked="0"/>
    </xf>
    <xf numFmtId="0" fontId="34" fillId="12" borderId="0" xfId="0" applyFont="1" applyFill="1" applyProtection="1">
      <protection locked="0"/>
    </xf>
    <xf numFmtId="0" fontId="34" fillId="0" borderId="8" xfId="0" applyFont="1" applyBorder="1" applyProtection="1">
      <protection locked="0"/>
    </xf>
    <xf numFmtId="0" fontId="34" fillId="0" borderId="7" xfId="0" applyFont="1" applyBorder="1" applyAlignment="1">
      <alignment horizontal="left" vertical="top"/>
    </xf>
    <xf numFmtId="0" fontId="34" fillId="0" borderId="0" xfId="0" applyFont="1" applyAlignment="1">
      <alignment horizontal="left" vertical="top"/>
    </xf>
    <xf numFmtId="0" fontId="34" fillId="0" borderId="0" xfId="0" applyFont="1" applyAlignment="1">
      <alignment horizontal="left"/>
    </xf>
    <xf numFmtId="0" fontId="34" fillId="12" borderId="26" xfId="0" applyFont="1" applyFill="1" applyBorder="1" applyProtection="1">
      <protection locked="0"/>
    </xf>
    <xf numFmtId="0" fontId="0" fillId="0" borderId="0" xfId="0" applyProtection="1">
      <protection locked="0"/>
    </xf>
    <xf numFmtId="0" fontId="0" fillId="0" borderId="8" xfId="0" applyBorder="1" applyProtection="1">
      <protection locked="0"/>
    </xf>
    <xf numFmtId="0" fontId="0" fillId="12" borderId="42" xfId="0" applyFill="1" applyBorder="1" applyProtection="1">
      <protection locked="0"/>
    </xf>
    <xf numFmtId="0" fontId="34" fillId="0" borderId="0" xfId="0" applyFont="1" applyAlignment="1" applyProtection="1">
      <alignment horizontal="center" vertical="top"/>
      <protection locked="0"/>
    </xf>
    <xf numFmtId="0" fontId="0" fillId="0" borderId="8" xfId="0" applyBorder="1" applyAlignment="1">
      <alignment horizontal="center" vertical="top"/>
    </xf>
    <xf numFmtId="174" fontId="0" fillId="12" borderId="26" xfId="0" applyNumberFormat="1" applyFill="1" applyBorder="1" applyProtection="1">
      <protection locked="0"/>
    </xf>
    <xf numFmtId="174" fontId="0" fillId="12" borderId="42" xfId="0" applyNumberFormat="1" applyFill="1" applyBorder="1" applyProtection="1">
      <protection locked="0"/>
    </xf>
    <xf numFmtId="0" fontId="34" fillId="0" borderId="8" xfId="0" applyFont="1" applyBorder="1" applyAlignment="1" applyProtection="1">
      <alignment horizontal="center" vertical="top"/>
      <protection locked="0"/>
    </xf>
    <xf numFmtId="0" fontId="0" fillId="0" borderId="7" xfId="0" applyBorder="1" applyAlignment="1">
      <alignment horizontal="left"/>
    </xf>
    <xf numFmtId="0" fontId="0" fillId="0" borderId="0" xfId="0" applyAlignment="1">
      <alignment horizontal="center" wrapText="1"/>
    </xf>
    <xf numFmtId="44" fontId="0" fillId="12" borderId="42" xfId="2" applyFont="1" applyFill="1" applyBorder="1" applyProtection="1">
      <protection locked="0"/>
    </xf>
    <xf numFmtId="44" fontId="0" fillId="12" borderId="29" xfId="0" applyNumberFormat="1" applyFill="1" applyBorder="1" applyProtection="1">
      <protection locked="0"/>
    </xf>
    <xf numFmtId="44" fontId="0" fillId="0" borderId="29" xfId="0" applyNumberFormat="1" applyBorder="1" applyAlignment="1">
      <alignment horizontal="left"/>
    </xf>
    <xf numFmtId="0" fontId="37" fillId="0" borderId="0" xfId="0" applyFont="1" applyAlignment="1">
      <alignment horizontal="left"/>
    </xf>
    <xf numFmtId="44" fontId="0" fillId="0" borderId="42" xfId="2" applyFont="1" applyBorder="1" applyAlignment="1">
      <alignment horizontal="right"/>
    </xf>
    <xf numFmtId="44" fontId="0" fillId="0" borderId="8" xfId="2" applyFont="1" applyBorder="1"/>
    <xf numFmtId="44" fontId="0" fillId="12" borderId="42" xfId="2" applyFont="1" applyFill="1" applyBorder="1" applyAlignment="1" applyProtection="1">
      <alignment horizontal="right"/>
      <protection locked="0"/>
    </xf>
    <xf numFmtId="0" fontId="0" fillId="0" borderId="2" xfId="0" applyBorder="1" applyAlignment="1">
      <alignment horizontal="left"/>
    </xf>
    <xf numFmtId="0" fontId="21" fillId="0" borderId="7"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34" fillId="0" borderId="4" xfId="0" applyFont="1" applyBorder="1" applyAlignment="1">
      <alignment horizontal="left" vertical="center" wrapText="1" indent="1"/>
    </xf>
    <xf numFmtId="0" fontId="34" fillId="0" borderId="5" xfId="0" applyFont="1" applyBorder="1" applyAlignment="1">
      <alignment horizontal="left" vertical="center" wrapText="1" indent="1"/>
    </xf>
    <xf numFmtId="0" fontId="34" fillId="0" borderId="6" xfId="0" applyFont="1" applyBorder="1" applyAlignment="1">
      <alignment horizontal="left" vertical="center" wrapText="1" indent="1"/>
    </xf>
    <xf numFmtId="0" fontId="21" fillId="0" borderId="14" xfId="0" applyFont="1" applyBorder="1"/>
    <xf numFmtId="0" fontId="21" fillId="0" borderId="5" xfId="0" applyFont="1" applyBorder="1" applyAlignment="1">
      <alignment vertical="top"/>
    </xf>
    <xf numFmtId="0" fontId="46" fillId="0" borderId="0" xfId="0" applyFont="1"/>
    <xf numFmtId="0" fontId="34" fillId="0" borderId="0" xfId="0" applyFont="1" applyAlignment="1">
      <alignment horizontal="left" vertical="center" wrapText="1"/>
    </xf>
    <xf numFmtId="0" fontId="0" fillId="12" borderId="9" xfId="0" applyFill="1" applyBorder="1"/>
    <xf numFmtId="0" fontId="0" fillId="22" borderId="9" xfId="0" applyFill="1" applyBorder="1"/>
    <xf numFmtId="49" fontId="0" fillId="0" borderId="0" xfId="0" applyNumberFormat="1"/>
    <xf numFmtId="0" fontId="0" fillId="0" borderId="0" xfId="0" applyAlignment="1">
      <alignment horizontal="center" vertical="center"/>
    </xf>
    <xf numFmtId="44" fontId="0" fillId="12" borderId="9" xfId="0" applyNumberFormat="1" applyFill="1" applyBorder="1" applyAlignment="1" applyProtection="1">
      <alignment horizontal="center" vertical="center"/>
      <protection locked="0"/>
    </xf>
    <xf numFmtId="44" fontId="0" fillId="0" borderId="0" xfId="0" applyNumberFormat="1" applyAlignment="1">
      <alignment horizontal="center" vertical="center"/>
    </xf>
    <xf numFmtId="44" fontId="0" fillId="0" borderId="8" xfId="0" applyNumberFormat="1" applyBorder="1" applyAlignment="1">
      <alignment horizontal="center" vertical="center"/>
    </xf>
    <xf numFmtId="0" fontId="0" fillId="0" borderId="0" xfId="0" applyAlignment="1">
      <alignment wrapText="1"/>
    </xf>
    <xf numFmtId="44" fontId="0" fillId="0" borderId="9" xfId="0" applyNumberFormat="1" applyBorder="1" applyAlignment="1">
      <alignment horizontal="right" vertical="center"/>
    </xf>
    <xf numFmtId="44" fontId="0" fillId="0" borderId="8" xfId="0" applyNumberFormat="1" applyBorder="1" applyAlignment="1">
      <alignment horizontal="right" vertical="center"/>
    </xf>
    <xf numFmtId="0" fontId="21" fillId="0" borderId="3" xfId="0" applyFont="1" applyBorder="1" applyAlignment="1">
      <alignment vertical="top" wrapText="1"/>
    </xf>
    <xf numFmtId="0" fontId="47" fillId="0" borderId="1" xfId="0" applyFont="1" applyBorder="1"/>
    <xf numFmtId="0" fontId="21" fillId="19" borderId="10" xfId="0" applyFont="1" applyFill="1" applyBorder="1" applyAlignment="1">
      <alignment horizontal="center" vertical="center" wrapText="1"/>
    </xf>
    <xf numFmtId="0" fontId="50" fillId="0" borderId="7" xfId="0" applyFont="1" applyBorder="1" applyAlignment="1">
      <alignment horizontal="center" vertical="center"/>
    </xf>
    <xf numFmtId="165" fontId="21" fillId="0" borderId="34" xfId="0" applyNumberFormat="1" applyFont="1" applyBorder="1"/>
    <xf numFmtId="165" fontId="21" fillId="0" borderId="35" xfId="0" applyNumberFormat="1" applyFont="1" applyBorder="1"/>
    <xf numFmtId="165" fontId="21" fillId="0" borderId="37" xfId="0" applyNumberFormat="1" applyFont="1" applyBorder="1"/>
    <xf numFmtId="0" fontId="21" fillId="0" borderId="6" xfId="0" applyFont="1" applyBorder="1" applyAlignment="1">
      <alignment vertical="top" wrapText="1"/>
    </xf>
    <xf numFmtId="0" fontId="21" fillId="32" borderId="13" xfId="0" quotePrefix="1" applyFont="1" applyFill="1" applyBorder="1" applyAlignment="1">
      <alignment horizontal="center" vertical="center"/>
    </xf>
    <xf numFmtId="0" fontId="21" fillId="19" borderId="9" xfId="0" applyFont="1" applyFill="1" applyBorder="1" applyAlignment="1">
      <alignment horizontal="center" vertical="center" wrapText="1"/>
    </xf>
    <xf numFmtId="0" fontId="34" fillId="12" borderId="16" xfId="0" applyFont="1" applyFill="1" applyBorder="1" applyAlignment="1" applyProtection="1">
      <alignment horizontal="left" vertical="center" wrapText="1"/>
      <protection locked="0"/>
    </xf>
    <xf numFmtId="165" fontId="34" fillId="12" borderId="49" xfId="0" applyNumberFormat="1" applyFont="1" applyFill="1" applyBorder="1" applyAlignment="1" applyProtection="1">
      <alignment horizontal="center" vertical="center" wrapText="1"/>
      <protection locked="0"/>
    </xf>
    <xf numFmtId="165" fontId="34" fillId="12" borderId="46" xfId="0" applyNumberFormat="1" applyFont="1" applyFill="1" applyBorder="1" applyAlignment="1" applyProtection="1">
      <alignment horizontal="center" vertical="center" wrapText="1"/>
      <protection locked="0"/>
    </xf>
    <xf numFmtId="0" fontId="34" fillId="0" borderId="25" xfId="0" applyFont="1" applyBorder="1" applyAlignment="1" applyProtection="1">
      <alignment horizontal="left" vertical="center" wrapText="1"/>
      <protection locked="0"/>
    </xf>
    <xf numFmtId="165" fontId="34" fillId="0" borderId="41" xfId="0" applyNumberFormat="1" applyFont="1" applyBorder="1" applyAlignment="1" applyProtection="1">
      <alignment horizontal="center" vertical="center" wrapText="1"/>
      <protection locked="0"/>
    </xf>
    <xf numFmtId="165" fontId="34" fillId="0" borderId="51" xfId="0" applyNumberFormat="1" applyFont="1" applyBorder="1" applyAlignment="1" applyProtection="1">
      <alignment horizontal="center" vertical="center" wrapText="1"/>
      <protection locked="0"/>
    </xf>
    <xf numFmtId="165" fontId="34" fillId="0" borderId="21" xfId="0" applyNumberFormat="1" applyFont="1" applyBorder="1" applyAlignment="1" applyProtection="1">
      <alignment horizontal="center" vertical="center" wrapText="1"/>
      <protection locked="0"/>
    </xf>
    <xf numFmtId="0" fontId="34" fillId="0" borderId="0" xfId="0" applyFont="1" applyAlignment="1" applyProtection="1">
      <alignment horizontal="left" vertical="center" wrapText="1"/>
      <protection locked="0"/>
    </xf>
    <xf numFmtId="165" fontId="34"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5" fontId="21" fillId="0" borderId="0" xfId="0" applyNumberFormat="1" applyFont="1" applyAlignment="1">
      <alignment horizontal="center" vertical="center" wrapText="1"/>
    </xf>
    <xf numFmtId="44" fontId="0" fillId="0" borderId="0" xfId="2" applyFont="1"/>
    <xf numFmtId="166" fontId="54" fillId="0" borderId="0" xfId="2" applyNumberFormat="1" applyFont="1"/>
    <xf numFmtId="0" fontId="56" fillId="0" borderId="0" xfId="0" applyFont="1" applyAlignment="1">
      <alignment vertical="center"/>
    </xf>
    <xf numFmtId="0" fontId="58" fillId="3" borderId="9" xfId="0" applyFont="1" applyFill="1" applyBorder="1"/>
    <xf numFmtId="0" fontId="58" fillId="3" borderId="9" xfId="0" applyFont="1" applyFill="1" applyBorder="1" applyAlignment="1">
      <alignment horizontal="center"/>
    </xf>
    <xf numFmtId="0" fontId="57" fillId="4" borderId="3" xfId="0" applyFont="1" applyFill="1" applyBorder="1" applyAlignment="1">
      <alignment vertical="center" wrapText="1"/>
    </xf>
    <xf numFmtId="0" fontId="4" fillId="4" borderId="6" xfId="0" quotePrefix="1" applyFont="1" applyFill="1" applyBorder="1" applyAlignment="1">
      <alignment vertical="center" wrapText="1"/>
    </xf>
    <xf numFmtId="0" fontId="57" fillId="4" borderId="6" xfId="0" applyFont="1" applyFill="1" applyBorder="1" applyAlignment="1">
      <alignment vertical="center" wrapText="1"/>
    </xf>
    <xf numFmtId="0" fontId="57" fillId="4" borderId="8" xfId="0" applyFont="1" applyFill="1" applyBorder="1" applyAlignment="1">
      <alignment vertical="center" wrapText="1"/>
    </xf>
    <xf numFmtId="0" fontId="57" fillId="4" borderId="8" xfId="0" applyFont="1" applyFill="1" applyBorder="1" applyAlignment="1">
      <alignment horizontal="center" vertical="center" wrapText="1"/>
    </xf>
    <xf numFmtId="0" fontId="57" fillId="4"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2" fillId="0" borderId="9" xfId="0" applyFont="1" applyBorder="1" applyAlignment="1">
      <alignment wrapText="1"/>
    </xf>
    <xf numFmtId="0" fontId="60" fillId="4" borderId="6" xfId="0" applyFont="1" applyFill="1" applyBorder="1" applyAlignment="1">
      <alignment horizontal="center" vertical="center" wrapText="1"/>
    </xf>
    <xf numFmtId="0" fontId="21" fillId="27" borderId="9" xfId="0" applyFont="1" applyFill="1" applyBorder="1" applyAlignment="1">
      <alignment horizontal="center" vertical="center" wrapText="1"/>
    </xf>
    <xf numFmtId="0" fontId="21" fillId="12" borderId="15" xfId="0" applyFont="1" applyFill="1" applyBorder="1" applyAlignment="1" applyProtection="1">
      <alignment horizontal="center" vertical="center" wrapText="1"/>
      <protection locked="0"/>
    </xf>
    <xf numFmtId="0" fontId="21" fillId="12" borderId="25" xfId="0" applyFont="1" applyFill="1" applyBorder="1" applyAlignment="1" applyProtection="1">
      <alignment horizontal="right" vertical="top"/>
      <protection locked="0"/>
    </xf>
    <xf numFmtId="0" fontId="21" fillId="12" borderId="26" xfId="0" applyFont="1" applyFill="1" applyBorder="1" applyAlignment="1" applyProtection="1">
      <alignment horizontal="right" vertical="top"/>
      <protection locked="0"/>
    </xf>
    <xf numFmtId="0" fontId="21" fillId="12" borderId="27" xfId="0" applyFont="1" applyFill="1" applyBorder="1" applyAlignment="1" applyProtection="1">
      <alignment horizontal="right" vertical="top"/>
      <protection locked="0"/>
    </xf>
    <xf numFmtId="0" fontId="21" fillId="12" borderId="28" xfId="0" applyFont="1" applyFill="1" applyBorder="1" applyAlignment="1" applyProtection="1">
      <alignment horizontal="right" vertical="top"/>
      <protection locked="0"/>
    </xf>
    <xf numFmtId="0" fontId="21" fillId="12" borderId="30" xfId="0" applyFont="1" applyFill="1" applyBorder="1" applyAlignment="1" applyProtection="1">
      <alignment horizontal="right" vertical="top"/>
      <protection locked="0"/>
    </xf>
    <xf numFmtId="0" fontId="21" fillId="12" borderId="31" xfId="0" applyFont="1" applyFill="1" applyBorder="1" applyAlignment="1" applyProtection="1">
      <alignment horizontal="right" vertical="top"/>
      <protection locked="0"/>
    </xf>
    <xf numFmtId="0" fontId="21" fillId="30" borderId="38" xfId="0" applyFont="1" applyFill="1" applyBorder="1" applyAlignment="1">
      <alignment vertical="center"/>
    </xf>
    <xf numFmtId="0" fontId="21" fillId="30" borderId="72" xfId="0" applyFont="1" applyFill="1" applyBorder="1" applyAlignment="1">
      <alignment vertical="center"/>
    </xf>
    <xf numFmtId="0" fontId="21" fillId="30" borderId="13" xfId="0" applyFont="1" applyFill="1" applyBorder="1" applyAlignment="1">
      <alignment vertical="center"/>
    </xf>
    <xf numFmtId="0" fontId="21" fillId="30" borderId="14" xfId="0" applyFont="1" applyFill="1" applyBorder="1" applyAlignment="1">
      <alignment vertical="center"/>
    </xf>
    <xf numFmtId="0" fontId="21" fillId="30" borderId="15" xfId="0" applyFont="1" applyFill="1" applyBorder="1" applyAlignment="1">
      <alignment vertical="center"/>
    </xf>
    <xf numFmtId="0" fontId="21" fillId="30" borderId="37" xfId="0" applyFont="1" applyFill="1" applyBorder="1" applyAlignment="1">
      <alignment horizontal="left" vertical="center"/>
    </xf>
    <xf numFmtId="0" fontId="54" fillId="24" borderId="13" xfId="0" applyFont="1" applyFill="1" applyBorder="1" applyAlignment="1">
      <alignment vertical="center"/>
    </xf>
    <xf numFmtId="0" fontId="54" fillId="24" borderId="14" xfId="0" applyFont="1" applyFill="1" applyBorder="1" applyAlignment="1">
      <alignment vertical="center"/>
    </xf>
    <xf numFmtId="0" fontId="54" fillId="24" borderId="15" xfId="0" applyFont="1" applyFill="1" applyBorder="1" applyAlignment="1">
      <alignment vertical="center"/>
    </xf>
    <xf numFmtId="0" fontId="62" fillId="0" borderId="0" xfId="0" applyFont="1"/>
    <xf numFmtId="0" fontId="63" fillId="0" borderId="0" xfId="0" applyFont="1"/>
    <xf numFmtId="0" fontId="61" fillId="0" borderId="13" xfId="0" applyFont="1" applyBorder="1" applyAlignment="1">
      <alignment vertical="center"/>
    </xf>
    <xf numFmtId="0" fontId="61" fillId="0" borderId="15" xfId="0" quotePrefix="1" applyFont="1" applyBorder="1" applyAlignment="1">
      <alignment horizontal="right" vertical="center" wrapText="1"/>
    </xf>
    <xf numFmtId="0" fontId="21" fillId="0" borderId="7" xfId="0" applyFont="1" applyBorder="1" applyAlignment="1">
      <alignment vertical="top" wrapText="1"/>
    </xf>
    <xf numFmtId="0" fontId="21" fillId="0" borderId="5" xfId="0" applyFont="1" applyBorder="1" applyAlignment="1">
      <alignment horizontal="center"/>
    </xf>
    <xf numFmtId="44" fontId="21" fillId="0" borderId="9" xfId="0" applyNumberFormat="1" applyFont="1" applyBorder="1" applyAlignment="1">
      <alignment horizontal="center" vertical="center" wrapText="1"/>
    </xf>
    <xf numFmtId="0" fontId="34" fillId="0" borderId="9" xfId="0" applyFont="1" applyBorder="1" applyAlignment="1">
      <alignment horizontal="center" vertical="center"/>
    </xf>
    <xf numFmtId="44" fontId="21" fillId="0" borderId="7" xfId="0" applyNumberFormat="1" applyFont="1" applyBorder="1" applyAlignment="1">
      <alignment horizontal="center" vertical="center" wrapText="1"/>
    </xf>
    <xf numFmtId="0" fontId="34" fillId="0" borderId="0" xfId="0" applyFont="1" applyAlignment="1">
      <alignment horizontal="center" vertical="center"/>
    </xf>
    <xf numFmtId="9" fontId="21" fillId="19" borderId="9" xfId="0" applyNumberFormat="1" applyFont="1" applyFill="1" applyBorder="1" applyAlignment="1">
      <alignment horizontal="center" vertical="center" wrapText="1"/>
    </xf>
    <xf numFmtId="0" fontId="61" fillId="0" borderId="14" xfId="0" applyFont="1" applyBorder="1" applyAlignment="1">
      <alignment vertical="center"/>
    </xf>
    <xf numFmtId="0" fontId="51" fillId="0" borderId="2" xfId="0" applyFont="1" applyBorder="1"/>
    <xf numFmtId="0" fontId="51" fillId="0" borderId="3" xfId="0" applyFont="1" applyBorder="1" applyAlignment="1">
      <alignment horizontal="right"/>
    </xf>
    <xf numFmtId="0" fontId="61" fillId="0" borderId="14" xfId="0" applyFont="1" applyBorder="1" applyAlignment="1">
      <alignment vertical="center" wrapText="1"/>
    </xf>
    <xf numFmtId="0" fontId="61" fillId="0" borderId="2" xfId="0" applyFont="1" applyBorder="1"/>
    <xf numFmtId="0" fontId="61" fillId="0" borderId="2" xfId="0" applyFont="1" applyBorder="1" applyAlignment="1">
      <alignment horizontal="center"/>
    </xf>
    <xf numFmtId="0" fontId="41" fillId="0" borderId="0" xfId="0" applyFont="1" applyAlignment="1" applyProtection="1">
      <alignment vertical="top"/>
      <protection locked="0"/>
    </xf>
    <xf numFmtId="0" fontId="67" fillId="0" borderId="0" xfId="0" applyFont="1" applyProtection="1">
      <protection locked="0"/>
    </xf>
    <xf numFmtId="0" fontId="67" fillId="0" borderId="0" xfId="0" applyFont="1"/>
    <xf numFmtId="0" fontId="51" fillId="0" borderId="14" xfId="0" applyFont="1" applyBorder="1"/>
    <xf numFmtId="0" fontId="61" fillId="0" borderId="14" xfId="0" applyFont="1" applyBorder="1" applyAlignment="1">
      <alignment horizontal="left"/>
    </xf>
    <xf numFmtId="0" fontId="61" fillId="0" borderId="15" xfId="0" applyFont="1" applyBorder="1" applyAlignment="1">
      <alignment horizontal="right"/>
    </xf>
    <xf numFmtId="0" fontId="21" fillId="0" borderId="4" xfId="0" quotePrefix="1" applyFont="1" applyBorder="1" applyAlignment="1">
      <alignment horizontal="center" vertical="center"/>
    </xf>
    <xf numFmtId="0" fontId="34" fillId="0" borderId="7" xfId="0" applyFont="1" applyBorder="1" applyAlignment="1">
      <alignment horizontal="left" indent="1"/>
    </xf>
    <xf numFmtId="0" fontId="34" fillId="0" borderId="0" xfId="0" applyFont="1" applyAlignment="1">
      <alignment horizontal="left" indent="1"/>
    </xf>
    <xf numFmtId="0" fontId="34" fillId="0" borderId="8" xfId="0" applyFont="1" applyBorder="1" applyAlignment="1">
      <alignment horizontal="left" indent="1"/>
    </xf>
    <xf numFmtId="0" fontId="61" fillId="0" borderId="14" xfId="0" applyFont="1" applyBorder="1"/>
    <xf numFmtId="9" fontId="0" fillId="0" borderId="9" xfId="3" applyFont="1" applyBorder="1" applyAlignment="1">
      <alignment horizontal="center" vertical="center"/>
    </xf>
    <xf numFmtId="0" fontId="21" fillId="0" borderId="4" xfId="0" applyFont="1" applyBorder="1" applyAlignment="1">
      <alignment horizontal="left" vertical="center"/>
    </xf>
    <xf numFmtId="0" fontId="21" fillId="19" borderId="9" xfId="0" quotePrefix="1" applyFont="1" applyFill="1" applyBorder="1" applyAlignment="1">
      <alignment horizontal="center" vertical="center" wrapText="1"/>
    </xf>
    <xf numFmtId="0" fontId="21" fillId="19" borderId="14" xfId="0" applyFont="1" applyFill="1" applyBorder="1" applyAlignment="1">
      <alignment horizontal="center" vertical="center" wrapText="1"/>
    </xf>
    <xf numFmtId="0" fontId="34" fillId="0" borderId="9" xfId="0" quotePrefix="1" applyFont="1" applyBorder="1" applyAlignment="1">
      <alignment horizontal="center" vertical="center"/>
    </xf>
    <xf numFmtId="0" fontId="34" fillId="0" borderId="14" xfId="0" applyFont="1" applyBorder="1" applyAlignment="1">
      <alignment horizontal="center" vertical="center"/>
    </xf>
    <xf numFmtId="0" fontId="45" fillId="0" borderId="1" xfId="0" applyFont="1" applyBorder="1"/>
    <xf numFmtId="0" fontId="20" fillId="0" borderId="1" xfId="0" applyFont="1" applyBorder="1"/>
    <xf numFmtId="0" fontId="21" fillId="0" borderId="1" xfId="0" applyFont="1" applyBorder="1" applyAlignment="1">
      <alignment horizontal="left" indent="1"/>
    </xf>
    <xf numFmtId="0" fontId="34" fillId="0" borderId="4" xfId="0" applyFont="1" applyBorder="1" applyAlignment="1" applyProtection="1">
      <alignment horizontal="left" vertical="center" wrapText="1"/>
      <protection locked="0"/>
    </xf>
    <xf numFmtId="44" fontId="34" fillId="0" borderId="9" xfId="0" applyNumberFormat="1" applyFont="1" applyBorder="1" applyAlignment="1">
      <alignment horizontal="right" vertical="center"/>
    </xf>
    <xf numFmtId="0" fontId="55" fillId="0" borderId="0" xfId="0" applyFont="1"/>
    <xf numFmtId="172" fontId="0" fillId="0" borderId="9" xfId="3" applyNumberFormat="1" applyFont="1" applyBorder="1" applyAlignment="1">
      <alignment horizontal="center" vertical="center"/>
    </xf>
    <xf numFmtId="44" fontId="0" fillId="0" borderId="0" xfId="0" applyNumberFormat="1" applyAlignment="1">
      <alignment horizontal="right" vertical="center"/>
    </xf>
    <xf numFmtId="0" fontId="48" fillId="0" borderId="7" xfId="0" applyFont="1" applyBorder="1" applyAlignment="1">
      <alignment wrapText="1"/>
    </xf>
    <xf numFmtId="0" fontId="21" fillId="19" borderId="35" xfId="0" applyFont="1" applyFill="1" applyBorder="1" applyAlignment="1">
      <alignment horizontal="center" vertical="center" wrapText="1"/>
    </xf>
    <xf numFmtId="0" fontId="21" fillId="19" borderId="37" xfId="0" applyFont="1" applyFill="1" applyBorder="1" applyAlignment="1">
      <alignment horizontal="center" vertical="center" wrapText="1"/>
    </xf>
    <xf numFmtId="44" fontId="34" fillId="0" borderId="9" xfId="0" applyNumberFormat="1" applyFont="1" applyBorder="1" applyAlignment="1">
      <alignment horizontal="right"/>
    </xf>
    <xf numFmtId="0" fontId="48" fillId="0" borderId="7" xfId="0" applyFont="1" applyBorder="1"/>
    <xf numFmtId="0" fontId="48" fillId="0" borderId="4" xfId="0" applyFont="1" applyBorder="1"/>
    <xf numFmtId="0" fontId="61" fillId="0" borderId="5" xfId="0" applyFont="1" applyBorder="1" applyAlignment="1">
      <alignment horizontal="left"/>
    </xf>
    <xf numFmtId="0" fontId="61" fillId="0" borderId="6" xfId="0" applyFont="1" applyBorder="1" applyAlignment="1">
      <alignment horizontal="right"/>
    </xf>
    <xf numFmtId="0" fontId="61" fillId="0" borderId="4" xfId="0" applyFont="1" applyBorder="1"/>
    <xf numFmtId="0" fontId="61" fillId="0" borderId="5" xfId="0" applyFont="1" applyBorder="1"/>
    <xf numFmtId="0" fontId="51" fillId="0" borderId="5" xfId="0" applyFont="1" applyBorder="1"/>
    <xf numFmtId="2" fontId="11" fillId="5" borderId="26" xfId="0" applyNumberFormat="1" applyFont="1" applyFill="1" applyBorder="1" applyAlignment="1" applyProtection="1">
      <alignment horizontal="center"/>
      <protection locked="0"/>
    </xf>
    <xf numFmtId="44" fontId="0" fillId="0" borderId="9" xfId="0" applyNumberFormat="1" applyBorder="1" applyAlignment="1" applyProtection="1">
      <alignment horizontal="center" vertical="center"/>
    </xf>
    <xf numFmtId="0" fontId="34" fillId="0" borderId="9" xfId="0" applyFont="1" applyBorder="1" applyAlignment="1" applyProtection="1">
      <alignment horizontal="center" vertical="center"/>
    </xf>
    <xf numFmtId="172" fontId="21" fillId="0" borderId="10" xfId="3" applyNumberFormat="1" applyFont="1" applyBorder="1" applyAlignment="1" applyProtection="1">
      <alignment horizontal="center" vertical="center" wrapText="1"/>
    </xf>
    <xf numFmtId="0" fontId="34" fillId="0" borderId="14" xfId="0" applyFont="1" applyBorder="1" applyAlignment="1" applyProtection="1">
      <alignment horizontal="center" vertical="center"/>
    </xf>
    <xf numFmtId="172" fontId="21" fillId="0" borderId="9" xfId="3" applyNumberFormat="1" applyFont="1" applyBorder="1" applyAlignment="1" applyProtection="1">
      <alignment horizontal="center" vertical="center" wrapText="1"/>
    </xf>
    <xf numFmtId="0" fontId="21" fillId="0" borderId="7" xfId="0" applyFont="1" applyBorder="1" applyAlignment="1">
      <alignment horizontal="right"/>
    </xf>
    <xf numFmtId="0" fontId="21" fillId="0" borderId="7" xfId="0" applyFont="1" applyBorder="1" applyAlignment="1">
      <alignment horizontal="right" vertical="center"/>
    </xf>
    <xf numFmtId="0" fontId="34" fillId="0" borderId="19" xfId="0" applyFont="1" applyBorder="1" applyAlignment="1" applyProtection="1">
      <alignment horizontal="left" vertical="center" wrapText="1"/>
    </xf>
    <xf numFmtId="0" fontId="57" fillId="34" borderId="12" xfId="0" applyFont="1" applyFill="1" applyBorder="1" applyAlignment="1">
      <alignment horizontal="center" vertical="center" wrapText="1"/>
    </xf>
    <xf numFmtId="0" fontId="61" fillId="0" borderId="5" xfId="0" applyFont="1" applyBorder="1" applyAlignment="1">
      <alignment horizontal="left"/>
    </xf>
    <xf numFmtId="0" fontId="0" fillId="0" borderId="0" xfId="0" applyFont="1"/>
    <xf numFmtId="0" fontId="0" fillId="20" borderId="6" xfId="0" applyFont="1" applyFill="1" applyBorder="1" applyAlignment="1">
      <alignment vertical="center" wrapText="1"/>
    </xf>
    <xf numFmtId="0" fontId="57" fillId="36" borderId="12" xfId="0" applyFont="1" applyFill="1" applyBorder="1" applyAlignment="1">
      <alignment horizontal="center" vertical="center" wrapText="1"/>
    </xf>
    <xf numFmtId="0" fontId="2" fillId="36" borderId="12" xfId="0" applyFont="1" applyFill="1" applyBorder="1" applyAlignment="1">
      <alignment horizontal="center" vertical="center" wrapText="1"/>
    </xf>
    <xf numFmtId="0" fontId="2" fillId="35" borderId="9" xfId="0" applyFont="1" applyFill="1" applyBorder="1" applyAlignment="1">
      <alignment horizontal="center" vertical="center"/>
    </xf>
    <xf numFmtId="0" fontId="57" fillId="4" borderId="3" xfId="0" applyFont="1" applyFill="1" applyBorder="1" applyAlignment="1">
      <alignment horizontal="center" vertical="center" wrapText="1"/>
    </xf>
    <xf numFmtId="0" fontId="2" fillId="0" borderId="0" xfId="0" applyFont="1" applyFill="1"/>
    <xf numFmtId="0" fontId="2"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2" fillId="0" borderId="8" xfId="0" applyFont="1" applyFill="1" applyBorder="1" applyAlignment="1">
      <alignment vertical="center" wrapText="1"/>
    </xf>
    <xf numFmtId="0" fontId="21" fillId="19" borderId="36" xfId="0" applyFont="1" applyFill="1" applyBorder="1" applyAlignment="1">
      <alignment horizontal="center" vertical="center" wrapText="1"/>
    </xf>
    <xf numFmtId="44" fontId="34" fillId="37" borderId="9" xfId="0" applyNumberFormat="1" applyFont="1" applyFill="1" applyBorder="1" applyAlignment="1">
      <alignment horizontal="right"/>
    </xf>
    <xf numFmtId="168" fontId="74" fillId="0" borderId="0" xfId="0" applyNumberFormat="1" applyFont="1"/>
    <xf numFmtId="10" fontId="0" fillId="0" borderId="42" xfId="3" applyNumberFormat="1" applyFont="1" applyBorder="1" applyAlignment="1">
      <alignment horizontal="right"/>
    </xf>
    <xf numFmtId="0" fontId="0" fillId="0" borderId="0" xfId="0" applyFont="1" applyAlignment="1">
      <alignment vertical="center"/>
    </xf>
    <xf numFmtId="0" fontId="0" fillId="20" borderId="15" xfId="0" applyFont="1" applyFill="1" applyBorder="1" applyAlignment="1">
      <alignment horizontal="center" vertical="center" wrapText="1"/>
    </xf>
    <xf numFmtId="0" fontId="0" fillId="20" borderId="15" xfId="0" applyFont="1" applyFill="1" applyBorder="1" applyAlignment="1">
      <alignment vertical="center" wrapText="1"/>
    </xf>
    <xf numFmtId="0" fontId="0" fillId="29" borderId="9" xfId="0" applyFont="1" applyFill="1" applyBorder="1" applyAlignment="1">
      <alignment horizontal="center" vertical="center" wrapText="1"/>
    </xf>
    <xf numFmtId="0" fontId="75" fillId="19" borderId="45" xfId="0" applyNumberFormat="1" applyFont="1" applyFill="1" applyBorder="1" applyAlignment="1">
      <alignment horizontal="center"/>
    </xf>
    <xf numFmtId="0" fontId="37" fillId="19" borderId="23" xfId="0" applyNumberFormat="1" applyFont="1" applyFill="1" applyBorder="1" applyAlignment="1">
      <alignment horizontal="center"/>
    </xf>
    <xf numFmtId="44" fontId="37" fillId="0" borderId="45" xfId="0" applyNumberFormat="1" applyFont="1" applyBorder="1" applyAlignment="1">
      <alignment horizontal="right"/>
    </xf>
    <xf numFmtId="173" fontId="21" fillId="21" borderId="9" xfId="2" applyNumberFormat="1" applyFont="1" applyFill="1" applyBorder="1" applyAlignment="1" applyProtection="1">
      <alignment horizontal="center" vertical="center" wrapText="1"/>
      <protection locked="0"/>
    </xf>
    <xf numFmtId="0" fontId="21" fillId="0" borderId="14" xfId="0" applyFont="1" applyBorder="1" applyAlignment="1">
      <alignment horizontal="center"/>
    </xf>
    <xf numFmtId="0" fontId="21" fillId="19" borderId="57" xfId="0" applyFont="1" applyFill="1" applyBorder="1" applyAlignment="1">
      <alignment horizontal="center" wrapText="1"/>
    </xf>
    <xf numFmtId="0" fontId="21" fillId="0" borderId="0" xfId="0" applyFont="1" applyAlignment="1">
      <alignment horizontal="left" vertical="top" wrapText="1"/>
    </xf>
    <xf numFmtId="0" fontId="21" fillId="0" borderId="7" xfId="0" applyFont="1" applyBorder="1" applyAlignment="1">
      <alignment horizontal="center"/>
    </xf>
    <xf numFmtId="0" fontId="77" fillId="0" borderId="4" xfId="0" applyFont="1" applyBorder="1"/>
    <xf numFmtId="49" fontId="61" fillId="12" borderId="40" xfId="0" applyNumberFormat="1" applyFont="1" applyFill="1" applyBorder="1" applyAlignment="1" applyProtection="1">
      <alignment horizontal="left"/>
      <protection locked="0"/>
    </xf>
    <xf numFmtId="49" fontId="61" fillId="0" borderId="52" xfId="0" applyNumberFormat="1" applyFont="1" applyBorder="1" applyAlignment="1" applyProtection="1">
      <alignment horizontal="left"/>
      <protection locked="0"/>
    </xf>
    <xf numFmtId="49" fontId="61" fillId="0" borderId="55" xfId="0" applyNumberFormat="1" applyFont="1" applyBorder="1" applyAlignment="1" applyProtection="1">
      <alignment horizontal="left"/>
      <protection locked="0"/>
    </xf>
    <xf numFmtId="2" fontId="34" fillId="12" borderId="45" xfId="0" applyNumberFormat="1" applyFont="1" applyFill="1" applyBorder="1" applyAlignment="1" applyProtection="1">
      <alignment horizontal="center"/>
      <protection locked="0"/>
    </xf>
    <xf numFmtId="2" fontId="34" fillId="0" borderId="61" xfId="0" applyNumberFormat="1" applyFont="1" applyBorder="1" applyAlignment="1" applyProtection="1">
      <alignment horizontal="center"/>
      <protection locked="0"/>
    </xf>
    <xf numFmtId="2" fontId="34" fillId="0" borderId="41" xfId="0" applyNumberFormat="1" applyFont="1" applyBorder="1" applyAlignment="1" applyProtection="1">
      <alignment horizontal="center"/>
      <protection locked="0"/>
    </xf>
    <xf numFmtId="2" fontId="34" fillId="0" borderId="61" xfId="0" applyNumberFormat="1" applyFont="1" applyBorder="1" applyAlignment="1" applyProtection="1">
      <alignment horizontal="right"/>
      <protection locked="0"/>
    </xf>
    <xf numFmtId="2" fontId="34" fillId="0" borderId="23" xfId="0" applyNumberFormat="1" applyFont="1" applyBorder="1" applyAlignment="1" applyProtection="1">
      <alignment horizontal="right"/>
      <protection locked="0"/>
    </xf>
    <xf numFmtId="0" fontId="0" fillId="0" borderId="8" xfId="0" applyFont="1" applyBorder="1"/>
    <xf numFmtId="0" fontId="0" fillId="39" borderId="9" xfId="0" applyFont="1" applyFill="1" applyBorder="1" applyAlignment="1">
      <alignment vertical="center" wrapText="1"/>
    </xf>
    <xf numFmtId="0" fontId="0" fillId="0" borderId="6" xfId="0" applyFont="1" applyBorder="1"/>
    <xf numFmtId="0" fontId="77" fillId="0" borderId="5" xfId="0" applyFont="1" applyBorder="1"/>
    <xf numFmtId="0" fontId="21" fillId="19" borderId="15" xfId="0" applyFont="1" applyFill="1" applyBorder="1" applyAlignment="1">
      <alignment horizontal="center" vertical="center" wrapText="1"/>
    </xf>
    <xf numFmtId="0" fontId="21" fillId="19" borderId="9" xfId="0" applyFont="1" applyFill="1" applyBorder="1" applyAlignment="1">
      <alignment vertical="center" wrapText="1"/>
    </xf>
    <xf numFmtId="0" fontId="21" fillId="19" borderId="15" xfId="0" applyFont="1" applyFill="1" applyBorder="1" applyAlignment="1">
      <alignment vertical="center" wrapText="1"/>
    </xf>
    <xf numFmtId="0" fontId="0" fillId="0" borderId="0" xfId="0" applyAlignment="1">
      <alignment vertical="center"/>
    </xf>
    <xf numFmtId="9" fontId="44" fillId="5" borderId="9" xfId="3" applyFont="1" applyFill="1" applyBorder="1" applyAlignment="1" applyProtection="1">
      <alignment horizontal="center" wrapText="1"/>
      <protection locked="0"/>
    </xf>
    <xf numFmtId="0" fontId="21" fillId="0" borderId="15" xfId="0" applyFont="1" applyBorder="1" applyAlignment="1">
      <alignment horizontal="center"/>
    </xf>
    <xf numFmtId="0" fontId="72" fillId="0" borderId="7" xfId="0" applyFont="1" applyBorder="1"/>
    <xf numFmtId="0" fontId="67" fillId="0" borderId="4" xfId="0" applyFont="1" applyBorder="1" applyAlignment="1">
      <alignment horizontal="left" vertical="top"/>
    </xf>
    <xf numFmtId="0" fontId="48" fillId="0" borderId="0" xfId="0" applyFont="1" applyAlignment="1">
      <alignment horizontal="left" vertical="center" wrapText="1"/>
    </xf>
    <xf numFmtId="0" fontId="48" fillId="0" borderId="8" xfId="0" applyFont="1" applyBorder="1" applyAlignment="1">
      <alignment horizontal="left" vertical="center" wrapText="1"/>
    </xf>
    <xf numFmtId="0" fontId="44" fillId="0" borderId="0" xfId="0" applyFont="1" applyAlignment="1">
      <alignment horizontal="left"/>
    </xf>
    <xf numFmtId="0" fontId="77" fillId="0" borderId="1" xfId="0" applyFont="1" applyBorder="1"/>
    <xf numFmtId="0" fontId="21" fillId="0" borderId="60"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34" fillId="0" borderId="53"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41" fillId="0" borderId="0" xfId="0" applyFont="1" applyProtection="1">
      <protection locked="0"/>
    </xf>
    <xf numFmtId="0" fontId="41" fillId="0" borderId="0" xfId="0" applyFont="1"/>
    <xf numFmtId="0" fontId="41" fillId="0" borderId="0" xfId="0" applyFont="1" applyAlignment="1">
      <alignment horizontal="left"/>
    </xf>
    <xf numFmtId="0" fontId="41" fillId="0" borderId="8" xfId="0" applyFont="1" applyBorder="1"/>
    <xf numFmtId="0" fontId="67" fillId="0" borderId="8" xfId="0" applyFont="1" applyBorder="1"/>
    <xf numFmtId="0" fontId="72" fillId="0" borderId="0" xfId="0" applyFont="1"/>
    <xf numFmtId="165" fontId="34" fillId="0" borderId="51" xfId="0" applyNumberFormat="1" applyFont="1" applyBorder="1" applyAlignment="1" applyProtection="1">
      <alignment horizontal="center" vertical="center" wrapText="1"/>
      <protection locked="0"/>
    </xf>
    <xf numFmtId="0" fontId="79" fillId="24" borderId="9" xfId="0" applyFont="1" applyFill="1" applyBorder="1" applyAlignment="1">
      <alignment horizontal="center" vertical="center" wrapText="1"/>
    </xf>
    <xf numFmtId="44" fontId="34" fillId="0" borderId="56" xfId="0" applyNumberFormat="1" applyFont="1" applyBorder="1"/>
    <xf numFmtId="14" fontId="34" fillId="18" borderId="41" xfId="0" applyNumberFormat="1" applyFont="1" applyFill="1" applyBorder="1" applyAlignment="1" applyProtection="1">
      <alignment horizontal="right"/>
      <protection locked="0"/>
    </xf>
    <xf numFmtId="14" fontId="34" fillId="0" borderId="41" xfId="0" applyNumberFormat="1" applyFont="1" applyBorder="1" applyAlignment="1" applyProtection="1">
      <alignment horizontal="right"/>
      <protection locked="0"/>
    </xf>
    <xf numFmtId="14" fontId="34" fillId="0" borderId="74" xfId="0" applyNumberFormat="1" applyFont="1" applyBorder="1" applyAlignment="1" applyProtection="1">
      <alignment horizontal="right"/>
      <protection locked="0"/>
    </xf>
    <xf numFmtId="0" fontId="80" fillId="0" borderId="14" xfId="0" applyFont="1" applyBorder="1"/>
    <xf numFmtId="0" fontId="80" fillId="0" borderId="13" xfId="0" applyFont="1" applyBorder="1"/>
    <xf numFmtId="0" fontId="42" fillId="0" borderId="1" xfId="0" applyFont="1" applyBorder="1"/>
    <xf numFmtId="0" fontId="80" fillId="0" borderId="1" xfId="0" applyFont="1" applyBorder="1"/>
    <xf numFmtId="165" fontId="34" fillId="0" borderId="51" xfId="0" applyNumberFormat="1" applyFont="1" applyBorder="1" applyAlignment="1" applyProtection="1">
      <alignment horizontal="center" vertical="center" wrapText="1"/>
      <protection locked="0"/>
    </xf>
    <xf numFmtId="165" fontId="21" fillId="0" borderId="0" xfId="0" applyNumberFormat="1" applyFont="1" applyAlignment="1">
      <alignment vertical="top" wrapText="1"/>
    </xf>
    <xf numFmtId="14" fontId="34" fillId="12" borderId="61" xfId="0" applyNumberFormat="1" applyFont="1" applyFill="1" applyBorder="1" applyAlignment="1" applyProtection="1">
      <alignment horizontal="center"/>
      <protection locked="0"/>
    </xf>
    <xf numFmtId="14" fontId="34" fillId="0" borderId="61" xfId="0" applyNumberFormat="1" applyFont="1" applyBorder="1" applyAlignment="1" applyProtection="1">
      <alignment horizontal="center"/>
      <protection locked="0"/>
    </xf>
    <xf numFmtId="14" fontId="34" fillId="0" borderId="64" xfId="0" applyNumberFormat="1" applyFont="1" applyBorder="1" applyAlignment="1" applyProtection="1">
      <alignment horizontal="center"/>
      <protection locked="0"/>
    </xf>
    <xf numFmtId="49" fontId="37" fillId="19" borderId="59" xfId="0" applyNumberFormat="1" applyFont="1" applyFill="1" applyBorder="1" applyAlignment="1">
      <alignment horizontal="left" wrapText="1"/>
    </xf>
    <xf numFmtId="167" fontId="34" fillId="12" borderId="20" xfId="0" applyNumberFormat="1" applyFont="1" applyFill="1" applyBorder="1" applyAlignment="1" applyProtection="1">
      <alignment horizontal="left"/>
      <protection locked="0"/>
    </xf>
    <xf numFmtId="0" fontId="21" fillId="0" borderId="9" xfId="0" quotePrefix="1" applyFont="1" applyBorder="1" applyAlignment="1">
      <alignment horizontal="center" vertical="center"/>
    </xf>
    <xf numFmtId="0" fontId="21" fillId="41" borderId="10" xfId="0" applyFont="1" applyFill="1" applyBorder="1" applyAlignment="1">
      <alignment horizontal="center" vertical="center" wrapText="1"/>
    </xf>
    <xf numFmtId="44" fontId="21" fillId="41" borderId="9" xfId="0" applyNumberFormat="1" applyFont="1" applyFill="1" applyBorder="1"/>
    <xf numFmtId="0" fontId="21" fillId="0" borderId="7" xfId="0" applyFont="1" applyBorder="1" applyAlignment="1">
      <alignment horizontal="center"/>
    </xf>
    <xf numFmtId="10" fontId="37" fillId="19" borderId="49" xfId="3" applyNumberFormat="1" applyFont="1" applyFill="1" applyBorder="1" applyAlignment="1">
      <alignment horizontal="center" wrapText="1"/>
    </xf>
    <xf numFmtId="10" fontId="34" fillId="12" borderId="61" xfId="3" applyNumberFormat="1" applyFont="1" applyFill="1" applyBorder="1" applyAlignment="1" applyProtection="1">
      <alignment horizontal="center"/>
      <protection locked="0"/>
    </xf>
    <xf numFmtId="10" fontId="75" fillId="20" borderId="45" xfId="3" applyNumberFormat="1" applyFont="1" applyFill="1" applyBorder="1" applyAlignment="1">
      <alignment horizontal="center"/>
    </xf>
    <xf numFmtId="10" fontId="37" fillId="20" borderId="23" xfId="0" applyNumberFormat="1" applyFont="1" applyFill="1" applyBorder="1" applyAlignment="1">
      <alignment horizontal="center"/>
    </xf>
    <xf numFmtId="10" fontId="34" fillId="20" borderId="59" xfId="0" applyNumberFormat="1" applyFont="1" applyFill="1" applyBorder="1" applyAlignment="1">
      <alignment horizontal="center"/>
    </xf>
    <xf numFmtId="10" fontId="34" fillId="20" borderId="20" xfId="0" applyNumberFormat="1" applyFont="1" applyFill="1" applyBorder="1" applyAlignment="1">
      <alignment horizontal="center"/>
    </xf>
    <xf numFmtId="10" fontId="34" fillId="20" borderId="41" xfId="0" applyNumberFormat="1" applyFont="1" applyFill="1" applyBorder="1" applyAlignment="1">
      <alignment horizontal="center"/>
    </xf>
    <xf numFmtId="10" fontId="34" fillId="0" borderId="54" xfId="0" applyNumberFormat="1" applyFont="1" applyBorder="1" applyAlignment="1">
      <alignment horizontal="center"/>
    </xf>
    <xf numFmtId="1" fontId="37" fillId="19" borderId="59" xfId="0" applyNumberFormat="1" applyFont="1" applyFill="1" applyBorder="1" applyAlignment="1">
      <alignment horizontal="center" wrapText="1"/>
    </xf>
    <xf numFmtId="1" fontId="34" fillId="12" borderId="20" xfId="0" applyNumberFormat="1" applyFont="1" applyFill="1" applyBorder="1" applyAlignment="1" applyProtection="1">
      <alignment horizontal="center"/>
      <protection locked="0"/>
    </xf>
    <xf numFmtId="1" fontId="34" fillId="0" borderId="20" xfId="0" applyNumberFormat="1" applyFont="1" applyBorder="1" applyAlignment="1" applyProtection="1">
      <alignment horizontal="center"/>
      <protection locked="0"/>
    </xf>
    <xf numFmtId="1" fontId="34" fillId="0" borderId="23" xfId="0" applyNumberFormat="1" applyFont="1" applyBorder="1" applyAlignment="1" applyProtection="1">
      <alignment horizontal="center"/>
      <protection locked="0"/>
    </xf>
    <xf numFmtId="1" fontId="37" fillId="19" borderId="49" xfId="0" applyNumberFormat="1" applyFont="1" applyFill="1" applyBorder="1" applyAlignment="1">
      <alignment horizontal="center" wrapText="1"/>
    </xf>
    <xf numFmtId="1" fontId="34" fillId="12" borderId="61" xfId="0" applyNumberFormat="1" applyFont="1" applyFill="1" applyBorder="1" applyAlignment="1" applyProtection="1">
      <alignment horizontal="center"/>
      <protection locked="0"/>
    </xf>
    <xf numFmtId="44" fontId="37" fillId="19" borderId="49" xfId="0" applyNumberFormat="1" applyFont="1" applyFill="1" applyBorder="1" applyAlignment="1">
      <alignment horizontal="center" wrapText="1"/>
    </xf>
    <xf numFmtId="44" fontId="37" fillId="19" borderId="49" xfId="2" applyFont="1" applyFill="1" applyBorder="1" applyAlignment="1">
      <alignment horizontal="center" wrapText="1"/>
    </xf>
    <xf numFmtId="0" fontId="20" fillId="0" borderId="0" xfId="0" applyFont="1"/>
    <xf numFmtId="0" fontId="82" fillId="0" borderId="0" xfId="0" applyFont="1" applyAlignment="1">
      <alignment horizontal="right"/>
    </xf>
    <xf numFmtId="0" fontId="21" fillId="5" borderId="76" xfId="0" applyFont="1" applyFill="1" applyBorder="1" applyAlignment="1" applyProtection="1">
      <alignment horizontal="center" vertical="center" wrapText="1"/>
      <protection locked="0"/>
    </xf>
    <xf numFmtId="1" fontId="21" fillId="5" borderId="76" xfId="0" applyNumberFormat="1" applyFont="1" applyFill="1" applyBorder="1" applyAlignment="1" applyProtection="1">
      <alignment horizontal="center" vertical="center" wrapText="1"/>
      <protection locked="0"/>
    </xf>
    <xf numFmtId="0" fontId="20" fillId="0" borderId="2" xfId="0" applyFont="1" applyBorder="1"/>
    <xf numFmtId="0" fontId="20" fillId="0" borderId="3" xfId="0" applyFont="1" applyBorder="1"/>
    <xf numFmtId="0" fontId="20" fillId="0" borderId="8" xfId="0" applyFont="1" applyBorder="1"/>
    <xf numFmtId="0" fontId="21" fillId="0" borderId="7" xfId="0" applyFont="1" applyBorder="1" applyAlignment="1">
      <alignment horizontal="left"/>
    </xf>
    <xf numFmtId="0" fontId="21" fillId="0" borderId="7" xfId="0" applyFont="1" applyBorder="1" applyAlignment="1">
      <alignment horizontal="center"/>
    </xf>
    <xf numFmtId="0" fontId="57" fillId="36" borderId="12" xfId="0" applyFont="1" applyFill="1" applyBorder="1" applyAlignment="1">
      <alignment horizontal="center" vertical="center" wrapText="1"/>
    </xf>
    <xf numFmtId="0" fontId="83" fillId="0" borderId="13" xfId="0" applyFont="1" applyBorder="1" applyAlignment="1">
      <alignment horizontal="center"/>
    </xf>
    <xf numFmtId="0" fontId="21" fillId="0" borderId="0" xfId="0" applyFont="1" applyBorder="1" applyAlignment="1">
      <alignment horizontal="left"/>
    </xf>
    <xf numFmtId="0" fontId="50" fillId="0" borderId="0" xfId="0" applyFont="1" applyAlignment="1">
      <alignment horizontal="left"/>
    </xf>
    <xf numFmtId="0" fontId="34" fillId="0" borderId="15" xfId="0" applyFont="1" applyBorder="1" applyAlignment="1">
      <alignment horizontal="right"/>
    </xf>
    <xf numFmtId="0" fontId="23" fillId="0" borderId="7" xfId="0" applyFont="1" applyBorder="1"/>
    <xf numFmtId="0" fontId="21" fillId="0" borderId="9" xfId="0" applyFont="1" applyBorder="1" applyAlignment="1">
      <alignment horizontal="left" vertical="center"/>
    </xf>
    <xf numFmtId="44" fontId="0" fillId="0" borderId="9" xfId="0" applyNumberFormat="1" applyBorder="1" applyAlignment="1">
      <alignment horizontal="center" vertical="center"/>
    </xf>
    <xf numFmtId="0" fontId="20" fillId="0" borderId="9" xfId="0" applyFont="1" applyBorder="1" applyAlignment="1">
      <alignment horizontal="center" vertical="center"/>
    </xf>
    <xf numFmtId="175" fontId="20" fillId="0" borderId="9" xfId="0" applyNumberFormat="1" applyFont="1" applyBorder="1" applyAlignment="1">
      <alignment horizontal="center" vertical="center"/>
    </xf>
    <xf numFmtId="44" fontId="0" fillId="0" borderId="20" xfId="0" applyNumberFormat="1" applyBorder="1" applyAlignment="1">
      <alignment horizontal="right"/>
    </xf>
    <xf numFmtId="44" fontId="0" fillId="22" borderId="20" xfId="0" applyNumberFormat="1" applyFill="1" applyBorder="1" applyAlignment="1">
      <alignment horizontal="right"/>
    </xf>
    <xf numFmtId="0" fontId="68" fillId="35" borderId="13" xfId="0" applyFont="1" applyFill="1" applyBorder="1" applyAlignment="1">
      <alignment horizontal="center" vertical="center" wrapText="1"/>
    </xf>
    <xf numFmtId="0" fontId="79" fillId="24" borderId="13" xfId="0" applyFont="1" applyFill="1" applyBorder="1" applyAlignment="1">
      <alignment horizontal="center" vertical="center" wrapText="1"/>
    </xf>
    <xf numFmtId="44" fontId="0" fillId="0" borderId="23" xfId="0" applyNumberFormat="1" applyBorder="1" applyAlignment="1">
      <alignment horizontal="right"/>
    </xf>
    <xf numFmtId="44" fontId="0" fillId="29" borderId="64" xfId="0" applyNumberFormat="1" applyFill="1" applyBorder="1" applyAlignment="1">
      <alignment horizontal="right"/>
    </xf>
    <xf numFmtId="44" fontId="0" fillId="22" borderId="61" xfId="0" applyNumberFormat="1" applyFill="1" applyBorder="1" applyAlignment="1">
      <alignment horizontal="right"/>
    </xf>
    <xf numFmtId="44" fontId="0" fillId="29" borderId="65" xfId="0" applyNumberFormat="1" applyFill="1" applyBorder="1" applyAlignment="1">
      <alignment horizontal="right"/>
    </xf>
    <xf numFmtId="44" fontId="0" fillId="22" borderId="32" xfId="0" applyNumberFormat="1" applyFill="1" applyBorder="1" applyAlignment="1">
      <alignment horizontal="right"/>
    </xf>
    <xf numFmtId="0" fontId="21" fillId="0" borderId="7" xfId="0" applyFont="1" applyBorder="1" applyAlignment="1">
      <alignment horizontal="left"/>
    </xf>
    <xf numFmtId="0" fontId="34" fillId="0" borderId="0" xfId="0" applyFont="1" applyAlignment="1">
      <alignment horizontal="left" vertical="top" wrapText="1"/>
    </xf>
    <xf numFmtId="0" fontId="34" fillId="0" borderId="8" xfId="0" applyFont="1" applyBorder="1" applyAlignment="1">
      <alignment horizontal="left" vertical="top" wrapText="1"/>
    </xf>
    <xf numFmtId="0" fontId="23" fillId="0" borderId="0" xfId="0" applyFont="1" applyAlignment="1">
      <alignment horizontal="center"/>
    </xf>
    <xf numFmtId="0" fontId="23" fillId="0" borderId="8" xfId="0" applyFont="1" applyBorder="1" applyAlignment="1">
      <alignment horizontal="center"/>
    </xf>
    <xf numFmtId="0" fontId="34" fillId="0" borderId="0" xfId="0" applyFont="1" applyAlignment="1">
      <alignment horizontal="left" wrapText="1"/>
    </xf>
    <xf numFmtId="0" fontId="34" fillId="0" borderId="8" xfId="0" applyFont="1" applyBorder="1" applyAlignment="1">
      <alignment horizontal="left" wrapText="1"/>
    </xf>
    <xf numFmtId="0" fontId="48" fillId="0" borderId="0" xfId="0" applyFont="1" applyAlignment="1">
      <alignment horizontal="left" vertical="center" wrapText="1"/>
    </xf>
    <xf numFmtId="0" fontId="48" fillId="0" borderId="8" xfId="0" applyFont="1" applyBorder="1" applyAlignment="1">
      <alignment horizontal="left" vertical="center" wrapText="1"/>
    </xf>
    <xf numFmtId="0" fontId="34" fillId="0" borderId="7" xfId="0" applyFont="1" applyBorder="1" applyAlignment="1">
      <alignment horizontal="left" vertical="top" wrapText="1"/>
    </xf>
    <xf numFmtId="0" fontId="63" fillId="0" borderId="0" xfId="0" applyFont="1" applyFill="1" applyBorder="1"/>
    <xf numFmtId="0" fontId="0" fillId="0" borderId="0" xfId="0" applyFill="1" applyBorder="1"/>
    <xf numFmtId="0" fontId="64" fillId="0" borderId="0" xfId="0" applyFont="1" applyFill="1" applyBorder="1" applyAlignment="1">
      <alignment horizontal="center" vertical="center" textRotation="180"/>
    </xf>
    <xf numFmtId="0" fontId="50"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21" fillId="0" borderId="0" xfId="0" applyFont="1" applyAlignment="1">
      <alignment wrapText="1"/>
    </xf>
    <xf numFmtId="44" fontId="34" fillId="0" borderId="0" xfId="0" applyNumberFormat="1" applyFont="1"/>
    <xf numFmtId="44" fontId="21" fillId="0" borderId="8" xfId="0" applyNumberFormat="1" applyFont="1" applyBorder="1"/>
    <xf numFmtId="0" fontId="0" fillId="0" borderId="0" xfId="0"/>
    <xf numFmtId="0" fontId="0" fillId="0" borderId="8" xfId="0" applyBorder="1"/>
    <xf numFmtId="0" fontId="0" fillId="0" borderId="7" xfId="0" applyBorder="1"/>
    <xf numFmtId="0" fontId="23" fillId="0" borderId="7" xfId="0" applyFont="1" applyBorder="1" applyAlignment="1">
      <alignment horizontal="center"/>
    </xf>
    <xf numFmtId="0" fontId="21" fillId="0" borderId="7" xfId="0" applyFont="1" applyBorder="1" applyAlignment="1">
      <alignment horizontal="left" vertical="center"/>
    </xf>
    <xf numFmtId="0" fontId="23" fillId="0" borderId="1" xfId="0" quotePrefix="1" applyFont="1" applyBorder="1"/>
    <xf numFmtId="0" fontId="34" fillId="0" borderId="7" xfId="0" applyFont="1" applyBorder="1" applyAlignment="1">
      <alignment horizontal="left" vertical="center" wrapText="1"/>
    </xf>
    <xf numFmtId="0" fontId="34" fillId="0" borderId="0" xfId="0" applyFont="1" applyAlignment="1">
      <alignment horizontal="left" vertical="center"/>
    </xf>
    <xf numFmtId="0" fontId="34" fillId="0" borderId="8" xfId="0" applyFont="1" applyBorder="1" applyAlignment="1">
      <alignment horizontal="left" vertical="top"/>
    </xf>
    <xf numFmtId="0" fontId="21" fillId="0" borderId="0" xfId="0" quotePrefix="1" applyFont="1" applyAlignment="1">
      <alignment wrapText="1"/>
    </xf>
    <xf numFmtId="0" fontId="21" fillId="0" borderId="8" xfId="0" quotePrefix="1" applyFont="1" applyBorder="1" applyAlignment="1">
      <alignment wrapText="1"/>
    </xf>
    <xf numFmtId="0" fontId="34" fillId="0" borderId="8" xfId="0" applyFont="1" applyBorder="1" applyAlignment="1">
      <alignment horizontal="left" vertical="center" wrapText="1"/>
    </xf>
    <xf numFmtId="0" fontId="85" fillId="20" borderId="7" xfId="10" applyFill="1" applyBorder="1" applyAlignment="1">
      <alignment horizontal="center"/>
    </xf>
    <xf numFmtId="0" fontId="85" fillId="20" borderId="5" xfId="10" applyFill="1" applyBorder="1" applyAlignment="1">
      <alignment horizontal="center"/>
    </xf>
    <xf numFmtId="0" fontId="85" fillId="20" borderId="6" xfId="10" applyFill="1" applyBorder="1" applyAlignment="1">
      <alignment horizontal="center"/>
    </xf>
    <xf numFmtId="0" fontId="88" fillId="0" borderId="7" xfId="0" applyFont="1" applyBorder="1"/>
    <xf numFmtId="176" fontId="11" fillId="20" borderId="0" xfId="0" applyNumberFormat="1" applyFont="1" applyFill="1" applyAlignment="1" applyProtection="1">
      <alignment horizontal="center"/>
      <protection locked="0"/>
    </xf>
    <xf numFmtId="176" fontId="11" fillId="20" borderId="8" xfId="0" applyNumberFormat="1" applyFont="1" applyFill="1" applyBorder="1" applyAlignment="1" applyProtection="1">
      <alignment horizontal="center"/>
      <protection locked="0"/>
    </xf>
    <xf numFmtId="0" fontId="88" fillId="0" borderId="7" xfId="0" applyFont="1" applyBorder="1" applyAlignment="1">
      <alignment horizontal="right"/>
    </xf>
    <xf numFmtId="0" fontId="85" fillId="20" borderId="14" xfId="10" applyFill="1" applyBorder="1" applyAlignment="1">
      <alignment horizontal="center"/>
    </xf>
    <xf numFmtId="0" fontId="85" fillId="20" borderId="15" xfId="10" applyFill="1" applyBorder="1" applyAlignment="1">
      <alignment horizontal="center"/>
    </xf>
    <xf numFmtId="0" fontId="11" fillId="0" borderId="0" xfId="0" applyFont="1" applyProtection="1">
      <protection locked="0"/>
    </xf>
    <xf numFmtId="0" fontId="11" fillId="0" borderId="0" xfId="0" applyFont="1" applyAlignment="1" applyProtection="1">
      <alignment horizontal="center"/>
      <protection locked="0"/>
    </xf>
    <xf numFmtId="0" fontId="86" fillId="20" borderId="0" xfId="0" applyFont="1" applyFill="1"/>
    <xf numFmtId="0" fontId="92" fillId="0" borderId="0" xfId="0" applyFont="1"/>
    <xf numFmtId="0" fontId="92" fillId="0" borderId="8" xfId="0" applyFont="1" applyBorder="1"/>
    <xf numFmtId="0" fontId="92" fillId="0" borderId="7" xfId="0" applyFont="1" applyBorder="1"/>
    <xf numFmtId="0" fontId="93" fillId="0" borderId="78" xfId="0" applyFont="1" applyBorder="1" applyAlignment="1">
      <alignment horizontal="right" vertical="center" wrapText="1"/>
    </xf>
    <xf numFmtId="0" fontId="93" fillId="0" borderId="32" xfId="0" applyFont="1" applyBorder="1" applyAlignment="1">
      <alignment horizontal="right" vertical="center" wrapText="1"/>
    </xf>
    <xf numFmtId="0" fontId="93" fillId="0" borderId="19" xfId="0" applyFont="1" applyBorder="1" applyAlignment="1">
      <alignment horizontal="right" vertical="center" wrapText="1"/>
    </xf>
    <xf numFmtId="0" fontId="93" fillId="0" borderId="20" xfId="0" applyFont="1" applyBorder="1" applyAlignment="1">
      <alignment horizontal="left" vertical="center" wrapText="1"/>
    </xf>
    <xf numFmtId="0" fontId="93" fillId="26" borderId="20" xfId="0" applyFont="1" applyFill="1" applyBorder="1" applyAlignment="1" applyProtection="1">
      <alignment horizontal="left" vertical="center" wrapText="1"/>
      <protection locked="0"/>
    </xf>
    <xf numFmtId="0" fontId="93" fillId="26" borderId="21" xfId="0" applyFont="1" applyFill="1" applyBorder="1" applyAlignment="1" applyProtection="1">
      <alignment horizontal="left" vertical="center" wrapText="1"/>
      <protection locked="0"/>
    </xf>
    <xf numFmtId="0" fontId="93" fillId="0" borderId="7" xfId="0" applyFont="1" applyBorder="1" applyAlignment="1" applyProtection="1">
      <alignment vertical="center" wrapText="1"/>
      <protection locked="0"/>
    </xf>
    <xf numFmtId="0" fontId="93" fillId="0" borderId="0" xfId="0" applyFont="1" applyAlignment="1" applyProtection="1">
      <alignment vertical="center" wrapText="1"/>
      <protection locked="0"/>
    </xf>
    <xf numFmtId="0" fontId="93" fillId="0" borderId="8" xfId="0" applyFont="1" applyBorder="1" applyAlignment="1" applyProtection="1">
      <alignment vertical="center" wrapText="1"/>
      <protection locked="0"/>
    </xf>
    <xf numFmtId="0" fontId="93" fillId="26" borderId="27" xfId="0" applyFont="1" applyFill="1" applyBorder="1" applyAlignment="1" applyProtection="1">
      <alignment vertical="center" wrapText="1"/>
      <protection locked="0"/>
    </xf>
    <xf numFmtId="0" fontId="93" fillId="26" borderId="28" xfId="0" applyFont="1" applyFill="1" applyBorder="1" applyAlignment="1" applyProtection="1">
      <alignment vertical="center" wrapText="1"/>
      <protection locked="0"/>
    </xf>
    <xf numFmtId="0" fontId="93" fillId="26" borderId="29" xfId="0" applyFont="1" applyFill="1" applyBorder="1" applyAlignment="1" applyProtection="1">
      <alignment vertical="center" wrapText="1"/>
      <protection locked="0"/>
    </xf>
    <xf numFmtId="0" fontId="95" fillId="0" borderId="14" xfId="0" applyFont="1" applyBorder="1" applyAlignment="1" applyProtection="1">
      <alignment horizontal="right" wrapText="1"/>
      <protection locked="0"/>
    </xf>
    <xf numFmtId="0" fontId="95" fillId="0" borderId="15" xfId="0" applyFont="1" applyBorder="1" applyAlignment="1" applyProtection="1">
      <alignment wrapText="1"/>
      <protection locked="0"/>
    </xf>
    <xf numFmtId="0" fontId="96" fillId="0" borderId="7" xfId="0" applyFont="1" applyBorder="1" applyAlignment="1" applyProtection="1">
      <alignment vertical="center" wrapText="1"/>
      <protection locked="0"/>
    </xf>
    <xf numFmtId="0" fontId="96" fillId="0" borderId="0" xfId="0" applyFont="1" applyAlignment="1" applyProtection="1">
      <alignment vertical="center" wrapText="1"/>
      <protection locked="0"/>
    </xf>
    <xf numFmtId="0" fontId="96" fillId="0" borderId="8" xfId="0" applyFont="1" applyBorder="1" applyAlignment="1" applyProtection="1">
      <alignment vertical="center" wrapText="1"/>
      <protection locked="0"/>
    </xf>
    <xf numFmtId="0" fontId="91" fillId="26" borderId="30" xfId="0" applyFont="1" applyFill="1" applyBorder="1" applyAlignment="1">
      <alignment horizontal="center" vertical="center" wrapText="1"/>
    </xf>
    <xf numFmtId="0" fontId="91" fillId="26" borderId="28" xfId="0" applyFont="1" applyFill="1" applyBorder="1" applyAlignment="1">
      <alignment horizontal="center" vertical="center" wrapText="1"/>
    </xf>
    <xf numFmtId="0" fontId="91" fillId="26" borderId="29" xfId="0" applyFont="1" applyFill="1" applyBorder="1" applyAlignment="1">
      <alignment horizontal="center" vertical="center" wrapText="1"/>
    </xf>
    <xf numFmtId="0" fontId="95" fillId="0" borderId="19" xfId="0" applyFont="1" applyBorder="1" applyAlignment="1">
      <alignment horizontal="right" vertical="center" wrapText="1"/>
    </xf>
    <xf numFmtId="0" fontId="95" fillId="20" borderId="25" xfId="0" applyFont="1" applyFill="1" applyBorder="1" applyAlignment="1">
      <alignment horizontal="center" vertical="center" wrapText="1"/>
    </xf>
    <xf numFmtId="0" fontId="91" fillId="20" borderId="28" xfId="0" applyFont="1" applyFill="1" applyBorder="1" applyAlignment="1">
      <alignment horizontal="center" vertical="center" wrapText="1"/>
    </xf>
    <xf numFmtId="0" fontId="91" fillId="20" borderId="29" xfId="0" applyFont="1" applyFill="1" applyBorder="1" applyAlignment="1">
      <alignment horizontal="center" vertical="center" wrapText="1"/>
    </xf>
    <xf numFmtId="0" fontId="92" fillId="0" borderId="72" xfId="0" applyFont="1" applyBorder="1"/>
    <xf numFmtId="0" fontId="0" fillId="0" borderId="0" xfId="0"/>
    <xf numFmtId="0" fontId="0" fillId="0" borderId="8" xfId="0" applyBorder="1"/>
    <xf numFmtId="0" fontId="95" fillId="0" borderId="14" xfId="0" applyFont="1" applyBorder="1" applyAlignment="1" applyProtection="1">
      <alignment wrapText="1"/>
      <protection locked="0"/>
    </xf>
    <xf numFmtId="0" fontId="95" fillId="0" borderId="13" xfId="0" applyFont="1" applyBorder="1" applyAlignment="1" applyProtection="1">
      <alignment horizontal="right" wrapText="1"/>
      <protection locked="0"/>
    </xf>
    <xf numFmtId="0" fontId="91" fillId="26" borderId="35" xfId="0" applyFont="1" applyFill="1" applyBorder="1" applyAlignment="1" applyProtection="1">
      <alignment wrapText="1"/>
      <protection locked="0"/>
    </xf>
    <xf numFmtId="174" fontId="91" fillId="26" borderId="37" xfId="0" applyNumberFormat="1" applyFont="1" applyFill="1" applyBorder="1" applyAlignment="1" applyProtection="1">
      <alignment wrapText="1"/>
      <protection locked="0"/>
    </xf>
    <xf numFmtId="0" fontId="0" fillId="0" borderId="8" xfId="0" applyBorder="1"/>
    <xf numFmtId="0" fontId="34" fillId="0" borderId="0" xfId="0" applyFont="1" applyBorder="1" applyAlignment="1" applyProtection="1">
      <alignment horizontal="left" vertical="center" wrapText="1"/>
    </xf>
    <xf numFmtId="0" fontId="34" fillId="0" borderId="20" xfId="0" applyFont="1" applyBorder="1" applyAlignment="1" applyProtection="1">
      <alignment horizontal="left" vertical="center" wrapText="1"/>
    </xf>
    <xf numFmtId="165" fontId="34" fillId="12" borderId="45" xfId="0" applyNumberFormat="1" applyFont="1" applyFill="1" applyBorder="1" applyAlignment="1" applyProtection="1">
      <alignment horizontal="center" vertical="center" wrapText="1"/>
      <protection locked="0"/>
    </xf>
    <xf numFmtId="0" fontId="48" fillId="0" borderId="0" xfId="0" applyFont="1" applyBorder="1" applyAlignment="1">
      <alignment vertical="top" wrapText="1"/>
    </xf>
    <xf numFmtId="0" fontId="48" fillId="0" borderId="0" xfId="0" applyFont="1" applyBorder="1"/>
    <xf numFmtId="0" fontId="48" fillId="0" borderId="0" xfId="0" applyFont="1" applyBorder="1" applyAlignment="1">
      <alignment horizontal="left" vertical="top" wrapText="1"/>
    </xf>
    <xf numFmtId="0" fontId="34" fillId="0" borderId="4" xfId="0" applyFont="1" applyBorder="1" applyAlignment="1">
      <alignment horizontal="center" vertical="center"/>
    </xf>
    <xf numFmtId="0" fontId="48" fillId="0" borderId="5" xfId="0" applyFont="1" applyBorder="1" applyAlignment="1">
      <alignment horizontal="left" vertical="top" wrapText="1"/>
    </xf>
    <xf numFmtId="0" fontId="48" fillId="0" borderId="5" xfId="0" applyFont="1" applyBorder="1" applyAlignment="1">
      <alignment vertical="top" wrapText="1"/>
    </xf>
    <xf numFmtId="0" fontId="20" fillId="0" borderId="0" xfId="0" applyFont="1" applyBorder="1" applyAlignment="1">
      <alignment horizontal="left"/>
    </xf>
    <xf numFmtId="14" fontId="93" fillId="26" borderId="21" xfId="0" applyNumberFormat="1" applyFont="1" applyFill="1" applyBorder="1" applyAlignment="1" applyProtection="1">
      <alignment horizontal="left" vertical="center" wrapText="1"/>
      <protection locked="0"/>
    </xf>
    <xf numFmtId="0" fontId="93" fillId="26" borderId="33" xfId="0" applyFont="1" applyFill="1" applyBorder="1" applyAlignment="1" applyProtection="1">
      <alignment horizontal="center" vertical="center" wrapText="1"/>
      <protection locked="0"/>
    </xf>
    <xf numFmtId="0" fontId="93" fillId="26" borderId="32" xfId="0" applyFont="1" applyFill="1" applyBorder="1" applyAlignment="1" applyProtection="1">
      <alignment horizontal="center" vertical="center" wrapText="1"/>
      <protection locked="0"/>
    </xf>
    <xf numFmtId="0" fontId="93" fillId="26" borderId="20" xfId="0" applyFont="1" applyFill="1" applyBorder="1" applyAlignment="1" applyProtection="1">
      <alignment horizontal="center" vertical="center" wrapText="1"/>
      <protection locked="0"/>
    </xf>
    <xf numFmtId="0" fontId="20" fillId="20" borderId="5" xfId="0" applyFont="1" applyFill="1" applyBorder="1" applyAlignment="1">
      <alignment horizontal="center"/>
    </xf>
    <xf numFmtId="0" fontId="97" fillId="20" borderId="5" xfId="11" applyFill="1" applyBorder="1" applyAlignment="1">
      <alignment horizontal="center"/>
    </xf>
    <xf numFmtId="0" fontId="85" fillId="17" borderId="13" xfId="10" applyFill="1" applyBorder="1" applyAlignment="1">
      <alignment horizontal="center"/>
    </xf>
    <xf numFmtId="0" fontId="85" fillId="17" borderId="14" xfId="10" applyFill="1" applyBorder="1" applyAlignment="1">
      <alignment horizontal="center"/>
    </xf>
    <xf numFmtId="0" fontId="85" fillId="17" borderId="15" xfId="10" applyFill="1" applyBorder="1" applyAlignment="1">
      <alignment horizontal="center"/>
    </xf>
    <xf numFmtId="14" fontId="89" fillId="18" borderId="13" xfId="0" applyNumberFormat="1" applyFont="1" applyFill="1" applyBorder="1" applyAlignment="1" applyProtection="1">
      <alignment horizontal="left"/>
      <protection locked="0"/>
    </xf>
    <xf numFmtId="14" fontId="89" fillId="18" borderId="15" xfId="0" applyNumberFormat="1" applyFont="1" applyFill="1" applyBorder="1" applyAlignment="1" applyProtection="1">
      <alignment horizontal="left"/>
      <protection locked="0"/>
    </xf>
    <xf numFmtId="0" fontId="90" fillId="18" borderId="13" xfId="0" applyFont="1" applyFill="1" applyBorder="1" applyAlignment="1" applyProtection="1">
      <alignment horizontal="left"/>
      <protection locked="0"/>
    </xf>
    <xf numFmtId="0" fontId="90" fillId="18" borderId="15" xfId="0" applyFont="1" applyFill="1" applyBorder="1" applyAlignment="1" applyProtection="1">
      <alignment horizontal="left"/>
      <protection locked="0"/>
    </xf>
    <xf numFmtId="14" fontId="89" fillId="18" borderId="4" xfId="0" applyNumberFormat="1" applyFont="1" applyFill="1" applyBorder="1" applyAlignment="1" applyProtection="1">
      <alignment horizontal="left"/>
      <protection locked="0"/>
    </xf>
    <xf numFmtId="14" fontId="89" fillId="18" borderId="6" xfId="0" applyNumberFormat="1" applyFont="1" applyFill="1" applyBorder="1" applyAlignment="1" applyProtection="1">
      <alignment horizontal="left"/>
      <protection locked="0"/>
    </xf>
    <xf numFmtId="0" fontId="53" fillId="32" borderId="1" xfId="0" applyFont="1" applyFill="1" applyBorder="1" applyAlignment="1">
      <alignment horizontal="center" vertical="top" wrapText="1"/>
    </xf>
    <xf numFmtId="0" fontId="0" fillId="32" borderId="2" xfId="0" applyFill="1" applyBorder="1" applyAlignment="1">
      <alignment horizontal="center" vertical="top" wrapText="1"/>
    </xf>
    <xf numFmtId="0" fontId="0" fillId="32" borderId="3" xfId="0" applyFill="1" applyBorder="1" applyAlignment="1">
      <alignment horizontal="center" vertical="top" wrapText="1"/>
    </xf>
    <xf numFmtId="0" fontId="53" fillId="32" borderId="4" xfId="0" applyFont="1" applyFill="1" applyBorder="1" applyAlignment="1">
      <alignment horizontal="center" vertical="top" wrapText="1"/>
    </xf>
    <xf numFmtId="0" fontId="53" fillId="32" borderId="5" xfId="0" applyFont="1" applyFill="1" applyBorder="1" applyAlignment="1">
      <alignment horizontal="center" vertical="top" wrapText="1"/>
    </xf>
    <xf numFmtId="0" fontId="53" fillId="32" borderId="6" xfId="0" applyFont="1" applyFill="1" applyBorder="1" applyAlignment="1">
      <alignment horizontal="center" vertical="top" wrapText="1"/>
    </xf>
    <xf numFmtId="0" fontId="9"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7" xfId="0" applyFont="1"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49" fontId="9" fillId="0" borderId="4" xfId="0" applyNumberFormat="1" applyFont="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87" fillId="32" borderId="13" xfId="0" applyFont="1" applyFill="1" applyBorder="1" applyAlignment="1">
      <alignment horizontal="center" vertical="top" wrapText="1"/>
    </xf>
    <xf numFmtId="0" fontId="86" fillId="32" borderId="14" xfId="0" applyFont="1" applyFill="1" applyBorder="1" applyAlignment="1">
      <alignment horizontal="center" vertical="top" wrapText="1"/>
    </xf>
    <xf numFmtId="0" fontId="86" fillId="32" borderId="15" xfId="0" applyFont="1" applyFill="1" applyBorder="1" applyAlignment="1">
      <alignment horizontal="center" vertical="top" wrapText="1"/>
    </xf>
    <xf numFmtId="0" fontId="57" fillId="4" borderId="10" xfId="0" applyFont="1" applyFill="1" applyBorder="1" applyAlignment="1">
      <alignment vertical="center" wrapText="1"/>
    </xf>
    <xf numFmtId="0" fontId="57" fillId="4" borderId="12" xfId="0" applyFont="1" applyFill="1" applyBorder="1" applyAlignment="1">
      <alignment vertical="center" wrapText="1"/>
    </xf>
    <xf numFmtId="0" fontId="57" fillId="34" borderId="10" xfId="0" applyFont="1" applyFill="1" applyBorder="1" applyAlignment="1">
      <alignment horizontal="center" vertical="center" wrapText="1"/>
    </xf>
    <xf numFmtId="0" fontId="57" fillId="34" borderId="12" xfId="0" applyFont="1" applyFill="1" applyBorder="1" applyAlignment="1">
      <alignment horizontal="center" vertical="center" wrapText="1"/>
    </xf>
    <xf numFmtId="0" fontId="57" fillId="36" borderId="10" xfId="0" applyFont="1" applyFill="1" applyBorder="1" applyAlignment="1">
      <alignment horizontal="center" vertical="center" wrapText="1"/>
    </xf>
    <xf numFmtId="0" fontId="57" fillId="36" borderId="11" xfId="0" applyFont="1" applyFill="1" applyBorder="1" applyAlignment="1">
      <alignment horizontal="center" vertical="center" wrapText="1"/>
    </xf>
    <xf numFmtId="0" fontId="57" fillId="36"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57" fillId="34" borderId="11" xfId="0" applyFont="1" applyFill="1" applyBorder="1" applyAlignment="1">
      <alignment horizontal="center" vertical="center" wrapText="1"/>
    </xf>
    <xf numFmtId="0" fontId="0" fillId="0" borderId="0" xfId="0" applyAlignment="1">
      <alignment horizontal="left" vertical="top" wrapText="1" indent="2"/>
    </xf>
    <xf numFmtId="0" fontId="0" fillId="35" borderId="10"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23" fillId="20" borderId="10" xfId="0" applyFont="1" applyFill="1" applyBorder="1" applyAlignment="1">
      <alignment horizontal="center" vertical="center" wrapText="1"/>
    </xf>
    <xf numFmtId="0" fontId="23" fillId="20" borderId="12" xfId="0" applyFont="1" applyFill="1" applyBorder="1" applyAlignment="1">
      <alignment horizontal="center" vertical="center" wrapText="1"/>
    </xf>
    <xf numFmtId="0" fontId="9"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0" fillId="20" borderId="10" xfId="0" applyFill="1" applyBorder="1" applyAlignment="1">
      <alignment vertical="center" wrapText="1"/>
    </xf>
    <xf numFmtId="0" fontId="0" fillId="20" borderId="12" xfId="0" applyFill="1" applyBorder="1" applyAlignment="1">
      <alignment vertical="center" wrapText="1"/>
    </xf>
    <xf numFmtId="0" fontId="53"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53"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0" xfId="0" applyFont="1" applyAlignment="1">
      <alignment horizontal="center" vertical="top" wrapText="1"/>
    </xf>
    <xf numFmtId="0" fontId="2" fillId="0" borderId="8" xfId="0" applyFont="1" applyBorder="1" applyAlignment="1">
      <alignment horizontal="center" vertical="top" wrapText="1"/>
    </xf>
    <xf numFmtId="0" fontId="0" fillId="20" borderId="10" xfId="0" applyFont="1" applyFill="1" applyBorder="1" applyAlignment="1">
      <alignment vertical="center" wrapText="1"/>
    </xf>
    <xf numFmtId="0" fontId="0" fillId="20" borderId="12" xfId="0" applyFont="1" applyFill="1" applyBorder="1" applyAlignment="1">
      <alignment vertical="center" wrapText="1"/>
    </xf>
    <xf numFmtId="0" fontId="57" fillId="33" borderId="10" xfId="0" applyFont="1" applyFill="1" applyBorder="1" applyAlignment="1">
      <alignment horizontal="center" vertical="center" wrapText="1"/>
    </xf>
    <xf numFmtId="0" fontId="57" fillId="33" borderId="11" xfId="0" applyFont="1" applyFill="1" applyBorder="1" applyAlignment="1">
      <alignment horizontal="center" vertical="center" wrapText="1"/>
    </xf>
    <xf numFmtId="0" fontId="57" fillId="33" borderId="12" xfId="0"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65" fillId="26" borderId="3" xfId="0" applyFont="1" applyFill="1" applyBorder="1" applyAlignment="1">
      <alignment horizontal="center" vertical="center"/>
    </xf>
    <xf numFmtId="0" fontId="65" fillId="26" borderId="6" xfId="0" applyFont="1" applyFill="1" applyBorder="1" applyAlignment="1">
      <alignment horizontal="center" vertical="center"/>
    </xf>
    <xf numFmtId="0" fontId="66" fillId="19" borderId="1" xfId="0" applyFont="1" applyFill="1" applyBorder="1" applyAlignment="1">
      <alignment horizontal="center" vertical="center" wrapText="1"/>
    </xf>
    <xf numFmtId="0" fontId="66" fillId="19" borderId="2" xfId="0" applyFont="1" applyFill="1" applyBorder="1" applyAlignment="1">
      <alignment horizontal="center" vertical="center" wrapText="1"/>
    </xf>
    <xf numFmtId="0" fontId="66" fillId="19" borderId="3" xfId="0" applyFont="1" applyFill="1" applyBorder="1" applyAlignment="1">
      <alignment horizontal="center" vertical="center" wrapText="1"/>
    </xf>
    <xf numFmtId="0" fontId="66" fillId="19" borderId="4" xfId="0" applyFont="1" applyFill="1" applyBorder="1" applyAlignment="1">
      <alignment horizontal="center" vertical="center" wrapText="1"/>
    </xf>
    <xf numFmtId="0" fontId="66" fillId="19" borderId="5" xfId="0" applyFont="1" applyFill="1" applyBorder="1" applyAlignment="1">
      <alignment horizontal="center" vertical="center" wrapText="1"/>
    </xf>
    <xf numFmtId="0" fontId="66" fillId="19" borderId="6" xfId="0" applyFont="1" applyFill="1" applyBorder="1" applyAlignment="1">
      <alignment horizontal="center" vertical="center" wrapText="1"/>
    </xf>
    <xf numFmtId="0" fontId="21" fillId="0" borderId="27" xfId="0" applyFont="1" applyBorder="1" applyAlignment="1">
      <alignment horizontal="left"/>
    </xf>
    <xf numFmtId="0" fontId="21" fillId="0" borderId="28" xfId="0" applyFont="1" applyBorder="1" applyAlignment="1">
      <alignment horizontal="left"/>
    </xf>
    <xf numFmtId="0" fontId="21" fillId="0" borderId="52" xfId="0" applyFont="1" applyBorder="1" applyAlignment="1">
      <alignment horizontal="left"/>
    </xf>
    <xf numFmtId="44" fontId="0" fillId="0" borderId="20" xfId="0" applyNumberFormat="1" applyBorder="1" applyAlignment="1">
      <alignment horizontal="right"/>
    </xf>
    <xf numFmtId="0" fontId="0" fillId="0" borderId="20" xfId="0" applyBorder="1" applyAlignment="1">
      <alignment horizontal="right"/>
    </xf>
    <xf numFmtId="0" fontId="0" fillId="0" borderId="21" xfId="0" applyBorder="1" applyAlignment="1">
      <alignment horizontal="right"/>
    </xf>
    <xf numFmtId="0" fontId="21" fillId="22" borderId="30" xfId="0" applyFont="1" applyFill="1" applyBorder="1" applyAlignment="1">
      <alignment horizontal="left"/>
    </xf>
    <xf numFmtId="0" fontId="21" fillId="22" borderId="31" xfId="0" applyFont="1" applyFill="1" applyBorder="1" applyAlignment="1">
      <alignment horizontal="left"/>
    </xf>
    <xf numFmtId="0" fontId="21" fillId="22" borderId="38" xfId="0" applyFont="1" applyFill="1" applyBorder="1" applyAlignment="1">
      <alignment horizontal="left"/>
    </xf>
    <xf numFmtId="44" fontId="0" fillId="22" borderId="32" xfId="0" applyNumberFormat="1" applyFill="1" applyBorder="1" applyAlignment="1">
      <alignment horizontal="right"/>
    </xf>
    <xf numFmtId="0" fontId="0" fillId="22" borderId="32" xfId="0" applyFill="1" applyBorder="1" applyAlignment="1">
      <alignment horizontal="right"/>
    </xf>
    <xf numFmtId="0" fontId="0" fillId="22" borderId="33" xfId="0" applyFill="1" applyBorder="1" applyAlignment="1">
      <alignment horizontal="right"/>
    </xf>
    <xf numFmtId="0" fontId="21" fillId="22" borderId="25" xfId="0" applyFont="1" applyFill="1" applyBorder="1" applyAlignment="1">
      <alignment horizontal="left"/>
    </xf>
    <xf numFmtId="0" fontId="21" fillId="22" borderId="26" xfId="0" applyFont="1" applyFill="1" applyBorder="1" applyAlignment="1">
      <alignment horizontal="left"/>
    </xf>
    <xf numFmtId="0" fontId="21" fillId="22" borderId="40" xfId="0" applyFont="1" applyFill="1" applyBorder="1" applyAlignment="1">
      <alignment horizontal="left"/>
    </xf>
    <xf numFmtId="44" fontId="0" fillId="22" borderId="61" xfId="0" applyNumberFormat="1" applyFill="1" applyBorder="1" applyAlignment="1">
      <alignment horizontal="right"/>
    </xf>
    <xf numFmtId="0" fontId="0" fillId="22" borderId="61" xfId="0" applyFill="1" applyBorder="1" applyAlignment="1">
      <alignment horizontal="right"/>
    </xf>
    <xf numFmtId="0" fontId="0" fillId="22" borderId="53" xfId="0" applyFill="1" applyBorder="1" applyAlignment="1">
      <alignment horizontal="right"/>
    </xf>
    <xf numFmtId="0" fontId="21" fillId="0" borderId="27" xfId="0" applyFont="1" applyBorder="1" applyAlignment="1">
      <alignment horizontal="left" wrapText="1"/>
    </xf>
    <xf numFmtId="0" fontId="21" fillId="0" borderId="28" xfId="0" applyFont="1" applyBorder="1" applyAlignment="1">
      <alignment horizontal="left" wrapText="1"/>
    </xf>
    <xf numFmtId="0" fontId="21" fillId="0" borderId="52" xfId="0" applyFont="1" applyBorder="1" applyAlignment="1">
      <alignment horizontal="left" wrapText="1"/>
    </xf>
    <xf numFmtId="0" fontId="34" fillId="28" borderId="28" xfId="0" applyFont="1" applyFill="1" applyBorder="1" applyAlignment="1">
      <alignment horizontal="center"/>
    </xf>
    <xf numFmtId="0" fontId="34" fillId="28" borderId="29" xfId="0" applyFont="1" applyFill="1" applyBorder="1" applyAlignment="1">
      <alignment horizontal="center"/>
    </xf>
    <xf numFmtId="0" fontId="21" fillId="0" borderId="1" xfId="0" applyFont="1" applyBorder="1" applyAlignment="1">
      <alignment horizontal="left" wrapText="1"/>
    </xf>
    <xf numFmtId="0" fontId="21" fillId="0" borderId="2" xfId="0" applyFont="1" applyBorder="1" applyAlignment="1">
      <alignment horizontal="left" wrapText="1"/>
    </xf>
    <xf numFmtId="0" fontId="21" fillId="29" borderId="7" xfId="0" applyFont="1" applyFill="1" applyBorder="1" applyAlignment="1">
      <alignment horizontal="left" wrapText="1"/>
    </xf>
    <xf numFmtId="0" fontId="21" fillId="29" borderId="0" xfId="0" applyFont="1" applyFill="1" applyBorder="1" applyAlignment="1">
      <alignment horizontal="left" wrapText="1"/>
    </xf>
    <xf numFmtId="44" fontId="0" fillId="29" borderId="61" xfId="0" applyNumberFormat="1" applyFill="1" applyBorder="1" applyAlignment="1">
      <alignment horizontal="right"/>
    </xf>
    <xf numFmtId="0" fontId="0" fillId="29" borderId="61" xfId="0" applyFill="1" applyBorder="1" applyAlignment="1">
      <alignment horizontal="right"/>
    </xf>
    <xf numFmtId="44" fontId="0" fillId="29" borderId="65" xfId="0" applyNumberFormat="1" applyFill="1" applyBorder="1" applyAlignment="1">
      <alignment horizontal="right"/>
    </xf>
    <xf numFmtId="0" fontId="0" fillId="29" borderId="71" xfId="0" applyFill="1" applyBorder="1" applyAlignment="1">
      <alignment horizontal="right"/>
    </xf>
    <xf numFmtId="0" fontId="21" fillId="27" borderId="13" xfId="0" applyFont="1" applyFill="1" applyBorder="1" applyAlignment="1">
      <alignment horizontal="center" vertical="center" wrapText="1"/>
    </xf>
    <xf numFmtId="0" fontId="21" fillId="27" borderId="15" xfId="0" applyFont="1" applyFill="1" applyBorder="1" applyAlignment="1">
      <alignment horizontal="center" vertical="center" wrapText="1"/>
    </xf>
    <xf numFmtId="0" fontId="34" fillId="28" borderId="49" xfId="0" applyFont="1" applyFill="1" applyBorder="1" applyAlignment="1">
      <alignment horizontal="center"/>
    </xf>
    <xf numFmtId="0" fontId="34" fillId="28" borderId="17" xfId="0" applyFont="1" applyFill="1" applyBorder="1" applyAlignment="1">
      <alignment horizontal="center"/>
    </xf>
    <xf numFmtId="0" fontId="34" fillId="28" borderId="18" xfId="0" applyFont="1" applyFill="1" applyBorder="1" applyAlignment="1">
      <alignment horizontal="center"/>
    </xf>
    <xf numFmtId="0" fontId="21" fillId="0" borderId="13" xfId="0" applyFont="1" applyBorder="1" applyAlignment="1">
      <alignment horizontal="left"/>
    </xf>
    <xf numFmtId="0" fontId="21" fillId="0" borderId="14" xfId="0" applyFont="1" applyBorder="1" applyAlignment="1">
      <alignment horizontal="left"/>
    </xf>
    <xf numFmtId="0" fontId="21" fillId="0" borderId="15" xfId="0" applyFont="1" applyBorder="1" applyAlignment="1">
      <alignment horizontal="left"/>
    </xf>
    <xf numFmtId="0" fontId="21" fillId="0" borderId="62" xfId="0" applyFont="1" applyBorder="1" applyAlignment="1">
      <alignment horizontal="left" wrapText="1"/>
    </xf>
    <xf numFmtId="0" fontId="21" fillId="0" borderId="48" xfId="0" applyFont="1" applyBorder="1" applyAlignment="1">
      <alignment horizontal="left" wrapText="1"/>
    </xf>
    <xf numFmtId="44" fontId="0" fillId="0" borderId="23" xfId="0" applyNumberFormat="1" applyBorder="1" applyAlignment="1">
      <alignment horizontal="right"/>
    </xf>
    <xf numFmtId="0" fontId="0" fillId="0" borderId="23" xfId="0" applyBorder="1" applyAlignment="1">
      <alignment horizontal="right"/>
    </xf>
    <xf numFmtId="0" fontId="0" fillId="0" borderId="24" xfId="0" applyBorder="1" applyAlignment="1">
      <alignment horizontal="right"/>
    </xf>
    <xf numFmtId="0" fontId="21" fillId="29" borderId="4" xfId="0" applyFont="1" applyFill="1" applyBorder="1" applyAlignment="1">
      <alignment horizontal="left" wrapText="1"/>
    </xf>
    <xf numFmtId="0" fontId="21" fillId="29" borderId="5" xfId="0" applyFont="1" applyFill="1" applyBorder="1" applyAlignment="1">
      <alignment horizontal="left" wrapText="1"/>
    </xf>
    <xf numFmtId="44" fontId="0" fillId="29" borderId="64" xfId="0" applyNumberFormat="1" applyFill="1" applyBorder="1" applyAlignment="1">
      <alignment horizontal="right"/>
    </xf>
    <xf numFmtId="0" fontId="0" fillId="29" borderId="64" xfId="0" applyFill="1" applyBorder="1" applyAlignment="1">
      <alignment horizontal="right"/>
    </xf>
    <xf numFmtId="0" fontId="0" fillId="29" borderId="56" xfId="0" applyFill="1" applyBorder="1" applyAlignment="1">
      <alignment horizontal="right"/>
    </xf>
    <xf numFmtId="0" fontId="21" fillId="28" borderId="13" xfId="0" applyFont="1" applyFill="1" applyBorder="1" applyAlignment="1">
      <alignment horizontal="center"/>
    </xf>
    <xf numFmtId="0" fontId="21" fillId="28" borderId="14" xfId="0" applyFont="1" applyFill="1" applyBorder="1" applyAlignment="1">
      <alignment horizontal="center"/>
    </xf>
    <xf numFmtId="0" fontId="21" fillId="28" borderId="15" xfId="0" applyFont="1" applyFill="1" applyBorder="1" applyAlignment="1">
      <alignment horizontal="center"/>
    </xf>
    <xf numFmtId="0" fontId="37" fillId="30" borderId="7" xfId="0" applyFont="1" applyFill="1" applyBorder="1" applyAlignment="1">
      <alignment horizontal="left" vertical="center" wrapText="1"/>
    </xf>
    <xf numFmtId="0" fontId="37" fillId="30" borderId="0" xfId="0" applyFont="1" applyFill="1" applyBorder="1" applyAlignment="1">
      <alignment horizontal="left" vertical="center" wrapText="1"/>
    </xf>
    <xf numFmtId="0" fontId="37" fillId="30" borderId="8" xfId="0" applyFont="1" applyFill="1" applyBorder="1" applyAlignment="1">
      <alignment horizontal="left" vertical="center" wrapText="1"/>
    </xf>
    <xf numFmtId="0" fontId="21" fillId="30" borderId="30" xfId="0" applyFont="1" applyFill="1" applyBorder="1" applyAlignment="1">
      <alignment horizontal="center" vertical="center"/>
    </xf>
    <xf numFmtId="0" fontId="21" fillId="30" borderId="31" xfId="0" applyFont="1" applyFill="1" applyBorder="1" applyAlignment="1">
      <alignment horizontal="center" vertical="center"/>
    </xf>
    <xf numFmtId="0" fontId="21" fillId="30" borderId="7" xfId="0" applyFont="1" applyFill="1" applyBorder="1" applyAlignment="1">
      <alignment horizontal="center" vertical="center"/>
    </xf>
    <xf numFmtId="0" fontId="21" fillId="30" borderId="0" xfId="0" applyFont="1" applyFill="1" applyBorder="1" applyAlignment="1">
      <alignment horizontal="center" vertical="center"/>
    </xf>
    <xf numFmtId="0" fontId="21" fillId="18" borderId="39" xfId="0" applyFont="1" applyFill="1" applyBorder="1" applyAlignment="1" applyProtection="1">
      <alignment horizontal="center" vertical="center"/>
      <protection locked="0"/>
    </xf>
    <xf numFmtId="0" fontId="21" fillId="18" borderId="38" xfId="0" applyFont="1" applyFill="1" applyBorder="1" applyAlignment="1" applyProtection="1">
      <alignment horizontal="center" vertical="center"/>
      <protection locked="0"/>
    </xf>
    <xf numFmtId="0" fontId="21" fillId="18" borderId="43" xfId="0" applyFont="1" applyFill="1" applyBorder="1" applyAlignment="1" applyProtection="1">
      <alignment horizontal="center" vertical="center"/>
      <protection locked="0"/>
    </xf>
    <xf numFmtId="0" fontId="21" fillId="18" borderId="73" xfId="0" applyFont="1" applyFill="1" applyBorder="1" applyAlignment="1" applyProtection="1">
      <alignment horizontal="center" vertical="center"/>
      <protection locked="0"/>
    </xf>
    <xf numFmtId="0" fontId="21" fillId="18" borderId="33" xfId="0" applyFont="1" applyFill="1" applyBorder="1" applyAlignment="1" applyProtection="1">
      <alignment horizontal="center" vertical="center"/>
      <protection locked="0"/>
    </xf>
    <xf numFmtId="0" fontId="21" fillId="18" borderId="56" xfId="0" applyFont="1" applyFill="1" applyBorder="1" applyAlignment="1" applyProtection="1">
      <alignment horizontal="center" vertical="center"/>
      <protection locked="0"/>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22" borderId="47" xfId="0" applyFont="1" applyFill="1" applyBorder="1" applyAlignment="1">
      <alignment horizontal="left" vertical="center" wrapText="1"/>
    </xf>
    <xf numFmtId="0" fontId="21" fillId="22" borderId="61" xfId="0" applyFont="1" applyFill="1" applyBorder="1" applyAlignment="1">
      <alignment horizontal="left" vertical="center" wrapText="1"/>
    </xf>
    <xf numFmtId="0" fontId="21" fillId="22" borderId="41" xfId="0" applyFont="1" applyFill="1" applyBorder="1" applyAlignment="1">
      <alignment horizontal="left" vertical="center" wrapText="1"/>
    </xf>
    <xf numFmtId="44" fontId="21" fillId="22" borderId="16" xfId="2" applyFont="1" applyFill="1" applyBorder="1" applyAlignment="1">
      <alignment horizontal="right"/>
    </xf>
    <xf numFmtId="44" fontId="21" fillId="22" borderId="17" xfId="2" applyFont="1" applyFill="1" applyBorder="1" applyAlignment="1">
      <alignment horizontal="right"/>
    </xf>
    <xf numFmtId="44" fontId="21" fillId="22" borderId="18" xfId="2" applyFont="1" applyFill="1" applyBorder="1" applyAlignment="1">
      <alignment horizontal="right"/>
    </xf>
    <xf numFmtId="0" fontId="21" fillId="22" borderId="27" xfId="0" applyFont="1" applyFill="1" applyBorder="1" applyAlignment="1">
      <alignment horizontal="left" vertical="center" wrapText="1"/>
    </xf>
    <xf numFmtId="0" fontId="21" fillId="22" borderId="28" xfId="0" applyFont="1" applyFill="1" applyBorder="1" applyAlignment="1">
      <alignment horizontal="left" vertical="center" wrapText="1"/>
    </xf>
    <xf numFmtId="44" fontId="21" fillId="22" borderId="27" xfId="2" applyFont="1" applyFill="1" applyBorder="1" applyAlignment="1">
      <alignment horizontal="right"/>
    </xf>
    <xf numFmtId="44" fontId="21" fillId="22" borderId="28" xfId="2" applyFont="1" applyFill="1" applyBorder="1" applyAlignment="1">
      <alignment horizontal="right"/>
    </xf>
    <xf numFmtId="44" fontId="21" fillId="22" borderId="29" xfId="2" applyFont="1" applyFill="1" applyBorder="1" applyAlignment="1">
      <alignment horizontal="right"/>
    </xf>
    <xf numFmtId="0" fontId="21" fillId="0" borderId="1" xfId="0" applyFont="1" applyBorder="1" applyAlignment="1">
      <alignment horizontal="center" vertical="top" wrapText="1"/>
    </xf>
    <xf numFmtId="0" fontId="21" fillId="0" borderId="2" xfId="0" applyFont="1" applyBorder="1" applyAlignment="1">
      <alignment horizontal="center" vertical="top" wrapText="1"/>
    </xf>
    <xf numFmtId="0" fontId="21" fillId="0" borderId="7" xfId="0" applyFont="1" applyBorder="1" applyAlignment="1">
      <alignment horizontal="center" vertical="top" wrapText="1"/>
    </xf>
    <xf numFmtId="0" fontId="21" fillId="0" borderId="0" xfId="0" applyFont="1" applyAlignment="1">
      <alignment horizontal="center" vertical="top" wrapText="1"/>
    </xf>
    <xf numFmtId="0" fontId="21" fillId="0" borderId="4" xfId="0" applyFont="1" applyBorder="1" applyAlignment="1">
      <alignment horizontal="center" vertical="top" wrapText="1"/>
    </xf>
    <xf numFmtId="0" fontId="21" fillId="0" borderId="5" xfId="0" applyFont="1" applyBorder="1" applyAlignment="1">
      <alignment horizontal="center" vertical="top" wrapText="1"/>
    </xf>
    <xf numFmtId="0" fontId="21" fillId="23" borderId="13" xfId="0" applyFont="1" applyFill="1" applyBorder="1" applyAlignment="1">
      <alignment horizontal="center" vertical="center"/>
    </xf>
    <xf numFmtId="0" fontId="21" fillId="23" borderId="14" xfId="0" applyFont="1" applyFill="1" applyBorder="1" applyAlignment="1">
      <alignment horizontal="center" vertical="center"/>
    </xf>
    <xf numFmtId="0" fontId="21" fillId="23" borderId="15" xfId="0" applyFont="1" applyFill="1" applyBorder="1" applyAlignment="1">
      <alignment horizontal="center" vertical="center"/>
    </xf>
    <xf numFmtId="0" fontId="21" fillId="12" borderId="10" xfId="0" applyFont="1" applyFill="1" applyBorder="1" applyAlignment="1" applyProtection="1">
      <alignment horizontal="center" vertical="center" wrapText="1"/>
      <protection locked="0"/>
    </xf>
    <xf numFmtId="0" fontId="0" fillId="0" borderId="12" xfId="0" applyBorder="1" applyAlignment="1">
      <alignment horizontal="center" vertical="center" wrapText="1"/>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12" borderId="13" xfId="0" applyFont="1" applyFill="1" applyBorder="1" applyAlignment="1" applyProtection="1">
      <alignment horizontal="center" vertical="top"/>
      <protection locked="0"/>
    </xf>
    <xf numFmtId="0" fontId="21" fillId="12" borderId="14" xfId="0" applyFont="1" applyFill="1" applyBorder="1" applyAlignment="1" applyProtection="1">
      <alignment horizontal="center" vertical="top"/>
      <protection locked="0"/>
    </xf>
    <xf numFmtId="0" fontId="21" fillId="12" borderId="15" xfId="0" applyFont="1" applyFill="1" applyBorder="1" applyAlignment="1" applyProtection="1">
      <alignment horizontal="center" vertical="top"/>
      <protection locked="0"/>
    </xf>
    <xf numFmtId="0" fontId="21" fillId="27" borderId="13" xfId="0" applyFont="1" applyFill="1" applyBorder="1" applyAlignment="1">
      <alignment horizontal="center" vertical="center"/>
    </xf>
    <xf numFmtId="0" fontId="21" fillId="27" borderId="14" xfId="0" applyFont="1" applyFill="1" applyBorder="1" applyAlignment="1">
      <alignment horizontal="center" vertical="center"/>
    </xf>
    <xf numFmtId="0" fontId="21" fillId="27" borderId="15" xfId="0" applyFont="1" applyFill="1" applyBorder="1" applyAlignment="1">
      <alignment horizontal="center" vertical="center"/>
    </xf>
    <xf numFmtId="0" fontId="21" fillId="22" borderId="27" xfId="0" applyFont="1" applyFill="1" applyBorder="1" applyAlignment="1">
      <alignment horizontal="left"/>
    </xf>
    <xf numFmtId="0" fontId="21" fillId="22" borderId="28" xfId="0" applyFont="1" applyFill="1" applyBorder="1" applyAlignment="1">
      <alignment horizontal="left"/>
    </xf>
    <xf numFmtId="0" fontId="21" fillId="22" borderId="52" xfId="0" applyFont="1" applyFill="1" applyBorder="1" applyAlignment="1">
      <alignment horizontal="left"/>
    </xf>
    <xf numFmtId="44" fontId="0" fillId="22" borderId="20" xfId="0" applyNumberFormat="1" applyFill="1" applyBorder="1" applyAlignment="1">
      <alignment horizontal="right"/>
    </xf>
    <xf numFmtId="0" fontId="0" fillId="22" borderId="20" xfId="0" applyFill="1" applyBorder="1" applyAlignment="1">
      <alignment horizontal="right"/>
    </xf>
    <xf numFmtId="0" fontId="0" fillId="22" borderId="21" xfId="0" applyFill="1" applyBorder="1" applyAlignment="1">
      <alignment horizontal="right"/>
    </xf>
    <xf numFmtId="0" fontId="68" fillId="35" borderId="13" xfId="0" applyFont="1" applyFill="1" applyBorder="1" applyAlignment="1">
      <alignment horizontal="center" vertical="center" wrapText="1"/>
    </xf>
    <xf numFmtId="0" fontId="68" fillId="35" borderId="15" xfId="0" applyFont="1" applyFill="1" applyBorder="1" applyAlignment="1">
      <alignment horizontal="center" vertical="center" wrapText="1"/>
    </xf>
    <xf numFmtId="0" fontId="20" fillId="0" borderId="0" xfId="0" applyFont="1" applyAlignment="1">
      <alignment vertical="top" wrapText="1"/>
    </xf>
    <xf numFmtId="0" fontId="0" fillId="0" borderId="0" xfId="0" applyAlignment="1">
      <alignment vertical="top"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44" fontId="21" fillId="0" borderId="4" xfId="2" applyFont="1" applyBorder="1" applyAlignment="1">
      <alignment horizontal="right"/>
    </xf>
    <xf numFmtId="44" fontId="21" fillId="0" borderId="5" xfId="2" applyFont="1" applyBorder="1" applyAlignment="1">
      <alignment horizontal="right"/>
    </xf>
    <xf numFmtId="44" fontId="21" fillId="0" borderId="6" xfId="2" applyFont="1" applyBorder="1" applyAlignment="1">
      <alignment horizontal="right"/>
    </xf>
    <xf numFmtId="0" fontId="21" fillId="35" borderId="13" xfId="0" applyFont="1" applyFill="1" applyBorder="1" applyAlignment="1">
      <alignment horizontal="center" vertical="center"/>
    </xf>
    <xf numFmtId="0" fontId="21" fillId="35" borderId="14" xfId="0" applyFont="1" applyFill="1" applyBorder="1" applyAlignment="1">
      <alignment horizontal="center" vertical="center"/>
    </xf>
    <xf numFmtId="0" fontId="21" fillId="35" borderId="15" xfId="0" applyFont="1" applyFill="1" applyBorder="1" applyAlignment="1">
      <alignment horizontal="center" vertical="center"/>
    </xf>
    <xf numFmtId="0" fontId="79" fillId="24" borderId="13" xfId="0" applyFont="1" applyFill="1" applyBorder="1" applyAlignment="1">
      <alignment horizontal="center" vertical="center" wrapText="1"/>
    </xf>
    <xf numFmtId="0" fontId="79" fillId="24" borderId="14" xfId="0" applyFont="1" applyFill="1" applyBorder="1" applyAlignment="1">
      <alignment horizontal="center" vertical="center" wrapText="1"/>
    </xf>
    <xf numFmtId="0" fontId="79" fillId="24" borderId="15" xfId="0" applyFont="1" applyFill="1" applyBorder="1" applyAlignment="1">
      <alignment horizontal="center" vertical="center" wrapText="1"/>
    </xf>
    <xf numFmtId="0" fontId="21" fillId="12" borderId="1" xfId="0" applyFont="1" applyFill="1" applyBorder="1" applyAlignment="1" applyProtection="1">
      <alignment horizontal="center" vertical="center" wrapText="1"/>
      <protection locked="0"/>
    </xf>
    <xf numFmtId="0" fontId="0" fillId="12" borderId="2" xfId="0" applyFill="1" applyBorder="1" applyAlignment="1" applyProtection="1">
      <alignment horizontal="center" vertical="center" wrapText="1"/>
      <protection locked="0"/>
    </xf>
    <xf numFmtId="0" fontId="0" fillId="12" borderId="3" xfId="0" applyFill="1" applyBorder="1" applyAlignment="1" applyProtection="1">
      <alignment horizontal="center" vertical="center" wrapText="1"/>
      <protection locked="0"/>
    </xf>
    <xf numFmtId="0" fontId="0" fillId="12" borderId="4" xfId="0" applyFill="1" applyBorder="1" applyAlignment="1" applyProtection="1">
      <alignment horizontal="center" vertical="center" wrapText="1"/>
      <protection locked="0"/>
    </xf>
    <xf numFmtId="0" fontId="0" fillId="12" borderId="5" xfId="0" applyFill="1" applyBorder="1" applyAlignment="1" applyProtection="1">
      <alignment horizontal="center" vertical="center" wrapText="1"/>
      <protection locked="0"/>
    </xf>
    <xf numFmtId="0" fontId="0" fillId="12" borderId="6" xfId="0" applyFill="1" applyBorder="1" applyAlignment="1" applyProtection="1">
      <alignment horizontal="center" vertical="center" wrapText="1"/>
      <protection locked="0"/>
    </xf>
    <xf numFmtId="0" fontId="21" fillId="12" borderId="4" xfId="0" applyFont="1" applyFill="1" applyBorder="1" applyAlignment="1" applyProtection="1">
      <alignment horizontal="center" vertical="center" wrapText="1"/>
      <protection locked="0"/>
    </xf>
    <xf numFmtId="0" fontId="21" fillId="12" borderId="28" xfId="0" applyFont="1" applyFill="1" applyBorder="1" applyAlignment="1" applyProtection="1">
      <alignment horizontal="center" vertical="top"/>
      <protection locked="0"/>
    </xf>
    <xf numFmtId="0" fontId="21" fillId="12" borderId="29" xfId="0" applyFont="1" applyFill="1" applyBorder="1" applyAlignment="1" applyProtection="1">
      <alignment horizontal="center" vertical="top"/>
      <protection locked="0"/>
    </xf>
    <xf numFmtId="0" fontId="21" fillId="12" borderId="31" xfId="0" applyFont="1" applyFill="1" applyBorder="1" applyAlignment="1" applyProtection="1">
      <alignment horizontal="center" vertical="top"/>
      <protection locked="0"/>
    </xf>
    <xf numFmtId="0" fontId="21" fillId="20" borderId="13" xfId="0" applyFont="1" applyFill="1" applyBorder="1" applyAlignment="1">
      <alignment vertical="top" wrapText="1"/>
    </xf>
    <xf numFmtId="0" fontId="0" fillId="20" borderId="14" xfId="0" applyFill="1" applyBorder="1" applyAlignment="1">
      <alignment vertical="top" wrapText="1"/>
    </xf>
    <xf numFmtId="0" fontId="0" fillId="0" borderId="15" xfId="0" applyBorder="1" applyAlignment="1">
      <alignment vertical="top" wrapText="1"/>
    </xf>
    <xf numFmtId="0" fontId="21" fillId="25" borderId="13" xfId="0" applyFont="1" applyFill="1" applyBorder="1" applyAlignment="1">
      <alignment horizontal="center" vertical="center"/>
    </xf>
    <xf numFmtId="0" fontId="21" fillId="25" borderId="14" xfId="0" applyFont="1" applyFill="1" applyBorder="1" applyAlignment="1">
      <alignment horizontal="center" vertical="center"/>
    </xf>
    <xf numFmtId="0" fontId="21" fillId="25" borderId="15" xfId="0" applyFont="1" applyFill="1" applyBorder="1" applyAlignment="1">
      <alignment horizontal="center" vertical="center"/>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3" xfId="0" applyFont="1" applyBorder="1" applyAlignment="1" applyProtection="1">
      <alignment vertical="top" wrapText="1"/>
      <protection locked="0"/>
    </xf>
    <xf numFmtId="0" fontId="0" fillId="0" borderId="14" xfId="0" applyBorder="1" applyAlignment="1">
      <alignment vertical="top" wrapText="1"/>
    </xf>
    <xf numFmtId="0" fontId="21" fillId="12" borderId="26" xfId="0" applyFont="1" applyFill="1" applyBorder="1" applyAlignment="1" applyProtection="1">
      <alignment horizontal="center" vertical="top"/>
      <protection locked="0"/>
    </xf>
    <xf numFmtId="44" fontId="21" fillId="22" borderId="27" xfId="2" applyFont="1" applyFill="1" applyBorder="1" applyAlignment="1">
      <alignment horizontal="center"/>
    </xf>
    <xf numFmtId="44" fontId="21" fillId="22" borderId="28" xfId="2" applyFont="1" applyFill="1" applyBorder="1" applyAlignment="1">
      <alignment horizontal="center"/>
    </xf>
    <xf numFmtId="44" fontId="21" fillId="22" borderId="29" xfId="2" applyFont="1" applyFill="1" applyBorder="1" applyAlignment="1">
      <alignment horizontal="center"/>
    </xf>
    <xf numFmtId="0" fontId="21" fillId="0" borderId="16" xfId="0" applyFont="1" applyBorder="1" applyAlignment="1">
      <alignment horizontal="left"/>
    </xf>
    <xf numFmtId="0" fontId="21" fillId="0" borderId="17" xfId="0" applyFont="1" applyBorder="1" applyAlignment="1">
      <alignment horizontal="left"/>
    </xf>
    <xf numFmtId="0" fontId="21" fillId="0" borderId="50" xfId="0" applyFont="1" applyBorder="1" applyAlignment="1">
      <alignment horizontal="left"/>
    </xf>
    <xf numFmtId="0" fontId="12" fillId="42" borderId="1" xfId="0" applyFont="1" applyFill="1" applyBorder="1" applyAlignment="1">
      <alignment horizontal="center" vertical="center"/>
    </xf>
    <xf numFmtId="0" fontId="12" fillId="42" borderId="2" xfId="0" applyFont="1" applyFill="1" applyBorder="1" applyAlignment="1">
      <alignment horizontal="center" vertical="center"/>
    </xf>
    <xf numFmtId="0" fontId="12" fillId="42" borderId="3" xfId="0" applyFont="1" applyFill="1" applyBorder="1" applyAlignment="1">
      <alignment horizontal="center" vertical="center"/>
    </xf>
    <xf numFmtId="0" fontId="12" fillId="42" borderId="4" xfId="0" applyFont="1" applyFill="1" applyBorder="1" applyAlignment="1">
      <alignment horizontal="center" vertical="center"/>
    </xf>
    <xf numFmtId="0" fontId="12" fillId="42" borderId="5" xfId="0" applyFont="1" applyFill="1" applyBorder="1" applyAlignment="1">
      <alignment horizontal="center" vertical="center"/>
    </xf>
    <xf numFmtId="0" fontId="12" fillId="42" borderId="6" xfId="0" applyFont="1" applyFill="1" applyBorder="1" applyAlignment="1">
      <alignment horizontal="center" vertical="center"/>
    </xf>
    <xf numFmtId="0" fontId="11" fillId="0" borderId="7" xfId="0" applyFont="1" applyBorder="1" applyAlignment="1">
      <alignment horizontal="left"/>
    </xf>
    <xf numFmtId="0" fontId="11" fillId="0" borderId="0" xfId="0" applyFont="1" applyAlignment="1">
      <alignment horizontal="left"/>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3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34"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34" fillId="0" borderId="0" xfId="0" applyFont="1" applyAlignment="1">
      <alignment vertical="top" wrapText="1"/>
    </xf>
    <xf numFmtId="0" fontId="0" fillId="0" borderId="8" xfId="0" applyBorder="1" applyAlignment="1">
      <alignment vertical="top" wrapText="1"/>
    </xf>
    <xf numFmtId="0" fontId="34" fillId="0" borderId="8" xfId="0" applyFont="1" applyBorder="1" applyAlignment="1">
      <alignment vertical="top" wrapText="1"/>
    </xf>
    <xf numFmtId="0" fontId="34" fillId="0" borderId="5" xfId="0" applyFon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36" fillId="40" borderId="13" xfId="0" applyFont="1" applyFill="1" applyBorder="1" applyAlignment="1">
      <alignment horizontal="left"/>
    </xf>
    <xf numFmtId="0" fontId="36" fillId="40" borderId="14" xfId="0" applyFont="1" applyFill="1" applyBorder="1" applyAlignment="1">
      <alignment horizontal="left"/>
    </xf>
    <xf numFmtId="0" fontId="36" fillId="40" borderId="15" xfId="0" applyFont="1" applyFill="1" applyBorder="1" applyAlignment="1">
      <alignment horizontal="left"/>
    </xf>
    <xf numFmtId="0" fontId="21" fillId="19" borderId="13" xfId="0" applyFont="1" applyFill="1" applyBorder="1" applyAlignment="1">
      <alignment horizontal="center" vertical="center" wrapText="1"/>
    </xf>
    <xf numFmtId="0" fontId="21" fillId="19" borderId="15" xfId="0" applyFont="1" applyFill="1" applyBorder="1" applyAlignment="1">
      <alignment horizontal="center" vertical="center" wrapText="1"/>
    </xf>
    <xf numFmtId="0" fontId="21" fillId="0" borderId="5" xfId="0" applyFont="1" applyBorder="1" applyAlignment="1" applyProtection="1">
      <alignment horizontal="center" vertical="top" wrapText="1"/>
      <protection locked="0"/>
    </xf>
    <xf numFmtId="0" fontId="21" fillId="0" borderId="7" xfId="0" applyFont="1" applyBorder="1" applyAlignment="1">
      <alignment horizontal="left"/>
    </xf>
    <xf numFmtId="0" fontId="21" fillId="0" borderId="0" xfId="0" applyFont="1" applyAlignment="1">
      <alignment horizontal="left"/>
    </xf>
    <xf numFmtId="0" fontId="21" fillId="0" borderId="5" xfId="0" applyFont="1" applyBorder="1" applyAlignment="1">
      <alignment horizontal="center"/>
    </xf>
    <xf numFmtId="165" fontId="34" fillId="0" borderId="51" xfId="0" applyNumberFormat="1" applyFont="1" applyBorder="1" applyAlignment="1" applyProtection="1">
      <alignment horizontal="center" vertical="center" wrapText="1"/>
      <protection locked="0"/>
    </xf>
    <xf numFmtId="165" fontId="34" fillId="0" borderId="29" xfId="0" applyNumberFormat="1" applyFont="1" applyBorder="1" applyAlignment="1" applyProtection="1">
      <alignment horizontal="center" vertical="center" wrapText="1"/>
      <protection locked="0"/>
    </xf>
    <xf numFmtId="165" fontId="34" fillId="0" borderId="54" xfId="0" applyNumberFormat="1" applyFont="1" applyBorder="1" applyAlignment="1" applyProtection="1">
      <alignment horizontal="center" vertical="center" wrapText="1"/>
      <protection locked="0"/>
    </xf>
    <xf numFmtId="165" fontId="34" fillId="0" borderId="68" xfId="0" applyNumberFormat="1" applyFont="1" applyBorder="1" applyAlignment="1" applyProtection="1">
      <alignment horizontal="center" vertical="center" wrapText="1"/>
      <protection locked="0"/>
    </xf>
    <xf numFmtId="165" fontId="34" fillId="0" borderId="48" xfId="0" applyNumberFormat="1" applyFont="1" applyBorder="1" applyAlignment="1" applyProtection="1">
      <alignment horizontal="center" vertical="center" wrapText="1"/>
      <protection locked="0"/>
    </xf>
    <xf numFmtId="165" fontId="34" fillId="12" borderId="59" xfId="0" applyNumberFormat="1" applyFont="1" applyFill="1" applyBorder="1" applyAlignment="1" applyProtection="1">
      <alignment horizontal="center" vertical="center" wrapText="1"/>
      <protection locked="0"/>
    </xf>
    <xf numFmtId="165" fontId="34" fillId="12" borderId="3" xfId="0" applyNumberFormat="1" applyFont="1" applyFill="1" applyBorder="1" applyAlignment="1" applyProtection="1">
      <alignment horizontal="center" vertical="center" wrapText="1"/>
      <protection locked="0"/>
    </xf>
    <xf numFmtId="165" fontId="34" fillId="0" borderId="28" xfId="0" applyNumberFormat="1" applyFont="1" applyBorder="1" applyAlignment="1" applyProtection="1">
      <alignment horizontal="center" vertical="center" wrapText="1"/>
      <protection locked="0"/>
    </xf>
    <xf numFmtId="0" fontId="21" fillId="31" borderId="13" xfId="0" applyFont="1" applyFill="1" applyBorder="1" applyAlignment="1">
      <alignment horizontal="center" vertical="center" wrapText="1"/>
    </xf>
    <xf numFmtId="0" fontId="21" fillId="31" borderId="15" xfId="0" applyFont="1" applyFill="1" applyBorder="1" applyAlignment="1">
      <alignment horizontal="center" vertical="center" wrapText="1"/>
    </xf>
    <xf numFmtId="165" fontId="34" fillId="12" borderId="66" xfId="0" applyNumberFormat="1" applyFont="1" applyFill="1" applyBorder="1" applyAlignment="1" applyProtection="1">
      <alignment horizontal="center" vertical="center" wrapText="1"/>
      <protection locked="0"/>
    </xf>
    <xf numFmtId="0" fontId="48" fillId="0" borderId="0" xfId="0" applyFont="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48" fillId="0" borderId="0" xfId="0" applyFont="1" applyAlignment="1">
      <alignment vertical="top" wrapText="1"/>
    </xf>
    <xf numFmtId="0" fontId="48" fillId="0" borderId="8" xfId="0" applyFont="1" applyBorder="1" applyAlignment="1">
      <alignment vertical="top" wrapText="1"/>
    </xf>
    <xf numFmtId="0" fontId="21" fillId="32" borderId="14" xfId="0" quotePrefix="1" applyFont="1" applyFill="1" applyBorder="1" applyAlignment="1">
      <alignment horizontal="center" vertical="center" wrapText="1"/>
    </xf>
    <xf numFmtId="0" fontId="21" fillId="32" borderId="14" xfId="0" applyFont="1" applyFill="1" applyBorder="1" applyAlignment="1">
      <alignment horizontal="center" vertical="center" wrapText="1"/>
    </xf>
    <xf numFmtId="0" fontId="21" fillId="32" borderId="15" xfId="0" applyFont="1" applyFill="1" applyBorder="1" applyAlignment="1">
      <alignment horizontal="center" vertical="center" wrapText="1"/>
    </xf>
    <xf numFmtId="0" fontId="21" fillId="0" borderId="14" xfId="0" applyFont="1" applyBorder="1" applyAlignment="1">
      <alignment horizontal="center" wrapText="1"/>
    </xf>
    <xf numFmtId="0" fontId="34" fillId="0" borderId="14" xfId="0" applyFont="1" applyBorder="1" applyAlignment="1">
      <alignment horizontal="center" wrapText="1"/>
    </xf>
    <xf numFmtId="0" fontId="36" fillId="40" borderId="13" xfId="0" applyFont="1" applyFill="1" applyBorder="1" applyAlignment="1">
      <alignment horizontal="left" vertical="center" wrapText="1"/>
    </xf>
    <xf numFmtId="0" fontId="36" fillId="40" borderId="14" xfId="0" applyFont="1" applyFill="1" applyBorder="1" applyAlignment="1">
      <alignment horizontal="left" vertical="center" wrapText="1"/>
    </xf>
    <xf numFmtId="0" fontId="43" fillId="40" borderId="14" xfId="0" applyFont="1" applyFill="1" applyBorder="1" applyAlignment="1">
      <alignment horizontal="left" vertical="center" wrapText="1"/>
    </xf>
    <xf numFmtId="0" fontId="43" fillId="40" borderId="15" xfId="0" applyFont="1" applyFill="1" applyBorder="1" applyAlignment="1">
      <alignment horizontal="left" vertical="center" wrapText="1"/>
    </xf>
    <xf numFmtId="0" fontId="34" fillId="0" borderId="13" xfId="0" applyFont="1" applyBorder="1" applyAlignment="1">
      <alignment vertical="top" wrapText="1"/>
    </xf>
    <xf numFmtId="0" fontId="34" fillId="0" borderId="14" xfId="0" applyFont="1" applyBorder="1" applyAlignment="1">
      <alignment vertical="top" wrapText="1"/>
    </xf>
    <xf numFmtId="0" fontId="34" fillId="0" borderId="15" xfId="0" applyFont="1" applyBorder="1" applyAlignment="1">
      <alignment vertical="top" wrapText="1"/>
    </xf>
    <xf numFmtId="0" fontId="21" fillId="19" borderId="10" xfId="0" applyFont="1" applyFill="1" applyBorder="1" applyAlignment="1">
      <alignment horizontal="center" vertical="center" wrapText="1"/>
    </xf>
    <xf numFmtId="0" fontId="34" fillId="0" borderId="12" xfId="0" applyFont="1" applyBorder="1" applyAlignment="1">
      <alignment horizontal="center" vertical="center" wrapText="1"/>
    </xf>
    <xf numFmtId="0" fontId="34" fillId="0" borderId="15" xfId="0" applyFont="1" applyBorder="1" applyAlignment="1">
      <alignment horizontal="center" vertical="center" wrapText="1"/>
    </xf>
    <xf numFmtId="0" fontId="21" fillId="31" borderId="14" xfId="0" applyFont="1" applyFill="1" applyBorder="1" applyAlignment="1">
      <alignment horizontal="center" vertical="center" wrapText="1"/>
    </xf>
    <xf numFmtId="0" fontId="21" fillId="0" borderId="7" xfId="0" applyFont="1" applyBorder="1" applyAlignment="1">
      <alignment horizontal="left" vertical="top" wrapText="1"/>
    </xf>
    <xf numFmtId="0" fontId="34" fillId="0" borderId="0" xfId="0" applyFont="1" applyAlignment="1">
      <alignment horizontal="left" vertical="top" wrapText="1"/>
    </xf>
    <xf numFmtId="0" fontId="34" fillId="0" borderId="8" xfId="0" applyFont="1" applyBorder="1" applyAlignment="1">
      <alignment horizontal="left" vertical="top" wrapText="1"/>
    </xf>
    <xf numFmtId="0" fontId="80" fillId="0" borderId="13" xfId="0" applyFont="1" applyBorder="1" applyAlignment="1">
      <alignment horizontal="left"/>
    </xf>
    <xf numFmtId="0" fontId="80" fillId="0" borderId="14" xfId="0" applyFont="1" applyBorder="1" applyAlignment="1">
      <alignment horizontal="left"/>
    </xf>
    <xf numFmtId="0" fontId="34" fillId="0" borderId="51" xfId="0"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52" xfId="0" applyBorder="1" applyAlignment="1" applyProtection="1">
      <alignment vertical="top" wrapText="1"/>
      <protection locked="0"/>
    </xf>
    <xf numFmtId="0" fontId="34" fillId="0" borderId="48" xfId="0" applyFont="1" applyBorder="1" applyAlignment="1" applyProtection="1">
      <alignment horizontal="left" wrapText="1"/>
      <protection locked="0"/>
    </xf>
    <xf numFmtId="0" fontId="21" fillId="7" borderId="1"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34" fillId="0" borderId="54" xfId="0" applyFont="1" applyBorder="1" applyAlignment="1" applyProtection="1">
      <alignment vertical="top" wrapText="1"/>
      <protection locked="0"/>
    </xf>
    <xf numFmtId="0" fontId="0" fillId="0" borderId="48" xfId="0" applyBorder="1" applyAlignment="1" applyProtection="1">
      <alignment vertical="top" wrapText="1"/>
      <protection locked="0"/>
    </xf>
    <xf numFmtId="0" fontId="0" fillId="0" borderId="55" xfId="0" applyBorder="1" applyAlignment="1" applyProtection="1">
      <alignment vertical="top" wrapText="1"/>
      <protection locked="0"/>
    </xf>
    <xf numFmtId="0" fontId="45" fillId="0" borderId="13" xfId="0" applyFont="1" applyBorder="1" applyAlignment="1">
      <alignment horizontal="left" wrapText="1"/>
    </xf>
    <xf numFmtId="0" fontId="44" fillId="0" borderId="14" xfId="0" applyFont="1" applyBorder="1" applyAlignment="1">
      <alignment horizontal="left" wrapText="1"/>
    </xf>
    <xf numFmtId="0" fontId="44" fillId="0" borderId="15" xfId="0" applyFont="1" applyBorder="1" applyAlignment="1">
      <alignment horizontal="left" wrapText="1"/>
    </xf>
    <xf numFmtId="0" fontId="21" fillId="0" borderId="4" xfId="0" applyFont="1" applyBorder="1" applyAlignment="1">
      <alignment horizontal="left" vertical="top"/>
    </xf>
    <xf numFmtId="0" fontId="21" fillId="0" borderId="5" xfId="0" applyFont="1" applyBorder="1" applyAlignment="1">
      <alignment horizontal="left" vertical="top"/>
    </xf>
    <xf numFmtId="0" fontId="21" fillId="0" borderId="6" xfId="0" applyFont="1" applyBorder="1" applyAlignment="1">
      <alignment horizontal="left" vertical="top"/>
    </xf>
    <xf numFmtId="0" fontId="34" fillId="5" borderId="49" xfId="0" applyFont="1" applyFill="1"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50" xfId="0" applyBorder="1" applyAlignment="1" applyProtection="1">
      <alignment vertical="top" wrapText="1"/>
      <protection locked="0"/>
    </xf>
    <xf numFmtId="0" fontId="34" fillId="0" borderId="28" xfId="0" applyFont="1" applyBorder="1" applyAlignment="1" applyProtection="1">
      <alignment vertical="top" wrapText="1"/>
      <protection locked="0"/>
    </xf>
    <xf numFmtId="0" fontId="34" fillId="0" borderId="52" xfId="0" applyFont="1" applyBorder="1" applyAlignment="1" applyProtection="1">
      <alignment vertical="top" wrapText="1"/>
      <protection locked="0"/>
    </xf>
    <xf numFmtId="0" fontId="21" fillId="0" borderId="0" xfId="0" applyFont="1" applyAlignment="1">
      <alignment horizontal="right" vertical="top" wrapText="1"/>
    </xf>
    <xf numFmtId="0" fontId="0" fillId="0" borderId="0" xfId="0" applyAlignment="1">
      <alignment horizontal="right" vertical="top" wrapText="1"/>
    </xf>
    <xf numFmtId="0" fontId="34" fillId="0" borderId="28" xfId="0" applyFont="1" applyBorder="1" applyAlignment="1" applyProtection="1">
      <alignment horizontal="left" wrapText="1"/>
      <protection locked="0"/>
    </xf>
    <xf numFmtId="0" fontId="21" fillId="0" borderId="13" xfId="0" applyFont="1" applyBorder="1" applyAlignment="1">
      <alignment vertical="top" wrapText="1"/>
    </xf>
    <xf numFmtId="0" fontId="21" fillId="0" borderId="14" xfId="0" applyFont="1" applyBorder="1" applyAlignment="1">
      <alignment horizontal="center" vertical="top" wrapText="1"/>
    </xf>
    <xf numFmtId="0" fontId="0" fillId="0" borderId="14" xfId="0" applyBorder="1" applyAlignment="1">
      <alignment horizontal="center" vertical="top" wrapText="1"/>
    </xf>
    <xf numFmtId="0" fontId="44" fillId="0" borderId="13" xfId="0" applyFont="1" applyBorder="1" applyAlignment="1">
      <alignment horizontal="left" vertical="top" wrapText="1"/>
    </xf>
    <xf numFmtId="0" fontId="44" fillId="0" borderId="14" xfId="0" applyFont="1" applyBorder="1" applyAlignment="1">
      <alignment horizontal="left" vertical="top" wrapText="1"/>
    </xf>
    <xf numFmtId="0" fontId="44" fillId="0" borderId="15" xfId="0" applyFont="1" applyBorder="1" applyAlignment="1">
      <alignment horizontal="left" vertical="top" wrapText="1"/>
    </xf>
    <xf numFmtId="0" fontId="21" fillId="7" borderId="13"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34" fillId="5" borderId="26" xfId="0" applyFont="1" applyFill="1" applyBorder="1" applyAlignment="1" applyProtection="1">
      <alignment horizontal="left" wrapText="1"/>
      <protection locked="0"/>
    </xf>
    <xf numFmtId="0" fontId="70" fillId="0" borderId="0" xfId="0" applyFont="1" applyAlignment="1">
      <alignment horizontal="center" vertical="center"/>
    </xf>
    <xf numFmtId="0" fontId="71" fillId="0" borderId="0" xfId="0" applyFont="1" applyAlignment="1">
      <alignment horizontal="center" vertical="center" wrapText="1"/>
    </xf>
    <xf numFmtId="49" fontId="34" fillId="0" borderId="27" xfId="0" applyNumberFormat="1" applyFont="1" applyBorder="1" applyAlignment="1" applyProtection="1">
      <alignment horizontal="left" wrapText="1"/>
      <protection locked="0"/>
    </xf>
    <xf numFmtId="49" fontId="34" fillId="0" borderId="52" xfId="0" applyNumberFormat="1" applyFont="1" applyBorder="1" applyAlignment="1" applyProtection="1">
      <alignment horizontal="left" wrapText="1"/>
      <protection locked="0"/>
    </xf>
    <xf numFmtId="49" fontId="34" fillId="0" borderId="62" xfId="0" applyNumberFormat="1" applyFont="1" applyBorder="1" applyAlignment="1" applyProtection="1">
      <alignment horizontal="left" wrapText="1"/>
      <protection locked="0"/>
    </xf>
    <xf numFmtId="49" fontId="34" fillId="0" borderId="55" xfId="0" applyNumberFormat="1" applyFont="1" applyBorder="1" applyAlignment="1" applyProtection="1">
      <alignment horizontal="left" wrapText="1"/>
      <protection locked="0"/>
    </xf>
    <xf numFmtId="0" fontId="80" fillId="0" borderId="4" xfId="0" applyFont="1" applyBorder="1" applyAlignment="1">
      <alignment horizontal="left"/>
    </xf>
    <xf numFmtId="0" fontId="80" fillId="0" borderId="5" xfId="0" applyFont="1" applyBorder="1" applyAlignment="1">
      <alignment horizontal="left"/>
    </xf>
    <xf numFmtId="0" fontId="48" fillId="0" borderId="1" xfId="0" applyFont="1" applyBorder="1" applyAlignment="1">
      <alignment horizontal="left" vertical="top" wrapText="1"/>
    </xf>
    <xf numFmtId="0" fontId="48" fillId="0" borderId="2" xfId="0" applyFont="1" applyBorder="1" applyAlignment="1">
      <alignment horizontal="left" vertical="top" wrapText="1"/>
    </xf>
    <xf numFmtId="0" fontId="48" fillId="0" borderId="3" xfId="0" applyFont="1" applyBorder="1" applyAlignment="1">
      <alignment horizontal="left" vertical="top" wrapText="1"/>
    </xf>
    <xf numFmtId="0" fontId="48" fillId="0" borderId="7" xfId="0" applyFont="1" applyBorder="1" applyAlignment="1">
      <alignment horizontal="left" vertical="top" wrapText="1"/>
    </xf>
    <xf numFmtId="0" fontId="48" fillId="0" borderId="0" xfId="0" applyFont="1" applyAlignment="1">
      <alignment horizontal="left" vertical="top" wrapText="1"/>
    </xf>
    <xf numFmtId="0" fontId="48" fillId="0" borderId="8" xfId="0" applyFont="1" applyBorder="1" applyAlignment="1">
      <alignment horizontal="left" vertical="top" wrapText="1"/>
    </xf>
    <xf numFmtId="0" fontId="39" fillId="0" borderId="4" xfId="0" applyFont="1" applyBorder="1" applyAlignment="1">
      <alignment horizontal="center"/>
    </xf>
    <xf numFmtId="0" fontId="39" fillId="0" borderId="5" xfId="0" applyFont="1" applyBorder="1" applyAlignment="1">
      <alignment horizontal="center"/>
    </xf>
    <xf numFmtId="0" fontId="39" fillId="0" borderId="6" xfId="0" applyFont="1" applyBorder="1" applyAlignment="1">
      <alignment horizontal="center"/>
    </xf>
    <xf numFmtId="0" fontId="21" fillId="0" borderId="0" xfId="0" applyFont="1" applyAlignment="1">
      <alignment horizontal="left" vertical="top" wrapText="1"/>
    </xf>
    <xf numFmtId="0" fontId="21" fillId="0" borderId="7" xfId="0" applyFont="1" applyBorder="1" applyAlignment="1">
      <alignment horizontal="center"/>
    </xf>
    <xf numFmtId="0" fontId="21" fillId="0" borderId="0" xfId="0" applyFont="1" applyBorder="1" applyAlignment="1">
      <alignment horizontal="center"/>
    </xf>
    <xf numFmtId="0" fontId="21" fillId="0" borderId="8" xfId="0" applyFont="1" applyBorder="1" applyAlignment="1">
      <alignment horizontal="center"/>
    </xf>
    <xf numFmtId="0" fontId="21" fillId="0" borderId="14" xfId="0" applyFont="1" applyBorder="1" applyAlignment="1">
      <alignment horizontal="center"/>
    </xf>
    <xf numFmtId="0" fontId="48" fillId="0" borderId="7" xfId="0" applyFont="1" applyBorder="1" applyAlignment="1">
      <alignment horizontal="left" wrapText="1"/>
    </xf>
    <xf numFmtId="0" fontId="48" fillId="0" borderId="0" xfId="0" applyFont="1" applyAlignment="1">
      <alignment horizontal="left" wrapText="1"/>
    </xf>
    <xf numFmtId="0" fontId="48" fillId="0" borderId="8" xfId="0" applyFont="1" applyBorder="1" applyAlignment="1">
      <alignment horizontal="left" wrapText="1"/>
    </xf>
    <xf numFmtId="0" fontId="73" fillId="0" borderId="4" xfId="0" applyFont="1" applyBorder="1" applyAlignment="1">
      <alignment horizontal="center" wrapText="1"/>
    </xf>
    <xf numFmtId="0" fontId="73" fillId="0" borderId="5" xfId="0" applyFont="1" applyBorder="1" applyAlignment="1">
      <alignment horizontal="center" wrapText="1"/>
    </xf>
    <xf numFmtId="0" fontId="73" fillId="0" borderId="6" xfId="0" applyFont="1" applyBorder="1" applyAlignment="1">
      <alignment horizontal="center" wrapText="1"/>
    </xf>
    <xf numFmtId="0" fontId="21" fillId="0" borderId="13" xfId="0" applyFont="1" applyBorder="1" applyAlignment="1">
      <alignment horizontal="center"/>
    </xf>
    <xf numFmtId="0" fontId="21" fillId="0" borderId="15" xfId="0" applyFont="1" applyBorder="1" applyAlignment="1">
      <alignment horizontal="center"/>
    </xf>
    <xf numFmtId="0" fontId="21" fillId="19" borderId="13" xfId="0" applyFont="1" applyFill="1" applyBorder="1" applyAlignment="1">
      <alignment horizontal="center" wrapText="1"/>
    </xf>
    <xf numFmtId="0" fontId="21" fillId="19" borderId="15" xfId="0" applyFont="1" applyFill="1" applyBorder="1" applyAlignment="1">
      <alignment horizontal="center" wrapText="1"/>
    </xf>
    <xf numFmtId="49" fontId="34" fillId="12" borderId="25" xfId="0" applyNumberFormat="1" applyFont="1" applyFill="1" applyBorder="1" applyAlignment="1" applyProtection="1">
      <alignment horizontal="left" wrapText="1"/>
      <protection locked="0"/>
    </xf>
    <xf numFmtId="49" fontId="34" fillId="12" borderId="40" xfId="0" applyNumberFormat="1" applyFont="1" applyFill="1" applyBorder="1" applyAlignment="1" applyProtection="1">
      <alignment horizontal="left" wrapText="1"/>
      <protection locked="0"/>
    </xf>
    <xf numFmtId="0" fontId="21" fillId="0" borderId="14" xfId="0" applyFont="1" applyBorder="1" applyAlignment="1" applyProtection="1">
      <alignment horizontal="center"/>
      <protection locked="0"/>
    </xf>
    <xf numFmtId="0" fontId="34" fillId="0" borderId="7" xfId="0" applyFont="1" applyBorder="1" applyAlignment="1">
      <alignment horizontal="left" wrapText="1"/>
    </xf>
    <xf numFmtId="0" fontId="34" fillId="0" borderId="0" xfId="0" applyFont="1" applyAlignment="1">
      <alignment horizontal="left" wrapText="1"/>
    </xf>
    <xf numFmtId="0" fontId="34" fillId="0" borderId="8" xfId="0" applyFont="1" applyBorder="1" applyAlignment="1">
      <alignment horizontal="left" wrapText="1"/>
    </xf>
    <xf numFmtId="0" fontId="39" fillId="0" borderId="4" xfId="0" applyFont="1" applyBorder="1" applyAlignment="1">
      <alignment horizontal="left" wrapText="1"/>
    </xf>
    <xf numFmtId="0" fontId="39" fillId="0" borderId="5" xfId="0" applyFont="1" applyBorder="1" applyAlignment="1">
      <alignment horizontal="left" wrapText="1"/>
    </xf>
    <xf numFmtId="0" fontId="21" fillId="0" borderId="0" xfId="0" applyFont="1" applyAlignment="1">
      <alignment horizontal="center" vertical="top"/>
    </xf>
    <xf numFmtId="0" fontId="21" fillId="0" borderId="34" xfId="0" applyFont="1" applyBorder="1" applyAlignment="1">
      <alignment horizontal="center"/>
    </xf>
    <xf numFmtId="0" fontId="21" fillId="0" borderId="37" xfId="0" applyFont="1" applyBorder="1" applyAlignment="1">
      <alignment horizontal="center"/>
    </xf>
    <xf numFmtId="0" fontId="20" fillId="0" borderId="0" xfId="0" applyFont="1" applyAlignment="1">
      <alignment horizontal="left" wrapText="1"/>
    </xf>
    <xf numFmtId="0" fontId="20" fillId="0" borderId="8" xfId="0" applyFont="1" applyBorder="1" applyAlignment="1">
      <alignment horizontal="left" wrapText="1"/>
    </xf>
    <xf numFmtId="0" fontId="21" fillId="0" borderId="0" xfId="0" applyFont="1" applyBorder="1" applyAlignment="1">
      <alignment horizontal="left"/>
    </xf>
    <xf numFmtId="0" fontId="21" fillId="0" borderId="8" xfId="0" applyFont="1" applyBorder="1" applyAlignment="1">
      <alignment horizontal="left"/>
    </xf>
    <xf numFmtId="0" fontId="80" fillId="0" borderId="1" xfId="0" applyFont="1" applyBorder="1" applyAlignment="1">
      <alignment horizontal="left"/>
    </xf>
    <xf numFmtId="0" fontId="80" fillId="0" borderId="2" xfId="0" applyFont="1" applyBorder="1" applyAlignment="1">
      <alignment horizontal="left"/>
    </xf>
    <xf numFmtId="0" fontId="23" fillId="0" borderId="0" xfId="0" applyFont="1" applyAlignment="1">
      <alignment horizontal="center"/>
    </xf>
    <xf numFmtId="0" fontId="23" fillId="0" borderId="8" xfId="0" applyFont="1" applyBorder="1" applyAlignment="1">
      <alignment horizontal="center"/>
    </xf>
    <xf numFmtId="0" fontId="21" fillId="0" borderId="8" xfId="0" applyFont="1" applyBorder="1" applyAlignment="1">
      <alignment horizontal="left" vertical="top" wrapText="1"/>
    </xf>
    <xf numFmtId="0" fontId="21" fillId="0" borderId="0" xfId="0" applyFont="1" applyAlignment="1">
      <alignment vertical="top" wrapText="1"/>
    </xf>
    <xf numFmtId="0" fontId="0" fillId="0" borderId="0" xfId="0"/>
    <xf numFmtId="0" fontId="0" fillId="0" borderId="8" xfId="0" applyBorder="1"/>
    <xf numFmtId="0" fontId="0" fillId="0" borderId="7" xfId="0" applyBorder="1"/>
    <xf numFmtId="0" fontId="23" fillId="0" borderId="1" xfId="0" applyFont="1" applyBorder="1" applyAlignment="1">
      <alignment horizontal="left" wrapText="1"/>
    </xf>
    <xf numFmtId="0" fontId="23" fillId="0" borderId="2" xfId="0" applyFont="1" applyBorder="1" applyAlignment="1">
      <alignment horizontal="left" wrapText="1"/>
    </xf>
    <xf numFmtId="0" fontId="23" fillId="0" borderId="3" xfId="0" applyFont="1" applyBorder="1" applyAlignment="1">
      <alignment horizontal="left" wrapText="1"/>
    </xf>
    <xf numFmtId="0" fontId="23" fillId="0" borderId="7" xfId="0" applyFont="1" applyBorder="1" applyAlignment="1">
      <alignment horizontal="left" wrapText="1"/>
    </xf>
    <xf numFmtId="0" fontId="23" fillId="0" borderId="0" xfId="0" applyFont="1" applyAlignment="1">
      <alignment horizontal="left" wrapText="1"/>
    </xf>
    <xf numFmtId="0" fontId="23" fillId="0" borderId="8" xfId="0" applyFont="1" applyBorder="1" applyAlignment="1">
      <alignment horizontal="left" wrapText="1"/>
    </xf>
    <xf numFmtId="0" fontId="21" fillId="0" borderId="14" xfId="0" applyFont="1" applyBorder="1" applyAlignment="1" applyProtection="1">
      <alignment horizontal="center" vertical="top" wrapText="1"/>
      <protection locked="0"/>
    </xf>
    <xf numFmtId="0" fontId="36" fillId="40" borderId="13" xfId="0" applyFont="1" applyFill="1" applyBorder="1" applyAlignment="1">
      <alignment horizontal="left" vertical="center"/>
    </xf>
    <xf numFmtId="0" fontId="36" fillId="40" borderId="14" xfId="0" applyFont="1" applyFill="1" applyBorder="1" applyAlignment="1">
      <alignment horizontal="left" vertical="center"/>
    </xf>
    <xf numFmtId="0" fontId="36" fillId="40" borderId="15" xfId="0" applyFont="1" applyFill="1" applyBorder="1" applyAlignment="1">
      <alignment horizontal="left" vertical="center"/>
    </xf>
    <xf numFmtId="0" fontId="48" fillId="0" borderId="13" xfId="0" applyFont="1" applyBorder="1" applyAlignment="1">
      <alignment horizontal="left" vertical="center" wrapText="1"/>
    </xf>
    <xf numFmtId="0" fontId="48" fillId="0" borderId="14" xfId="0" applyFont="1" applyBorder="1" applyAlignment="1">
      <alignment horizontal="left" vertical="center" wrapText="1"/>
    </xf>
    <xf numFmtId="0" fontId="48" fillId="0" borderId="15" xfId="0" applyFont="1" applyBorder="1" applyAlignment="1">
      <alignment horizontal="left" vertical="center" wrapText="1"/>
    </xf>
    <xf numFmtId="0" fontId="48" fillId="0" borderId="0" xfId="0" applyFont="1" applyAlignment="1">
      <alignment horizontal="left" vertical="center" wrapText="1"/>
    </xf>
    <xf numFmtId="0" fontId="48" fillId="0" borderId="8" xfId="0" applyFont="1" applyBorder="1" applyAlignment="1">
      <alignment horizontal="left" vertical="center" wrapText="1"/>
    </xf>
    <xf numFmtId="0" fontId="41" fillId="0" borderId="4" xfId="0" applyFont="1" applyBorder="1" applyAlignment="1">
      <alignment horizontal="left" vertical="center"/>
    </xf>
    <xf numFmtId="0" fontId="41" fillId="0" borderId="5" xfId="0" applyFont="1" applyBorder="1" applyAlignment="1">
      <alignment horizontal="left" vertical="center"/>
    </xf>
    <xf numFmtId="0" fontId="41" fillId="0" borderId="6" xfId="0" applyFont="1" applyBorder="1" applyAlignment="1">
      <alignment horizontal="left" vertical="center"/>
    </xf>
    <xf numFmtId="0" fontId="21" fillId="16" borderId="13" xfId="0" applyFont="1" applyFill="1" applyBorder="1" applyAlignment="1">
      <alignment horizontal="center" vertical="top" wrapText="1"/>
    </xf>
    <xf numFmtId="0" fontId="21" fillId="16" borderId="14" xfId="0" applyFont="1" applyFill="1" applyBorder="1" applyAlignment="1">
      <alignment horizontal="center" vertical="top" wrapText="1"/>
    </xf>
    <xf numFmtId="0" fontId="21" fillId="16" borderId="57" xfId="0" applyFont="1" applyFill="1" applyBorder="1" applyAlignment="1">
      <alignment horizontal="center" vertical="top" wrapText="1"/>
    </xf>
    <xf numFmtId="0" fontId="34" fillId="18" borderId="44" xfId="0" applyFont="1" applyFill="1" applyBorder="1" applyAlignment="1" applyProtection="1">
      <alignment horizontal="left"/>
      <protection locked="0"/>
    </xf>
    <xf numFmtId="0" fontId="34" fillId="18" borderId="45" xfId="0" applyFont="1" applyFill="1" applyBorder="1" applyAlignment="1" applyProtection="1">
      <alignment horizontal="left"/>
      <protection locked="0"/>
    </xf>
    <xf numFmtId="0" fontId="34" fillId="0" borderId="19" xfId="0" applyFont="1" applyBorder="1" applyAlignment="1" applyProtection="1">
      <alignment horizontal="left"/>
      <protection locked="0"/>
    </xf>
    <xf numFmtId="0" fontId="34" fillId="0" borderId="20" xfId="0" applyFont="1" applyBorder="1" applyAlignment="1" applyProtection="1">
      <alignment horizontal="left"/>
      <protection locked="0"/>
    </xf>
    <xf numFmtId="0" fontId="34" fillId="0" borderId="27" xfId="0" applyFont="1" applyBorder="1" applyAlignment="1" applyProtection="1">
      <alignment horizontal="left"/>
      <protection locked="0"/>
    </xf>
    <xf numFmtId="0" fontId="34" fillId="0" borderId="28" xfId="0" applyFont="1" applyBorder="1" applyAlignment="1" applyProtection="1">
      <alignment horizontal="left"/>
      <protection locked="0"/>
    </xf>
    <xf numFmtId="0" fontId="34" fillId="0" borderId="52" xfId="0" applyFont="1" applyBorder="1" applyAlignment="1" applyProtection="1">
      <alignment horizontal="left"/>
      <protection locked="0"/>
    </xf>
    <xf numFmtId="0" fontId="34" fillId="0" borderId="27" xfId="0" applyFont="1" applyBorder="1" applyAlignment="1" applyProtection="1">
      <alignment vertical="top" wrapText="1"/>
      <protection locked="0"/>
    </xf>
    <xf numFmtId="0" fontId="23" fillId="0" borderId="7" xfId="0" quotePrefix="1" applyFont="1" applyBorder="1" applyAlignment="1">
      <alignment horizontal="left"/>
    </xf>
    <xf numFmtId="0" fontId="23" fillId="0" borderId="0" xfId="0" applyFont="1" applyAlignment="1">
      <alignment horizontal="left"/>
    </xf>
    <xf numFmtId="0" fontId="23" fillId="0" borderId="8" xfId="0" applyFont="1" applyBorder="1" applyAlignment="1">
      <alignment horizontal="left"/>
    </xf>
    <xf numFmtId="0" fontId="20" fillId="0" borderId="7" xfId="0" applyFont="1" applyBorder="1" applyAlignment="1">
      <alignment horizontal="left"/>
    </xf>
    <xf numFmtId="0" fontId="0" fillId="0" borderId="0" xfId="0" applyAlignment="1">
      <alignment horizontal="left"/>
    </xf>
    <xf numFmtId="0" fontId="0" fillId="0" borderId="8" xfId="0" applyBorder="1" applyAlignment="1">
      <alignment horizontal="left"/>
    </xf>
    <xf numFmtId="0" fontId="34" fillId="0" borderId="62" xfId="0" applyFont="1" applyBorder="1" applyAlignment="1" applyProtection="1">
      <alignment horizontal="center"/>
      <protection locked="0"/>
    </xf>
    <xf numFmtId="0" fontId="34" fillId="0" borderId="48" xfId="0" applyFont="1" applyBorder="1" applyAlignment="1" applyProtection="1">
      <alignment horizontal="center"/>
      <protection locked="0"/>
    </xf>
    <xf numFmtId="0" fontId="34" fillId="0" borderId="55" xfId="0" applyFont="1" applyBorder="1" applyAlignment="1" applyProtection="1">
      <alignment horizontal="center"/>
      <protection locked="0"/>
    </xf>
    <xf numFmtId="0" fontId="48" fillId="43" borderId="1" xfId="0" applyFont="1" applyFill="1" applyBorder="1" applyAlignment="1">
      <alignment horizontal="left" vertical="top" wrapText="1"/>
    </xf>
    <xf numFmtId="0" fontId="48" fillId="43" borderId="2" xfId="0" applyFont="1" applyFill="1" applyBorder="1" applyAlignment="1">
      <alignment horizontal="left" vertical="top" wrapText="1"/>
    </xf>
    <xf numFmtId="0" fontId="48" fillId="43" borderId="3" xfId="0" applyFont="1" applyFill="1" applyBorder="1" applyAlignment="1">
      <alignment horizontal="left" vertical="top" wrapText="1"/>
    </xf>
    <xf numFmtId="0" fontId="48" fillId="43" borderId="7" xfId="0" applyFont="1" applyFill="1" applyBorder="1" applyAlignment="1">
      <alignment horizontal="left" vertical="top" wrapText="1"/>
    </xf>
    <xf numFmtId="0" fontId="48" fillId="43" borderId="0" xfId="0" applyFont="1" applyFill="1" applyAlignment="1">
      <alignment horizontal="left" vertical="top" wrapText="1"/>
    </xf>
    <xf numFmtId="0" fontId="48" fillId="43" borderId="8" xfId="0" applyFont="1" applyFill="1" applyBorder="1" applyAlignment="1">
      <alignment horizontal="left" vertical="top" wrapText="1"/>
    </xf>
    <xf numFmtId="0" fontId="41" fillId="0" borderId="7" xfId="0" applyFont="1" applyBorder="1" applyAlignment="1">
      <alignment horizontal="left"/>
    </xf>
    <xf numFmtId="0" fontId="41" fillId="0" borderId="0" xfId="0" applyFont="1" applyAlignment="1">
      <alignment horizontal="left"/>
    </xf>
    <xf numFmtId="0" fontId="41" fillId="0" borderId="8" xfId="0" applyFont="1" applyBorder="1" applyAlignment="1">
      <alignment horizontal="left"/>
    </xf>
    <xf numFmtId="49" fontId="34" fillId="0" borderId="28" xfId="0" applyNumberFormat="1" applyFont="1" applyBorder="1" applyAlignment="1" applyProtection="1">
      <alignment horizontal="left" wrapText="1"/>
      <protection locked="0"/>
    </xf>
    <xf numFmtId="0" fontId="21" fillId="0" borderId="1" xfId="0" applyFont="1" applyBorder="1" applyAlignment="1">
      <alignment horizontal="left"/>
    </xf>
    <xf numFmtId="0" fontId="21" fillId="0" borderId="2" xfId="0" applyFont="1" applyBorder="1" applyAlignment="1">
      <alignment horizontal="left"/>
    </xf>
    <xf numFmtId="0" fontId="50" fillId="0" borderId="0" xfId="0" applyFont="1" applyAlignment="1">
      <alignment horizontal="left" wrapText="1"/>
    </xf>
    <xf numFmtId="0" fontId="50" fillId="0" borderId="8" xfId="0" applyFont="1" applyBorder="1" applyAlignment="1">
      <alignment horizontal="left" wrapText="1"/>
    </xf>
    <xf numFmtId="0" fontId="36" fillId="17" borderId="13" xfId="0" applyFont="1" applyFill="1" applyBorder="1" applyAlignment="1">
      <alignment horizontal="left" vertical="center"/>
    </xf>
    <xf numFmtId="0" fontId="36" fillId="17" borderId="14" xfId="0" applyFont="1" applyFill="1" applyBorder="1" applyAlignment="1">
      <alignment horizontal="left" vertical="center"/>
    </xf>
    <xf numFmtId="0" fontId="36" fillId="17" borderId="15" xfId="0" applyFont="1" applyFill="1" applyBorder="1" applyAlignment="1">
      <alignment horizontal="left" vertical="center"/>
    </xf>
    <xf numFmtId="49" fontId="34" fillId="18" borderId="16" xfId="0" applyNumberFormat="1" applyFont="1" applyFill="1" applyBorder="1" applyAlignment="1" applyProtection="1">
      <alignment horizontal="left" wrapText="1"/>
      <protection locked="0"/>
    </xf>
    <xf numFmtId="49" fontId="34" fillId="18" borderId="17" xfId="0" applyNumberFormat="1" applyFont="1" applyFill="1" applyBorder="1" applyAlignment="1" applyProtection="1">
      <alignment horizontal="left" wrapText="1"/>
      <protection locked="0"/>
    </xf>
    <xf numFmtId="49" fontId="34" fillId="18" borderId="50" xfId="0" applyNumberFormat="1" applyFont="1" applyFill="1" applyBorder="1" applyAlignment="1" applyProtection="1">
      <alignment horizontal="left" wrapText="1"/>
      <protection locked="0"/>
    </xf>
    <xf numFmtId="49" fontId="34" fillId="0" borderId="48" xfId="0" applyNumberFormat="1" applyFont="1" applyBorder="1" applyAlignment="1" applyProtection="1">
      <alignment horizontal="left" wrapText="1"/>
      <protection locked="0"/>
    </xf>
    <xf numFmtId="0" fontId="41" fillId="0" borderId="0" xfId="0" applyFont="1" applyBorder="1" applyAlignment="1">
      <alignment horizontal="left"/>
    </xf>
    <xf numFmtId="0" fontId="21" fillId="0" borderId="13" xfId="0" applyFont="1" applyBorder="1" applyAlignment="1">
      <alignment horizontal="center" wrapText="1"/>
    </xf>
    <xf numFmtId="0" fontId="21" fillId="0" borderId="15" xfId="0" applyFont="1" applyBorder="1" applyAlignment="1">
      <alignment horizontal="center" wrapText="1"/>
    </xf>
    <xf numFmtId="0" fontId="21" fillId="0" borderId="0" xfId="0" applyFont="1" applyAlignment="1">
      <alignment horizontal="left" wrapText="1"/>
    </xf>
    <xf numFmtId="0" fontId="23" fillId="0" borderId="7" xfId="0" quotePrefix="1" applyFont="1" applyBorder="1" applyAlignment="1">
      <alignment horizontal="left" indent="1"/>
    </xf>
    <xf numFmtId="0" fontId="23" fillId="0" borderId="0" xfId="0" quotePrefix="1" applyFont="1" applyBorder="1" applyAlignment="1">
      <alignment horizontal="left" indent="1"/>
    </xf>
    <xf numFmtId="0" fontId="23" fillId="0" borderId="8" xfId="0" quotePrefix="1" applyFont="1" applyBorder="1" applyAlignment="1">
      <alignment horizontal="left" indent="1"/>
    </xf>
    <xf numFmtId="0" fontId="20" fillId="0" borderId="1" xfId="0" applyFont="1" applyBorder="1" applyAlignment="1">
      <alignment horizontal="left"/>
    </xf>
    <xf numFmtId="0" fontId="20" fillId="0" borderId="2" xfId="0" applyFont="1" applyBorder="1" applyAlignment="1">
      <alignment horizontal="left"/>
    </xf>
    <xf numFmtId="0" fontId="20" fillId="0" borderId="3" xfId="0" applyFont="1" applyBorder="1" applyAlignment="1">
      <alignment horizontal="left"/>
    </xf>
    <xf numFmtId="0" fontId="0" fillId="0" borderId="0" xfId="0" applyBorder="1"/>
    <xf numFmtId="0" fontId="21" fillId="0" borderId="14" xfId="0" applyFont="1" applyBorder="1" applyAlignment="1" applyProtection="1">
      <alignment horizontal="center" vertical="center" wrapText="1"/>
      <protection locked="0"/>
    </xf>
    <xf numFmtId="0" fontId="0" fillId="0" borderId="14" xfId="0" applyBorder="1" applyAlignment="1">
      <alignment horizontal="center" vertical="center" wrapText="1"/>
    </xf>
    <xf numFmtId="0" fontId="48" fillId="0" borderId="1" xfId="0" applyFont="1" applyBorder="1" applyAlignment="1">
      <alignment horizontal="left" vertical="center" wrapText="1" indent="1"/>
    </xf>
    <xf numFmtId="0" fontId="48" fillId="0" borderId="2" xfId="0" applyFont="1" applyBorder="1" applyAlignment="1">
      <alignment horizontal="left" vertical="center" wrapText="1" indent="1"/>
    </xf>
    <xf numFmtId="0" fontId="34" fillId="0" borderId="2" xfId="0" applyFont="1" applyBorder="1" applyAlignment="1">
      <alignment horizontal="left" vertical="center" wrapText="1" indent="1"/>
    </xf>
    <xf numFmtId="0" fontId="48" fillId="0" borderId="3" xfId="0" applyFont="1" applyBorder="1" applyAlignment="1">
      <alignment horizontal="left" vertical="center" wrapText="1" indent="1"/>
    </xf>
    <xf numFmtId="0" fontId="48" fillId="0" borderId="7" xfId="0" applyFont="1" applyBorder="1" applyAlignment="1">
      <alignment horizontal="left" vertical="top" wrapText="1" indent="1"/>
    </xf>
    <xf numFmtId="0" fontId="0" fillId="0" borderId="0" xfId="0" applyAlignment="1">
      <alignment horizontal="left" vertical="top" wrapText="1" indent="1"/>
    </xf>
    <xf numFmtId="0" fontId="21" fillId="16" borderId="1" xfId="0" applyFont="1" applyFill="1" applyBorder="1" applyAlignment="1">
      <alignment horizontal="center" vertical="top" wrapText="1"/>
    </xf>
    <xf numFmtId="0" fontId="21" fillId="16" borderId="2" xfId="0" applyFont="1" applyFill="1" applyBorder="1" applyAlignment="1">
      <alignment horizontal="center" vertical="top" wrapText="1"/>
    </xf>
    <xf numFmtId="0" fontId="21" fillId="16" borderId="66" xfId="0" applyFont="1" applyFill="1" applyBorder="1" applyAlignment="1">
      <alignment horizontal="center" vertical="top" wrapText="1"/>
    </xf>
    <xf numFmtId="49" fontId="37" fillId="19" borderId="1" xfId="0" applyNumberFormat="1" applyFont="1" applyFill="1" applyBorder="1" applyAlignment="1">
      <alignment horizontal="left" wrapText="1"/>
    </xf>
    <xf numFmtId="49" fontId="37" fillId="19" borderId="2" xfId="0" applyNumberFormat="1" applyFont="1" applyFill="1" applyBorder="1" applyAlignment="1">
      <alignment horizontal="left" wrapText="1"/>
    </xf>
    <xf numFmtId="0" fontId="34" fillId="12" borderId="19" xfId="0" applyFont="1" applyFill="1" applyBorder="1" applyAlignment="1" applyProtection="1">
      <alignment horizontal="left" wrapText="1"/>
      <protection locked="0"/>
    </xf>
    <xf numFmtId="0" fontId="34" fillId="12" borderId="20" xfId="0" applyFont="1" applyFill="1" applyBorder="1" applyAlignment="1" applyProtection="1">
      <alignment horizontal="left" wrapText="1"/>
      <protection locked="0"/>
    </xf>
    <xf numFmtId="0" fontId="41" fillId="0" borderId="7" xfId="0" applyFont="1" applyBorder="1" applyAlignment="1">
      <alignment horizontal="left" vertical="center" wrapText="1" indent="1"/>
    </xf>
    <xf numFmtId="0" fontId="41" fillId="0" borderId="0" xfId="0" applyFont="1" applyAlignment="1">
      <alignment horizontal="left" vertical="center" wrapText="1" indent="1"/>
    </xf>
    <xf numFmtId="0" fontId="41" fillId="0" borderId="8" xfId="0" applyFont="1" applyBorder="1" applyAlignment="1">
      <alignment horizontal="left" vertical="center" wrapText="1" indent="1"/>
    </xf>
    <xf numFmtId="0" fontId="20" fillId="0" borderId="14" xfId="0" applyFont="1" applyBorder="1" applyAlignment="1">
      <alignment horizontal="center" vertical="top"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7" xfId="0" applyFont="1" applyBorder="1" applyAlignment="1">
      <alignment horizontal="left" vertical="top" wrapText="1"/>
    </xf>
    <xf numFmtId="0" fontId="41" fillId="0" borderId="7" xfId="0" applyFont="1" applyBorder="1" applyAlignment="1">
      <alignment horizontal="left" indent="1"/>
    </xf>
    <xf numFmtId="0" fontId="41" fillId="0" borderId="0" xfId="0" applyFont="1" applyAlignment="1">
      <alignment horizontal="left" indent="1"/>
    </xf>
    <xf numFmtId="0" fontId="41" fillId="0" borderId="8" xfId="0" applyFont="1" applyBorder="1" applyAlignment="1">
      <alignment horizontal="left" indent="1"/>
    </xf>
    <xf numFmtId="0" fontId="23" fillId="0" borderId="7"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8" xfId="0" applyFont="1" applyBorder="1" applyAlignment="1" applyProtection="1">
      <alignment horizontal="left" vertical="top" wrapText="1"/>
      <protection locked="0"/>
    </xf>
    <xf numFmtId="0" fontId="17" fillId="0" borderId="13" xfId="0" applyFont="1" applyBorder="1" applyAlignment="1">
      <alignment horizontal="center"/>
    </xf>
    <xf numFmtId="0" fontId="17" fillId="0" borderId="14"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4" fillId="0" borderId="4" xfId="0" applyFont="1" applyBorder="1" applyAlignment="1" applyProtection="1">
      <alignment horizontal="center" vertical="center" wrapText="1"/>
    </xf>
    <xf numFmtId="0" fontId="4" fillId="0" borderId="5" xfId="0" applyFont="1" applyBorder="1" applyAlignment="1" applyProtection="1">
      <alignment vertical="center"/>
    </xf>
    <xf numFmtId="0" fontId="4" fillId="0" borderId="6" xfId="0" applyFont="1" applyBorder="1" applyAlignment="1" applyProtection="1">
      <alignment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39" fillId="0" borderId="13" xfId="0" applyFont="1" applyBorder="1" applyAlignment="1">
      <alignment horizontal="left"/>
    </xf>
    <xf numFmtId="0" fontId="39" fillId="0" borderId="14" xfId="0" applyFont="1" applyBorder="1" applyAlignment="1">
      <alignment horizontal="left"/>
    </xf>
    <xf numFmtId="0" fontId="39" fillId="0" borderId="15" xfId="0" applyFont="1" applyBorder="1" applyAlignment="1">
      <alignment horizontal="left"/>
    </xf>
    <xf numFmtId="0" fontId="36" fillId="40" borderId="13" xfId="0" applyFont="1" applyFill="1" applyBorder="1" applyAlignment="1">
      <alignment horizontal="left" vertical="top" wrapText="1"/>
    </xf>
    <xf numFmtId="0" fontId="43" fillId="40" borderId="14" xfId="0" applyFont="1" applyFill="1" applyBorder="1" applyAlignment="1">
      <alignment horizontal="left" vertical="top" wrapText="1"/>
    </xf>
    <xf numFmtId="0" fontId="43" fillId="40" borderId="14" xfId="0" applyFont="1" applyFill="1" applyBorder="1" applyAlignment="1">
      <alignment horizontal="left"/>
    </xf>
    <xf numFmtId="0" fontId="43" fillId="40" borderId="15" xfId="0" applyFont="1" applyFill="1" applyBorder="1" applyAlignment="1">
      <alignment horizontal="left"/>
    </xf>
    <xf numFmtId="0" fontId="34" fillId="0" borderId="0" xfId="0" applyFont="1" applyAlignment="1">
      <alignment horizontal="right"/>
    </xf>
    <xf numFmtId="0" fontId="34" fillId="0" borderId="8" xfId="0" applyFont="1" applyBorder="1" applyAlignment="1">
      <alignment horizontal="right"/>
    </xf>
    <xf numFmtId="0" fontId="34" fillId="0" borderId="0" xfId="0" applyFont="1" applyBorder="1" applyAlignment="1">
      <alignment horizontal="left" vertical="top" wrapText="1"/>
    </xf>
    <xf numFmtId="0" fontId="21" fillId="0" borderId="3" xfId="0" applyFont="1" applyBorder="1" applyAlignment="1">
      <alignment horizontal="left"/>
    </xf>
    <xf numFmtId="0" fontId="34" fillId="0" borderId="7" xfId="0" applyFont="1" applyBorder="1" applyAlignment="1">
      <alignment horizontal="left" vertical="center" wrapText="1"/>
    </xf>
    <xf numFmtId="0" fontId="21" fillId="0" borderId="7" xfId="0" applyFont="1" applyBorder="1" applyAlignment="1">
      <alignment horizontal="left" vertical="center" wrapText="1"/>
    </xf>
    <xf numFmtId="0" fontId="34" fillId="0" borderId="13" xfId="0" applyFont="1" applyBorder="1" applyAlignment="1">
      <alignment horizontal="left" vertical="top" wrapText="1"/>
    </xf>
    <xf numFmtId="49" fontId="34" fillId="12" borderId="16" xfId="0" applyNumberFormat="1" applyFont="1" applyFill="1" applyBorder="1" applyAlignment="1" applyProtection="1">
      <alignment horizontal="left" wrapText="1"/>
      <protection locked="0"/>
    </xf>
    <xf numFmtId="49" fontId="34" fillId="12" borderId="17" xfId="0" applyNumberFormat="1" applyFont="1" applyFill="1" applyBorder="1" applyAlignment="1" applyProtection="1">
      <alignment horizontal="left" wrapText="1"/>
      <protection locked="0"/>
    </xf>
    <xf numFmtId="49" fontId="34" fillId="12" borderId="50" xfId="0" applyNumberFormat="1" applyFont="1" applyFill="1" applyBorder="1" applyAlignment="1" applyProtection="1">
      <alignment horizontal="left" wrapText="1"/>
      <protection locked="0"/>
    </xf>
    <xf numFmtId="0" fontId="23" fillId="0" borderId="7" xfId="0" quotePrefix="1" applyFont="1" applyBorder="1" applyAlignment="1">
      <alignment horizontal="left" wrapText="1"/>
    </xf>
    <xf numFmtId="0" fontId="20" fillId="0" borderId="0" xfId="0" applyFont="1" applyAlignment="1">
      <alignment horizontal="left" vertical="top" wrapText="1"/>
    </xf>
    <xf numFmtId="0" fontId="21" fillId="0" borderId="8" xfId="0" applyFont="1" applyBorder="1" applyAlignment="1">
      <alignment horizontal="left" wrapText="1"/>
    </xf>
    <xf numFmtId="0" fontId="50" fillId="0" borderId="7" xfId="0" applyFont="1" applyBorder="1" applyAlignment="1">
      <alignment horizontal="left" vertical="center"/>
    </xf>
    <xf numFmtId="0" fontId="50" fillId="0" borderId="0" xfId="0" applyFont="1" applyAlignment="1">
      <alignment horizontal="left" vertical="center"/>
    </xf>
    <xf numFmtId="0" fontId="50" fillId="0" borderId="8" xfId="0" applyFont="1" applyBorder="1" applyAlignment="1">
      <alignment horizontal="left" vertical="center"/>
    </xf>
    <xf numFmtId="0" fontId="0" fillId="43" borderId="1" xfId="0" applyFill="1" applyBorder="1" applyAlignment="1">
      <alignment horizontal="left" vertical="top" wrapText="1"/>
    </xf>
    <xf numFmtId="0" fontId="0" fillId="43" borderId="2" xfId="0" applyFill="1" applyBorder="1" applyAlignment="1">
      <alignment horizontal="left" vertical="top" wrapText="1"/>
    </xf>
    <xf numFmtId="0" fontId="0" fillId="43" borderId="3" xfId="0" applyFill="1" applyBorder="1" applyAlignment="1">
      <alignment horizontal="left" vertical="top" wrapText="1"/>
    </xf>
    <xf numFmtId="0" fontId="0" fillId="43" borderId="7" xfId="0" applyFill="1" applyBorder="1" applyAlignment="1">
      <alignment horizontal="left" vertical="top" wrapText="1"/>
    </xf>
    <xf numFmtId="0" fontId="0" fillId="43" borderId="0" xfId="0" applyFill="1" applyAlignment="1">
      <alignment horizontal="left" vertical="top" wrapText="1"/>
    </xf>
    <xf numFmtId="0" fontId="0" fillId="43" borderId="8" xfId="0" applyFill="1" applyBorder="1" applyAlignment="1">
      <alignment horizontal="left" vertical="top" wrapText="1"/>
    </xf>
    <xf numFmtId="0" fontId="0" fillId="43" borderId="4" xfId="0" applyFill="1" applyBorder="1" applyAlignment="1">
      <alignment horizontal="left" vertical="top" wrapText="1"/>
    </xf>
    <xf numFmtId="0" fontId="0" fillId="43" borderId="5" xfId="0" applyFill="1" applyBorder="1" applyAlignment="1">
      <alignment horizontal="left" vertical="top" wrapText="1"/>
    </xf>
    <xf numFmtId="0" fontId="0" fillId="43" borderId="6" xfId="0" applyFill="1" applyBorder="1" applyAlignment="1">
      <alignment horizontal="left" vertical="top" wrapText="1"/>
    </xf>
    <xf numFmtId="0" fontId="21" fillId="0" borderId="7" xfId="0" applyFont="1" applyBorder="1" applyAlignment="1">
      <alignment horizontal="left" wrapText="1"/>
    </xf>
    <xf numFmtId="49" fontId="34" fillId="0" borderId="1" xfId="0" applyNumberFormat="1" applyFont="1" applyBorder="1" applyAlignment="1" applyProtection="1">
      <alignment horizontal="center" wrapText="1"/>
      <protection locked="0"/>
    </xf>
    <xf numFmtId="49" fontId="34" fillId="0" borderId="2" xfId="0" applyNumberFormat="1" applyFont="1" applyBorder="1" applyAlignment="1" applyProtection="1">
      <alignment horizontal="center" wrapText="1"/>
      <protection locked="0"/>
    </xf>
    <xf numFmtId="0" fontId="37" fillId="0" borderId="19" xfId="0" applyFont="1" applyFill="1" applyBorder="1" applyAlignment="1">
      <alignment horizontal="left" vertical="top" wrapText="1"/>
    </xf>
    <xf numFmtId="0" fontId="37" fillId="0" borderId="20" xfId="0" applyFont="1" applyFill="1" applyBorder="1" applyAlignment="1">
      <alignment horizontal="left" vertical="top" wrapText="1"/>
    </xf>
    <xf numFmtId="0" fontId="21" fillId="0" borderId="22" xfId="0" applyFont="1" applyFill="1" applyBorder="1" applyAlignment="1">
      <alignment horizontal="left" vertical="center" wrapText="1"/>
    </xf>
    <xf numFmtId="0" fontId="21" fillId="0" borderId="23" xfId="0" applyFont="1" applyFill="1" applyBorder="1" applyAlignment="1">
      <alignment horizontal="left" vertical="center" wrapText="1"/>
    </xf>
    <xf numFmtId="49" fontId="34" fillId="0" borderId="27" xfId="0" applyNumberFormat="1" applyFont="1" applyBorder="1" applyAlignment="1" applyProtection="1">
      <alignment vertical="top" wrapText="1"/>
      <protection locked="0"/>
    </xf>
    <xf numFmtId="0" fontId="0" fillId="0" borderId="28" xfId="0" applyBorder="1" applyAlignment="1">
      <alignment vertical="top" wrapText="1"/>
    </xf>
    <xf numFmtId="0" fontId="0" fillId="0" borderId="52" xfId="0" applyBorder="1" applyAlignment="1">
      <alignment vertical="top" wrapText="1"/>
    </xf>
    <xf numFmtId="49" fontId="34" fillId="0" borderId="62" xfId="0" applyNumberFormat="1" applyFont="1" applyBorder="1" applyAlignment="1" applyProtection="1">
      <alignment vertical="top" wrapText="1"/>
      <protection locked="0"/>
    </xf>
    <xf numFmtId="0" fontId="0" fillId="0" borderId="48" xfId="0" applyBorder="1" applyAlignment="1">
      <alignment vertical="top" wrapText="1"/>
    </xf>
    <xf numFmtId="0" fontId="0" fillId="0" borderId="55" xfId="0" applyBorder="1" applyAlignment="1">
      <alignment vertical="top" wrapText="1"/>
    </xf>
    <xf numFmtId="0" fontId="48" fillId="43" borderId="4" xfId="0" applyFont="1" applyFill="1" applyBorder="1" applyAlignment="1">
      <alignment horizontal="left" vertical="top" wrapText="1"/>
    </xf>
    <xf numFmtId="0" fontId="48" fillId="43" borderId="5" xfId="0" applyFont="1" applyFill="1" applyBorder="1" applyAlignment="1">
      <alignment horizontal="left" vertical="top" wrapText="1"/>
    </xf>
    <xf numFmtId="0" fontId="48" fillId="43" borderId="6" xfId="0" applyFont="1" applyFill="1" applyBorder="1" applyAlignment="1">
      <alignment horizontal="left" vertical="top" wrapText="1"/>
    </xf>
    <xf numFmtId="0" fontId="21" fillId="0" borderId="0" xfId="0" applyFont="1" applyAlignment="1">
      <alignment horizontal="left" vertical="center" wrapText="1"/>
    </xf>
    <xf numFmtId="0" fontId="21" fillId="0" borderId="8" xfId="0" applyFont="1" applyBorder="1" applyAlignment="1">
      <alignment horizontal="left" vertical="center" wrapText="1"/>
    </xf>
    <xf numFmtId="0" fontId="41" fillId="0" borderId="1" xfId="0" applyFont="1" applyBorder="1" applyAlignment="1">
      <alignment horizontal="left" vertical="center"/>
    </xf>
    <xf numFmtId="0" fontId="41" fillId="0" borderId="2" xfId="0" applyFont="1" applyBorder="1" applyAlignment="1">
      <alignment horizontal="left" vertical="center"/>
    </xf>
    <xf numFmtId="0" fontId="41" fillId="0" borderId="3" xfId="0" applyFont="1" applyBorder="1" applyAlignment="1">
      <alignment horizontal="left" vertical="center"/>
    </xf>
    <xf numFmtId="0" fontId="21" fillId="0" borderId="44" xfId="0" applyFont="1" applyFill="1" applyBorder="1" applyAlignment="1">
      <alignment horizontal="center" vertical="center"/>
    </xf>
    <xf numFmtId="0" fontId="21" fillId="0" borderId="45" xfId="0" applyFont="1" applyFill="1" applyBorder="1" applyAlignment="1">
      <alignment horizontal="center" vertical="center"/>
    </xf>
    <xf numFmtId="0" fontId="21" fillId="0" borderId="49"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51" xfId="0" applyFont="1" applyFill="1" applyBorder="1" applyAlignment="1">
      <alignment horizontal="center" vertical="center"/>
    </xf>
    <xf numFmtId="0" fontId="34" fillId="0" borderId="19" xfId="0" applyFont="1" applyFill="1" applyBorder="1" applyAlignment="1">
      <alignment horizontal="left" vertical="top" wrapText="1"/>
    </xf>
    <xf numFmtId="0" fontId="34" fillId="0" borderId="20" xfId="0" applyFont="1" applyFill="1" applyBorder="1" applyAlignment="1">
      <alignment horizontal="left" vertical="top" wrapText="1"/>
    </xf>
    <xf numFmtId="0" fontId="21" fillId="0" borderId="19" xfId="0" applyFont="1" applyFill="1" applyBorder="1" applyAlignment="1">
      <alignment horizontal="left"/>
    </xf>
    <xf numFmtId="0" fontId="21" fillId="0" borderId="20" xfId="0" applyFont="1" applyFill="1" applyBorder="1" applyAlignment="1">
      <alignment horizontal="left"/>
    </xf>
    <xf numFmtId="0" fontId="21" fillId="0" borderId="19"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34" fillId="0" borderId="0" xfId="0" applyFont="1" applyAlignment="1">
      <alignment horizontal="left" vertical="center" wrapText="1"/>
    </xf>
    <xf numFmtId="0" fontId="34" fillId="0" borderId="8" xfId="0" applyFont="1" applyBorder="1" applyAlignment="1">
      <alignment horizontal="left"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48" fillId="0" borderId="7" xfId="0" applyFont="1" applyBorder="1" applyAlignment="1">
      <alignment horizontal="left" vertical="center" wrapText="1" indent="1"/>
    </xf>
    <xf numFmtId="0" fontId="48" fillId="0" borderId="0" xfId="0" applyFont="1" applyAlignment="1">
      <alignment horizontal="left" vertical="center" wrapText="1" indent="1"/>
    </xf>
    <xf numFmtId="0" fontId="48" fillId="0" borderId="8" xfId="0" applyFont="1" applyBorder="1" applyAlignment="1">
      <alignment horizontal="left" vertical="center" wrapText="1" indent="1"/>
    </xf>
    <xf numFmtId="0" fontId="48" fillId="0" borderId="4" xfId="0" applyFont="1" applyBorder="1" applyAlignment="1">
      <alignment horizontal="left" vertical="center" wrapText="1" indent="1"/>
    </xf>
    <xf numFmtId="0" fontId="48" fillId="0" borderId="5" xfId="0" applyFont="1" applyBorder="1" applyAlignment="1">
      <alignment horizontal="left" vertical="center" wrapText="1" indent="1"/>
    </xf>
    <xf numFmtId="0" fontId="48" fillId="0" borderId="6" xfId="0" applyFont="1" applyBorder="1" applyAlignment="1">
      <alignment horizontal="left" vertical="center" wrapText="1" indent="1"/>
    </xf>
    <xf numFmtId="49" fontId="34" fillId="12" borderId="26" xfId="0" applyNumberFormat="1" applyFont="1" applyFill="1" applyBorder="1" applyAlignment="1" applyProtection="1">
      <alignment horizontal="left" wrapText="1"/>
      <protection locked="0"/>
    </xf>
    <xf numFmtId="49" fontId="37" fillId="19" borderId="16" xfId="0" applyNumberFormat="1" applyFont="1" applyFill="1" applyBorder="1" applyAlignment="1">
      <alignment horizontal="left" wrapText="1"/>
    </xf>
    <xf numFmtId="49" fontId="37" fillId="19" borderId="17" xfId="0" applyNumberFormat="1" applyFont="1" applyFill="1" applyBorder="1" applyAlignment="1">
      <alignment horizontal="left" wrapText="1"/>
    </xf>
    <xf numFmtId="49" fontId="37" fillId="19" borderId="50" xfId="0" applyNumberFormat="1" applyFont="1" applyFill="1" applyBorder="1" applyAlignment="1">
      <alignment horizontal="left" wrapText="1"/>
    </xf>
    <xf numFmtId="0" fontId="34" fillId="16" borderId="69" xfId="0" applyFont="1" applyFill="1" applyBorder="1" applyAlignment="1">
      <alignment horizontal="center"/>
    </xf>
    <xf numFmtId="0" fontId="34" fillId="16" borderId="58" xfId="0" applyFont="1" applyFill="1" applyBorder="1" applyAlignment="1">
      <alignment horizontal="center"/>
    </xf>
    <xf numFmtId="0" fontId="21" fillId="16" borderId="70" xfId="0" applyFont="1" applyFill="1" applyBorder="1" applyAlignment="1">
      <alignment horizontal="center" vertical="top" wrapText="1"/>
    </xf>
    <xf numFmtId="0" fontId="21" fillId="16" borderId="65" xfId="0" applyFont="1" applyFill="1" applyBorder="1" applyAlignment="1">
      <alignment horizontal="center" vertical="top" wrapText="1"/>
    </xf>
    <xf numFmtId="0" fontId="21" fillId="0" borderId="1" xfId="0" applyFont="1" applyBorder="1" applyAlignment="1">
      <alignment horizontal="left" wrapText="1" indent="1"/>
    </xf>
    <xf numFmtId="0" fontId="21" fillId="0" borderId="2" xfId="0" applyFont="1" applyBorder="1" applyAlignment="1">
      <alignment horizontal="left" wrapText="1" indent="1"/>
    </xf>
    <xf numFmtId="0" fontId="21" fillId="0" borderId="3" xfId="0" applyFont="1" applyBorder="1" applyAlignment="1">
      <alignment horizontal="left" wrapText="1" indent="1"/>
    </xf>
    <xf numFmtId="0" fontId="23" fillId="0" borderId="7" xfId="0" quotePrefix="1" applyFont="1" applyBorder="1" applyAlignment="1">
      <alignment wrapText="1"/>
    </xf>
    <xf numFmtId="0" fontId="23" fillId="0" borderId="0" xfId="0" quotePrefix="1" applyFont="1" applyAlignment="1">
      <alignment wrapText="1"/>
    </xf>
    <xf numFmtId="0" fontId="44" fillId="0" borderId="13" xfId="0" applyFont="1" applyBorder="1" applyAlignment="1">
      <alignment vertical="top" wrapText="1"/>
    </xf>
    <xf numFmtId="0" fontId="44" fillId="43" borderId="1" xfId="0" applyFont="1" applyFill="1" applyBorder="1" applyAlignment="1">
      <alignment horizontal="left" vertical="top" wrapText="1"/>
    </xf>
    <xf numFmtId="0" fontId="44" fillId="43" borderId="2" xfId="0" applyFont="1" applyFill="1" applyBorder="1" applyAlignment="1">
      <alignment horizontal="left" vertical="top" wrapText="1"/>
    </xf>
    <xf numFmtId="0" fontId="44" fillId="43" borderId="3" xfId="0" applyFont="1" applyFill="1" applyBorder="1" applyAlignment="1">
      <alignment horizontal="left" vertical="top" wrapText="1"/>
    </xf>
    <xf numFmtId="0" fontId="44" fillId="43" borderId="7" xfId="0" applyFont="1" applyFill="1" applyBorder="1" applyAlignment="1">
      <alignment horizontal="left" vertical="top" wrapText="1"/>
    </xf>
    <xf numFmtId="0" fontId="44" fillId="43" borderId="0" xfId="0" applyFont="1" applyFill="1" applyAlignment="1">
      <alignment horizontal="left" vertical="top" wrapText="1"/>
    </xf>
    <xf numFmtId="0" fontId="44" fillId="43" borderId="8" xfId="0" applyFont="1" applyFill="1" applyBorder="1" applyAlignment="1">
      <alignment horizontal="left" vertical="top" wrapText="1"/>
    </xf>
    <xf numFmtId="0" fontId="44" fillId="43" borderId="4" xfId="0" applyFont="1" applyFill="1" applyBorder="1" applyAlignment="1">
      <alignment horizontal="left" vertical="top" wrapText="1"/>
    </xf>
    <xf numFmtId="0" fontId="44" fillId="43" borderId="5" xfId="0" applyFont="1" applyFill="1" applyBorder="1" applyAlignment="1">
      <alignment horizontal="left" vertical="top" wrapText="1"/>
    </xf>
    <xf numFmtId="0" fontId="44" fillId="43" borderId="6" xfId="0" applyFont="1" applyFill="1" applyBorder="1" applyAlignment="1">
      <alignment horizontal="left" vertical="top" wrapText="1"/>
    </xf>
    <xf numFmtId="0" fontId="41" fillId="0" borderId="4" xfId="0" applyFont="1" applyBorder="1" applyAlignment="1">
      <alignment wrapText="1"/>
    </xf>
    <xf numFmtId="0" fontId="41" fillId="0" borderId="5" xfId="0" applyFont="1" applyBorder="1" applyAlignment="1">
      <alignment wrapText="1"/>
    </xf>
    <xf numFmtId="0" fontId="41" fillId="0" borderId="6" xfId="0" applyFont="1" applyBorder="1" applyAlignment="1">
      <alignment wrapText="1"/>
    </xf>
    <xf numFmtId="0" fontId="69" fillId="40" borderId="13" xfId="0" applyFont="1" applyFill="1" applyBorder="1" applyAlignment="1">
      <alignment horizontal="left"/>
    </xf>
    <xf numFmtId="0" fontId="69" fillId="40" borderId="14" xfId="0" applyFont="1" applyFill="1" applyBorder="1" applyAlignment="1">
      <alignment horizontal="left"/>
    </xf>
    <xf numFmtId="0" fontId="69" fillId="40" borderId="15" xfId="0" applyFont="1" applyFill="1" applyBorder="1" applyAlignment="1">
      <alignment horizontal="left"/>
    </xf>
    <xf numFmtId="49" fontId="34" fillId="0" borderId="22" xfId="0" applyNumberFormat="1" applyFont="1" applyBorder="1" applyAlignment="1" applyProtection="1">
      <alignment wrapText="1"/>
      <protection locked="0"/>
    </xf>
    <xf numFmtId="49" fontId="34" fillId="0" borderId="23" xfId="0" applyNumberFormat="1" applyFont="1" applyBorder="1" applyAlignment="1" applyProtection="1">
      <alignment wrapText="1"/>
      <protection locked="0"/>
    </xf>
    <xf numFmtId="49" fontId="34" fillId="0" borderId="19" xfId="0" applyNumberFormat="1" applyFont="1" applyBorder="1" applyAlignment="1" applyProtection="1">
      <alignment wrapText="1"/>
      <protection locked="0"/>
    </xf>
    <xf numFmtId="49" fontId="34" fillId="0" borderId="20" xfId="0" applyNumberFormat="1" applyFont="1" applyBorder="1" applyAlignment="1" applyProtection="1">
      <alignment wrapText="1"/>
      <protection locked="0"/>
    </xf>
    <xf numFmtId="0" fontId="48" fillId="0" borderId="7" xfId="0" applyFont="1" applyBorder="1" applyAlignment="1">
      <alignment horizontal="left" vertical="center" wrapText="1"/>
    </xf>
    <xf numFmtId="49" fontId="34" fillId="18" borderId="44" xfId="0" applyNumberFormat="1" applyFont="1" applyFill="1" applyBorder="1" applyAlignment="1" applyProtection="1">
      <alignment wrapText="1"/>
      <protection locked="0"/>
    </xf>
    <xf numFmtId="49" fontId="34" fillId="18" borderId="45" xfId="0" applyNumberFormat="1" applyFont="1" applyFill="1" applyBorder="1" applyAlignment="1" applyProtection="1">
      <alignment wrapText="1"/>
      <protection locked="0"/>
    </xf>
    <xf numFmtId="0" fontId="41" fillId="0" borderId="7" xfId="0" applyFont="1" applyBorder="1" applyAlignment="1">
      <alignment horizontal="left" vertical="center" wrapText="1"/>
    </xf>
    <xf numFmtId="0" fontId="41" fillId="0" borderId="0" xfId="0" applyFont="1" applyAlignment="1">
      <alignment horizontal="left" vertical="center" wrapText="1"/>
    </xf>
    <xf numFmtId="0" fontId="41" fillId="0" borderId="8" xfId="0" applyFont="1" applyBorder="1" applyAlignment="1">
      <alignment horizontal="left" vertical="center" wrapText="1"/>
    </xf>
    <xf numFmtId="0" fontId="41" fillId="0" borderId="4" xfId="0" applyFont="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50" fillId="0" borderId="1" xfId="0" applyFont="1" applyBorder="1" applyAlignment="1">
      <alignment horizontal="left"/>
    </xf>
    <xf numFmtId="0" fontId="20" fillId="0" borderId="2" xfId="0" applyFont="1" applyBorder="1"/>
    <xf numFmtId="0" fontId="20" fillId="0" borderId="3" xfId="0" applyFont="1" applyBorder="1"/>
    <xf numFmtId="0" fontId="41" fillId="0" borderId="7" xfId="0" applyFont="1" applyBorder="1" applyAlignment="1">
      <alignment horizontal="left" vertical="center"/>
    </xf>
    <xf numFmtId="0" fontId="41" fillId="0" borderId="0" xfId="0" applyFont="1" applyBorder="1" applyAlignment="1">
      <alignment horizontal="left" vertical="center"/>
    </xf>
    <xf numFmtId="0" fontId="41" fillId="0" borderId="8" xfId="0" applyFont="1" applyBorder="1" applyAlignment="1">
      <alignment horizontal="left" vertical="center"/>
    </xf>
    <xf numFmtId="0" fontId="50" fillId="0" borderId="7" xfId="0" applyFont="1" applyBorder="1" applyAlignment="1">
      <alignment horizontal="left"/>
    </xf>
    <xf numFmtId="0" fontId="50" fillId="0" borderId="0" xfId="0" applyFont="1" applyBorder="1" applyAlignment="1">
      <alignment horizontal="left"/>
    </xf>
    <xf numFmtId="0" fontId="50" fillId="0" borderId="8" xfId="0" applyFont="1" applyBorder="1" applyAlignment="1">
      <alignment horizontal="left"/>
    </xf>
    <xf numFmtId="0" fontId="21" fillId="0" borderId="7" xfId="0" applyFont="1" applyBorder="1"/>
    <xf numFmtId="0" fontId="20" fillId="0" borderId="0" xfId="0" applyFont="1"/>
    <xf numFmtId="0" fontId="20" fillId="0" borderId="8" xfId="0" applyFont="1" applyBorder="1"/>
    <xf numFmtId="49" fontId="34" fillId="0" borderId="27" xfId="0" applyNumberFormat="1" applyFont="1" applyBorder="1" applyAlignment="1" applyProtection="1">
      <alignment wrapText="1"/>
      <protection locked="0"/>
    </xf>
    <xf numFmtId="49" fontId="34" fillId="0" borderId="28" xfId="0" applyNumberFormat="1" applyFont="1" applyBorder="1" applyAlignment="1" applyProtection="1">
      <alignment wrapText="1"/>
      <protection locked="0"/>
    </xf>
    <xf numFmtId="49" fontId="34" fillId="0" borderId="52" xfId="0" applyNumberFormat="1" applyFont="1" applyBorder="1" applyAlignment="1" applyProtection="1">
      <alignment wrapText="1"/>
      <protection locked="0"/>
    </xf>
    <xf numFmtId="49" fontId="34" fillId="0" borderId="62" xfId="0" applyNumberFormat="1" applyFont="1" applyBorder="1" applyAlignment="1" applyProtection="1">
      <alignment wrapText="1"/>
      <protection locked="0"/>
    </xf>
    <xf numFmtId="49" fontId="34" fillId="0" borderId="48" xfId="0" applyNumberFormat="1" applyFont="1" applyBorder="1" applyAlignment="1" applyProtection="1">
      <alignment wrapText="1"/>
      <protection locked="0"/>
    </xf>
    <xf numFmtId="49" fontId="34" fillId="0" borderId="55" xfId="0" applyNumberFormat="1" applyFont="1" applyBorder="1" applyAlignment="1" applyProtection="1">
      <alignment wrapText="1"/>
      <protection locked="0"/>
    </xf>
    <xf numFmtId="49" fontId="37" fillId="12" borderId="16" xfId="0" applyNumberFormat="1" applyFont="1" applyFill="1" applyBorder="1" applyAlignment="1" applyProtection="1">
      <alignment wrapText="1"/>
      <protection locked="0"/>
    </xf>
    <xf numFmtId="49" fontId="37" fillId="12" borderId="17" xfId="0" applyNumberFormat="1" applyFont="1" applyFill="1" applyBorder="1" applyAlignment="1" applyProtection="1">
      <alignment wrapText="1"/>
      <protection locked="0"/>
    </xf>
    <xf numFmtId="49" fontId="37" fillId="12" borderId="50" xfId="0" applyNumberFormat="1" applyFont="1" applyFill="1" applyBorder="1" applyAlignment="1" applyProtection="1">
      <alignment wrapText="1"/>
      <protection locked="0"/>
    </xf>
    <xf numFmtId="0" fontId="41" fillId="0" borderId="13" xfId="0" applyFont="1" applyBorder="1" applyAlignment="1">
      <alignment horizontal="left" vertical="center"/>
    </xf>
    <xf numFmtId="0" fontId="41" fillId="0" borderId="14" xfId="0" applyFont="1" applyBorder="1" applyAlignment="1">
      <alignment horizontal="left" vertical="center"/>
    </xf>
    <xf numFmtId="0" fontId="41" fillId="0" borderId="15" xfId="0" applyFont="1" applyBorder="1" applyAlignment="1">
      <alignment horizontal="left" vertical="center"/>
    </xf>
    <xf numFmtId="0" fontId="45" fillId="0" borderId="13" xfId="0" applyFont="1" applyBorder="1" applyAlignment="1">
      <alignment horizontal="center" wrapText="1"/>
    </xf>
    <xf numFmtId="0" fontId="45" fillId="0" borderId="14" xfId="0" applyFont="1" applyBorder="1" applyAlignment="1">
      <alignment horizontal="center" wrapText="1"/>
    </xf>
    <xf numFmtId="0" fontId="45" fillId="0" borderId="15" xfId="0" applyFont="1" applyBorder="1" applyAlignment="1">
      <alignment horizontal="center" wrapText="1"/>
    </xf>
    <xf numFmtId="0" fontId="21" fillId="9" borderId="13"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1" fillId="9" borderId="57" xfId="0" applyFont="1" applyFill="1" applyBorder="1" applyAlignment="1">
      <alignment horizontal="center" vertical="center" wrapText="1"/>
    </xf>
    <xf numFmtId="44" fontId="44" fillId="5" borderId="13" xfId="0" applyNumberFormat="1" applyFont="1" applyFill="1" applyBorder="1" applyAlignment="1" applyProtection="1">
      <alignment horizontal="right" wrapText="1"/>
      <protection locked="0"/>
    </xf>
    <xf numFmtId="44" fontId="34" fillId="5" borderId="14" xfId="0" applyNumberFormat="1" applyFont="1" applyFill="1" applyBorder="1" applyAlignment="1" applyProtection="1">
      <alignment horizontal="right"/>
      <protection locked="0"/>
    </xf>
    <xf numFmtId="44" fontId="34" fillId="5" borderId="15" xfId="0" applyNumberFormat="1" applyFont="1" applyFill="1" applyBorder="1" applyAlignment="1" applyProtection="1">
      <alignment horizontal="right"/>
      <protection locked="0"/>
    </xf>
    <xf numFmtId="0" fontId="45" fillId="0" borderId="0" xfId="0" applyFont="1" applyAlignment="1">
      <alignment horizontal="right" wrapText="1"/>
    </xf>
    <xf numFmtId="0" fontId="44" fillId="0" borderId="0" xfId="0" applyFont="1" applyAlignment="1">
      <alignment horizontal="left"/>
    </xf>
    <xf numFmtId="0" fontId="44" fillId="0" borderId="5" xfId="0" applyFont="1" applyBorder="1" applyAlignment="1">
      <alignment horizontal="left" wrapText="1"/>
    </xf>
    <xf numFmtId="0" fontId="44" fillId="0" borderId="6" xfId="0" applyFont="1" applyBorder="1" applyAlignment="1">
      <alignment horizontal="left" wrapText="1"/>
    </xf>
    <xf numFmtId="0" fontId="21" fillId="0" borderId="30" xfId="0" applyFont="1" applyBorder="1" applyAlignment="1">
      <alignment horizontal="left"/>
    </xf>
    <xf numFmtId="0" fontId="21" fillId="0" borderId="31" xfId="0" applyFont="1" applyBorder="1" applyAlignment="1">
      <alignment horizontal="left"/>
    </xf>
    <xf numFmtId="0" fontId="21" fillId="0" borderId="75" xfId="0" applyFont="1" applyBorder="1" applyAlignment="1">
      <alignment horizontal="left"/>
    </xf>
    <xf numFmtId="0" fontId="45" fillId="0" borderId="1" xfId="0" applyFont="1" applyBorder="1" applyAlignment="1">
      <alignment horizontal="center"/>
    </xf>
    <xf numFmtId="0" fontId="45" fillId="0" borderId="2" xfId="0" applyFont="1" applyBorder="1" applyAlignment="1">
      <alignment horizontal="center"/>
    </xf>
    <xf numFmtId="0" fontId="91" fillId="0" borderId="7" xfId="0" applyFont="1" applyBorder="1" applyAlignment="1">
      <alignment horizontal="left" vertical="top" wrapText="1"/>
    </xf>
    <xf numFmtId="0" fontId="91" fillId="0" borderId="0" xfId="0" applyFont="1" applyAlignment="1">
      <alignment horizontal="left" vertical="top" wrapText="1"/>
    </xf>
    <xf numFmtId="0" fontId="91" fillId="0" borderId="8" xfId="0" applyFont="1" applyBorder="1" applyAlignment="1">
      <alignment horizontal="left" vertical="top" wrapText="1"/>
    </xf>
    <xf numFmtId="0" fontId="95" fillId="0" borderId="13" xfId="0" applyFont="1" applyBorder="1" applyAlignment="1" applyProtection="1">
      <alignment wrapText="1"/>
      <protection locked="0"/>
    </xf>
    <xf numFmtId="0" fontId="95" fillId="0" borderId="14" xfId="0" applyFont="1" applyBorder="1" applyAlignment="1" applyProtection="1">
      <alignment wrapText="1"/>
      <protection locked="0"/>
    </xf>
    <xf numFmtId="0" fontId="9" fillId="26" borderId="0" xfId="0" applyFont="1" applyFill="1" applyAlignment="1">
      <alignment horizontal="center" wrapText="1"/>
    </xf>
    <xf numFmtId="0" fontId="9" fillId="26" borderId="72" xfId="0" applyFont="1" applyFill="1" applyBorder="1" applyAlignment="1">
      <alignment horizontal="center" wrapText="1"/>
    </xf>
    <xf numFmtId="49" fontId="94" fillId="44" borderId="79" xfId="0" applyNumberFormat="1" applyFont="1" applyFill="1" applyBorder="1" applyAlignment="1" applyProtection="1">
      <alignment horizontal="left" vertical="top" wrapText="1"/>
      <protection locked="0"/>
    </xf>
    <xf numFmtId="49" fontId="94" fillId="44" borderId="80" xfId="0" applyNumberFormat="1" applyFont="1" applyFill="1" applyBorder="1" applyAlignment="1" applyProtection="1">
      <alignment horizontal="left" vertical="top" wrapText="1"/>
      <protection locked="0"/>
    </xf>
    <xf numFmtId="49" fontId="94" fillId="44" borderId="81" xfId="0" applyNumberFormat="1" applyFont="1" applyFill="1" applyBorder="1" applyAlignment="1" applyProtection="1">
      <alignment horizontal="left" vertical="top" wrapText="1"/>
      <protection locked="0"/>
    </xf>
    <xf numFmtId="0" fontId="95" fillId="26" borderId="27" xfId="0" applyFont="1" applyFill="1" applyBorder="1" applyAlignment="1">
      <alignment horizontal="center" vertical="top" wrapText="1"/>
    </xf>
    <xf numFmtId="0" fontId="95" fillId="26" borderId="28" xfId="0" applyFont="1" applyFill="1" applyBorder="1" applyAlignment="1">
      <alignment horizontal="center" vertical="top" wrapText="1"/>
    </xf>
    <xf numFmtId="0" fontId="95" fillId="26" borderId="29" xfId="0" applyFont="1" applyFill="1" applyBorder="1" applyAlignment="1">
      <alignment horizontal="center" vertical="top" wrapText="1"/>
    </xf>
    <xf numFmtId="0" fontId="95" fillId="20" borderId="27" xfId="0" applyFont="1" applyFill="1" applyBorder="1" applyAlignment="1">
      <alignment horizontal="center" vertical="center" wrapText="1"/>
    </xf>
    <xf numFmtId="0" fontId="95" fillId="20" borderId="28" xfId="0" applyFont="1" applyFill="1" applyBorder="1" applyAlignment="1">
      <alignment horizontal="center" vertical="center" wrapText="1"/>
    </xf>
    <xf numFmtId="0" fontId="95" fillId="20" borderId="29" xfId="0" applyFont="1" applyFill="1" applyBorder="1" applyAlignment="1">
      <alignment horizontal="center" vertical="center" wrapText="1"/>
    </xf>
    <xf numFmtId="166" fontId="95" fillId="0" borderId="51" xfId="0" applyNumberFormat="1" applyFont="1" applyBorder="1" applyAlignment="1">
      <alignment horizontal="left" vertical="center" wrapText="1"/>
    </xf>
    <xf numFmtId="166" fontId="95" fillId="0" borderId="28" xfId="0" applyNumberFormat="1" applyFont="1" applyBorder="1" applyAlignment="1">
      <alignment horizontal="left" vertical="center" wrapText="1"/>
    </xf>
    <xf numFmtId="166" fontId="95" fillId="0" borderId="29" xfId="0" applyNumberFormat="1" applyFont="1" applyBorder="1" applyAlignment="1">
      <alignment horizontal="left" vertical="center" wrapText="1"/>
    </xf>
    <xf numFmtId="49" fontId="94" fillId="44" borderId="30" xfId="0" applyNumberFormat="1" applyFont="1" applyFill="1" applyBorder="1" applyAlignment="1" applyProtection="1">
      <alignment horizontal="left" vertical="top" wrapText="1"/>
      <protection locked="0"/>
    </xf>
    <xf numFmtId="49" fontId="94" fillId="44" borderId="31" xfId="0" applyNumberFormat="1" applyFont="1" applyFill="1" applyBorder="1" applyAlignment="1" applyProtection="1">
      <alignment horizontal="left" vertical="top" wrapText="1"/>
      <protection locked="0"/>
    </xf>
    <xf numFmtId="49" fontId="94" fillId="44" borderId="75" xfId="0" applyNumberFormat="1" applyFont="1" applyFill="1" applyBorder="1" applyAlignment="1" applyProtection="1">
      <alignment horizontal="left" vertical="top" wrapText="1"/>
      <protection locked="0"/>
    </xf>
    <xf numFmtId="49" fontId="94" fillId="44" borderId="7" xfId="0" applyNumberFormat="1" applyFont="1" applyFill="1" applyBorder="1" applyAlignment="1" applyProtection="1">
      <alignment horizontal="left" vertical="top" wrapText="1"/>
      <protection locked="0"/>
    </xf>
    <xf numFmtId="49" fontId="94" fillId="44" borderId="0" xfId="0" applyNumberFormat="1" applyFont="1" applyFill="1" applyAlignment="1" applyProtection="1">
      <alignment horizontal="left" vertical="top" wrapText="1"/>
      <protection locked="0"/>
    </xf>
    <xf numFmtId="49" fontId="94" fillId="44" borderId="8" xfId="0" applyNumberFormat="1" applyFont="1" applyFill="1" applyBorder="1" applyAlignment="1" applyProtection="1">
      <alignment horizontal="left" vertical="top" wrapText="1"/>
      <protection locked="0"/>
    </xf>
    <xf numFmtId="49" fontId="94" fillId="44" borderId="25" xfId="0" applyNumberFormat="1" applyFont="1" applyFill="1" applyBorder="1" applyAlignment="1" applyProtection="1">
      <alignment horizontal="left" vertical="top" wrapText="1"/>
      <protection locked="0"/>
    </xf>
    <xf numFmtId="49" fontId="94" fillId="44" borderId="26" xfId="0" applyNumberFormat="1" applyFont="1" applyFill="1" applyBorder="1" applyAlignment="1" applyProtection="1">
      <alignment horizontal="left" vertical="top" wrapText="1"/>
      <protection locked="0"/>
    </xf>
    <xf numFmtId="49" fontId="94" fillId="44" borderId="42" xfId="0" applyNumberFormat="1" applyFont="1" applyFill="1" applyBorder="1" applyAlignment="1" applyProtection="1">
      <alignment horizontal="left" vertical="top" wrapText="1"/>
      <protection locked="0"/>
    </xf>
    <xf numFmtId="0" fontId="93" fillId="0" borderId="30" xfId="0" applyFont="1" applyBorder="1" applyAlignment="1" applyProtection="1">
      <alignment horizontal="left" vertical="center" wrapText="1" indent="1"/>
    </xf>
    <xf numFmtId="0" fontId="93" fillId="0" borderId="31" xfId="0" applyFont="1" applyBorder="1" applyAlignment="1" applyProtection="1">
      <alignment horizontal="left" vertical="center" wrapText="1" indent="1"/>
    </xf>
    <xf numFmtId="0" fontId="93" fillId="0" borderId="75" xfId="0" applyFont="1" applyBorder="1" applyAlignment="1" applyProtection="1">
      <alignment horizontal="left" vertical="center" wrapText="1" indent="1"/>
    </xf>
    <xf numFmtId="0" fontId="16" fillId="0" borderId="1"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91" fillId="0" borderId="7" xfId="0" applyFont="1" applyBorder="1" applyAlignment="1">
      <alignment horizontal="left" vertical="center" wrapText="1"/>
    </xf>
    <xf numFmtId="0" fontId="91" fillId="0" borderId="0" xfId="0" applyFont="1" applyAlignment="1">
      <alignment horizontal="left" vertical="center" wrapText="1"/>
    </xf>
    <xf numFmtId="0" fontId="91" fillId="0" borderId="8" xfId="0" applyFont="1" applyBorder="1" applyAlignment="1">
      <alignment horizontal="left" vertical="center" wrapText="1"/>
    </xf>
    <xf numFmtId="0" fontId="93" fillId="0" borderId="47" xfId="0" applyFont="1" applyBorder="1" applyAlignment="1" applyProtection="1">
      <alignment vertical="center" wrapText="1"/>
      <protection locked="0"/>
    </xf>
    <xf numFmtId="0" fontId="93" fillId="0" borderId="61" xfId="0" applyFont="1" applyBorder="1" applyAlignment="1" applyProtection="1">
      <alignment vertical="center" wrapText="1"/>
      <protection locked="0"/>
    </xf>
    <xf numFmtId="0" fontId="93" fillId="0" borderId="53" xfId="0" applyFont="1" applyBorder="1" applyAlignment="1" applyProtection="1">
      <alignment vertical="center" wrapText="1"/>
      <protection locked="0"/>
    </xf>
    <xf numFmtId="0" fontId="93" fillId="0" borderId="7" xfId="0" applyFont="1" applyBorder="1" applyAlignment="1" applyProtection="1">
      <alignment wrapText="1"/>
    </xf>
    <xf numFmtId="0" fontId="93" fillId="0" borderId="0" xfId="0" applyFont="1" applyAlignment="1" applyProtection="1">
      <alignment wrapText="1"/>
    </xf>
    <xf numFmtId="0" fontId="93" fillId="0" borderId="8" xfId="0" applyFont="1" applyBorder="1" applyAlignment="1" applyProtection="1">
      <alignment wrapText="1"/>
    </xf>
    <xf numFmtId="0" fontId="93" fillId="0" borderId="25" xfId="0" applyFont="1" applyBorder="1" applyAlignment="1" applyProtection="1">
      <alignment wrapText="1"/>
    </xf>
    <xf numFmtId="0" fontId="93" fillId="0" borderId="26" xfId="0" applyFont="1" applyBorder="1" applyAlignment="1" applyProtection="1">
      <alignment wrapText="1"/>
    </xf>
    <xf numFmtId="0" fontId="93" fillId="0" borderId="42" xfId="0" applyFont="1" applyBorder="1" applyAlignment="1" applyProtection="1">
      <alignment wrapText="1"/>
    </xf>
    <xf numFmtId="0" fontId="93" fillId="0" borderId="7" xfId="0" applyFont="1" applyBorder="1" applyAlignment="1" applyProtection="1">
      <alignment horizontal="left" wrapText="1" indent="1"/>
    </xf>
    <xf numFmtId="0" fontId="93" fillId="0" borderId="0" xfId="0" applyFont="1" applyAlignment="1" applyProtection="1">
      <alignment horizontal="left" wrapText="1" indent="1"/>
    </xf>
    <xf numFmtId="0" fontId="93" fillId="0" borderId="8" xfId="0" applyFont="1" applyBorder="1" applyAlignment="1" applyProtection="1">
      <alignment horizontal="left" wrapText="1" indent="1"/>
    </xf>
    <xf numFmtId="0" fontId="98" fillId="20" borderId="13" xfId="0" applyFont="1" applyFill="1" applyBorder="1" applyAlignment="1">
      <alignment horizontal="center"/>
    </xf>
    <xf numFmtId="0" fontId="98" fillId="20" borderId="14" xfId="0" applyFont="1" applyFill="1" applyBorder="1" applyAlignment="1">
      <alignment horizontal="center"/>
    </xf>
    <xf numFmtId="0" fontId="98" fillId="20" borderId="15" xfId="0" applyFont="1" applyFill="1" applyBorder="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7" xfId="8" applyFont="1" applyBorder="1" applyAlignment="1">
      <alignment horizontal="center" vertical="top" wrapText="1"/>
    </xf>
    <xf numFmtId="0" fontId="3" fillId="0" borderId="0" xfId="8" applyFont="1" applyAlignment="1">
      <alignment horizontal="center" vertical="top" wrapText="1"/>
    </xf>
    <xf numFmtId="0" fontId="1" fillId="0" borderId="0" xfId="8" applyAlignment="1">
      <alignment horizontal="center" vertical="top" wrapText="1"/>
    </xf>
    <xf numFmtId="0" fontId="1" fillId="0" borderId="8" xfId="8"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20" fillId="0" borderId="13" xfId="0" applyFont="1" applyBorder="1" applyAlignment="1">
      <alignment horizontal="center" vertical="top" wrapText="1"/>
    </xf>
    <xf numFmtId="0" fontId="20" fillId="0" borderId="15" xfId="0" applyFont="1" applyBorder="1" applyAlignment="1">
      <alignment horizontal="center" vertical="top" wrapText="1"/>
    </xf>
    <xf numFmtId="0" fontId="20" fillId="17" borderId="13" xfId="8" applyFont="1" applyFill="1" applyBorder="1" applyAlignment="1">
      <alignment horizontal="center" vertical="top" wrapText="1"/>
    </xf>
    <xf numFmtId="0" fontId="11" fillId="17" borderId="14" xfId="0" applyFont="1" applyFill="1" applyBorder="1" applyAlignment="1">
      <alignment horizontal="center" vertical="top" wrapText="1"/>
    </xf>
    <xf numFmtId="0" fontId="11" fillId="17" borderId="15" xfId="0" applyFont="1" applyFill="1" applyBorder="1" applyAlignment="1">
      <alignment horizontal="center" vertical="top" wrapText="1"/>
    </xf>
    <xf numFmtId="0" fontId="15" fillId="0" borderId="0" xfId="0" applyFont="1" applyAlignment="1">
      <alignment vertical="top" wrapText="1"/>
    </xf>
    <xf numFmtId="0" fontId="33" fillId="0" borderId="0" xfId="0" applyFont="1" applyAlignment="1">
      <alignment vertical="top" wrapText="1"/>
    </xf>
    <xf numFmtId="0" fontId="0" fillId="0" borderId="0" xfId="0" applyAlignment="1">
      <alignment horizontal="left" vertical="center" indent="2"/>
    </xf>
    <xf numFmtId="0" fontId="34" fillId="0" borderId="0" xfId="0" applyFont="1" applyAlignment="1">
      <alignment horizontal="left" vertical="center" indent="2"/>
    </xf>
    <xf numFmtId="0" fontId="0" fillId="0" borderId="0" xfId="0" applyAlignment="1">
      <alignment horizontal="left" vertical="center" wrapText="1" indent="2"/>
    </xf>
    <xf numFmtId="0" fontId="28" fillId="0" borderId="0" xfId="0" applyFont="1" applyAlignment="1">
      <alignment vertical="center"/>
    </xf>
    <xf numFmtId="0" fontId="34" fillId="0" borderId="0" xfId="0" applyFont="1" applyAlignment="1">
      <alignment horizontal="left" vertical="center" wrapText="1" indent="2"/>
    </xf>
    <xf numFmtId="0" fontId="0" fillId="38" borderId="12" xfId="0" applyFont="1" applyFill="1" applyBorder="1" applyAlignment="1">
      <alignment vertical="center" wrapText="1"/>
    </xf>
    <xf numFmtId="0" fontId="20" fillId="0" borderId="62" xfId="0" applyFont="1" applyBorder="1" applyAlignment="1">
      <alignment horizontal="center"/>
    </xf>
    <xf numFmtId="0" fontId="20" fillId="0" borderId="68" xfId="0" applyFont="1" applyBorder="1" applyAlignment="1">
      <alignment horizontal="center"/>
    </xf>
  </cellXfs>
  <cellStyles count="12">
    <cellStyle name="Comma" xfId="1" builtinId="3"/>
    <cellStyle name="Comma 2" xfId="5" xr:uid="{018F29E5-8322-43B1-B2D9-C01FE10E117F}"/>
    <cellStyle name="Currency" xfId="2" builtinId="4"/>
    <cellStyle name="Heading 2" xfId="10" builtinId="17"/>
    <cellStyle name="Hyperlink" xfId="11" builtinId="8"/>
    <cellStyle name="Normal" xfId="0" builtinId="0"/>
    <cellStyle name="Normal 2" xfId="7" xr:uid="{00000000-0005-0000-0000-000004000000}"/>
    <cellStyle name="Normal 3" xfId="4" xr:uid="{A6BBB7FB-E4D5-4882-9541-E58F3D880D54}"/>
    <cellStyle name="Normal 4" xfId="8" xr:uid="{00000000-0005-0000-0000-000006000000}"/>
    <cellStyle name="Percent" xfId="3" builtinId="5"/>
    <cellStyle name="Percent 2" xfId="6" xr:uid="{CD071FD8-597E-4665-B50B-C5272C48DD4A}"/>
    <cellStyle name="Percent 3" xfId="9" xr:uid="{85C8E144-BED3-4573-BF26-B5F4BC82FFF9}"/>
  </cellStyles>
  <dxfs count="29">
    <dxf>
      <font>
        <color theme="0"/>
      </font>
    </dxf>
    <dxf>
      <font>
        <color theme="0"/>
      </font>
    </dxf>
    <dxf>
      <font>
        <color theme="0"/>
      </font>
    </dxf>
    <dxf>
      <font>
        <color rgb="FFC00000"/>
      </font>
    </dxf>
    <dxf>
      <fill>
        <patternFill>
          <bgColor rgb="FF00FFFF"/>
        </patternFill>
      </fill>
    </dxf>
    <dxf>
      <fill>
        <patternFill>
          <bgColor rgb="FF00FFFF"/>
        </patternFill>
      </fill>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border>
        <left/>
        <right/>
        <top/>
        <bottom/>
        <vertical/>
        <horizontal/>
      </border>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border>
        <left style="thin">
          <color auto="1"/>
        </left>
        <right style="thin">
          <color auto="1"/>
        </right>
        <top style="thin">
          <color auto="1"/>
        </top>
        <bottom style="thin">
          <color auto="1"/>
        </bottom>
      </border>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0000"/>
        </patternFill>
      </fill>
    </dxf>
    <dxf>
      <font>
        <color rgb="FFC00000"/>
      </font>
    </dxf>
    <dxf>
      <fill>
        <patternFill>
          <bgColor rgb="FFFF0000"/>
        </patternFill>
      </fill>
    </dxf>
  </dxfs>
  <tableStyles count="0" defaultTableStyle="TableStyleMedium2" defaultPivotStyle="PivotStyleLight16"/>
  <colors>
    <mruColors>
      <color rgb="FFBDD7EE"/>
      <color rgb="FFFFC7CE"/>
      <color rgb="FFFF9999"/>
      <color rgb="FF9C0006"/>
      <color rgb="FFFF616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S$11:$S$17"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Style="combo" dx="16" fmlaRange="$T$8:$T$14" noThreeD="1" sel="1" val="0"/>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S$13:$S$19"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876300</xdr:colOff>
          <xdr:row>0</xdr:row>
          <xdr:rowOff>19050</xdr:rowOff>
        </xdr:from>
        <xdr:to>
          <xdr:col>7</xdr:col>
          <xdr:colOff>876300</xdr:colOff>
          <xdr:row>1</xdr:row>
          <xdr:rowOff>9525</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0</xdr:row>
          <xdr:rowOff>19050</xdr:rowOff>
        </xdr:from>
        <xdr:to>
          <xdr:col>8</xdr:col>
          <xdr:colOff>962025</xdr:colOff>
          <xdr:row>1</xdr:row>
          <xdr:rowOff>0</xdr:rowOff>
        </xdr:to>
        <xdr:sp macro="" textlink="">
          <xdr:nvSpPr>
            <xdr:cNvPr id="24579" name="Drop Down 3" hidden="1">
              <a:extLst>
                <a:ext uri="{63B3BB69-23CF-44E3-9099-C40C66FF867C}">
                  <a14:compatExt spid="_x0000_s24579"/>
                </a:ext>
                <a:ext uri="{FF2B5EF4-FFF2-40B4-BE49-F238E27FC236}">
                  <a16:creationId xmlns:a16="http://schemas.microsoft.com/office/drawing/2014/main" id="{00000000-0008-0000-02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876300</xdr:colOff>
          <xdr:row>0</xdr:row>
          <xdr:rowOff>19050</xdr:rowOff>
        </xdr:from>
        <xdr:to>
          <xdr:col>7</xdr:col>
          <xdr:colOff>876300</xdr:colOff>
          <xdr:row>1</xdr:row>
          <xdr:rowOff>9525</xdr:rowOff>
        </xdr:to>
        <xdr:sp macro="" textlink="">
          <xdr:nvSpPr>
            <xdr:cNvPr id="24580" name="Drop Down 4" hidden="1">
              <a:extLst>
                <a:ext uri="{63B3BB69-23CF-44E3-9099-C40C66FF867C}">
                  <a14:compatExt spid="_x0000_s24580"/>
                </a:ext>
                <a:ext uri="{FF2B5EF4-FFF2-40B4-BE49-F238E27FC236}">
                  <a16:creationId xmlns:a16="http://schemas.microsoft.com/office/drawing/2014/main" id="{00000000-0008-0000-02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171450</xdr:rowOff>
        </xdr:from>
        <xdr:to>
          <xdr:col>6</xdr:col>
          <xdr:colOff>485775</xdr:colOff>
          <xdr:row>39</xdr:row>
          <xdr:rowOff>47625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1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161925</xdr:rowOff>
        </xdr:from>
        <xdr:to>
          <xdr:col>4</xdr:col>
          <xdr:colOff>285750</xdr:colOff>
          <xdr:row>35</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1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6</xdr:col>
          <xdr:colOff>904875</xdr:colOff>
          <xdr:row>36</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1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838200</xdr:colOff>
          <xdr:row>37</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1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171450</xdr:rowOff>
        </xdr:from>
        <xdr:to>
          <xdr:col>6</xdr:col>
          <xdr:colOff>485775</xdr:colOff>
          <xdr:row>40</xdr:row>
          <xdr:rowOff>47625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1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171450</xdr:rowOff>
        </xdr:from>
        <xdr:to>
          <xdr:col>5</xdr:col>
          <xdr:colOff>209550</xdr:colOff>
          <xdr:row>37</xdr:row>
          <xdr:rowOff>171450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1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8</xdr:col>
          <xdr:colOff>342900</xdr:colOff>
          <xdr:row>39</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1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4</xdr:col>
          <xdr:colOff>38100</xdr:colOff>
          <xdr:row>40</xdr:row>
          <xdr:rowOff>19050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1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8</xdr:col>
          <xdr:colOff>561975</xdr:colOff>
          <xdr:row>42</xdr:row>
          <xdr:rowOff>28575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1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8</xdr:col>
          <xdr:colOff>561975</xdr:colOff>
          <xdr:row>43</xdr:row>
          <xdr:rowOff>19050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1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Record of the maintenance, repair, and upkeep of equipment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42</xdr:row>
          <xdr:rowOff>9525</xdr:rowOff>
        </xdr:from>
        <xdr:to>
          <xdr:col>3</xdr:col>
          <xdr:colOff>171450</xdr:colOff>
          <xdr:row>43</xdr:row>
          <xdr:rowOff>19050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13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Submit the Special Prior Written Approval Request form for each item requiring SPWA.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9525</xdr:colOff>
          <xdr:row>42</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13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171450</xdr:rowOff>
        </xdr:from>
        <xdr:to>
          <xdr:col>3</xdr:col>
          <xdr:colOff>104775</xdr:colOff>
          <xdr:row>41</xdr:row>
          <xdr:rowOff>19050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13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percentage allocated to CACFP (allocation methodology).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9525</xdr:rowOff>
        </xdr:from>
        <xdr:to>
          <xdr:col>3</xdr:col>
          <xdr:colOff>171450</xdr:colOff>
          <xdr:row>43</xdr:row>
          <xdr:rowOff>19050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13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Submit the Special Prior Written Approval Request form for each item requiring SPWA.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171450</xdr:rowOff>
        </xdr:from>
        <xdr:to>
          <xdr:col>5</xdr:col>
          <xdr:colOff>85725</xdr:colOff>
          <xdr:row>44</xdr:row>
          <xdr:rowOff>19050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13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Attach a copy of all new insurance policies.  Indicate if a copy of the policy has been submitted to the State agency in prior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9525</xdr:colOff>
          <xdr:row>42</xdr:row>
          <xdr:rowOff>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13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41</xdr:row>
          <xdr:rowOff>171450</xdr:rowOff>
        </xdr:from>
        <xdr:to>
          <xdr:col>4</xdr:col>
          <xdr:colOff>152400</xdr:colOff>
          <xdr:row>43</xdr:row>
          <xdr:rowOff>28575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14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142875</xdr:rowOff>
        </xdr:from>
        <xdr:to>
          <xdr:col>5</xdr:col>
          <xdr:colOff>800100</xdr:colOff>
          <xdr:row>44</xdr:row>
          <xdr:rowOff>47625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14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6</xdr:col>
          <xdr:colOff>190500</xdr:colOff>
          <xdr:row>45</xdr:row>
          <xdr:rowOff>38100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14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7</xdr:col>
          <xdr:colOff>0</xdr:colOff>
          <xdr:row>46</xdr:row>
          <xdr:rowOff>28575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14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Three quotes for each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7</xdr:col>
          <xdr:colOff>990600</xdr:colOff>
          <xdr:row>48</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14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7</xdr:col>
          <xdr:colOff>990600</xdr:colOff>
          <xdr:row>49</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14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Procurement Documentation including, but not limited to resume, job description, and contracts  </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171450</xdr:rowOff>
        </xdr:from>
        <xdr:to>
          <xdr:col>4</xdr:col>
          <xdr:colOff>209550</xdr:colOff>
          <xdr:row>36</xdr:row>
          <xdr:rowOff>9525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15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171450</xdr:rowOff>
        </xdr:from>
        <xdr:to>
          <xdr:col>4</xdr:col>
          <xdr:colOff>209550</xdr:colOff>
          <xdr:row>37</xdr:row>
          <xdr:rowOff>9525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15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Rental and Equipment Agreements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171450</xdr:rowOff>
        </xdr:from>
        <xdr:to>
          <xdr:col>4</xdr:col>
          <xdr:colOff>209550</xdr:colOff>
          <xdr:row>38</xdr:row>
          <xdr:rowOff>9525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15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Receipts, invoices, canceled checks,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171450</xdr:rowOff>
        </xdr:from>
        <xdr:to>
          <xdr:col>4</xdr:col>
          <xdr:colOff>209550</xdr:colOff>
          <xdr:row>34</xdr:row>
          <xdr:rowOff>9525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15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25</xdr:row>
          <xdr:rowOff>133350</xdr:rowOff>
        </xdr:from>
        <xdr:to>
          <xdr:col>3</xdr:col>
          <xdr:colOff>609600</xdr:colOff>
          <xdr:row>27</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Nonprofit rate agreement and any other supporting documentation.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8</xdr:row>
          <xdr:rowOff>0</xdr:rowOff>
        </xdr:from>
        <xdr:to>
          <xdr:col>2</xdr:col>
          <xdr:colOff>1514475</xdr:colOff>
          <xdr:row>9</xdr:row>
          <xdr:rowOff>9525</xdr:rowOff>
        </xdr:to>
        <xdr:sp macro="" textlink="">
          <xdr:nvSpPr>
            <xdr:cNvPr id="125953" name="Check Box 1" hidden="1">
              <a:extLst>
                <a:ext uri="{63B3BB69-23CF-44E3-9099-C40C66FF867C}">
                  <a14:compatExt spid="_x0000_s125953"/>
                </a:ext>
                <a:ext uri="{FF2B5EF4-FFF2-40B4-BE49-F238E27FC236}">
                  <a16:creationId xmlns:a16="http://schemas.microsoft.com/office/drawing/2014/main" id="{00000000-0008-0000-1700-00000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7</xdr:row>
          <xdr:rowOff>219075</xdr:rowOff>
        </xdr:from>
        <xdr:to>
          <xdr:col>3</xdr:col>
          <xdr:colOff>2181225</xdr:colOff>
          <xdr:row>9</xdr:row>
          <xdr:rowOff>38100</xdr:rowOff>
        </xdr:to>
        <xdr:sp macro="" textlink="">
          <xdr:nvSpPr>
            <xdr:cNvPr id="125954" name="Check Box 2" hidden="1">
              <a:extLst>
                <a:ext uri="{63B3BB69-23CF-44E3-9099-C40C66FF867C}">
                  <a14:compatExt spid="_x0000_s125954"/>
                </a:ext>
                <a:ext uri="{FF2B5EF4-FFF2-40B4-BE49-F238E27FC236}">
                  <a16:creationId xmlns:a16="http://schemas.microsoft.com/office/drawing/2014/main" id="{00000000-0008-0000-1700-00000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20</xdr:row>
          <xdr:rowOff>19050</xdr:rowOff>
        </xdr:from>
        <xdr:to>
          <xdr:col>3</xdr:col>
          <xdr:colOff>1733550</xdr:colOff>
          <xdr:row>20</xdr:row>
          <xdr:rowOff>171450</xdr:rowOff>
        </xdr:to>
        <xdr:sp macro="" textlink="">
          <xdr:nvSpPr>
            <xdr:cNvPr id="125955" name="Check Box 3" hidden="1">
              <a:extLst>
                <a:ext uri="{63B3BB69-23CF-44E3-9099-C40C66FF867C}">
                  <a14:compatExt spid="_x0000_s125955"/>
                </a:ext>
                <a:ext uri="{FF2B5EF4-FFF2-40B4-BE49-F238E27FC236}">
                  <a16:creationId xmlns:a16="http://schemas.microsoft.com/office/drawing/2014/main" id="{00000000-0008-0000-1700-000003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25</xdr:row>
          <xdr:rowOff>266700</xdr:rowOff>
        </xdr:from>
        <xdr:to>
          <xdr:col>1</xdr:col>
          <xdr:colOff>419100</xdr:colOff>
          <xdr:row>27</xdr:row>
          <xdr:rowOff>38100</xdr:rowOff>
        </xdr:to>
        <xdr:sp macro="" textlink="">
          <xdr:nvSpPr>
            <xdr:cNvPr id="125956" name="Check Box 4" hidden="1">
              <a:extLst>
                <a:ext uri="{63B3BB69-23CF-44E3-9099-C40C66FF867C}">
                  <a14:compatExt spid="_x0000_s125956"/>
                </a:ext>
                <a:ext uri="{FF2B5EF4-FFF2-40B4-BE49-F238E27FC236}">
                  <a16:creationId xmlns:a16="http://schemas.microsoft.com/office/drawing/2014/main" id="{00000000-0008-0000-1700-000004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2038350</xdr:colOff>
          <xdr:row>25</xdr:row>
          <xdr:rowOff>266700</xdr:rowOff>
        </xdr:from>
        <xdr:to>
          <xdr:col>2</xdr:col>
          <xdr:colOff>809625</xdr:colOff>
          <xdr:row>27</xdr:row>
          <xdr:rowOff>38100</xdr:rowOff>
        </xdr:to>
        <xdr:sp macro="" textlink="">
          <xdr:nvSpPr>
            <xdr:cNvPr id="125957" name="Check Box 5" hidden="1">
              <a:extLst>
                <a:ext uri="{63B3BB69-23CF-44E3-9099-C40C66FF867C}">
                  <a14:compatExt spid="_x0000_s125957"/>
                </a:ext>
                <a:ext uri="{FF2B5EF4-FFF2-40B4-BE49-F238E27FC236}">
                  <a16:creationId xmlns:a16="http://schemas.microsoft.com/office/drawing/2014/main" id="{00000000-0008-0000-1700-000005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276225</xdr:rowOff>
        </xdr:from>
        <xdr:to>
          <xdr:col>3</xdr:col>
          <xdr:colOff>2124075</xdr:colOff>
          <xdr:row>27</xdr:row>
          <xdr:rowOff>38100</xdr:rowOff>
        </xdr:to>
        <xdr:sp macro="" textlink="">
          <xdr:nvSpPr>
            <xdr:cNvPr id="125958" name="Check Box 6" hidden="1">
              <a:extLst>
                <a:ext uri="{63B3BB69-23CF-44E3-9099-C40C66FF867C}">
                  <a14:compatExt spid="_x0000_s125958"/>
                </a:ext>
                <a:ext uri="{FF2B5EF4-FFF2-40B4-BE49-F238E27FC236}">
                  <a16:creationId xmlns:a16="http://schemas.microsoft.com/office/drawing/2014/main" id="{00000000-0008-0000-1700-000006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12</xdr:row>
          <xdr:rowOff>171450</xdr:rowOff>
        </xdr:from>
        <xdr:to>
          <xdr:col>6</xdr:col>
          <xdr:colOff>171450</xdr:colOff>
          <xdr:row>14</xdr:row>
          <xdr:rowOff>76200</xdr:rowOff>
        </xdr:to>
        <xdr:sp macro="" textlink="">
          <xdr:nvSpPr>
            <xdr:cNvPr id="92161" name="CheckBox1" hidden="1">
              <a:extLst>
                <a:ext uri="{63B3BB69-23CF-44E3-9099-C40C66FF867C}">
                  <a14:compatExt spid="_x0000_s92161"/>
                </a:ext>
                <a:ext uri="{FF2B5EF4-FFF2-40B4-BE49-F238E27FC236}">
                  <a16:creationId xmlns:a16="http://schemas.microsoft.com/office/drawing/2014/main" id="{00000000-0008-0000-0300-000001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xdr:row>
          <xdr:rowOff>47625</xdr:rowOff>
        </xdr:from>
        <xdr:to>
          <xdr:col>7</xdr:col>
          <xdr:colOff>133350</xdr:colOff>
          <xdr:row>15</xdr:row>
          <xdr:rowOff>133350</xdr:rowOff>
        </xdr:to>
        <xdr:sp macro="" textlink="">
          <xdr:nvSpPr>
            <xdr:cNvPr id="92162" name="CheckBox2" hidden="1">
              <a:extLst>
                <a:ext uri="{63B3BB69-23CF-44E3-9099-C40C66FF867C}">
                  <a14:compatExt spid="_x0000_s92162"/>
                </a:ext>
                <a:ext uri="{FF2B5EF4-FFF2-40B4-BE49-F238E27FC236}">
                  <a16:creationId xmlns:a16="http://schemas.microsoft.com/office/drawing/2014/main" id="{00000000-0008-0000-0300-000002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142875</xdr:rowOff>
        </xdr:from>
        <xdr:to>
          <xdr:col>7</xdr:col>
          <xdr:colOff>152400</xdr:colOff>
          <xdr:row>17</xdr:row>
          <xdr:rowOff>28575</xdr:rowOff>
        </xdr:to>
        <xdr:sp macro="" textlink="">
          <xdr:nvSpPr>
            <xdr:cNvPr id="92163" name="CheckBox3" hidden="1">
              <a:extLst>
                <a:ext uri="{63B3BB69-23CF-44E3-9099-C40C66FF867C}">
                  <a14:compatExt spid="_x0000_s92163"/>
                </a:ext>
                <a:ext uri="{FF2B5EF4-FFF2-40B4-BE49-F238E27FC236}">
                  <a16:creationId xmlns:a16="http://schemas.microsoft.com/office/drawing/2014/main" id="{00000000-0008-0000-0300-000003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9525</xdr:rowOff>
        </xdr:from>
        <xdr:to>
          <xdr:col>6</xdr:col>
          <xdr:colOff>133350</xdr:colOff>
          <xdr:row>18</xdr:row>
          <xdr:rowOff>95250</xdr:rowOff>
        </xdr:to>
        <xdr:sp macro="" textlink="">
          <xdr:nvSpPr>
            <xdr:cNvPr id="92164" name="CheckBox4" hidden="1">
              <a:extLst>
                <a:ext uri="{63B3BB69-23CF-44E3-9099-C40C66FF867C}">
                  <a14:compatExt spid="_x0000_s92164"/>
                </a:ext>
                <a:ext uri="{FF2B5EF4-FFF2-40B4-BE49-F238E27FC236}">
                  <a16:creationId xmlns:a16="http://schemas.microsoft.com/office/drawing/2014/main" id="{00000000-0008-0000-0300-000004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18</xdr:row>
          <xdr:rowOff>57150</xdr:rowOff>
        </xdr:from>
        <xdr:to>
          <xdr:col>6</xdr:col>
          <xdr:colOff>57150</xdr:colOff>
          <xdr:row>19</xdr:row>
          <xdr:rowOff>142875</xdr:rowOff>
        </xdr:to>
        <xdr:sp macro="" textlink="">
          <xdr:nvSpPr>
            <xdr:cNvPr id="92165" name="CheckBox5" hidden="1">
              <a:extLst>
                <a:ext uri="{63B3BB69-23CF-44E3-9099-C40C66FF867C}">
                  <a14:compatExt spid="_x0000_s92165"/>
                </a:ext>
                <a:ext uri="{FF2B5EF4-FFF2-40B4-BE49-F238E27FC236}">
                  <a16:creationId xmlns:a16="http://schemas.microsoft.com/office/drawing/2014/main" id="{00000000-0008-0000-0300-000005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123825</xdr:rowOff>
        </xdr:from>
        <xdr:to>
          <xdr:col>8</xdr:col>
          <xdr:colOff>257175</xdr:colOff>
          <xdr:row>21</xdr:row>
          <xdr:rowOff>19050</xdr:rowOff>
        </xdr:to>
        <xdr:sp macro="" textlink="">
          <xdr:nvSpPr>
            <xdr:cNvPr id="92166" name="CheckBox6" hidden="1">
              <a:extLst>
                <a:ext uri="{63B3BB69-23CF-44E3-9099-C40C66FF867C}">
                  <a14:compatExt spid="_x0000_s92166"/>
                </a:ext>
                <a:ext uri="{FF2B5EF4-FFF2-40B4-BE49-F238E27FC236}">
                  <a16:creationId xmlns:a16="http://schemas.microsoft.com/office/drawing/2014/main" id="{00000000-0008-0000-0300-000006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0</xdr:rowOff>
        </xdr:from>
        <xdr:to>
          <xdr:col>11</xdr:col>
          <xdr:colOff>619125</xdr:colOff>
          <xdr:row>14</xdr:row>
          <xdr:rowOff>85725</xdr:rowOff>
        </xdr:to>
        <xdr:sp macro="" textlink="">
          <xdr:nvSpPr>
            <xdr:cNvPr id="92167" name="CheckBox7" hidden="1">
              <a:extLst>
                <a:ext uri="{63B3BB69-23CF-44E3-9099-C40C66FF867C}">
                  <a14:compatExt spid="_x0000_s92167"/>
                </a:ext>
                <a:ext uri="{FF2B5EF4-FFF2-40B4-BE49-F238E27FC236}">
                  <a16:creationId xmlns:a16="http://schemas.microsoft.com/office/drawing/2014/main" id="{00000000-0008-0000-0300-000007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38100</xdr:rowOff>
        </xdr:from>
        <xdr:to>
          <xdr:col>12</xdr:col>
          <xdr:colOff>257175</xdr:colOff>
          <xdr:row>15</xdr:row>
          <xdr:rowOff>123825</xdr:rowOff>
        </xdr:to>
        <xdr:sp macro="" textlink="">
          <xdr:nvSpPr>
            <xdr:cNvPr id="92168" name="CheckBox8" hidden="1">
              <a:extLst>
                <a:ext uri="{63B3BB69-23CF-44E3-9099-C40C66FF867C}">
                  <a14:compatExt spid="_x0000_s92168"/>
                </a:ext>
                <a:ext uri="{FF2B5EF4-FFF2-40B4-BE49-F238E27FC236}">
                  <a16:creationId xmlns:a16="http://schemas.microsoft.com/office/drawing/2014/main" id="{00000000-0008-0000-0300-000008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66675</xdr:rowOff>
        </xdr:from>
        <xdr:to>
          <xdr:col>12</xdr:col>
          <xdr:colOff>400050</xdr:colOff>
          <xdr:row>16</xdr:row>
          <xdr:rowOff>152400</xdr:rowOff>
        </xdr:to>
        <xdr:sp macro="" textlink="">
          <xdr:nvSpPr>
            <xdr:cNvPr id="92169" name="CheckBox9" hidden="1">
              <a:extLst>
                <a:ext uri="{63B3BB69-23CF-44E3-9099-C40C66FF867C}">
                  <a14:compatExt spid="_x0000_s92169"/>
                </a:ext>
                <a:ext uri="{FF2B5EF4-FFF2-40B4-BE49-F238E27FC236}">
                  <a16:creationId xmlns:a16="http://schemas.microsoft.com/office/drawing/2014/main" id="{00000000-0008-0000-0300-000009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104775</xdr:rowOff>
        </xdr:from>
        <xdr:to>
          <xdr:col>12</xdr:col>
          <xdr:colOff>133350</xdr:colOff>
          <xdr:row>18</xdr:row>
          <xdr:rowOff>9525</xdr:rowOff>
        </xdr:to>
        <xdr:sp macro="" textlink="">
          <xdr:nvSpPr>
            <xdr:cNvPr id="92170" name="CheckBox10" hidden="1">
              <a:extLst>
                <a:ext uri="{63B3BB69-23CF-44E3-9099-C40C66FF867C}">
                  <a14:compatExt spid="_x0000_s92170"/>
                </a:ext>
                <a:ext uri="{FF2B5EF4-FFF2-40B4-BE49-F238E27FC236}">
                  <a16:creationId xmlns:a16="http://schemas.microsoft.com/office/drawing/2014/main" id="{00000000-0008-0000-0300-00000A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17</xdr:row>
          <xdr:rowOff>171450</xdr:rowOff>
        </xdr:from>
        <xdr:to>
          <xdr:col>12</xdr:col>
          <xdr:colOff>371475</xdr:colOff>
          <xdr:row>19</xdr:row>
          <xdr:rowOff>57150</xdr:rowOff>
        </xdr:to>
        <xdr:sp macro="" textlink="">
          <xdr:nvSpPr>
            <xdr:cNvPr id="92171" name="CheckBox11" hidden="1">
              <a:extLst>
                <a:ext uri="{63B3BB69-23CF-44E3-9099-C40C66FF867C}">
                  <a14:compatExt spid="_x0000_s92171"/>
                </a:ext>
                <a:ext uri="{FF2B5EF4-FFF2-40B4-BE49-F238E27FC236}">
                  <a16:creationId xmlns:a16="http://schemas.microsoft.com/office/drawing/2014/main" id="{00000000-0008-0000-0300-00000B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9525</xdr:rowOff>
        </xdr:from>
        <xdr:to>
          <xdr:col>14</xdr:col>
          <xdr:colOff>142875</xdr:colOff>
          <xdr:row>20</xdr:row>
          <xdr:rowOff>95250</xdr:rowOff>
        </xdr:to>
        <xdr:sp macro="" textlink="">
          <xdr:nvSpPr>
            <xdr:cNvPr id="92172" name="CheckBox12" hidden="1">
              <a:extLst>
                <a:ext uri="{63B3BB69-23CF-44E3-9099-C40C66FF867C}">
                  <a14:compatExt spid="_x0000_s92172"/>
                </a:ext>
                <a:ext uri="{FF2B5EF4-FFF2-40B4-BE49-F238E27FC236}">
                  <a16:creationId xmlns:a16="http://schemas.microsoft.com/office/drawing/2014/main" id="{00000000-0008-0000-0300-00000C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20</xdr:row>
          <xdr:rowOff>47625</xdr:rowOff>
        </xdr:from>
        <xdr:to>
          <xdr:col>12</xdr:col>
          <xdr:colOff>133350</xdr:colOff>
          <xdr:row>21</xdr:row>
          <xdr:rowOff>133350</xdr:rowOff>
        </xdr:to>
        <xdr:sp macro="" textlink="">
          <xdr:nvSpPr>
            <xdr:cNvPr id="92173" name="CheckBox13" hidden="1">
              <a:extLst>
                <a:ext uri="{63B3BB69-23CF-44E3-9099-C40C66FF867C}">
                  <a14:compatExt spid="_x0000_s92173"/>
                </a:ext>
                <a:ext uri="{FF2B5EF4-FFF2-40B4-BE49-F238E27FC236}">
                  <a16:creationId xmlns:a16="http://schemas.microsoft.com/office/drawing/2014/main" id="{00000000-0008-0000-0300-00000D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21</xdr:row>
          <xdr:rowOff>114300</xdr:rowOff>
        </xdr:from>
        <xdr:to>
          <xdr:col>12</xdr:col>
          <xdr:colOff>276225</xdr:colOff>
          <xdr:row>23</xdr:row>
          <xdr:rowOff>19050</xdr:rowOff>
        </xdr:to>
        <xdr:sp macro="" textlink="">
          <xdr:nvSpPr>
            <xdr:cNvPr id="92174" name="CheckBox14" hidden="1">
              <a:extLst>
                <a:ext uri="{63B3BB69-23CF-44E3-9099-C40C66FF867C}">
                  <a14:compatExt spid="_x0000_s92174"/>
                </a:ext>
                <a:ext uri="{FF2B5EF4-FFF2-40B4-BE49-F238E27FC236}">
                  <a16:creationId xmlns:a16="http://schemas.microsoft.com/office/drawing/2014/main" id="{00000000-0008-0000-0300-00000E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23</xdr:row>
          <xdr:rowOff>0</xdr:rowOff>
        </xdr:from>
        <xdr:to>
          <xdr:col>13</xdr:col>
          <xdr:colOff>238125</xdr:colOff>
          <xdr:row>24</xdr:row>
          <xdr:rowOff>76200</xdr:rowOff>
        </xdr:to>
        <xdr:sp macro="" textlink="">
          <xdr:nvSpPr>
            <xdr:cNvPr id="92175" name="CheckBox15" hidden="1">
              <a:extLst>
                <a:ext uri="{63B3BB69-23CF-44E3-9099-C40C66FF867C}">
                  <a14:compatExt spid="_x0000_s92175"/>
                </a:ext>
                <a:ext uri="{FF2B5EF4-FFF2-40B4-BE49-F238E27FC236}">
                  <a16:creationId xmlns:a16="http://schemas.microsoft.com/office/drawing/2014/main" id="{00000000-0008-0000-0300-00000F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19050</xdr:rowOff>
        </xdr:from>
        <xdr:to>
          <xdr:col>12</xdr:col>
          <xdr:colOff>247650</xdr:colOff>
          <xdr:row>25</xdr:row>
          <xdr:rowOff>104775</xdr:rowOff>
        </xdr:to>
        <xdr:sp macro="" textlink="">
          <xdr:nvSpPr>
            <xdr:cNvPr id="92176" name="CheckBox16" hidden="1">
              <a:extLst>
                <a:ext uri="{63B3BB69-23CF-44E3-9099-C40C66FF867C}">
                  <a14:compatExt spid="_x0000_s92176"/>
                </a:ext>
                <a:ext uri="{FF2B5EF4-FFF2-40B4-BE49-F238E27FC236}">
                  <a16:creationId xmlns:a16="http://schemas.microsoft.com/office/drawing/2014/main" id="{00000000-0008-0000-0300-000010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66675</xdr:rowOff>
        </xdr:from>
        <xdr:to>
          <xdr:col>13</xdr:col>
          <xdr:colOff>352425</xdr:colOff>
          <xdr:row>26</xdr:row>
          <xdr:rowOff>152400</xdr:rowOff>
        </xdr:to>
        <xdr:sp macro="" textlink="">
          <xdr:nvSpPr>
            <xdr:cNvPr id="92177" name="CheckBox17" hidden="1">
              <a:extLst>
                <a:ext uri="{63B3BB69-23CF-44E3-9099-C40C66FF867C}">
                  <a14:compatExt spid="_x0000_s92177"/>
                </a:ext>
                <a:ext uri="{FF2B5EF4-FFF2-40B4-BE49-F238E27FC236}">
                  <a16:creationId xmlns:a16="http://schemas.microsoft.com/office/drawing/2014/main" id="{00000000-0008-0000-0300-000011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114300</xdr:rowOff>
        </xdr:from>
        <xdr:to>
          <xdr:col>12</xdr:col>
          <xdr:colOff>438150</xdr:colOff>
          <xdr:row>28</xdr:row>
          <xdr:rowOff>19050</xdr:rowOff>
        </xdr:to>
        <xdr:sp macro="" textlink="">
          <xdr:nvSpPr>
            <xdr:cNvPr id="92178" name="CheckBox18" hidden="1">
              <a:extLst>
                <a:ext uri="{63B3BB69-23CF-44E3-9099-C40C66FF867C}">
                  <a14:compatExt spid="_x0000_s92178"/>
                </a:ext>
                <a:ext uri="{FF2B5EF4-FFF2-40B4-BE49-F238E27FC236}">
                  <a16:creationId xmlns:a16="http://schemas.microsoft.com/office/drawing/2014/main" id="{00000000-0008-0000-0300-000012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30</xdr:row>
          <xdr:rowOff>19050</xdr:rowOff>
        </xdr:from>
        <xdr:to>
          <xdr:col>12</xdr:col>
          <xdr:colOff>295275</xdr:colOff>
          <xdr:row>31</xdr:row>
          <xdr:rowOff>95250</xdr:rowOff>
        </xdr:to>
        <xdr:sp macro="" textlink="">
          <xdr:nvSpPr>
            <xdr:cNvPr id="92179" name="CheckBox19" hidden="1">
              <a:extLst>
                <a:ext uri="{63B3BB69-23CF-44E3-9099-C40C66FF867C}">
                  <a14:compatExt spid="_x0000_s92179"/>
                </a:ext>
                <a:ext uri="{FF2B5EF4-FFF2-40B4-BE49-F238E27FC236}">
                  <a16:creationId xmlns:a16="http://schemas.microsoft.com/office/drawing/2014/main" id="{00000000-0008-0000-0300-000013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13</xdr:row>
          <xdr:rowOff>0</xdr:rowOff>
        </xdr:from>
        <xdr:to>
          <xdr:col>16</xdr:col>
          <xdr:colOff>142875</xdr:colOff>
          <xdr:row>14</xdr:row>
          <xdr:rowOff>85725</xdr:rowOff>
        </xdr:to>
        <xdr:sp macro="" textlink="">
          <xdr:nvSpPr>
            <xdr:cNvPr id="92180" name="CheckBox20" hidden="1">
              <a:extLst>
                <a:ext uri="{63B3BB69-23CF-44E3-9099-C40C66FF867C}">
                  <a14:compatExt spid="_x0000_s92180"/>
                </a:ext>
                <a:ext uri="{FF2B5EF4-FFF2-40B4-BE49-F238E27FC236}">
                  <a16:creationId xmlns:a16="http://schemas.microsoft.com/office/drawing/2014/main" id="{00000000-0008-0000-0300-000014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xdr:row>
          <xdr:rowOff>28575</xdr:rowOff>
        </xdr:from>
        <xdr:to>
          <xdr:col>18</xdr:col>
          <xdr:colOff>400050</xdr:colOff>
          <xdr:row>15</xdr:row>
          <xdr:rowOff>104775</xdr:rowOff>
        </xdr:to>
        <xdr:sp macro="" textlink="">
          <xdr:nvSpPr>
            <xdr:cNvPr id="92181" name="CheckBox21" hidden="1">
              <a:extLst>
                <a:ext uri="{63B3BB69-23CF-44E3-9099-C40C66FF867C}">
                  <a14:compatExt spid="_x0000_s92181"/>
                </a:ext>
                <a:ext uri="{FF2B5EF4-FFF2-40B4-BE49-F238E27FC236}">
                  <a16:creationId xmlns:a16="http://schemas.microsoft.com/office/drawing/2014/main" id="{00000000-0008-0000-0300-000015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161925</xdr:rowOff>
        </xdr:from>
        <xdr:to>
          <xdr:col>4</xdr:col>
          <xdr:colOff>247650</xdr:colOff>
          <xdr:row>36</xdr:row>
          <xdr:rowOff>19050</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09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161925</xdr:rowOff>
        </xdr:from>
        <xdr:to>
          <xdr:col>3</xdr:col>
          <xdr:colOff>457200</xdr:colOff>
          <xdr:row>37</xdr:row>
          <xdr:rowOff>38100</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09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68</xdr:row>
          <xdr:rowOff>19050</xdr:rowOff>
        </xdr:from>
        <xdr:to>
          <xdr:col>3</xdr:col>
          <xdr:colOff>228600</xdr:colOff>
          <xdr:row>69</xdr:row>
          <xdr:rowOff>19050</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0A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 copy of written compensation plan, if it has been updated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171450</xdr:rowOff>
        </xdr:from>
        <xdr:to>
          <xdr:col>2</xdr:col>
          <xdr:colOff>66675</xdr:colOff>
          <xdr:row>72</xdr:row>
          <xdr:rowOff>19050</xdr:rowOff>
        </xdr:to>
        <xdr:sp macro="" textlink="">
          <xdr:nvSpPr>
            <xdr:cNvPr id="112643" name="Check Box 3" hidden="1">
              <a:extLst>
                <a:ext uri="{63B3BB69-23CF-44E3-9099-C40C66FF867C}">
                  <a14:compatExt spid="_x0000_s112643"/>
                </a:ext>
                <a:ext uri="{FF2B5EF4-FFF2-40B4-BE49-F238E27FC236}">
                  <a16:creationId xmlns:a16="http://schemas.microsoft.com/office/drawing/2014/main" id="{00000000-0008-0000-0A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180975</xdr:rowOff>
        </xdr:from>
        <xdr:to>
          <xdr:col>4</xdr:col>
          <xdr:colOff>485775</xdr:colOff>
          <xdr:row>73</xdr:row>
          <xdr:rowOff>9525</xdr:rowOff>
        </xdr:to>
        <xdr:sp macro="" textlink="">
          <xdr:nvSpPr>
            <xdr:cNvPr id="112644" name="Check Box 4" hidden="1">
              <a:extLst>
                <a:ext uri="{63B3BB69-23CF-44E3-9099-C40C66FF867C}">
                  <a14:compatExt spid="_x0000_s112644"/>
                </a:ext>
                <a:ext uri="{FF2B5EF4-FFF2-40B4-BE49-F238E27FC236}">
                  <a16:creationId xmlns:a16="http://schemas.microsoft.com/office/drawing/2014/main" id="{00000000-0008-0000-0A00-00000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161925</xdr:rowOff>
        </xdr:from>
        <xdr:to>
          <xdr:col>2</xdr:col>
          <xdr:colOff>66675</xdr:colOff>
          <xdr:row>74</xdr:row>
          <xdr:rowOff>9525</xdr:rowOff>
        </xdr:to>
        <xdr:sp macro="" textlink="">
          <xdr:nvSpPr>
            <xdr:cNvPr id="112645" name="Check Box 5" hidden="1">
              <a:extLst>
                <a:ext uri="{63B3BB69-23CF-44E3-9099-C40C66FF867C}">
                  <a14:compatExt spid="_x0000_s112645"/>
                </a:ext>
                <a:ext uri="{FF2B5EF4-FFF2-40B4-BE49-F238E27FC236}">
                  <a16:creationId xmlns:a16="http://schemas.microsoft.com/office/drawing/2014/main" id="{00000000-0008-0000-0A00-00000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161925</xdr:rowOff>
        </xdr:from>
        <xdr:to>
          <xdr:col>2</xdr:col>
          <xdr:colOff>66675</xdr:colOff>
          <xdr:row>75</xdr:row>
          <xdr:rowOff>9525</xdr:rowOff>
        </xdr:to>
        <xdr:sp macro="" textlink="">
          <xdr:nvSpPr>
            <xdr:cNvPr id="112646" name="Check Box 6" hidden="1">
              <a:extLst>
                <a:ext uri="{63B3BB69-23CF-44E3-9099-C40C66FF867C}">
                  <a14:compatExt spid="_x0000_s112646"/>
                </a:ext>
                <a:ext uri="{FF2B5EF4-FFF2-40B4-BE49-F238E27FC236}">
                  <a16:creationId xmlns:a16="http://schemas.microsoft.com/office/drawing/2014/main" id="{00000000-0008-0000-0A00-00000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161925</xdr:rowOff>
        </xdr:from>
        <xdr:to>
          <xdr:col>6</xdr:col>
          <xdr:colOff>104775</xdr:colOff>
          <xdr:row>76</xdr:row>
          <xdr:rowOff>0</xdr:rowOff>
        </xdr:to>
        <xdr:sp macro="" textlink="">
          <xdr:nvSpPr>
            <xdr:cNvPr id="112647" name="Check Box 7" hidden="1">
              <a:extLst>
                <a:ext uri="{63B3BB69-23CF-44E3-9099-C40C66FF867C}">
                  <a14:compatExt spid="_x0000_s112647"/>
                </a:ext>
                <a:ext uri="{FF2B5EF4-FFF2-40B4-BE49-F238E27FC236}">
                  <a16:creationId xmlns:a16="http://schemas.microsoft.com/office/drawing/2014/main" id="{00000000-0008-0000-0A00-00000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171450</xdr:rowOff>
        </xdr:from>
        <xdr:to>
          <xdr:col>6</xdr:col>
          <xdr:colOff>571500</xdr:colOff>
          <xdr:row>77</xdr:row>
          <xdr:rowOff>0</xdr:rowOff>
        </xdr:to>
        <xdr:sp macro="" textlink="">
          <xdr:nvSpPr>
            <xdr:cNvPr id="112648" name="Check Box 8" hidden="1">
              <a:extLst>
                <a:ext uri="{63B3BB69-23CF-44E3-9099-C40C66FF867C}">
                  <a14:compatExt spid="_x0000_s112648"/>
                </a:ext>
                <a:ext uri="{FF2B5EF4-FFF2-40B4-BE49-F238E27FC236}">
                  <a16:creationId xmlns:a16="http://schemas.microsoft.com/office/drawing/2014/main" id="{00000000-0008-0000-0A00-00000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5</xdr:col>
          <xdr:colOff>295275</xdr:colOff>
          <xdr:row>70</xdr:row>
          <xdr:rowOff>28575</xdr:rowOff>
        </xdr:to>
        <xdr:sp macro="" textlink="">
          <xdr:nvSpPr>
            <xdr:cNvPr id="112649" name="Check Box 9" hidden="1">
              <a:extLst>
                <a:ext uri="{63B3BB69-23CF-44E3-9099-C40C66FF867C}">
                  <a14:compatExt spid="_x0000_s112649"/>
                </a:ext>
                <a:ext uri="{FF2B5EF4-FFF2-40B4-BE49-F238E27FC236}">
                  <a16:creationId xmlns:a16="http://schemas.microsoft.com/office/drawing/2014/main" id="{00000000-0008-0000-0A00-00000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curreent employee if requested</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40</xdr:row>
          <xdr:rowOff>38100</xdr:rowOff>
        </xdr:from>
        <xdr:to>
          <xdr:col>6</xdr:col>
          <xdr:colOff>1400175</xdr:colOff>
          <xdr:row>40</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41</xdr:row>
          <xdr:rowOff>161925</xdr:rowOff>
        </xdr:from>
        <xdr:to>
          <xdr:col>3</xdr:col>
          <xdr:colOff>485775</xdr:colOff>
          <xdr:row>43</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Invoices/Receipts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42</xdr:row>
          <xdr:rowOff>142875</xdr:rowOff>
        </xdr:from>
        <xdr:to>
          <xdr:col>6</xdr:col>
          <xdr:colOff>1504950</xdr:colOff>
          <xdr:row>44</xdr:row>
          <xdr:rowOff>19050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Canceled checks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171450</xdr:rowOff>
        </xdr:from>
        <xdr:to>
          <xdr:col>4</xdr:col>
          <xdr:colOff>219075</xdr:colOff>
          <xdr:row>39</xdr:row>
          <xdr:rowOff>38100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Copy of a current bill must be attached for each item charged.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171450</xdr:rowOff>
        </xdr:from>
        <xdr:to>
          <xdr:col>4</xdr:col>
          <xdr:colOff>952500</xdr:colOff>
          <xdr:row>40</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133350</xdr:rowOff>
        </xdr:from>
        <xdr:to>
          <xdr:col>5</xdr:col>
          <xdr:colOff>0</xdr:colOff>
          <xdr:row>41</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Specific Prior Written Approval request for each item under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5</xdr:col>
          <xdr:colOff>0</xdr:colOff>
          <xdr:row>43</xdr:row>
          <xdr:rowOff>38100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171450</xdr:rowOff>
        </xdr:from>
        <xdr:to>
          <xdr:col>4</xdr:col>
          <xdr:colOff>219075</xdr:colOff>
          <xdr:row>44</xdr:row>
          <xdr:rowOff>38100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Utilitiy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5</xdr:col>
          <xdr:colOff>0</xdr:colOff>
          <xdr:row>45</xdr:row>
          <xdr:rowOff>38100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List of utlities (e.g. phone, internet, etc) with provider information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171450</xdr:rowOff>
        </xdr:from>
        <xdr:to>
          <xdr:col>4</xdr:col>
          <xdr:colOff>514350</xdr:colOff>
          <xdr:row>52</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D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171450</xdr:rowOff>
        </xdr:from>
        <xdr:to>
          <xdr:col>4</xdr:col>
          <xdr:colOff>514350</xdr:colOff>
          <xdr:row>52</xdr:row>
          <xdr:rowOff>180975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D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171450</xdr:rowOff>
        </xdr:from>
        <xdr:to>
          <xdr:col>4</xdr:col>
          <xdr:colOff>514350</xdr:colOff>
          <xdr:row>55</xdr:row>
          <xdr:rowOff>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D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171450</xdr:rowOff>
        </xdr:from>
        <xdr:to>
          <xdr:col>4</xdr:col>
          <xdr:colOff>514350</xdr:colOff>
          <xdr:row>57</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D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171450</xdr:rowOff>
        </xdr:from>
        <xdr:to>
          <xdr:col>4</xdr:col>
          <xdr:colOff>514350</xdr:colOff>
          <xdr:row>56</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D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152400</xdr:rowOff>
        </xdr:from>
        <xdr:to>
          <xdr:col>2</xdr:col>
          <xdr:colOff>476250</xdr:colOff>
          <xdr:row>39</xdr:row>
          <xdr:rowOff>28575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E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2</xdr:col>
          <xdr:colOff>476250</xdr:colOff>
          <xdr:row>40</xdr:row>
          <xdr:rowOff>28575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E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4</xdr:col>
          <xdr:colOff>161925</xdr:colOff>
          <xdr:row>42</xdr:row>
          <xdr:rowOff>28575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E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142875</xdr:rowOff>
        </xdr:from>
        <xdr:to>
          <xdr:col>4</xdr:col>
          <xdr:colOff>161925</xdr:colOff>
          <xdr:row>43</xdr:row>
          <xdr:rowOff>19050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E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4</xdr:col>
          <xdr:colOff>161925</xdr:colOff>
          <xdr:row>44</xdr:row>
          <xdr:rowOff>28575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E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4</xdr:col>
          <xdr:colOff>161925</xdr:colOff>
          <xdr:row>45</xdr:row>
          <xdr:rowOff>28575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E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161925</xdr:rowOff>
        </xdr:from>
        <xdr:to>
          <xdr:col>2</xdr:col>
          <xdr:colOff>142875</xdr:colOff>
          <xdr:row>46</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E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4</xdr:col>
          <xdr:colOff>161925</xdr:colOff>
          <xdr:row>47</xdr:row>
          <xdr:rowOff>28575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E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2</xdr:col>
          <xdr:colOff>771525</xdr:colOff>
          <xdr:row>47</xdr:row>
          <xdr:rowOff>171450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E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5</xdr:col>
          <xdr:colOff>1085850</xdr:colOff>
          <xdr:row>49</xdr:row>
          <xdr:rowOff>28575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E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161925</xdr:rowOff>
        </xdr:from>
        <xdr:to>
          <xdr:col>2</xdr:col>
          <xdr:colOff>685800</xdr:colOff>
          <xdr:row>48</xdr:row>
          <xdr:rowOff>28575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1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161925</xdr:rowOff>
        </xdr:from>
        <xdr:to>
          <xdr:col>2</xdr:col>
          <xdr:colOff>685800</xdr:colOff>
          <xdr:row>50</xdr:row>
          <xdr:rowOff>28575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1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161925</xdr:rowOff>
        </xdr:from>
        <xdr:to>
          <xdr:col>2</xdr:col>
          <xdr:colOff>685800</xdr:colOff>
          <xdr:row>52</xdr:row>
          <xdr:rowOff>28575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1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171450</xdr:rowOff>
        </xdr:from>
        <xdr:to>
          <xdr:col>7</xdr:col>
          <xdr:colOff>742950</xdr:colOff>
          <xdr:row>51</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1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3</xdr:col>
          <xdr:colOff>752475</xdr:colOff>
          <xdr:row>53</xdr:row>
          <xdr:rowOff>57150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1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turner4\Documents\Old\Copy%20of%20Revised%20Training%202019-2020%20SO%20of%20Unaffiliated%20Centers%20Budget_cj%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 Other Inc (Require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4.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6.vml"/><Relationship Id="rId7" Type="http://schemas.openxmlformats.org/officeDocument/2006/relationships/ctrlProp" Target="../ctrlProps/ctrlProp20.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7.vml"/><Relationship Id="rId7" Type="http://schemas.openxmlformats.org/officeDocument/2006/relationships/ctrlProp" Target="../ctrlProps/ctrlProp26.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3" Type="http://schemas.openxmlformats.org/officeDocument/2006/relationships/vmlDrawing" Target="../drawings/vmlDrawing8.vml"/><Relationship Id="rId7" Type="http://schemas.openxmlformats.org/officeDocument/2006/relationships/ctrlProp" Target="../ctrlProps/ctrlProp31.xml"/><Relationship Id="rId12" Type="http://schemas.openxmlformats.org/officeDocument/2006/relationships/ctrlProp" Target="../ctrlProps/ctrlProp36.xml"/><Relationship Id="rId2" Type="http://schemas.openxmlformats.org/officeDocument/2006/relationships/drawing" Target="../drawings/drawing8.xml"/><Relationship Id="rId1" Type="http://schemas.openxmlformats.org/officeDocument/2006/relationships/printerSettings" Target="../printerSettings/printerSettings13.bin"/><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42.xml"/><Relationship Id="rId3" Type="http://schemas.openxmlformats.org/officeDocument/2006/relationships/vmlDrawing" Target="../drawings/vmlDrawing9.vml"/><Relationship Id="rId7" Type="http://schemas.openxmlformats.org/officeDocument/2006/relationships/ctrlProp" Target="../ctrlProps/ctrlProp41.xml"/><Relationship Id="rId2" Type="http://schemas.openxmlformats.org/officeDocument/2006/relationships/drawing" Target="../drawings/drawing9.xml"/><Relationship Id="rId1" Type="http://schemas.openxmlformats.org/officeDocument/2006/relationships/printerSettings" Target="../printerSettings/printerSettings14.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10.vml"/><Relationship Id="rId7" Type="http://schemas.openxmlformats.org/officeDocument/2006/relationships/ctrlProp" Target="../ctrlProps/ctrlProp46.xml"/><Relationship Id="rId2" Type="http://schemas.openxmlformats.org/officeDocument/2006/relationships/drawing" Target="../drawings/drawing10.xml"/><Relationship Id="rId1" Type="http://schemas.openxmlformats.org/officeDocument/2006/relationships/printerSettings" Target="../printerSettings/printerSettings15.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11.vml"/><Relationship Id="rId7" Type="http://schemas.openxmlformats.org/officeDocument/2006/relationships/ctrlProp" Target="../ctrlProps/ctrlProp51.xml"/><Relationship Id="rId2" Type="http://schemas.openxmlformats.org/officeDocument/2006/relationships/drawing" Target="../drawings/drawing11.xml"/><Relationship Id="rId1" Type="http://schemas.openxmlformats.org/officeDocument/2006/relationships/printerSettings" Target="../printerSettings/printerSettings16.bin"/><Relationship Id="rId6" Type="http://schemas.openxmlformats.org/officeDocument/2006/relationships/ctrlProp" Target="../ctrlProps/ctrlProp50.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7.xml"/><Relationship Id="rId3" Type="http://schemas.openxmlformats.org/officeDocument/2006/relationships/vmlDrawing" Target="../drawings/vmlDrawing12.vml"/><Relationship Id="rId7" Type="http://schemas.openxmlformats.org/officeDocument/2006/relationships/ctrlProp" Target="../ctrlProps/ctrlProp56.xml"/><Relationship Id="rId2" Type="http://schemas.openxmlformats.org/officeDocument/2006/relationships/drawing" Target="../drawings/drawing12.xml"/><Relationship Id="rId1" Type="http://schemas.openxmlformats.org/officeDocument/2006/relationships/printerSettings" Target="../printerSettings/printerSettings17.bin"/><Relationship Id="rId6" Type="http://schemas.openxmlformats.org/officeDocument/2006/relationships/ctrlProp" Target="../ctrlProps/ctrlProp55.xml"/><Relationship Id="rId5" Type="http://schemas.openxmlformats.org/officeDocument/2006/relationships/ctrlProp" Target="../ctrlProps/ctrlProp54.xml"/><Relationship Id="rId4" Type="http://schemas.openxmlformats.org/officeDocument/2006/relationships/ctrlProp" Target="../ctrlProps/ctrlProp53.xml"/><Relationship Id="rId9" Type="http://schemas.openxmlformats.org/officeDocument/2006/relationships/ctrlProp" Target="../ctrlProps/ctrlProp58.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vmlDrawing" Target="../drawings/vmlDrawing13.vml"/><Relationship Id="rId7" Type="http://schemas.openxmlformats.org/officeDocument/2006/relationships/ctrlProp" Target="../ctrlProps/ctrlProp62.xml"/><Relationship Id="rId2" Type="http://schemas.openxmlformats.org/officeDocument/2006/relationships/drawing" Target="../drawings/drawing13.xml"/><Relationship Id="rId1" Type="http://schemas.openxmlformats.org/officeDocument/2006/relationships/printerSettings" Target="../printerSettings/printerSettings18.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 Id="rId9" Type="http://schemas.openxmlformats.org/officeDocument/2006/relationships/ctrlProp" Target="../ctrlProps/ctrlProp6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68.xml"/><Relationship Id="rId2" Type="http://schemas.openxmlformats.org/officeDocument/2006/relationships/drawing" Target="../drawings/drawing14.xml"/><Relationship Id="rId1" Type="http://schemas.openxmlformats.org/officeDocument/2006/relationships/printerSettings" Target="../printerSettings/printerSettings19.bin"/><Relationship Id="rId6" Type="http://schemas.openxmlformats.org/officeDocument/2006/relationships/ctrlProp" Target="../ctrlProps/ctrlProp67.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69.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74.xml"/><Relationship Id="rId3" Type="http://schemas.openxmlformats.org/officeDocument/2006/relationships/vmlDrawing" Target="../drawings/vmlDrawing16.vml"/><Relationship Id="rId7" Type="http://schemas.openxmlformats.org/officeDocument/2006/relationships/ctrlProp" Target="../ctrlProps/ctrlProp73.xml"/><Relationship Id="rId2" Type="http://schemas.openxmlformats.org/officeDocument/2006/relationships/drawing" Target="../drawings/drawing16.xml"/><Relationship Id="rId1" Type="http://schemas.openxmlformats.org/officeDocument/2006/relationships/printerSettings" Target="../printerSettings/printerSettings21.bin"/><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 Id="rId9" Type="http://schemas.openxmlformats.org/officeDocument/2006/relationships/ctrlProp" Target="../ctrlProps/ctrlProp75.xml"/></Relationships>
</file>

<file path=xl/worksheets/_rels/sheet25.xml.rels><?xml version="1.0" encoding="UTF-8" standalone="yes"?>
<Relationships xmlns="http://schemas.openxmlformats.org/package/2006/relationships"><Relationship Id="rId1" Type="http://schemas.openxmlformats.org/officeDocument/2006/relationships/hyperlink" Target="https://www.nutritionnc.com/snp/pdf/796-2Rev4printable.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image" Target="../media/image3.emf"/><Relationship Id="rId13" Type="http://schemas.openxmlformats.org/officeDocument/2006/relationships/control" Target="../activeX/activeX6.xml"/><Relationship Id="rId18" Type="http://schemas.openxmlformats.org/officeDocument/2006/relationships/image" Target="../media/image8.emf"/><Relationship Id="rId26" Type="http://schemas.openxmlformats.org/officeDocument/2006/relationships/image" Target="../media/image12.emf"/><Relationship Id="rId39" Type="http://schemas.openxmlformats.org/officeDocument/2006/relationships/control" Target="../activeX/activeX19.xml"/><Relationship Id="rId3" Type="http://schemas.openxmlformats.org/officeDocument/2006/relationships/control" Target="../activeX/activeX1.xml"/><Relationship Id="rId21" Type="http://schemas.openxmlformats.org/officeDocument/2006/relationships/control" Target="../activeX/activeX10.xml"/><Relationship Id="rId34" Type="http://schemas.openxmlformats.org/officeDocument/2006/relationships/image" Target="../media/image16.emf"/><Relationship Id="rId42" Type="http://schemas.openxmlformats.org/officeDocument/2006/relationships/image" Target="../media/image20.emf"/><Relationship Id="rId7" Type="http://schemas.openxmlformats.org/officeDocument/2006/relationships/control" Target="../activeX/activeX3.xml"/><Relationship Id="rId12" Type="http://schemas.openxmlformats.org/officeDocument/2006/relationships/image" Target="../media/image5.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8.emf"/><Relationship Id="rId2" Type="http://schemas.openxmlformats.org/officeDocument/2006/relationships/vmlDrawing" Target="../drawings/vmlDrawing2.vml"/><Relationship Id="rId16" Type="http://schemas.openxmlformats.org/officeDocument/2006/relationships/image" Target="../media/image7.emf"/><Relationship Id="rId20" Type="http://schemas.openxmlformats.org/officeDocument/2006/relationships/image" Target="../media/image9.emf"/><Relationship Id="rId29" Type="http://schemas.openxmlformats.org/officeDocument/2006/relationships/control" Target="../activeX/activeX14.xml"/><Relationship Id="rId41" Type="http://schemas.openxmlformats.org/officeDocument/2006/relationships/control" Target="../activeX/activeX20.xml"/><Relationship Id="rId1" Type="http://schemas.openxmlformats.org/officeDocument/2006/relationships/drawing" Target="../drawings/drawing2.xml"/><Relationship Id="rId6" Type="http://schemas.openxmlformats.org/officeDocument/2006/relationships/image" Target="../media/image2.emf"/><Relationship Id="rId11" Type="http://schemas.openxmlformats.org/officeDocument/2006/relationships/control" Target="../activeX/activeX5.xml"/><Relationship Id="rId24" Type="http://schemas.openxmlformats.org/officeDocument/2006/relationships/image" Target="../media/image11.emf"/><Relationship Id="rId32" Type="http://schemas.openxmlformats.org/officeDocument/2006/relationships/image" Target="../media/image15.emf"/><Relationship Id="rId37" Type="http://schemas.openxmlformats.org/officeDocument/2006/relationships/control" Target="../activeX/activeX18.xml"/><Relationship Id="rId40" Type="http://schemas.openxmlformats.org/officeDocument/2006/relationships/image" Target="../media/image19.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3.emf"/><Relationship Id="rId36" Type="http://schemas.openxmlformats.org/officeDocument/2006/relationships/image" Target="../media/image17.emf"/><Relationship Id="rId10" Type="http://schemas.openxmlformats.org/officeDocument/2006/relationships/image" Target="../media/image4.emf"/><Relationship Id="rId19" Type="http://schemas.openxmlformats.org/officeDocument/2006/relationships/control" Target="../activeX/activeX9.xml"/><Relationship Id="rId31" Type="http://schemas.openxmlformats.org/officeDocument/2006/relationships/control" Target="../activeX/activeX15.xml"/><Relationship Id="rId44" Type="http://schemas.openxmlformats.org/officeDocument/2006/relationships/image" Target="../media/image21.emf"/><Relationship Id="rId4" Type="http://schemas.openxmlformats.org/officeDocument/2006/relationships/image" Target="../media/image1.emf"/><Relationship Id="rId9" Type="http://schemas.openxmlformats.org/officeDocument/2006/relationships/control" Target="../activeX/activeX4.xml"/><Relationship Id="rId14" Type="http://schemas.openxmlformats.org/officeDocument/2006/relationships/image" Target="../media/image6.emf"/><Relationship Id="rId22" Type="http://schemas.openxmlformats.org/officeDocument/2006/relationships/image" Target="../media/image10.emf"/><Relationship Id="rId27" Type="http://schemas.openxmlformats.org/officeDocument/2006/relationships/control" Target="../activeX/activeX13.xml"/><Relationship Id="rId30" Type="http://schemas.openxmlformats.org/officeDocument/2006/relationships/image" Target="../media/image14.emf"/><Relationship Id="rId35" Type="http://schemas.openxmlformats.org/officeDocument/2006/relationships/control" Target="../activeX/activeX17.xml"/><Relationship Id="rId43" Type="http://schemas.openxmlformats.org/officeDocument/2006/relationships/control" Target="../activeX/activeX2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7FFB-52F2-4C7F-90A8-CDEB018A2412}">
  <sheetPr codeName="Sheet22"/>
  <dimension ref="B1:D34"/>
  <sheetViews>
    <sheetView workbookViewId="0">
      <selection activeCell="C15" sqref="C15:D15"/>
    </sheetView>
  </sheetViews>
  <sheetFormatPr defaultColWidth="8.85546875" defaultRowHeight="15"/>
  <cols>
    <col min="1" max="1" width="3.7109375" style="814" customWidth="1"/>
    <col min="2" max="2" width="39.85546875" style="814" customWidth="1"/>
    <col min="3" max="3" width="40.7109375" style="814" customWidth="1"/>
    <col min="4" max="4" width="12.7109375" style="814" customWidth="1"/>
    <col min="5" max="16384" width="8.85546875" style="814"/>
  </cols>
  <sheetData>
    <row r="1" spans="2:4" ht="15.75" thickBot="1"/>
    <row r="2" spans="2:4">
      <c r="B2" s="898" t="s">
        <v>889</v>
      </c>
      <c r="C2" s="899"/>
      <c r="D2" s="900"/>
    </row>
    <row r="3" spans="2:4" ht="15.75" thickBot="1">
      <c r="B3" s="901"/>
      <c r="C3" s="902"/>
      <c r="D3" s="903"/>
    </row>
    <row r="4" spans="2:4" ht="15" customHeight="1">
      <c r="B4" s="904" t="s">
        <v>2</v>
      </c>
      <c r="C4" s="905"/>
      <c r="D4" s="906"/>
    </row>
    <row r="5" spans="2:4">
      <c r="B5" s="907" t="s">
        <v>914</v>
      </c>
      <c r="C5" s="908"/>
      <c r="D5" s="909"/>
    </row>
    <row r="6" spans="2:4">
      <c r="B6" s="907" t="s">
        <v>915</v>
      </c>
      <c r="C6" s="908"/>
      <c r="D6" s="909"/>
    </row>
    <row r="7" spans="2:4">
      <c r="B7" s="907" t="s">
        <v>5</v>
      </c>
      <c r="C7" s="908"/>
      <c r="D7" s="909"/>
    </row>
    <row r="8" spans="2:4">
      <c r="B8" s="907" t="s">
        <v>898</v>
      </c>
      <c r="C8" s="908"/>
      <c r="D8" s="909"/>
    </row>
    <row r="9" spans="2:4" ht="15.75" thickBot="1">
      <c r="B9" s="910" t="s">
        <v>916</v>
      </c>
      <c r="C9" s="911"/>
      <c r="D9" s="912"/>
    </row>
    <row r="10" spans="2:4" ht="15.75" thickBot="1">
      <c r="B10" s="254"/>
      <c r="C10" s="241"/>
      <c r="D10" s="242"/>
    </row>
    <row r="11" spans="2:4" ht="15.75" thickBot="1">
      <c r="B11" s="913" t="s">
        <v>890</v>
      </c>
      <c r="C11" s="914"/>
      <c r="D11" s="915"/>
    </row>
    <row r="12" spans="2:4" ht="15.75" thickBot="1">
      <c r="B12" s="73"/>
      <c r="C12" s="72"/>
      <c r="D12" s="246"/>
    </row>
    <row r="13" spans="2:4" ht="18" thickBot="1">
      <c r="B13" s="889" t="s">
        <v>891</v>
      </c>
      <c r="C13" s="890"/>
      <c r="D13" s="891"/>
    </row>
    <row r="14" spans="2:4" ht="18" thickBot="1">
      <c r="B14" s="826"/>
      <c r="C14" s="827"/>
      <c r="D14" s="828"/>
    </row>
    <row r="15" spans="2:4" ht="24" thickBot="1">
      <c r="B15" s="829" t="s">
        <v>892</v>
      </c>
      <c r="C15" s="896"/>
      <c r="D15" s="897"/>
    </row>
    <row r="16" spans="2:4" ht="15.75" thickBot="1">
      <c r="B16" s="829"/>
      <c r="C16" s="830"/>
      <c r="D16" s="831"/>
    </row>
    <row r="17" spans="2:4" ht="24" thickBot="1">
      <c r="B17" s="832" t="s">
        <v>162</v>
      </c>
      <c r="C17" s="892"/>
      <c r="D17" s="893"/>
    </row>
    <row r="18" spans="2:4" ht="15.75" thickBot="1">
      <c r="B18" s="829"/>
      <c r="C18" s="830"/>
      <c r="D18" s="831"/>
    </row>
    <row r="19" spans="2:4" ht="24" thickBot="1">
      <c r="B19" s="832" t="s">
        <v>893</v>
      </c>
      <c r="C19" s="894"/>
      <c r="D19" s="895"/>
    </row>
    <row r="20" spans="2:4" ht="15.75" thickBot="1">
      <c r="B20" s="829"/>
      <c r="D20" s="815"/>
    </row>
    <row r="21" spans="2:4" ht="24" thickBot="1">
      <c r="B21" s="829" t="s">
        <v>894</v>
      </c>
      <c r="C21" s="892"/>
      <c r="D21" s="893"/>
    </row>
    <row r="22" spans="2:4" ht="15.75" thickBot="1">
      <c r="B22" s="829"/>
      <c r="D22" s="815"/>
    </row>
    <row r="23" spans="2:4" ht="24" thickBot="1">
      <c r="B23" s="832" t="s">
        <v>162</v>
      </c>
      <c r="C23" s="892"/>
      <c r="D23" s="893"/>
    </row>
    <row r="24" spans="2:4" ht="15.75" thickBot="1">
      <c r="B24" s="829"/>
      <c r="D24" s="815"/>
    </row>
    <row r="25" spans="2:4" ht="24" thickBot="1">
      <c r="B25" s="832" t="s">
        <v>895</v>
      </c>
      <c r="C25" s="894"/>
      <c r="D25" s="895"/>
    </row>
    <row r="26" spans="2:4" ht="15.75" thickBot="1">
      <c r="B26" s="816"/>
      <c r="D26" s="815"/>
    </row>
    <row r="27" spans="2:4" ht="18" thickBot="1">
      <c r="B27" s="889" t="s">
        <v>896</v>
      </c>
      <c r="C27" s="890"/>
      <c r="D27" s="891"/>
    </row>
    <row r="28" spans="2:4" ht="18" thickBot="1">
      <c r="B28" s="826"/>
      <c r="C28" s="833"/>
      <c r="D28" s="834"/>
    </row>
    <row r="29" spans="2:4" ht="24" thickBot="1">
      <c r="B29" s="829" t="s">
        <v>897</v>
      </c>
      <c r="C29" s="892"/>
      <c r="D29" s="893"/>
    </row>
    <row r="30" spans="2:4" ht="15.75" thickBot="1">
      <c r="B30" s="829"/>
      <c r="D30" s="815"/>
    </row>
    <row r="31" spans="2:4" ht="24" thickBot="1">
      <c r="B31" s="832" t="s">
        <v>162</v>
      </c>
      <c r="C31" s="892"/>
      <c r="D31" s="893"/>
    </row>
    <row r="32" spans="2:4" ht="15.75" thickBot="1">
      <c r="B32" s="829"/>
      <c r="D32" s="815"/>
    </row>
    <row r="33" spans="2:4" ht="24" thickBot="1">
      <c r="B33" s="832" t="s">
        <v>895</v>
      </c>
      <c r="C33" s="894"/>
      <c r="D33" s="895"/>
    </row>
    <row r="34" spans="2:4" ht="15.75" thickBot="1">
      <c r="B34" s="73"/>
      <c r="C34" s="72"/>
      <c r="D34" s="246"/>
    </row>
  </sheetData>
  <sheetProtection algorithmName="SHA-512" hashValue="D3Zbp4/hKhB90e7QypntisAQ5n6ILP2cRNWDsrUeJ8DDdMwlTfBWde42VKBa1gS55jrDwuSTlZTp42lTaKtl8g==" saltValue="USKLapPlXuRLab5ji8ctCw==" spinCount="100000" sheet="1" objects="1" scenarios="1"/>
  <mergeCells count="20">
    <mergeCell ref="B13:D13"/>
    <mergeCell ref="B2:D2"/>
    <mergeCell ref="B3:D3"/>
    <mergeCell ref="B4:D4"/>
    <mergeCell ref="B5:D5"/>
    <mergeCell ref="B6:D6"/>
    <mergeCell ref="B7:D7"/>
    <mergeCell ref="B8:D8"/>
    <mergeCell ref="B9:D9"/>
    <mergeCell ref="B11:D11"/>
    <mergeCell ref="B27:D27"/>
    <mergeCell ref="C29:D29"/>
    <mergeCell ref="C31:D31"/>
    <mergeCell ref="C33:D33"/>
    <mergeCell ref="C15:D15"/>
    <mergeCell ref="C17:D17"/>
    <mergeCell ref="C19:D19"/>
    <mergeCell ref="C21:D21"/>
    <mergeCell ref="C23:D23"/>
    <mergeCell ref="C25:D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D580-4E5F-4915-824B-157EE469886F}">
  <sheetPr codeName="Sheet8">
    <tabColor rgb="FFB9DCFF"/>
    <pageSetUpPr fitToPage="1"/>
  </sheetPr>
  <dimension ref="A1:AA40"/>
  <sheetViews>
    <sheetView zoomScaleNormal="100" workbookViewId="0">
      <selection activeCell="A8" sqref="A8:B8"/>
    </sheetView>
  </sheetViews>
  <sheetFormatPr defaultRowHeight="15"/>
  <cols>
    <col min="1" max="3" width="11.28515625" customWidth="1"/>
    <col min="4" max="4" width="19.42578125" customWidth="1"/>
    <col min="5" max="5" width="15.28515625" customWidth="1"/>
    <col min="6" max="6" width="17.85546875" customWidth="1"/>
    <col min="7" max="7" width="10.85546875" bestFit="1" customWidth="1"/>
    <col min="8" max="8" width="27.28515625" customWidth="1"/>
    <col min="27" max="27" width="23" style="644" bestFit="1" customWidth="1"/>
  </cols>
  <sheetData>
    <row r="1" spans="1:27" ht="15.75" thickBot="1">
      <c r="A1" s="117" t="s">
        <v>61</v>
      </c>
      <c r="B1" s="1236">
        <f>'Budget Summary'!$A9</f>
        <v>0</v>
      </c>
      <c r="C1" s="1236"/>
      <c r="D1" s="1236"/>
      <c r="E1" s="1236"/>
      <c r="F1" s="251"/>
      <c r="G1" s="118" t="s">
        <v>594</v>
      </c>
      <c r="H1" s="713">
        <f>'Budget Summary'!G9</f>
        <v>0</v>
      </c>
      <c r="AA1" s="644" t="s">
        <v>691</v>
      </c>
    </row>
    <row r="2" spans="1:27" ht="16.5" thickBot="1">
      <c r="A2" s="1136" t="s">
        <v>733</v>
      </c>
      <c r="B2" s="1137"/>
      <c r="C2" s="1137"/>
      <c r="D2" s="1137"/>
      <c r="E2" s="1137"/>
      <c r="F2" s="1137"/>
      <c r="G2" s="1137"/>
      <c r="H2" s="1138"/>
      <c r="AA2" s="644" t="s">
        <v>692</v>
      </c>
    </row>
    <row r="3" spans="1:27">
      <c r="A3" s="1237" t="s">
        <v>619</v>
      </c>
      <c r="B3" s="1238"/>
      <c r="C3" s="1238"/>
      <c r="D3" s="1238"/>
      <c r="E3" s="1238"/>
      <c r="F3" s="1238"/>
      <c r="G3" s="1238"/>
      <c r="H3" s="1239"/>
      <c r="AA3" s="644" t="s">
        <v>207</v>
      </c>
    </row>
    <row r="4" spans="1:27">
      <c r="A4" s="647"/>
      <c r="B4" s="392"/>
      <c r="C4" s="392"/>
      <c r="D4" s="392"/>
      <c r="E4" s="392"/>
      <c r="F4" s="392"/>
      <c r="G4" s="392"/>
      <c r="H4" s="393"/>
      <c r="AA4" s="644" t="s">
        <v>318</v>
      </c>
    </row>
    <row r="5" spans="1:27" ht="16.5" thickBot="1">
      <c r="A5" s="1240" t="s">
        <v>678</v>
      </c>
      <c r="B5" s="1241"/>
      <c r="C5" s="1241"/>
      <c r="D5" s="1241"/>
      <c r="E5" s="1241"/>
      <c r="F5" s="1241"/>
      <c r="G5" s="1241"/>
      <c r="H5" s="1242"/>
      <c r="AA5" s="644" t="s">
        <v>686</v>
      </c>
    </row>
    <row r="6" spans="1:27" ht="15.75" thickBot="1">
      <c r="A6" s="1243">
        <v>1</v>
      </c>
      <c r="B6" s="1244"/>
      <c r="C6" s="216">
        <v>2</v>
      </c>
      <c r="D6" s="216">
        <v>3</v>
      </c>
      <c r="E6" s="216">
        <v>4</v>
      </c>
      <c r="F6" s="216"/>
      <c r="G6" s="691">
        <v>5</v>
      </c>
      <c r="H6" s="216">
        <v>6</v>
      </c>
      <c r="AA6" s="644" t="s">
        <v>693</v>
      </c>
    </row>
    <row r="7" spans="1:27" ht="45.75" thickBot="1">
      <c r="A7" s="1245" t="s">
        <v>620</v>
      </c>
      <c r="B7" s="1246"/>
      <c r="C7" s="692" t="s">
        <v>685</v>
      </c>
      <c r="D7" s="648" t="s">
        <v>718</v>
      </c>
      <c r="E7" s="648" t="s">
        <v>621</v>
      </c>
      <c r="F7" s="648" t="s">
        <v>622</v>
      </c>
      <c r="G7" s="679" t="s">
        <v>683</v>
      </c>
      <c r="H7" s="649" t="s">
        <v>623</v>
      </c>
      <c r="AA7" s="644" t="s">
        <v>687</v>
      </c>
    </row>
    <row r="8" spans="1:27">
      <c r="A8" s="1247"/>
      <c r="B8" s="1248"/>
      <c r="C8" s="696"/>
      <c r="D8" s="433"/>
      <c r="E8" s="435"/>
      <c r="F8" s="172" t="str">
        <f>IF(D8&lt;1,"",D8*E8)</f>
        <v/>
      </c>
      <c r="G8" s="734"/>
      <c r="H8" s="469"/>
      <c r="AA8" s="644" t="s">
        <v>688</v>
      </c>
    </row>
    <row r="9" spans="1:27">
      <c r="A9" s="1217"/>
      <c r="B9" s="1218"/>
      <c r="C9" s="697"/>
      <c r="D9" s="381"/>
      <c r="E9" s="257"/>
      <c r="F9" s="172" t="str">
        <f t="shared" ref="F9:F16" si="0">IF(D9&lt;1,"",D9*E9)</f>
        <v/>
      </c>
      <c r="G9" s="735"/>
      <c r="H9" s="258"/>
      <c r="AA9" s="644" t="s">
        <v>233</v>
      </c>
    </row>
    <row r="10" spans="1:27">
      <c r="A10" s="1217"/>
      <c r="B10" s="1218"/>
      <c r="C10" s="697"/>
      <c r="D10" s="381"/>
      <c r="E10" s="257"/>
      <c r="F10" s="172" t="str">
        <f t="shared" si="0"/>
        <v/>
      </c>
      <c r="G10" s="735"/>
      <c r="H10" s="258"/>
      <c r="AA10" s="644" t="s">
        <v>694</v>
      </c>
    </row>
    <row r="11" spans="1:27">
      <c r="A11" s="1217"/>
      <c r="B11" s="1218"/>
      <c r="C11" s="697"/>
      <c r="D11" s="381"/>
      <c r="E11" s="257"/>
      <c r="F11" s="172" t="str">
        <f t="shared" si="0"/>
        <v/>
      </c>
      <c r="G11" s="735"/>
      <c r="H11" s="258"/>
      <c r="AA11" s="644" t="s">
        <v>689</v>
      </c>
    </row>
    <row r="12" spans="1:27">
      <c r="A12" s="1217"/>
      <c r="B12" s="1218"/>
      <c r="C12" s="697"/>
      <c r="D12" s="381"/>
      <c r="E12" s="257"/>
      <c r="F12" s="172" t="str">
        <f t="shared" si="0"/>
        <v/>
      </c>
      <c r="G12" s="735"/>
      <c r="H12" s="258"/>
      <c r="AA12" s="644" t="s">
        <v>690</v>
      </c>
    </row>
    <row r="13" spans="1:27">
      <c r="A13" s="1217"/>
      <c r="B13" s="1218"/>
      <c r="C13" s="697"/>
      <c r="D13" s="381"/>
      <c r="E13" s="257"/>
      <c r="F13" s="172" t="str">
        <f t="shared" si="0"/>
        <v/>
      </c>
      <c r="G13" s="735"/>
      <c r="H13" s="258"/>
    </row>
    <row r="14" spans="1:27">
      <c r="A14" s="1217"/>
      <c r="B14" s="1218"/>
      <c r="C14" s="697"/>
      <c r="D14" s="381"/>
      <c r="E14" s="257"/>
      <c r="F14" s="172" t="str">
        <f t="shared" si="0"/>
        <v/>
      </c>
      <c r="G14" s="735"/>
      <c r="H14" s="258"/>
    </row>
    <row r="15" spans="1:27">
      <c r="A15" s="1217"/>
      <c r="B15" s="1218"/>
      <c r="C15" s="697"/>
      <c r="D15" s="381"/>
      <c r="E15" s="257"/>
      <c r="F15" s="172" t="str">
        <f t="shared" si="0"/>
        <v/>
      </c>
      <c r="G15" s="735"/>
      <c r="H15" s="258"/>
    </row>
    <row r="16" spans="1:27" ht="15.75" thickBot="1">
      <c r="A16" s="1219"/>
      <c r="B16" s="1220"/>
      <c r="C16" s="698"/>
      <c r="D16" s="180"/>
      <c r="E16" s="286"/>
      <c r="F16" s="172" t="str">
        <f t="shared" si="0"/>
        <v/>
      </c>
      <c r="G16" s="736"/>
      <c r="H16" s="287"/>
    </row>
    <row r="17" spans="1:8" ht="15.75" thickBot="1">
      <c r="A17" s="276"/>
      <c r="B17" s="288"/>
      <c r="C17" s="288"/>
      <c r="D17" s="125"/>
      <c r="E17" s="289" t="s">
        <v>116</v>
      </c>
      <c r="F17" s="650">
        <f>SUM(F8:F16)</f>
        <v>0</v>
      </c>
      <c r="G17" s="680"/>
      <c r="H17" s="650">
        <f>SUM(H8:H16)</f>
        <v>0</v>
      </c>
    </row>
    <row r="18" spans="1:8">
      <c r="A18" s="71"/>
      <c r="H18" s="70"/>
    </row>
    <row r="19" spans="1:8" ht="15.75" thickBot="1">
      <c r="A19" s="370" t="s">
        <v>117</v>
      </c>
      <c r="B19" s="371"/>
      <c r="C19" s="371"/>
      <c r="D19" s="371"/>
      <c r="E19" s="371"/>
      <c r="F19" s="371"/>
      <c r="G19" s="371"/>
      <c r="H19" s="372"/>
    </row>
    <row r="20" spans="1:8">
      <c r="A20" s="1223" t="s">
        <v>624</v>
      </c>
      <c r="B20" s="1224"/>
      <c r="C20" s="1224"/>
      <c r="D20" s="1224"/>
      <c r="E20" s="1224"/>
      <c r="F20" s="1224"/>
      <c r="G20" s="1224"/>
      <c r="H20" s="1225"/>
    </row>
    <row r="21" spans="1:8">
      <c r="A21" s="1226"/>
      <c r="B21" s="1227"/>
      <c r="C21" s="1227"/>
      <c r="D21" s="1227"/>
      <c r="E21" s="1227"/>
      <c r="F21" s="1227"/>
      <c r="G21" s="1227"/>
      <c r="H21" s="1228"/>
    </row>
    <row r="22" spans="1:8">
      <c r="A22" s="1226"/>
      <c r="B22" s="1227"/>
      <c r="C22" s="1227"/>
      <c r="D22" s="1227"/>
      <c r="E22" s="1227"/>
      <c r="F22" s="1227"/>
      <c r="G22" s="1227"/>
      <c r="H22" s="1228"/>
    </row>
    <row r="23" spans="1:8">
      <c r="A23" s="1226"/>
      <c r="B23" s="1227"/>
      <c r="C23" s="1227"/>
      <c r="D23" s="1227"/>
      <c r="E23" s="1227"/>
      <c r="F23" s="1227"/>
      <c r="G23" s="1227"/>
      <c r="H23" s="1228"/>
    </row>
    <row r="24" spans="1:8" ht="15.75" thickBot="1">
      <c r="A24" s="1226"/>
      <c r="B24" s="1227"/>
      <c r="C24" s="1227"/>
      <c r="D24" s="1227"/>
      <c r="E24" s="1227"/>
      <c r="F24" s="1227"/>
      <c r="G24" s="1227"/>
      <c r="H24" s="1228"/>
    </row>
    <row r="25" spans="1:8">
      <c r="A25" s="254"/>
      <c r="B25" s="241"/>
      <c r="C25" s="241"/>
      <c r="D25" s="241"/>
      <c r="E25" s="241"/>
      <c r="F25" s="241"/>
      <c r="G25" s="241"/>
      <c r="H25" s="242"/>
    </row>
    <row r="26" spans="1:8">
      <c r="A26" s="1233" t="s">
        <v>752</v>
      </c>
      <c r="B26" s="1234"/>
      <c r="C26" s="1234"/>
      <c r="D26" s="1234"/>
      <c r="E26" s="1234"/>
      <c r="F26" s="1234"/>
      <c r="G26" s="1234"/>
      <c r="H26" s="1235"/>
    </row>
    <row r="27" spans="1:8">
      <c r="A27" s="694" t="s">
        <v>113</v>
      </c>
      <c r="B27" s="125"/>
      <c r="C27" s="125"/>
      <c r="D27" s="125"/>
      <c r="E27" s="125"/>
      <c r="F27" s="125"/>
      <c r="G27" s="125"/>
      <c r="H27" s="126"/>
    </row>
    <row r="28" spans="1:8">
      <c r="A28" s="694">
        <v>1</v>
      </c>
      <c r="B28" s="318" t="s">
        <v>625</v>
      </c>
      <c r="C28" s="371"/>
      <c r="D28" s="371"/>
      <c r="E28" s="371"/>
      <c r="F28" s="125"/>
      <c r="G28" s="125"/>
      <c r="H28" s="126"/>
    </row>
    <row r="29" spans="1:8">
      <c r="A29" s="694">
        <v>2</v>
      </c>
      <c r="B29" s="194" t="s">
        <v>684</v>
      </c>
      <c r="C29" s="125"/>
      <c r="D29" s="125"/>
      <c r="E29" s="125"/>
      <c r="F29" s="125"/>
      <c r="G29" s="125"/>
      <c r="H29" s="126"/>
    </row>
    <row r="30" spans="1:8">
      <c r="A30" s="694">
        <v>3</v>
      </c>
      <c r="B30" s="194" t="s">
        <v>626</v>
      </c>
      <c r="C30" s="125"/>
      <c r="D30" s="125"/>
      <c r="E30" s="125"/>
      <c r="F30" s="125"/>
      <c r="G30" s="125"/>
      <c r="H30" s="126"/>
    </row>
    <row r="31" spans="1:8" ht="28.15" customHeight="1">
      <c r="A31" s="252">
        <v>4</v>
      </c>
      <c r="B31" s="1232" t="s">
        <v>750</v>
      </c>
      <c r="C31" s="1232"/>
      <c r="D31" s="1232"/>
      <c r="E31" s="1232"/>
      <c r="F31" s="1232"/>
      <c r="G31" s="693"/>
      <c r="H31" s="126"/>
    </row>
    <row r="32" spans="1:8">
      <c r="A32" s="694">
        <v>5</v>
      </c>
      <c r="B32" s="194" t="s">
        <v>673</v>
      </c>
      <c r="C32" s="125"/>
      <c r="D32" s="125"/>
      <c r="E32" s="125"/>
      <c r="F32" s="125"/>
      <c r="G32" s="125"/>
      <c r="H32" s="126"/>
    </row>
    <row r="33" spans="1:8">
      <c r="A33" s="694">
        <v>6</v>
      </c>
      <c r="B33" s="194" t="s">
        <v>627</v>
      </c>
      <c r="C33" s="125"/>
      <c r="D33" s="125"/>
      <c r="E33" s="125"/>
      <c r="F33" s="125"/>
      <c r="G33" s="125"/>
      <c r="H33" s="126"/>
    </row>
    <row r="34" spans="1:8">
      <c r="A34" s="188"/>
      <c r="B34" s="194"/>
      <c r="C34" s="125"/>
      <c r="D34" s="125"/>
      <c r="E34" s="125"/>
      <c r="F34" s="125"/>
      <c r="G34" s="125"/>
      <c r="H34" s="126"/>
    </row>
    <row r="35" spans="1:8">
      <c r="A35" s="127" t="s">
        <v>742</v>
      </c>
      <c r="B35" s="124"/>
      <c r="C35" s="124"/>
      <c r="D35" s="124"/>
      <c r="E35" s="124"/>
      <c r="H35" s="298"/>
    </row>
    <row r="36" spans="1:8">
      <c r="A36" s="651"/>
      <c r="B36" s="396"/>
      <c r="C36" s="396"/>
      <c r="D36" s="396"/>
      <c r="E36" s="396"/>
      <c r="F36" s="396"/>
      <c r="G36" s="396"/>
      <c r="H36" s="397"/>
    </row>
    <row r="37" spans="1:8" ht="15.75" thickBot="1">
      <c r="A37" s="652"/>
      <c r="B37" s="399"/>
      <c r="C37" s="399"/>
      <c r="D37" s="399"/>
      <c r="E37" s="399"/>
      <c r="F37" s="399"/>
      <c r="G37" s="399"/>
      <c r="H37" s="400"/>
    </row>
    <row r="38" spans="1:8" ht="15.75" thickBot="1">
      <c r="A38" s="1229"/>
      <c r="B38" s="1230"/>
      <c r="C38" s="1230"/>
      <c r="D38" s="1230"/>
      <c r="E38" s="1230"/>
      <c r="F38" s="1230"/>
      <c r="G38" s="1230"/>
      <c r="H38" s="1231"/>
    </row>
    <row r="39" spans="1:8" ht="15.75" thickBot="1">
      <c r="A39" s="1221" t="s">
        <v>734</v>
      </c>
      <c r="B39" s="1222"/>
      <c r="C39" s="1222"/>
      <c r="D39" s="1222"/>
      <c r="E39" s="1222"/>
      <c r="F39" s="653"/>
      <c r="G39" s="668"/>
      <c r="H39" s="654"/>
    </row>
    <row r="40" spans="1:8" ht="15.75" thickBot="1">
      <c r="A40" s="655" t="s">
        <v>723</v>
      </c>
      <c r="B40" s="656"/>
      <c r="C40" s="656"/>
      <c r="D40" s="657"/>
      <c r="E40" s="657"/>
      <c r="F40" s="657"/>
      <c r="G40" s="657"/>
      <c r="H40" s="654" t="s">
        <v>918</v>
      </c>
    </row>
  </sheetData>
  <sheetProtection algorithmName="SHA-512" hashValue="ujmnR8M670/YB+W75C4n9Y7/eq7gZ5RHDbsi3rNA+N8n6XwUDHivu981slo+dZ692SX/vY+wjePDpq5dqt2dGA==" saltValue="APpf+UPt7kQbz6fHHQlBlw==" spinCount="100000" sheet="1" objects="1" scenarios="1"/>
  <mergeCells count="20">
    <mergeCell ref="A12:B12"/>
    <mergeCell ref="A13:B13"/>
    <mergeCell ref="A7:B7"/>
    <mergeCell ref="A8:B8"/>
    <mergeCell ref="A9:B9"/>
    <mergeCell ref="A10:B10"/>
    <mergeCell ref="A11:B11"/>
    <mergeCell ref="B1:E1"/>
    <mergeCell ref="A2:H2"/>
    <mergeCell ref="A3:H3"/>
    <mergeCell ref="A5:H5"/>
    <mergeCell ref="A6:B6"/>
    <mergeCell ref="A14:B14"/>
    <mergeCell ref="A15:B15"/>
    <mergeCell ref="A16:B16"/>
    <mergeCell ref="A39:E39"/>
    <mergeCell ref="A20:H24"/>
    <mergeCell ref="A38:H38"/>
    <mergeCell ref="B31:F31"/>
    <mergeCell ref="A26:H26"/>
  </mergeCells>
  <dataValidations count="1">
    <dataValidation type="list" allowBlank="1" showInputMessage="1" showErrorMessage="1" errorTitle="Budget" error="Must be a valid Budget Line Item from the drop down list." sqref="C8:C16" xr:uid="{35DA5304-37A8-411B-8468-E2EE25657B38}">
      <formula1>$AA$1:$AA$12</formula1>
    </dataValidation>
  </dataValidations>
  <printOptions horizontalCentered="1"/>
  <pageMargins left="0.25" right="0.25" top="0.75" bottom="0.75" header="0.3" footer="0.3"/>
  <pageSetup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0</xdr:col>
                    <xdr:colOff>0</xdr:colOff>
                    <xdr:row>34</xdr:row>
                    <xdr:rowOff>161925</xdr:rowOff>
                  </from>
                  <to>
                    <xdr:col>4</xdr:col>
                    <xdr:colOff>247650</xdr:colOff>
                    <xdr:row>36</xdr:row>
                    <xdr:rowOff>19050</xdr:rowOff>
                  </to>
                </anchor>
              </controlPr>
            </control>
          </mc:Choice>
        </mc:AlternateContent>
        <mc:AlternateContent xmlns:mc="http://schemas.openxmlformats.org/markup-compatibility/2006">
          <mc:Choice Requires="x14">
            <control shapeId="66562" r:id="rId5" name="Check Box 2">
              <controlPr defaultSize="0" autoFill="0" autoLine="0" autoPict="0">
                <anchor moveWithCells="1">
                  <from>
                    <xdr:col>0</xdr:col>
                    <xdr:colOff>0</xdr:colOff>
                    <xdr:row>35</xdr:row>
                    <xdr:rowOff>161925</xdr:rowOff>
                  </from>
                  <to>
                    <xdr:col>3</xdr:col>
                    <xdr:colOff>457200</xdr:colOff>
                    <xdr:row>37</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8E311DF9-113F-4B94-819C-3911DB6B7A18}">
            <xm:f>'C - Other Inc (Required)'!$I$40=0</xm:f>
            <x14:dxf>
              <font>
                <color theme="0"/>
              </font>
              <fill>
                <patternFill patternType="none">
                  <bgColor auto="1"/>
                </patternFill>
              </fill>
              <border>
                <left/>
                <right/>
                <top/>
                <bottom/>
                <vertical/>
                <horizontal/>
              </border>
            </x14:dxf>
          </x14:cfRule>
          <xm:sqref>A1:XX44444</xm:sqref>
        </x14:conditionalFormatting>
        <x14:conditionalFormatting xmlns:xm="http://schemas.microsoft.com/office/excel/2006/main">
          <x14:cfRule type="expression" priority="8" id="{FD7D974F-3700-4768-A35B-224B08F13170}">
            <xm:f>'C - Other Inc (Required)'!$I$40=0</xm:f>
            <x14:dxf>
              <font>
                <color theme="1"/>
              </font>
            </x14:dxf>
          </x14:cfRule>
          <xm:sqref>A5:H5</xm:sqref>
        </x14:conditionalFormatting>
        <x14:conditionalFormatting xmlns:xm="http://schemas.microsoft.com/office/excel/2006/main">
          <x14:cfRule type="expression" priority="1" id="{39FCC8E6-2C56-436A-9916-46CAB4183B6F}">
            <xm:f>'C:\Users\alturner4\Documents\Old\[Copy of Revised Training 2019-2020 SO of Unaffiliated Centers Budget_cj edits.xlsx]C - Other Inc (Required)'!#REF!=0</xm:f>
            <x14:dxf>
              <font>
                <color theme="0"/>
              </font>
              <fill>
                <patternFill patternType="none">
                  <bgColor auto="1"/>
                </patternFill>
              </fill>
              <border>
                <left/>
                <right/>
                <top/>
                <bottom/>
                <vertical/>
                <horizontal/>
              </border>
            </x14:dxf>
          </x14:cfRule>
          <xm:sqref>A8:E10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4587-1D5B-4F4C-8B74-062A58C8081B}">
  <sheetPr codeName="Sheet9">
    <tabColor theme="8" tint="0.59999389629810485"/>
    <pageSetUpPr fitToPage="1"/>
  </sheetPr>
  <dimension ref="A1:AA83"/>
  <sheetViews>
    <sheetView zoomScaleNormal="100" workbookViewId="0">
      <selection activeCell="J6" sqref="J6"/>
    </sheetView>
  </sheetViews>
  <sheetFormatPr defaultRowHeight="15"/>
  <cols>
    <col min="1" max="1" width="15" customWidth="1"/>
    <col min="2" max="2" width="17.7109375" customWidth="1"/>
    <col min="3" max="3" width="8.28515625" customWidth="1"/>
    <col min="4" max="4" width="9.28515625" customWidth="1"/>
    <col min="5" max="5" width="10.7109375" bestFit="1" customWidth="1"/>
    <col min="6" max="6" width="13.140625" customWidth="1"/>
    <col min="7" max="7" width="15.85546875" customWidth="1"/>
    <col min="8" max="8" width="12" customWidth="1"/>
    <col min="9" max="9" width="12.140625" bestFit="1" customWidth="1"/>
    <col min="10" max="10" width="13.140625" customWidth="1"/>
    <col min="11" max="11" width="14.140625" customWidth="1"/>
    <col min="12" max="12" width="16.140625" customWidth="1"/>
  </cols>
  <sheetData>
    <row r="1" spans="1:27" ht="15.75" thickBot="1">
      <c r="A1" s="117" t="s">
        <v>61</v>
      </c>
      <c r="B1" s="1249">
        <f>'Budget Summary'!A9</f>
        <v>0</v>
      </c>
      <c r="C1" s="1249"/>
      <c r="D1" s="1249"/>
      <c r="E1" s="1249"/>
      <c r="F1" s="1249"/>
      <c r="G1" s="1249"/>
      <c r="H1" s="1249"/>
      <c r="I1" s="1249"/>
      <c r="J1" s="1249"/>
      <c r="K1" s="118" t="s">
        <v>594</v>
      </c>
      <c r="L1" s="119">
        <f>'Budget Summary'!G9</f>
        <v>0</v>
      </c>
    </row>
    <row r="2" spans="1:27" ht="16.5" thickBot="1">
      <c r="A2" s="1136" t="s">
        <v>737</v>
      </c>
      <c r="B2" s="1137"/>
      <c r="C2" s="1137"/>
      <c r="D2" s="1137"/>
      <c r="E2" s="1137"/>
      <c r="F2" s="1137"/>
      <c r="G2" s="1137"/>
      <c r="H2" s="1137"/>
      <c r="I2" s="1137"/>
      <c r="J2" s="1137"/>
      <c r="K2" s="1137"/>
      <c r="L2" s="1138"/>
    </row>
    <row r="3" spans="1:27">
      <c r="A3" s="120" t="s">
        <v>88</v>
      </c>
      <c r="B3" s="121"/>
      <c r="C3" s="121"/>
      <c r="D3" s="121"/>
      <c r="E3" s="121"/>
      <c r="F3" s="121"/>
      <c r="G3" s="121"/>
      <c r="H3" s="121"/>
      <c r="I3" s="121"/>
      <c r="J3" s="121"/>
      <c r="K3" s="121"/>
      <c r="L3" s="122"/>
    </row>
    <row r="4" spans="1:27" ht="57.6" customHeight="1">
      <c r="A4" s="1250" t="s">
        <v>751</v>
      </c>
      <c r="B4" s="1251"/>
      <c r="C4" s="1251"/>
      <c r="D4" s="1251"/>
      <c r="E4" s="1251"/>
      <c r="F4" s="1251"/>
      <c r="G4" s="1251"/>
      <c r="H4" s="1251"/>
      <c r="I4" s="1251"/>
      <c r="J4" s="1251"/>
      <c r="K4" s="1251"/>
      <c r="L4" s="1252"/>
    </row>
    <row r="5" spans="1:27" ht="15.75" thickBot="1">
      <c r="A5" s="123"/>
      <c r="B5" s="124"/>
      <c r="C5" s="125"/>
      <c r="D5" s="125"/>
      <c r="E5" s="125"/>
      <c r="F5" s="125"/>
      <c r="G5" s="125"/>
      <c r="H5" s="125"/>
      <c r="I5" s="125"/>
      <c r="J5" s="481">
        <v>1</v>
      </c>
      <c r="K5" s="125"/>
      <c r="L5" s="126"/>
    </row>
    <row r="6" spans="1:27" ht="15.75" thickBot="1">
      <c r="A6" s="127" t="s">
        <v>89</v>
      </c>
      <c r="B6" s="124"/>
      <c r="C6" s="125"/>
      <c r="D6" s="125"/>
      <c r="E6" s="125"/>
      <c r="F6" s="125"/>
      <c r="G6" s="125"/>
      <c r="H6" s="125"/>
      <c r="I6" s="125"/>
      <c r="J6" s="128" t="s">
        <v>18</v>
      </c>
      <c r="L6" s="126"/>
    </row>
    <row r="7" spans="1:27" ht="15.75" thickBot="1">
      <c r="A7" s="127" t="s">
        <v>91</v>
      </c>
      <c r="B7" s="124"/>
      <c r="C7" s="125"/>
      <c r="D7" s="125"/>
      <c r="E7" s="125"/>
      <c r="F7" s="125"/>
      <c r="G7" s="125"/>
      <c r="H7" s="125"/>
      <c r="I7" s="125"/>
      <c r="J7" s="128"/>
      <c r="K7" s="129" t="s">
        <v>90</v>
      </c>
      <c r="L7" s="126"/>
      <c r="AA7" t="s">
        <v>18</v>
      </c>
    </row>
    <row r="8" spans="1:27" ht="15.75" thickBot="1">
      <c r="A8" s="123"/>
      <c r="B8" s="124"/>
      <c r="C8" s="125"/>
      <c r="D8" s="125"/>
      <c r="E8" s="125"/>
      <c r="F8" s="125"/>
      <c r="G8" s="125"/>
      <c r="H8" s="125"/>
      <c r="I8" s="125"/>
      <c r="J8" s="481">
        <v>2</v>
      </c>
      <c r="K8" s="125"/>
      <c r="L8" s="126"/>
      <c r="AA8" t="s">
        <v>9</v>
      </c>
    </row>
    <row r="9" spans="1:27" ht="15.75" thickBot="1">
      <c r="A9" s="127" t="s">
        <v>418</v>
      </c>
      <c r="B9" s="124"/>
      <c r="C9" s="125"/>
      <c r="D9" s="125"/>
      <c r="E9" s="125"/>
      <c r="F9" s="125"/>
      <c r="G9" s="125"/>
      <c r="H9" s="125"/>
      <c r="I9" s="125"/>
      <c r="J9" s="128" t="s">
        <v>9</v>
      </c>
      <c r="K9" s="125"/>
      <c r="L9" s="126"/>
    </row>
    <row r="10" spans="1:27">
      <c r="A10" s="664" t="s">
        <v>628</v>
      </c>
      <c r="B10" s="130"/>
      <c r="C10" s="129" t="s">
        <v>419</v>
      </c>
      <c r="D10" s="125"/>
      <c r="E10" s="129"/>
      <c r="F10" s="125"/>
      <c r="G10" s="125"/>
      <c r="H10" s="125"/>
      <c r="I10" s="125"/>
      <c r="J10" s="125"/>
      <c r="K10" s="125"/>
      <c r="L10" s="126"/>
    </row>
    <row r="11" spans="1:27">
      <c r="A11" s="664" t="s">
        <v>629</v>
      </c>
      <c r="B11" s="130"/>
      <c r="C11" s="129" t="s">
        <v>420</v>
      </c>
      <c r="D11" s="125"/>
      <c r="E11" s="129"/>
      <c r="F11" s="125"/>
      <c r="G11" s="125"/>
      <c r="H11" s="124" t="s">
        <v>701</v>
      </c>
      <c r="I11" s="125"/>
      <c r="J11" s="125"/>
      <c r="K11" s="125"/>
      <c r="L11" s="126"/>
    </row>
    <row r="12" spans="1:27">
      <c r="A12" s="664" t="s">
        <v>630</v>
      </c>
      <c r="B12" s="131"/>
      <c r="C12" s="129" t="s">
        <v>866</v>
      </c>
      <c r="D12" s="125"/>
      <c r="E12" s="129"/>
      <c r="F12" s="125"/>
      <c r="G12" s="125"/>
      <c r="H12" s="124" t="s">
        <v>421</v>
      </c>
      <c r="I12" s="125"/>
      <c r="J12" s="125"/>
      <c r="K12" s="125"/>
      <c r="L12" s="126"/>
    </row>
    <row r="13" spans="1:27">
      <c r="A13" s="71"/>
      <c r="B13" s="132">
        <f>SUM(B10:B12)</f>
        <v>0</v>
      </c>
      <c r="C13" s="124" t="s">
        <v>422</v>
      </c>
      <c r="D13" s="125"/>
      <c r="E13" s="124"/>
      <c r="F13" s="125"/>
      <c r="G13" s="125"/>
      <c r="H13" s="125"/>
      <c r="I13" s="125"/>
      <c r="J13" s="125"/>
      <c r="K13" s="125"/>
      <c r="L13" s="126"/>
    </row>
    <row r="14" spans="1:27" ht="15.75" thickBot="1">
      <c r="A14" s="133"/>
      <c r="B14" s="134"/>
      <c r="C14" s="135"/>
      <c r="D14" s="135"/>
      <c r="E14" s="135"/>
      <c r="F14" s="707" t="s">
        <v>699</v>
      </c>
      <c r="G14" s="135"/>
      <c r="H14" s="135"/>
      <c r="I14" s="135"/>
      <c r="J14" s="135"/>
      <c r="K14" s="135"/>
      <c r="L14" s="136"/>
    </row>
    <row r="15" spans="1:27" ht="15.75" thickBot="1">
      <c r="A15" s="1243" t="s">
        <v>92</v>
      </c>
      <c r="B15" s="1236"/>
      <c r="C15" s="1244"/>
      <c r="D15" s="137"/>
      <c r="E15" s="137"/>
      <c r="F15" s="137"/>
      <c r="G15" s="138"/>
      <c r="H15" s="138"/>
      <c r="I15" s="139"/>
      <c r="J15" s="1256" t="s">
        <v>93</v>
      </c>
      <c r="K15" s="1257"/>
      <c r="L15" s="140" t="s">
        <v>94</v>
      </c>
    </row>
    <row r="16" spans="1:27" ht="15.75" thickBot="1">
      <c r="A16" s="141">
        <v>3</v>
      </c>
      <c r="B16" s="137">
        <v>4</v>
      </c>
      <c r="C16" s="142">
        <v>5</v>
      </c>
      <c r="D16" s="142">
        <v>6</v>
      </c>
      <c r="E16" s="142"/>
      <c r="F16" s="142">
        <v>7</v>
      </c>
      <c r="G16" s="142"/>
      <c r="H16" s="142"/>
      <c r="I16" s="142"/>
      <c r="J16" s="142"/>
      <c r="K16" s="142"/>
      <c r="L16" s="139">
        <v>8</v>
      </c>
    </row>
    <row r="17" spans="1:12" ht="90.75" thickBot="1">
      <c r="A17" s="143" t="s">
        <v>95</v>
      </c>
      <c r="B17" s="144" t="s">
        <v>96</v>
      </c>
      <c r="C17" s="145" t="s">
        <v>423</v>
      </c>
      <c r="D17" s="145" t="s">
        <v>424</v>
      </c>
      <c r="E17" s="145" t="s">
        <v>97</v>
      </c>
      <c r="F17" s="145" t="s">
        <v>425</v>
      </c>
      <c r="G17" s="145" t="s">
        <v>426</v>
      </c>
      <c r="H17" s="145" t="s">
        <v>98</v>
      </c>
      <c r="I17" s="145" t="s">
        <v>99</v>
      </c>
      <c r="J17" s="145" t="s">
        <v>427</v>
      </c>
      <c r="K17" s="146" t="s">
        <v>428</v>
      </c>
      <c r="L17" s="147" t="s">
        <v>429</v>
      </c>
    </row>
    <row r="18" spans="1:12">
      <c r="A18" s="148" t="s">
        <v>100</v>
      </c>
      <c r="B18" s="149" t="s">
        <v>101</v>
      </c>
      <c r="C18" s="150">
        <v>14</v>
      </c>
      <c r="D18" s="151">
        <v>40</v>
      </c>
      <c r="E18" s="152">
        <f>+D18*C18*4.33333333333333</f>
        <v>2426.6666666666652</v>
      </c>
      <c r="F18" s="687">
        <v>160</v>
      </c>
      <c r="G18" s="754">
        <f t="shared" ref="G18:G19" si="0">ROUND(F18/(D18*52/12),3)</f>
        <v>0.92300000000000004</v>
      </c>
      <c r="H18" s="152">
        <f>+E18*G18</f>
        <v>2239.8133333333321</v>
      </c>
      <c r="I18" s="152">
        <f>H18*$B$13</f>
        <v>0</v>
      </c>
      <c r="J18" s="152">
        <f>SUM(H18:I18)</f>
        <v>2239.8133333333321</v>
      </c>
      <c r="K18" s="152">
        <f>ROUND(J18*12,2)</f>
        <v>26877.759999999998</v>
      </c>
      <c r="L18" s="153">
        <v>150</v>
      </c>
    </row>
    <row r="19" spans="1:12" ht="15.75" thickBot="1">
      <c r="A19" s="154" t="s">
        <v>102</v>
      </c>
      <c r="B19" s="155" t="s">
        <v>103</v>
      </c>
      <c r="C19" s="156">
        <v>10</v>
      </c>
      <c r="D19" s="688">
        <v>40</v>
      </c>
      <c r="E19" s="157">
        <f t="shared" ref="E19:E44" si="1">+D19*C19*4.33333333333333</f>
        <v>1733.3333333333321</v>
      </c>
      <c r="F19" s="688">
        <v>173.33</v>
      </c>
      <c r="G19" s="755">
        <f t="shared" si="0"/>
        <v>1</v>
      </c>
      <c r="H19" s="157">
        <f t="shared" ref="H19:H44" si="2">+E19*G19</f>
        <v>1733.3333333333321</v>
      </c>
      <c r="I19" s="157">
        <f t="shared" ref="I19:I44" si="3">H19*$B$13</f>
        <v>0</v>
      </c>
      <c r="J19" s="157">
        <f t="shared" ref="J19:J44" si="4">SUM(H19:I19)</f>
        <v>1733.3333333333321</v>
      </c>
      <c r="K19" s="157">
        <f t="shared" ref="K19:K44" si="5">ROUND(J19*12,2)</f>
        <v>20800</v>
      </c>
      <c r="L19" s="158">
        <v>95</v>
      </c>
    </row>
    <row r="20" spans="1:12">
      <c r="A20" s="159"/>
      <c r="B20" s="160"/>
      <c r="C20" s="161"/>
      <c r="D20" s="162">
        <v>9.9999999999999995E-8</v>
      </c>
      <c r="E20" s="163">
        <f t="shared" si="1"/>
        <v>0</v>
      </c>
      <c r="F20" s="699"/>
      <c r="G20" s="756">
        <f>ROUND(F20/(D20*52/12),3)</f>
        <v>0</v>
      </c>
      <c r="H20" s="165">
        <f t="shared" si="2"/>
        <v>0</v>
      </c>
      <c r="I20" s="165">
        <f t="shared" si="3"/>
        <v>0</v>
      </c>
      <c r="J20" s="165">
        <f t="shared" si="4"/>
        <v>0</v>
      </c>
      <c r="K20" s="166">
        <f t="shared" si="5"/>
        <v>0</v>
      </c>
      <c r="L20" s="167"/>
    </row>
    <row r="21" spans="1:12">
      <c r="A21" s="168"/>
      <c r="B21" s="169"/>
      <c r="C21" s="170"/>
      <c r="D21" s="171">
        <v>9.9999999999999995E-8</v>
      </c>
      <c r="E21" s="172">
        <f t="shared" si="1"/>
        <v>0</v>
      </c>
      <c r="F21" s="700"/>
      <c r="G21" s="757">
        <f t="shared" ref="G21:G44" si="6">ROUND(F21/(D21*52/12),3)</f>
        <v>0</v>
      </c>
      <c r="H21" s="173">
        <f t="shared" si="2"/>
        <v>0</v>
      </c>
      <c r="I21" s="173">
        <f t="shared" si="3"/>
        <v>0</v>
      </c>
      <c r="J21" s="173">
        <f t="shared" si="4"/>
        <v>0</v>
      </c>
      <c r="K21" s="174">
        <f t="shared" si="5"/>
        <v>0</v>
      </c>
      <c r="L21" s="175"/>
    </row>
    <row r="22" spans="1:12">
      <c r="A22" s="168"/>
      <c r="B22" s="169"/>
      <c r="C22" s="170"/>
      <c r="D22" s="171">
        <v>9.9999999999999995E-8</v>
      </c>
      <c r="E22" s="172">
        <f t="shared" si="1"/>
        <v>0</v>
      </c>
      <c r="F22" s="701"/>
      <c r="G22" s="757">
        <f t="shared" si="6"/>
        <v>0</v>
      </c>
      <c r="H22" s="173">
        <f t="shared" si="2"/>
        <v>0</v>
      </c>
      <c r="I22" s="173">
        <f t="shared" si="3"/>
        <v>0</v>
      </c>
      <c r="J22" s="173">
        <f t="shared" si="4"/>
        <v>0</v>
      </c>
      <c r="K22" s="174">
        <f t="shared" si="5"/>
        <v>0</v>
      </c>
      <c r="L22" s="175"/>
    </row>
    <row r="23" spans="1:12">
      <c r="A23" s="168"/>
      <c r="B23" s="169"/>
      <c r="C23" s="170"/>
      <c r="D23" s="176">
        <v>9.9999999999999995E-8</v>
      </c>
      <c r="E23" s="172">
        <f t="shared" si="1"/>
        <v>0</v>
      </c>
      <c r="F23" s="700"/>
      <c r="G23" s="757">
        <f t="shared" si="6"/>
        <v>0</v>
      </c>
      <c r="H23" s="173">
        <f t="shared" si="2"/>
        <v>0</v>
      </c>
      <c r="I23" s="173">
        <f t="shared" si="3"/>
        <v>0</v>
      </c>
      <c r="J23" s="173">
        <f t="shared" si="4"/>
        <v>0</v>
      </c>
      <c r="K23" s="174">
        <f t="shared" si="5"/>
        <v>0</v>
      </c>
      <c r="L23" s="175"/>
    </row>
    <row r="24" spans="1:12">
      <c r="A24" s="168"/>
      <c r="B24" s="177"/>
      <c r="C24" s="170"/>
      <c r="D24" s="176">
        <v>9.9999999999999995E-8</v>
      </c>
      <c r="E24" s="172">
        <f t="shared" si="1"/>
        <v>0</v>
      </c>
      <c r="F24" s="700"/>
      <c r="G24" s="757">
        <f t="shared" si="6"/>
        <v>0</v>
      </c>
      <c r="H24" s="173">
        <f t="shared" si="2"/>
        <v>0</v>
      </c>
      <c r="I24" s="173">
        <f t="shared" si="3"/>
        <v>0</v>
      </c>
      <c r="J24" s="173">
        <f t="shared" si="4"/>
        <v>0</v>
      </c>
      <c r="K24" s="174">
        <f t="shared" si="5"/>
        <v>0</v>
      </c>
      <c r="L24" s="175"/>
    </row>
    <row r="25" spans="1:12">
      <c r="A25" s="168"/>
      <c r="B25" s="177"/>
      <c r="C25" s="170"/>
      <c r="D25" s="176">
        <v>9.9999999999999995E-8</v>
      </c>
      <c r="E25" s="172">
        <f t="shared" si="1"/>
        <v>0</v>
      </c>
      <c r="F25" s="700"/>
      <c r="G25" s="757">
        <f t="shared" si="6"/>
        <v>0</v>
      </c>
      <c r="H25" s="173">
        <f t="shared" si="2"/>
        <v>0</v>
      </c>
      <c r="I25" s="173">
        <f t="shared" si="3"/>
        <v>0</v>
      </c>
      <c r="J25" s="173">
        <f t="shared" si="4"/>
        <v>0</v>
      </c>
      <c r="K25" s="174">
        <f t="shared" si="5"/>
        <v>0</v>
      </c>
      <c r="L25" s="175"/>
    </row>
    <row r="26" spans="1:12">
      <c r="A26" s="168"/>
      <c r="B26" s="177"/>
      <c r="C26" s="170"/>
      <c r="D26" s="176">
        <v>9.9999999999999995E-8</v>
      </c>
      <c r="E26" s="172">
        <f t="shared" si="1"/>
        <v>0</v>
      </c>
      <c r="F26" s="700"/>
      <c r="G26" s="757">
        <f t="shared" si="6"/>
        <v>0</v>
      </c>
      <c r="H26" s="173">
        <f t="shared" si="2"/>
        <v>0</v>
      </c>
      <c r="I26" s="173">
        <f t="shared" si="3"/>
        <v>0</v>
      </c>
      <c r="J26" s="173">
        <f t="shared" si="4"/>
        <v>0</v>
      </c>
      <c r="K26" s="174">
        <f t="shared" si="5"/>
        <v>0</v>
      </c>
      <c r="L26" s="175"/>
    </row>
    <row r="27" spans="1:12">
      <c r="A27" s="168"/>
      <c r="B27" s="177"/>
      <c r="C27" s="170"/>
      <c r="D27" s="176">
        <v>9.9999999999999995E-8</v>
      </c>
      <c r="E27" s="172">
        <f t="shared" si="1"/>
        <v>0</v>
      </c>
      <c r="F27" s="700"/>
      <c r="G27" s="757">
        <f t="shared" si="6"/>
        <v>0</v>
      </c>
      <c r="H27" s="173">
        <f t="shared" si="2"/>
        <v>0</v>
      </c>
      <c r="I27" s="173">
        <f t="shared" si="3"/>
        <v>0</v>
      </c>
      <c r="J27" s="173">
        <f t="shared" si="4"/>
        <v>0</v>
      </c>
      <c r="K27" s="174">
        <f t="shared" si="5"/>
        <v>0</v>
      </c>
      <c r="L27" s="175"/>
    </row>
    <row r="28" spans="1:12">
      <c r="A28" s="168"/>
      <c r="B28" s="177"/>
      <c r="C28" s="170"/>
      <c r="D28" s="176">
        <v>9.9999999999999995E-8</v>
      </c>
      <c r="E28" s="172">
        <f t="shared" si="1"/>
        <v>0</v>
      </c>
      <c r="F28" s="700"/>
      <c r="G28" s="757">
        <f t="shared" si="6"/>
        <v>0</v>
      </c>
      <c r="H28" s="173">
        <f t="shared" si="2"/>
        <v>0</v>
      </c>
      <c r="I28" s="173">
        <f t="shared" si="3"/>
        <v>0</v>
      </c>
      <c r="J28" s="173">
        <f t="shared" si="4"/>
        <v>0</v>
      </c>
      <c r="K28" s="174">
        <f t="shared" si="5"/>
        <v>0</v>
      </c>
      <c r="L28" s="175"/>
    </row>
    <row r="29" spans="1:12">
      <c r="A29" s="168"/>
      <c r="B29" s="177"/>
      <c r="C29" s="170"/>
      <c r="D29" s="176">
        <v>9.9999999999999995E-8</v>
      </c>
      <c r="E29" s="172">
        <f t="shared" si="1"/>
        <v>0</v>
      </c>
      <c r="F29" s="700"/>
      <c r="G29" s="757">
        <f t="shared" si="6"/>
        <v>0</v>
      </c>
      <c r="H29" s="173">
        <f t="shared" si="2"/>
        <v>0</v>
      </c>
      <c r="I29" s="173">
        <f t="shared" si="3"/>
        <v>0</v>
      </c>
      <c r="J29" s="173">
        <f t="shared" si="4"/>
        <v>0</v>
      </c>
      <c r="K29" s="174">
        <f t="shared" si="5"/>
        <v>0</v>
      </c>
      <c r="L29" s="175"/>
    </row>
    <row r="30" spans="1:12">
      <c r="A30" s="168"/>
      <c r="B30" s="177"/>
      <c r="C30" s="170"/>
      <c r="D30" s="176">
        <v>9.9999999999999995E-8</v>
      </c>
      <c r="E30" s="172">
        <f t="shared" si="1"/>
        <v>0</v>
      </c>
      <c r="F30" s="700"/>
      <c r="G30" s="757">
        <f t="shared" si="6"/>
        <v>0</v>
      </c>
      <c r="H30" s="173">
        <f t="shared" si="2"/>
        <v>0</v>
      </c>
      <c r="I30" s="173">
        <f t="shared" si="3"/>
        <v>0</v>
      </c>
      <c r="J30" s="173">
        <f t="shared" si="4"/>
        <v>0</v>
      </c>
      <c r="K30" s="174">
        <f t="shared" si="5"/>
        <v>0</v>
      </c>
      <c r="L30" s="175"/>
    </row>
    <row r="31" spans="1:12">
      <c r="A31" s="168"/>
      <c r="B31" s="177"/>
      <c r="C31" s="170"/>
      <c r="D31" s="176">
        <v>9.9999999999999995E-8</v>
      </c>
      <c r="E31" s="172">
        <f t="shared" si="1"/>
        <v>0</v>
      </c>
      <c r="F31" s="700"/>
      <c r="G31" s="757">
        <f t="shared" si="6"/>
        <v>0</v>
      </c>
      <c r="H31" s="173">
        <f t="shared" si="2"/>
        <v>0</v>
      </c>
      <c r="I31" s="173">
        <f t="shared" si="3"/>
        <v>0</v>
      </c>
      <c r="J31" s="173">
        <f t="shared" si="4"/>
        <v>0</v>
      </c>
      <c r="K31" s="174">
        <f t="shared" si="5"/>
        <v>0</v>
      </c>
      <c r="L31" s="175"/>
    </row>
    <row r="32" spans="1:12">
      <c r="A32" s="168"/>
      <c r="B32" s="177"/>
      <c r="C32" s="170"/>
      <c r="D32" s="176">
        <v>9.9999999999999995E-8</v>
      </c>
      <c r="E32" s="172">
        <f t="shared" si="1"/>
        <v>0</v>
      </c>
      <c r="F32" s="700"/>
      <c r="G32" s="757">
        <f t="shared" si="6"/>
        <v>0</v>
      </c>
      <c r="H32" s="173">
        <f t="shared" si="2"/>
        <v>0</v>
      </c>
      <c r="I32" s="173">
        <f t="shared" si="3"/>
        <v>0</v>
      </c>
      <c r="J32" s="173">
        <f t="shared" si="4"/>
        <v>0</v>
      </c>
      <c r="K32" s="174">
        <f t="shared" si="5"/>
        <v>0</v>
      </c>
      <c r="L32" s="175"/>
    </row>
    <row r="33" spans="1:12">
      <c r="A33" s="168"/>
      <c r="B33" s="177"/>
      <c r="C33" s="170"/>
      <c r="D33" s="176">
        <v>9.9999999999999995E-8</v>
      </c>
      <c r="E33" s="172">
        <f t="shared" si="1"/>
        <v>0</v>
      </c>
      <c r="F33" s="700"/>
      <c r="G33" s="757">
        <f t="shared" si="6"/>
        <v>0</v>
      </c>
      <c r="H33" s="173">
        <f t="shared" si="2"/>
        <v>0</v>
      </c>
      <c r="I33" s="173">
        <f t="shared" si="3"/>
        <v>0</v>
      </c>
      <c r="J33" s="173">
        <f t="shared" si="4"/>
        <v>0</v>
      </c>
      <c r="K33" s="174">
        <f t="shared" si="5"/>
        <v>0</v>
      </c>
      <c r="L33" s="175"/>
    </row>
    <row r="34" spans="1:12">
      <c r="A34" s="168"/>
      <c r="B34" s="177"/>
      <c r="C34" s="170"/>
      <c r="D34" s="176">
        <v>9.9999999999999995E-8</v>
      </c>
      <c r="E34" s="172">
        <f t="shared" si="1"/>
        <v>0</v>
      </c>
      <c r="F34" s="700"/>
      <c r="G34" s="757">
        <f t="shared" si="6"/>
        <v>0</v>
      </c>
      <c r="H34" s="173">
        <f t="shared" si="2"/>
        <v>0</v>
      </c>
      <c r="I34" s="173">
        <f t="shared" si="3"/>
        <v>0</v>
      </c>
      <c r="J34" s="173">
        <f t="shared" si="4"/>
        <v>0</v>
      </c>
      <c r="K34" s="174">
        <f t="shared" si="5"/>
        <v>0</v>
      </c>
      <c r="L34" s="175"/>
    </row>
    <row r="35" spans="1:12">
      <c r="A35" s="168"/>
      <c r="B35" s="177"/>
      <c r="C35" s="170"/>
      <c r="D35" s="176">
        <v>9.9999999999999995E-8</v>
      </c>
      <c r="E35" s="172">
        <f t="shared" si="1"/>
        <v>0</v>
      </c>
      <c r="F35" s="700"/>
      <c r="G35" s="757">
        <f t="shared" si="6"/>
        <v>0</v>
      </c>
      <c r="H35" s="173">
        <f t="shared" si="2"/>
        <v>0</v>
      </c>
      <c r="I35" s="173">
        <f t="shared" si="3"/>
        <v>0</v>
      </c>
      <c r="J35" s="173">
        <f t="shared" si="4"/>
        <v>0</v>
      </c>
      <c r="K35" s="174">
        <f t="shared" si="5"/>
        <v>0</v>
      </c>
      <c r="L35" s="175"/>
    </row>
    <row r="36" spans="1:12">
      <c r="A36" s="168"/>
      <c r="B36" s="177"/>
      <c r="C36" s="170"/>
      <c r="D36" s="176">
        <v>9.9999999999999995E-8</v>
      </c>
      <c r="E36" s="172">
        <f t="shared" si="1"/>
        <v>0</v>
      </c>
      <c r="F36" s="700"/>
      <c r="G36" s="757">
        <f t="shared" si="6"/>
        <v>0</v>
      </c>
      <c r="H36" s="173">
        <f t="shared" si="2"/>
        <v>0</v>
      </c>
      <c r="I36" s="173">
        <f t="shared" si="3"/>
        <v>0</v>
      </c>
      <c r="J36" s="173">
        <f t="shared" si="4"/>
        <v>0</v>
      </c>
      <c r="K36" s="174">
        <f t="shared" si="5"/>
        <v>0</v>
      </c>
      <c r="L36" s="175"/>
    </row>
    <row r="37" spans="1:12">
      <c r="A37" s="168"/>
      <c r="B37" s="177"/>
      <c r="C37" s="170"/>
      <c r="D37" s="176">
        <v>9.9999999999999995E-8</v>
      </c>
      <c r="E37" s="172">
        <f t="shared" si="1"/>
        <v>0</v>
      </c>
      <c r="F37" s="700"/>
      <c r="G37" s="757">
        <f t="shared" si="6"/>
        <v>0</v>
      </c>
      <c r="H37" s="173">
        <f t="shared" si="2"/>
        <v>0</v>
      </c>
      <c r="I37" s="173">
        <f t="shared" si="3"/>
        <v>0</v>
      </c>
      <c r="J37" s="173">
        <f t="shared" si="4"/>
        <v>0</v>
      </c>
      <c r="K37" s="174">
        <f t="shared" si="5"/>
        <v>0</v>
      </c>
      <c r="L37" s="175"/>
    </row>
    <row r="38" spans="1:12">
      <c r="A38" s="168"/>
      <c r="B38" s="177"/>
      <c r="C38" s="170"/>
      <c r="D38" s="176">
        <v>9.9999999999999995E-8</v>
      </c>
      <c r="E38" s="172">
        <f t="shared" si="1"/>
        <v>0</v>
      </c>
      <c r="F38" s="700"/>
      <c r="G38" s="757">
        <f t="shared" si="6"/>
        <v>0</v>
      </c>
      <c r="H38" s="173">
        <f t="shared" si="2"/>
        <v>0</v>
      </c>
      <c r="I38" s="173">
        <f t="shared" si="3"/>
        <v>0</v>
      </c>
      <c r="J38" s="173">
        <f t="shared" si="4"/>
        <v>0</v>
      </c>
      <c r="K38" s="174">
        <f t="shared" si="5"/>
        <v>0</v>
      </c>
      <c r="L38" s="175"/>
    </row>
    <row r="39" spans="1:12">
      <c r="A39" s="168"/>
      <c r="B39" s="177"/>
      <c r="C39" s="170"/>
      <c r="D39" s="176">
        <v>9.9999999999999995E-8</v>
      </c>
      <c r="E39" s="172">
        <f t="shared" si="1"/>
        <v>0</v>
      </c>
      <c r="F39" s="700"/>
      <c r="G39" s="757">
        <f t="shared" si="6"/>
        <v>0</v>
      </c>
      <c r="H39" s="173">
        <f t="shared" si="2"/>
        <v>0</v>
      </c>
      <c r="I39" s="173">
        <f t="shared" si="3"/>
        <v>0</v>
      </c>
      <c r="J39" s="173">
        <f t="shared" si="4"/>
        <v>0</v>
      </c>
      <c r="K39" s="174">
        <f t="shared" si="5"/>
        <v>0</v>
      </c>
      <c r="L39" s="175"/>
    </row>
    <row r="40" spans="1:12">
      <c r="A40" s="168"/>
      <c r="B40" s="177"/>
      <c r="C40" s="170"/>
      <c r="D40" s="176">
        <v>9.9999999999999995E-8</v>
      </c>
      <c r="E40" s="172">
        <f t="shared" si="1"/>
        <v>0</v>
      </c>
      <c r="F40" s="700"/>
      <c r="G40" s="757">
        <f t="shared" si="6"/>
        <v>0</v>
      </c>
      <c r="H40" s="173">
        <f t="shared" si="2"/>
        <v>0</v>
      </c>
      <c r="I40" s="173">
        <f t="shared" si="3"/>
        <v>0</v>
      </c>
      <c r="J40" s="173">
        <f t="shared" si="4"/>
        <v>0</v>
      </c>
      <c r="K40" s="174">
        <f t="shared" si="5"/>
        <v>0</v>
      </c>
      <c r="L40" s="175"/>
    </row>
    <row r="41" spans="1:12">
      <c r="A41" s="168"/>
      <c r="B41" s="177"/>
      <c r="C41" s="170"/>
      <c r="D41" s="176">
        <v>9.9999999999999995E-8</v>
      </c>
      <c r="E41" s="172">
        <f t="shared" si="1"/>
        <v>0</v>
      </c>
      <c r="F41" s="700"/>
      <c r="G41" s="757">
        <f t="shared" si="6"/>
        <v>0</v>
      </c>
      <c r="H41" s="173">
        <f t="shared" si="2"/>
        <v>0</v>
      </c>
      <c r="I41" s="173">
        <f t="shared" si="3"/>
        <v>0</v>
      </c>
      <c r="J41" s="173">
        <f t="shared" si="4"/>
        <v>0</v>
      </c>
      <c r="K41" s="174">
        <f t="shared" si="5"/>
        <v>0</v>
      </c>
      <c r="L41" s="175"/>
    </row>
    <row r="42" spans="1:12">
      <c r="A42" s="168"/>
      <c r="B42" s="177"/>
      <c r="C42" s="170"/>
      <c r="D42" s="176">
        <v>9.9999999999999995E-8</v>
      </c>
      <c r="E42" s="172">
        <f t="shared" si="1"/>
        <v>0</v>
      </c>
      <c r="F42" s="700"/>
      <c r="G42" s="757">
        <f t="shared" si="6"/>
        <v>0</v>
      </c>
      <c r="H42" s="173">
        <f t="shared" si="2"/>
        <v>0</v>
      </c>
      <c r="I42" s="173">
        <f t="shared" si="3"/>
        <v>0</v>
      </c>
      <c r="J42" s="173">
        <f t="shared" si="4"/>
        <v>0</v>
      </c>
      <c r="K42" s="174">
        <f t="shared" si="5"/>
        <v>0</v>
      </c>
      <c r="L42" s="175"/>
    </row>
    <row r="43" spans="1:12">
      <c r="A43" s="168"/>
      <c r="B43" s="177"/>
      <c r="C43" s="170"/>
      <c r="D43" s="176">
        <v>9.9999999999999995E-8</v>
      </c>
      <c r="E43" s="172">
        <f t="shared" si="1"/>
        <v>0</v>
      </c>
      <c r="F43" s="702"/>
      <c r="G43" s="758">
        <f t="shared" si="6"/>
        <v>0</v>
      </c>
      <c r="H43" s="173">
        <f t="shared" si="2"/>
        <v>0</v>
      </c>
      <c r="I43" s="173">
        <f t="shared" si="3"/>
        <v>0</v>
      </c>
      <c r="J43" s="173">
        <f t="shared" si="4"/>
        <v>0</v>
      </c>
      <c r="K43" s="174">
        <f t="shared" si="5"/>
        <v>0</v>
      </c>
      <c r="L43" s="175"/>
    </row>
    <row r="44" spans="1:12" ht="15.75" thickBot="1">
      <c r="A44" s="178"/>
      <c r="B44" s="179"/>
      <c r="C44" s="180"/>
      <c r="D44" s="181">
        <v>9.9999999999999995E-8</v>
      </c>
      <c r="E44" s="182">
        <f t="shared" si="1"/>
        <v>0</v>
      </c>
      <c r="F44" s="703"/>
      <c r="G44" s="759">
        <f t="shared" si="6"/>
        <v>0</v>
      </c>
      <c r="H44" s="183">
        <f t="shared" si="2"/>
        <v>0</v>
      </c>
      <c r="I44" s="183">
        <f t="shared" si="3"/>
        <v>0</v>
      </c>
      <c r="J44" s="183">
        <f t="shared" si="4"/>
        <v>0</v>
      </c>
      <c r="K44" s="184">
        <f t="shared" si="5"/>
        <v>0</v>
      </c>
      <c r="L44" s="185"/>
    </row>
    <row r="45" spans="1:12" ht="15.75" thickBot="1">
      <c r="A45" s="123"/>
      <c r="C45" s="125"/>
      <c r="D45" s="125"/>
      <c r="E45" s="125"/>
      <c r="F45" s="125"/>
      <c r="G45" s="125"/>
      <c r="H45" s="125"/>
      <c r="I45" s="125"/>
      <c r="J45" s="186" t="s">
        <v>104</v>
      </c>
      <c r="K45" s="187">
        <f>SUM(K20:K44)</f>
        <v>0</v>
      </c>
      <c r="L45" s="733">
        <f>SUM(L20:L44)</f>
        <v>0</v>
      </c>
    </row>
    <row r="46" spans="1:12">
      <c r="A46" s="1142" t="s">
        <v>753</v>
      </c>
      <c r="B46" s="1260"/>
      <c r="C46" s="1260"/>
      <c r="D46" s="1260"/>
      <c r="E46" s="1260"/>
      <c r="F46" s="1260"/>
      <c r="G46" s="1260"/>
      <c r="H46" s="1260"/>
      <c r="I46" s="1260"/>
      <c r="J46" s="1260"/>
      <c r="K46" s="1260"/>
      <c r="L46" s="1261"/>
    </row>
    <row r="47" spans="1:12">
      <c r="A47" s="188" t="s">
        <v>110</v>
      </c>
      <c r="K47" s="189"/>
      <c r="L47" s="190"/>
    </row>
    <row r="48" spans="1:12" ht="28.9" customHeight="1">
      <c r="A48" s="252">
        <v>1</v>
      </c>
      <c r="B48" s="1258" t="s">
        <v>631</v>
      </c>
      <c r="C48" s="1258"/>
      <c r="D48" s="1258"/>
      <c r="E48" s="1258"/>
      <c r="F48" s="1258"/>
      <c r="G48" s="1258"/>
      <c r="H48" s="1258"/>
      <c r="I48" s="1258"/>
      <c r="J48" s="1258"/>
      <c r="K48" s="1258"/>
      <c r="L48" s="1259"/>
    </row>
    <row r="49" spans="1:12">
      <c r="A49" s="252">
        <v>2</v>
      </c>
      <c r="B49" t="s">
        <v>632</v>
      </c>
      <c r="K49" s="189"/>
      <c r="L49" s="190"/>
    </row>
    <row r="50" spans="1:12">
      <c r="A50" s="665" t="s">
        <v>633</v>
      </c>
      <c r="B50" s="191" t="s">
        <v>634</v>
      </c>
      <c r="K50" s="189"/>
      <c r="L50" s="190"/>
    </row>
    <row r="51" spans="1:12">
      <c r="A51" s="665" t="s">
        <v>635</v>
      </c>
      <c r="B51" s="1073" t="s">
        <v>872</v>
      </c>
      <c r="C51" s="1073"/>
      <c r="D51" s="1073"/>
      <c r="E51" s="1073"/>
      <c r="F51" s="1073"/>
      <c r="G51" s="1073"/>
      <c r="H51" s="1073"/>
      <c r="I51" s="1073"/>
      <c r="J51" s="1073"/>
      <c r="K51" s="1073"/>
      <c r="L51" s="1131"/>
    </row>
    <row r="52" spans="1:12">
      <c r="A52" s="665" t="s">
        <v>636</v>
      </c>
      <c r="B52" s="1073" t="s">
        <v>873</v>
      </c>
      <c r="C52" s="1073"/>
      <c r="D52" s="1073"/>
      <c r="E52" s="1073"/>
      <c r="F52" s="1073"/>
      <c r="G52" s="1073"/>
      <c r="H52" s="1073"/>
      <c r="I52" s="1073"/>
      <c r="J52" s="1073"/>
      <c r="K52" s="1073"/>
      <c r="L52" s="1131"/>
    </row>
    <row r="53" spans="1:12">
      <c r="A53" s="252"/>
      <c r="B53" s="1264" t="s">
        <v>637</v>
      </c>
      <c r="C53" s="1264"/>
      <c r="D53" s="1264"/>
      <c r="E53" s="1264"/>
      <c r="F53" s="1264"/>
      <c r="G53" s="1264"/>
      <c r="H53" s="1264"/>
      <c r="I53" s="1264"/>
      <c r="J53" s="1264"/>
      <c r="K53" s="1264"/>
      <c r="L53" s="1265"/>
    </row>
    <row r="54" spans="1:12">
      <c r="A54" s="252">
        <v>3</v>
      </c>
      <c r="B54" s="1267" t="s">
        <v>430</v>
      </c>
      <c r="C54" s="1073"/>
      <c r="D54" s="1073"/>
      <c r="E54" s="1073"/>
      <c r="F54" s="1073"/>
      <c r="G54" s="1073"/>
      <c r="H54" s="1073"/>
      <c r="I54" s="1073"/>
      <c r="J54" s="1073"/>
      <c r="K54" s="1073"/>
      <c r="L54" s="1131"/>
    </row>
    <row r="55" spans="1:12" s="193" customFormat="1" ht="36" customHeight="1">
      <c r="A55" s="252">
        <v>4</v>
      </c>
      <c r="B55" s="1232" t="s">
        <v>431</v>
      </c>
      <c r="C55" s="1232"/>
      <c r="D55" s="1232"/>
      <c r="E55" s="1232"/>
      <c r="F55" s="1232"/>
      <c r="G55" s="1232"/>
      <c r="H55" s="1232"/>
      <c r="I55" s="1232"/>
      <c r="J55" s="1232"/>
      <c r="K55" s="1232"/>
      <c r="L55" s="1266"/>
    </row>
    <row r="56" spans="1:12">
      <c r="A56" s="252">
        <v>5</v>
      </c>
      <c r="B56" s="1267" t="s">
        <v>700</v>
      </c>
      <c r="C56" s="1073"/>
      <c r="D56" s="1073"/>
      <c r="E56" s="1073"/>
      <c r="F56" s="1073"/>
      <c r="G56" s="1073"/>
      <c r="H56" s="1073"/>
      <c r="I56" s="1073"/>
      <c r="J56" s="1073"/>
      <c r="K56" s="1073"/>
      <c r="L56" s="1131"/>
    </row>
    <row r="57" spans="1:12">
      <c r="A57" s="252">
        <v>6</v>
      </c>
      <c r="B57" s="1232" t="s">
        <v>432</v>
      </c>
      <c r="C57" s="1232"/>
      <c r="D57" s="1232"/>
      <c r="E57" s="1232"/>
      <c r="F57" s="1232"/>
      <c r="G57" s="1232"/>
      <c r="H57" s="1232"/>
      <c r="I57" s="1232"/>
      <c r="J57" s="1232"/>
      <c r="K57" s="1232"/>
      <c r="L57" s="1266"/>
    </row>
    <row r="58" spans="1:12" ht="43.15" customHeight="1">
      <c r="A58" s="252">
        <v>7</v>
      </c>
      <c r="B58" s="1267" t="s">
        <v>754</v>
      </c>
      <c r="C58" s="1073"/>
      <c r="D58" s="1073"/>
      <c r="E58" s="1073"/>
      <c r="F58" s="1073"/>
      <c r="G58" s="1073"/>
      <c r="H58" s="1073"/>
      <c r="I58" s="1073"/>
      <c r="J58" s="1073"/>
      <c r="K58" s="1073"/>
      <c r="L58" s="1131"/>
    </row>
    <row r="59" spans="1:12">
      <c r="A59" s="252">
        <v>8</v>
      </c>
      <c r="B59" s="194" t="s">
        <v>433</v>
      </c>
      <c r="C59" s="189"/>
      <c r="D59" s="189"/>
      <c r="E59" s="189"/>
      <c r="F59" s="189"/>
      <c r="G59" s="189"/>
      <c r="H59" s="189"/>
      <c r="I59" s="189"/>
      <c r="J59" s="189"/>
      <c r="K59" s="195"/>
      <c r="L59" s="196"/>
    </row>
    <row r="60" spans="1:12">
      <c r="A60" s="192"/>
      <c r="B60" s="194"/>
      <c r="C60" s="189"/>
      <c r="D60" s="189"/>
      <c r="E60" s="189"/>
      <c r="F60" s="189"/>
      <c r="G60" s="189"/>
      <c r="H60" s="189"/>
      <c r="I60" s="189"/>
      <c r="J60" s="189"/>
      <c r="K60" s="195"/>
      <c r="L60" s="196"/>
    </row>
    <row r="61" spans="1:12">
      <c r="A61" s="192" t="s">
        <v>434</v>
      </c>
      <c r="B61" s="1255" t="s">
        <v>97</v>
      </c>
      <c r="C61" s="1255"/>
      <c r="D61" s="1255"/>
      <c r="E61" s="1255"/>
      <c r="F61" s="197" t="s">
        <v>435</v>
      </c>
      <c r="H61" s="189"/>
      <c r="I61" s="189"/>
      <c r="J61" s="189"/>
      <c r="K61" s="195"/>
      <c r="L61" s="196"/>
    </row>
    <row r="62" spans="1:12">
      <c r="A62" s="192"/>
      <c r="B62" s="1255" t="s">
        <v>436</v>
      </c>
      <c r="C62" s="1255"/>
      <c r="D62" s="1255"/>
      <c r="E62" s="1255"/>
      <c r="F62" s="197" t="s">
        <v>437</v>
      </c>
      <c r="H62" s="189"/>
      <c r="I62" s="189"/>
      <c r="J62" s="189"/>
      <c r="K62" s="195"/>
      <c r="L62" s="196"/>
    </row>
    <row r="63" spans="1:12">
      <c r="A63" s="192"/>
      <c r="B63" s="1255" t="s">
        <v>98</v>
      </c>
      <c r="C63" s="1255"/>
      <c r="D63" s="1255"/>
      <c r="E63" s="1255"/>
      <c r="F63" s="197" t="s">
        <v>438</v>
      </c>
      <c r="H63" s="189"/>
      <c r="I63" s="189"/>
      <c r="J63" s="189"/>
      <c r="K63" s="195"/>
      <c r="L63" s="196"/>
    </row>
    <row r="64" spans="1:12">
      <c r="A64" s="192"/>
      <c r="B64" s="1255" t="s">
        <v>439</v>
      </c>
      <c r="C64" s="1255"/>
      <c r="D64" s="1255"/>
      <c r="E64" s="1255"/>
      <c r="F64" s="197" t="s">
        <v>440</v>
      </c>
      <c r="H64" s="189"/>
      <c r="I64" s="189"/>
      <c r="J64" s="189"/>
      <c r="L64" s="70"/>
    </row>
    <row r="65" spans="1:16">
      <c r="A65" s="192"/>
      <c r="B65" s="1255" t="s">
        <v>427</v>
      </c>
      <c r="C65" s="1255"/>
      <c r="D65" s="1255"/>
      <c r="E65" s="1255"/>
      <c r="F65" s="197" t="s">
        <v>441</v>
      </c>
      <c r="H65" s="189"/>
      <c r="I65" s="189"/>
      <c r="J65" s="189"/>
      <c r="L65" s="70"/>
    </row>
    <row r="66" spans="1:16" ht="15.75" thickBot="1">
      <c r="A66" s="198"/>
      <c r="B66" s="1255" t="s">
        <v>428</v>
      </c>
      <c r="C66" s="1255"/>
      <c r="D66" s="1255"/>
      <c r="E66" s="1255"/>
      <c r="F66" s="197" t="s">
        <v>442</v>
      </c>
      <c r="H66" s="189"/>
      <c r="I66" s="189"/>
      <c r="J66" s="189"/>
      <c r="L66" s="70"/>
    </row>
    <row r="67" spans="1:16">
      <c r="A67" s="1271" t="s">
        <v>886</v>
      </c>
      <c r="B67" s="1272"/>
      <c r="C67" s="1272"/>
      <c r="D67" s="1272"/>
      <c r="E67" s="1272"/>
      <c r="F67" s="1272"/>
      <c r="G67" s="1272"/>
      <c r="H67" s="1272"/>
      <c r="I67" s="1272"/>
      <c r="J67" s="1272"/>
      <c r="K67" s="1272"/>
      <c r="L67" s="1273"/>
    </row>
    <row r="68" spans="1:16" ht="14.45" customHeight="1">
      <c r="A68" s="1274"/>
      <c r="B68" s="1275"/>
      <c r="C68" s="1275"/>
      <c r="D68" s="1275"/>
      <c r="E68" s="1275"/>
      <c r="F68" s="1275"/>
      <c r="G68" s="1275"/>
      <c r="H68" s="1275"/>
      <c r="I68" s="1275"/>
      <c r="J68" s="1275"/>
      <c r="K68" s="1275"/>
      <c r="L68" s="1276"/>
    </row>
    <row r="69" spans="1:16">
      <c r="A69" s="805"/>
      <c r="B69" s="797"/>
      <c r="C69" s="797"/>
      <c r="D69" s="797"/>
      <c r="E69" s="797"/>
      <c r="F69" s="797"/>
      <c r="G69" s="797"/>
      <c r="H69" s="797"/>
      <c r="L69" s="70"/>
    </row>
    <row r="70" spans="1:16">
      <c r="A70" s="805"/>
      <c r="B70" s="797"/>
      <c r="C70" s="797"/>
      <c r="D70" s="797"/>
      <c r="E70" s="797"/>
      <c r="F70" s="797"/>
      <c r="G70" s="797"/>
      <c r="H70" s="797"/>
      <c r="L70" s="70"/>
    </row>
    <row r="71" spans="1:16">
      <c r="A71" s="796" t="s">
        <v>885</v>
      </c>
      <c r="B71" s="193"/>
      <c r="C71" s="513"/>
      <c r="D71" s="513"/>
      <c r="E71" s="513"/>
      <c r="F71" s="513"/>
      <c r="G71" s="513"/>
      <c r="H71" s="513"/>
      <c r="I71" s="125"/>
      <c r="J71" s="811"/>
      <c r="K71" s="812"/>
      <c r="L71" s="813"/>
    </row>
    <row r="72" spans="1:16">
      <c r="A72" s="1142"/>
      <c r="B72" s="1268"/>
      <c r="C72" s="1268"/>
      <c r="D72" s="1268"/>
      <c r="E72" s="1268"/>
      <c r="F72" s="1268"/>
      <c r="G72" s="1268"/>
      <c r="H72" s="1268"/>
      <c r="I72" s="1268"/>
      <c r="J72" s="1268"/>
      <c r="K72" s="1268"/>
      <c r="L72" s="1269"/>
      <c r="P72">
        <v>0</v>
      </c>
    </row>
    <row r="73" spans="1:16">
      <c r="A73" s="1270"/>
      <c r="B73" s="1268"/>
      <c r="C73" s="1268"/>
      <c r="D73" s="1268"/>
      <c r="E73" s="1268"/>
      <c r="F73" s="1268"/>
      <c r="G73" s="1268"/>
      <c r="H73" s="1268"/>
      <c r="I73" s="1268"/>
      <c r="J73" s="1268"/>
      <c r="K73" s="1268"/>
      <c r="L73" s="1269"/>
    </row>
    <row r="74" spans="1:16">
      <c r="A74" s="1270"/>
      <c r="B74" s="1268"/>
      <c r="C74" s="1268"/>
      <c r="D74" s="1268"/>
      <c r="E74" s="1268"/>
      <c r="F74" s="1268"/>
      <c r="G74" s="1268"/>
      <c r="H74" s="1268"/>
      <c r="I74" s="1268"/>
      <c r="J74" s="1268"/>
      <c r="K74" s="1268"/>
      <c r="L74" s="1269"/>
    </row>
    <row r="75" spans="1:16">
      <c r="A75" s="1270"/>
      <c r="B75" s="1268"/>
      <c r="C75" s="1268"/>
      <c r="D75" s="1268"/>
      <c r="E75" s="1268"/>
      <c r="F75" s="1268"/>
      <c r="G75" s="1268"/>
      <c r="H75" s="1268"/>
      <c r="I75" s="1268"/>
      <c r="J75" s="1268"/>
      <c r="K75" s="1268"/>
      <c r="L75" s="1269"/>
    </row>
    <row r="76" spans="1:16">
      <c r="A76" s="1270"/>
      <c r="B76" s="1268"/>
      <c r="C76" s="1268"/>
      <c r="D76" s="1268"/>
      <c r="E76" s="1268"/>
      <c r="F76" s="1268"/>
      <c r="G76" s="1268"/>
      <c r="H76" s="1268"/>
      <c r="I76" s="1268"/>
      <c r="J76" s="1268"/>
      <c r="K76" s="1268"/>
      <c r="L76" s="1269"/>
    </row>
    <row r="77" spans="1:16">
      <c r="A77" s="1270"/>
      <c r="B77" s="1268"/>
      <c r="C77" s="1268"/>
      <c r="D77" s="1268"/>
      <c r="E77" s="1268"/>
      <c r="F77" s="1268"/>
      <c r="G77" s="1268"/>
      <c r="H77" s="1268"/>
      <c r="I77" s="1268"/>
      <c r="J77" s="1268"/>
      <c r="K77" s="1268"/>
      <c r="L77" s="1269"/>
    </row>
    <row r="78" spans="1:16" ht="15.75" thickBot="1">
      <c r="A78" s="71"/>
      <c r="L78" s="70"/>
    </row>
    <row r="79" spans="1:16">
      <c r="A79" s="199" t="s">
        <v>105</v>
      </c>
      <c r="B79" s="200"/>
      <c r="C79" s="200"/>
      <c r="D79" s="200"/>
      <c r="E79" s="200"/>
      <c r="F79" s="200"/>
      <c r="G79" s="200"/>
      <c r="H79" s="200"/>
      <c r="I79" s="200"/>
      <c r="J79" s="200"/>
      <c r="K79" s="200"/>
      <c r="L79" s="201"/>
    </row>
    <row r="80" spans="1:16">
      <c r="A80" s="202" t="s">
        <v>824</v>
      </c>
      <c r="B80" s="203"/>
      <c r="C80" s="203"/>
      <c r="D80" s="203"/>
      <c r="E80" s="203"/>
      <c r="F80" s="203"/>
      <c r="G80" s="203"/>
      <c r="H80" s="203"/>
      <c r="I80" s="203"/>
      <c r="J80" s="203"/>
      <c r="K80" s="203"/>
      <c r="L80" s="204"/>
    </row>
    <row r="81" spans="1:12" ht="15.75" thickBot="1">
      <c r="A81" s="1253" t="s">
        <v>776</v>
      </c>
      <c r="B81" s="1254"/>
      <c r="C81" s="1254"/>
      <c r="D81" s="1254"/>
      <c r="E81" s="1254"/>
      <c r="F81" s="1254"/>
      <c r="G81" s="1254"/>
      <c r="H81" s="1254"/>
      <c r="I81" s="1254"/>
      <c r="J81" s="205"/>
      <c r="K81" s="205"/>
      <c r="L81" s="206"/>
    </row>
    <row r="82" spans="1:12" s="376" customFormat="1" ht="12.75" thickBot="1">
      <c r="A82" s="1262" t="s">
        <v>737</v>
      </c>
      <c r="B82" s="1263"/>
      <c r="C82" s="1263"/>
      <c r="D82" s="620"/>
      <c r="E82" s="620"/>
      <c r="F82" s="620"/>
      <c r="G82" s="620"/>
      <c r="H82" s="620"/>
      <c r="I82" s="620"/>
      <c r="J82" s="617"/>
      <c r="K82" s="617"/>
      <c r="L82" s="618"/>
    </row>
    <row r="83" spans="1:12" s="376" customFormat="1" ht="15" customHeight="1" thickBot="1">
      <c r="A83" s="607" t="s">
        <v>723</v>
      </c>
      <c r="B83" s="616"/>
      <c r="C83" s="616"/>
      <c r="D83" s="616"/>
      <c r="E83" s="616"/>
      <c r="F83" s="616"/>
      <c r="G83" s="616"/>
      <c r="H83" s="619"/>
      <c r="I83" s="619"/>
      <c r="J83" s="619"/>
      <c r="K83" s="619"/>
      <c r="L83" s="608" t="s">
        <v>918</v>
      </c>
    </row>
  </sheetData>
  <sheetProtection algorithmName="SHA-512" hashValue="YD1NdJR6W6P5MPOJm4ZEL5RfTRCuQbQ5vAqs+v6ByF0IO1Rj6jVaM4tLMqy8faLZAwdCPCl4ksSpf0DsOf2YMQ==" saltValue="HOgQPGCdZeQGvPe4diCLKA==" spinCount="100000" sheet="1" objects="1" scenarios="1"/>
  <mergeCells count="25">
    <mergeCell ref="A82:C82"/>
    <mergeCell ref="B52:L52"/>
    <mergeCell ref="B53:L53"/>
    <mergeCell ref="B57:L57"/>
    <mergeCell ref="B58:L58"/>
    <mergeCell ref="B61:E61"/>
    <mergeCell ref="B54:L54"/>
    <mergeCell ref="B55:L55"/>
    <mergeCell ref="B56:L56"/>
    <mergeCell ref="A72:L77"/>
    <mergeCell ref="A67:L68"/>
    <mergeCell ref="B1:J1"/>
    <mergeCell ref="A2:L2"/>
    <mergeCell ref="A4:L4"/>
    <mergeCell ref="A81:I81"/>
    <mergeCell ref="B62:E62"/>
    <mergeCell ref="B63:E63"/>
    <mergeCell ref="B64:E64"/>
    <mergeCell ref="B65:E65"/>
    <mergeCell ref="B66:E66"/>
    <mergeCell ref="A15:C15"/>
    <mergeCell ref="J15:K15"/>
    <mergeCell ref="B51:L51"/>
    <mergeCell ref="B48:L48"/>
    <mergeCell ref="A46:L46"/>
  </mergeCells>
  <conditionalFormatting sqref="D44:L44 D21">
    <cfRule type="expression" dxfId="9" priority="4">
      <formula>$A21=""</formula>
    </cfRule>
  </conditionalFormatting>
  <conditionalFormatting sqref="D21:K44">
    <cfRule type="expression" dxfId="8" priority="3">
      <formula>$A21=""</formula>
    </cfRule>
  </conditionalFormatting>
  <conditionalFormatting sqref="A10:L13">
    <cfRule type="expression" dxfId="7" priority="2">
      <formula>$J$9="no"</formula>
    </cfRule>
  </conditionalFormatting>
  <conditionalFormatting sqref="A7:K7">
    <cfRule type="expression" dxfId="6" priority="1">
      <formula>$J$6="No"</formula>
    </cfRule>
  </conditionalFormatting>
  <dataValidations count="3">
    <dataValidation type="list" allowBlank="1" showInputMessage="1" showErrorMessage="1" sqref="J9 J6" xr:uid="{5A9077B7-0348-4B48-9715-B11C5A71B3D6}">
      <formula1>$AA$7:$AA$8</formula1>
    </dataValidation>
    <dataValidation type="decimal" operator="lessThanOrEqual" allowBlank="1" showInputMessage="1" showErrorMessage="1" error="The maximum hours per month cannot exceed the Hours Per Week x 4.3333." sqref="F20:F44" xr:uid="{558F87EF-DA8C-4FD6-B354-08D962B2B335}">
      <formula1>ROUND(D20*4.3333,2)</formula1>
    </dataValidation>
    <dataValidation allowBlank="1" showInputMessage="1" showErrorMessage="1" prompt="If salaried employee, please convert to hourly rate." sqref="C20" xr:uid="{60F0BBDE-BA18-4157-A0EE-BC15F3833F64}"/>
  </dataValidations>
  <printOptions horizontalCentered="1"/>
  <pageMargins left="0.5" right="0.5" top="0.75" bottom="0.75" header="0.3" footer="0.3"/>
  <pageSetup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42" r:id="rId4" name="Check Box 2">
              <controlPr defaultSize="0" autoFill="0" autoLine="0" autoPict="0">
                <anchor moveWithCells="1">
                  <from>
                    <xdr:col>0</xdr:col>
                    <xdr:colOff>0</xdr:colOff>
                    <xdr:row>68</xdr:row>
                    <xdr:rowOff>19050</xdr:rowOff>
                  </from>
                  <to>
                    <xdr:col>3</xdr:col>
                    <xdr:colOff>228600</xdr:colOff>
                    <xdr:row>69</xdr:row>
                    <xdr:rowOff>19050</xdr:rowOff>
                  </to>
                </anchor>
              </controlPr>
            </control>
          </mc:Choice>
        </mc:AlternateContent>
        <mc:AlternateContent xmlns:mc="http://schemas.openxmlformats.org/markup-compatibility/2006">
          <mc:Choice Requires="x14">
            <control shapeId="112643" r:id="rId5" name="Check Box 3">
              <controlPr defaultSize="0" autoFill="0" autoLine="0" autoPict="0">
                <anchor moveWithCells="1">
                  <from>
                    <xdr:col>0</xdr:col>
                    <xdr:colOff>0</xdr:colOff>
                    <xdr:row>70</xdr:row>
                    <xdr:rowOff>171450</xdr:rowOff>
                  </from>
                  <to>
                    <xdr:col>2</xdr:col>
                    <xdr:colOff>66675</xdr:colOff>
                    <xdr:row>72</xdr:row>
                    <xdr:rowOff>19050</xdr:rowOff>
                  </to>
                </anchor>
              </controlPr>
            </control>
          </mc:Choice>
        </mc:AlternateContent>
        <mc:AlternateContent xmlns:mc="http://schemas.openxmlformats.org/markup-compatibility/2006">
          <mc:Choice Requires="x14">
            <control shapeId="112644" r:id="rId6" name="Check Box 4">
              <controlPr defaultSize="0" autoFill="0" autoLine="0" autoPict="0">
                <anchor moveWithCells="1">
                  <from>
                    <xdr:col>0</xdr:col>
                    <xdr:colOff>0</xdr:colOff>
                    <xdr:row>71</xdr:row>
                    <xdr:rowOff>180975</xdr:rowOff>
                  </from>
                  <to>
                    <xdr:col>4</xdr:col>
                    <xdr:colOff>485775</xdr:colOff>
                    <xdr:row>73</xdr:row>
                    <xdr:rowOff>9525</xdr:rowOff>
                  </to>
                </anchor>
              </controlPr>
            </control>
          </mc:Choice>
        </mc:AlternateContent>
        <mc:AlternateContent xmlns:mc="http://schemas.openxmlformats.org/markup-compatibility/2006">
          <mc:Choice Requires="x14">
            <control shapeId="112645" r:id="rId7" name="Check Box 5">
              <controlPr defaultSize="0" autoFill="0" autoLine="0" autoPict="0">
                <anchor moveWithCells="1">
                  <from>
                    <xdr:col>0</xdr:col>
                    <xdr:colOff>0</xdr:colOff>
                    <xdr:row>72</xdr:row>
                    <xdr:rowOff>161925</xdr:rowOff>
                  </from>
                  <to>
                    <xdr:col>2</xdr:col>
                    <xdr:colOff>66675</xdr:colOff>
                    <xdr:row>74</xdr:row>
                    <xdr:rowOff>9525</xdr:rowOff>
                  </to>
                </anchor>
              </controlPr>
            </control>
          </mc:Choice>
        </mc:AlternateContent>
        <mc:AlternateContent xmlns:mc="http://schemas.openxmlformats.org/markup-compatibility/2006">
          <mc:Choice Requires="x14">
            <control shapeId="112646" r:id="rId8" name="Check Box 6">
              <controlPr defaultSize="0" autoFill="0" autoLine="0" autoPict="0">
                <anchor moveWithCells="1">
                  <from>
                    <xdr:col>0</xdr:col>
                    <xdr:colOff>0</xdr:colOff>
                    <xdr:row>73</xdr:row>
                    <xdr:rowOff>161925</xdr:rowOff>
                  </from>
                  <to>
                    <xdr:col>2</xdr:col>
                    <xdr:colOff>66675</xdr:colOff>
                    <xdr:row>75</xdr:row>
                    <xdr:rowOff>9525</xdr:rowOff>
                  </to>
                </anchor>
              </controlPr>
            </control>
          </mc:Choice>
        </mc:AlternateContent>
        <mc:AlternateContent xmlns:mc="http://schemas.openxmlformats.org/markup-compatibility/2006">
          <mc:Choice Requires="x14">
            <control shapeId="112647" r:id="rId9" name="Check Box 7">
              <controlPr defaultSize="0" autoFill="0" autoLine="0" autoPict="0">
                <anchor moveWithCells="1">
                  <from>
                    <xdr:col>0</xdr:col>
                    <xdr:colOff>0</xdr:colOff>
                    <xdr:row>74</xdr:row>
                    <xdr:rowOff>161925</xdr:rowOff>
                  </from>
                  <to>
                    <xdr:col>6</xdr:col>
                    <xdr:colOff>104775</xdr:colOff>
                    <xdr:row>76</xdr:row>
                    <xdr:rowOff>0</xdr:rowOff>
                  </to>
                </anchor>
              </controlPr>
            </control>
          </mc:Choice>
        </mc:AlternateContent>
        <mc:AlternateContent xmlns:mc="http://schemas.openxmlformats.org/markup-compatibility/2006">
          <mc:Choice Requires="x14">
            <control shapeId="112648" r:id="rId10" name="Check Box 8">
              <controlPr defaultSize="0" autoFill="0" autoLine="0" autoPict="0">
                <anchor moveWithCells="1">
                  <from>
                    <xdr:col>0</xdr:col>
                    <xdr:colOff>0</xdr:colOff>
                    <xdr:row>75</xdr:row>
                    <xdr:rowOff>171450</xdr:rowOff>
                  </from>
                  <to>
                    <xdr:col>6</xdr:col>
                    <xdr:colOff>571500</xdr:colOff>
                    <xdr:row>77</xdr:row>
                    <xdr:rowOff>0</xdr:rowOff>
                  </to>
                </anchor>
              </controlPr>
            </control>
          </mc:Choice>
        </mc:AlternateContent>
        <mc:AlternateContent xmlns:mc="http://schemas.openxmlformats.org/markup-compatibility/2006">
          <mc:Choice Requires="x14">
            <control shapeId="112649" r:id="rId11" name="Check Box 9">
              <controlPr defaultSize="0" autoFill="0" autoLine="0" autoPict="0">
                <anchor moveWithCells="1">
                  <from>
                    <xdr:col>0</xdr:col>
                    <xdr:colOff>0</xdr:colOff>
                    <xdr:row>69</xdr:row>
                    <xdr:rowOff>0</xdr:rowOff>
                  </from>
                  <to>
                    <xdr:col>5</xdr:col>
                    <xdr:colOff>295275</xdr:colOff>
                    <xdr:row>70</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29EF-59E5-4F53-9EEE-3D7AFEC50E51}">
  <sheetPr codeName="Sheet10">
    <tabColor theme="8" tint="0.59999389629810485"/>
    <pageSetUpPr fitToPage="1"/>
  </sheetPr>
  <dimension ref="A1:N48"/>
  <sheetViews>
    <sheetView zoomScaleNormal="100" workbookViewId="0">
      <selection activeCell="A5" sqref="A5:C5"/>
    </sheetView>
  </sheetViews>
  <sheetFormatPr defaultRowHeight="15"/>
  <cols>
    <col min="1" max="3" width="11.85546875" customWidth="1"/>
    <col min="4" max="4" width="16.42578125" customWidth="1"/>
    <col min="5" max="5" width="17.140625" customWidth="1"/>
    <col min="6" max="6" width="19.85546875" customWidth="1"/>
    <col min="7" max="7" width="25.28515625" customWidth="1"/>
  </cols>
  <sheetData>
    <row r="1" spans="1:14" ht="15.75" thickBot="1">
      <c r="A1" s="117" t="s">
        <v>61</v>
      </c>
      <c r="B1" s="251"/>
      <c r="C1" s="1277">
        <f>'Budget Summary'!A9</f>
        <v>0</v>
      </c>
      <c r="D1" s="1207"/>
      <c r="E1" s="1207"/>
      <c r="F1" s="118" t="s">
        <v>595</v>
      </c>
      <c r="G1" s="119">
        <f>'Budget Summary'!G9</f>
        <v>0</v>
      </c>
      <c r="N1" s="360"/>
    </row>
    <row r="2" spans="1:14" ht="16.5" thickBot="1">
      <c r="A2" s="1278" t="s">
        <v>738</v>
      </c>
      <c r="B2" s="1279"/>
      <c r="C2" s="1279"/>
      <c r="D2" s="1279"/>
      <c r="E2" s="1279"/>
      <c r="F2" s="1279"/>
      <c r="G2" s="1280"/>
    </row>
    <row r="3" spans="1:14" ht="58.5" customHeight="1" thickBot="1">
      <c r="A3" s="1281" t="s">
        <v>825</v>
      </c>
      <c r="B3" s="1282"/>
      <c r="C3" s="1282"/>
      <c r="D3" s="1282"/>
      <c r="E3" s="1282"/>
      <c r="F3" s="1282"/>
      <c r="G3" s="1283"/>
    </row>
    <row r="4" spans="1:14" ht="72" customHeight="1" thickBot="1">
      <c r="A4" s="1289" t="s">
        <v>465</v>
      </c>
      <c r="B4" s="1290"/>
      <c r="C4" s="1291"/>
      <c r="D4" s="361" t="s">
        <v>466</v>
      </c>
      <c r="E4" s="361" t="s">
        <v>467</v>
      </c>
      <c r="F4" s="361" t="s">
        <v>468</v>
      </c>
      <c r="G4" s="362" t="s">
        <v>469</v>
      </c>
    </row>
    <row r="5" spans="1:14">
      <c r="A5" s="1292"/>
      <c r="B5" s="1293"/>
      <c r="C5" s="1293"/>
      <c r="D5" s="161"/>
      <c r="E5" s="363"/>
      <c r="F5" s="163" t="str">
        <f>IF(D5&lt;1,"",D5*E5)</f>
        <v/>
      </c>
      <c r="G5" s="167"/>
    </row>
    <row r="6" spans="1:14">
      <c r="A6" s="1294"/>
      <c r="B6" s="1295"/>
      <c r="C6" s="1295"/>
      <c r="D6" s="170"/>
      <c r="E6" s="364"/>
      <c r="F6" s="172" t="str">
        <f t="shared" ref="F6:F20" si="0">IF(D6&lt;1,"",D6*E6)</f>
        <v/>
      </c>
      <c r="G6" s="175"/>
    </row>
    <row r="7" spans="1:14">
      <c r="A7" s="1294"/>
      <c r="B7" s="1295"/>
      <c r="C7" s="1295"/>
      <c r="D7" s="170"/>
      <c r="E7" s="364"/>
      <c r="F7" s="172" t="str">
        <f t="shared" si="0"/>
        <v/>
      </c>
      <c r="G7" s="175"/>
    </row>
    <row r="8" spans="1:14">
      <c r="A8" s="1296"/>
      <c r="B8" s="1297"/>
      <c r="C8" s="1298"/>
      <c r="D8" s="170"/>
      <c r="E8" s="364"/>
      <c r="F8" s="172" t="str">
        <f t="shared" si="0"/>
        <v/>
      </c>
      <c r="G8" s="175"/>
    </row>
    <row r="9" spans="1:14">
      <c r="A9" s="1296"/>
      <c r="B9" s="1297"/>
      <c r="C9" s="1298"/>
      <c r="D9" s="170"/>
      <c r="E9" s="364"/>
      <c r="F9" s="172" t="str">
        <f t="shared" si="0"/>
        <v/>
      </c>
      <c r="G9" s="175"/>
    </row>
    <row r="10" spans="1:14">
      <c r="A10" s="1296"/>
      <c r="B10" s="1297"/>
      <c r="C10" s="1298"/>
      <c r="D10" s="170"/>
      <c r="E10" s="364"/>
      <c r="F10" s="172" t="str">
        <f t="shared" si="0"/>
        <v/>
      </c>
      <c r="G10" s="175"/>
    </row>
    <row r="11" spans="1:14">
      <c r="A11" s="1296"/>
      <c r="B11" s="1297"/>
      <c r="C11" s="1298"/>
      <c r="D11" s="170"/>
      <c r="E11" s="364"/>
      <c r="F11" s="172" t="str">
        <f t="shared" si="0"/>
        <v/>
      </c>
      <c r="G11" s="175"/>
    </row>
    <row r="12" spans="1:14">
      <c r="A12" s="1296"/>
      <c r="B12" s="1297"/>
      <c r="C12" s="1298"/>
      <c r="D12" s="170"/>
      <c r="E12" s="364"/>
      <c r="F12" s="172" t="str">
        <f t="shared" si="0"/>
        <v/>
      </c>
      <c r="G12" s="175"/>
    </row>
    <row r="13" spans="1:14">
      <c r="A13" s="1299"/>
      <c r="B13" s="1200"/>
      <c r="C13" s="1201"/>
      <c r="D13" s="170"/>
      <c r="E13" s="364"/>
      <c r="F13" s="172" t="str">
        <f t="shared" si="0"/>
        <v/>
      </c>
      <c r="G13" s="175"/>
    </row>
    <row r="14" spans="1:14">
      <c r="A14" s="1299"/>
      <c r="B14" s="1200"/>
      <c r="C14" s="1201"/>
      <c r="D14" s="170"/>
      <c r="E14" s="364"/>
      <c r="F14" s="172" t="str">
        <f t="shared" si="0"/>
        <v/>
      </c>
      <c r="G14" s="175"/>
    </row>
    <row r="15" spans="1:14">
      <c r="A15" s="1299"/>
      <c r="B15" s="1200"/>
      <c r="C15" s="1201"/>
      <c r="D15" s="170"/>
      <c r="E15" s="364"/>
      <c r="F15" s="172" t="str">
        <f t="shared" si="0"/>
        <v/>
      </c>
      <c r="G15" s="175"/>
    </row>
    <row r="16" spans="1:14">
      <c r="A16" s="1299"/>
      <c r="B16" s="1200"/>
      <c r="C16" s="1201"/>
      <c r="D16" s="170"/>
      <c r="E16" s="364"/>
      <c r="F16" s="172" t="str">
        <f t="shared" si="0"/>
        <v/>
      </c>
      <c r="G16" s="175"/>
    </row>
    <row r="17" spans="1:7">
      <c r="A17" s="1299"/>
      <c r="B17" s="1200"/>
      <c r="C17" s="1201"/>
      <c r="D17" s="170"/>
      <c r="E17" s="364"/>
      <c r="F17" s="172" t="str">
        <f t="shared" si="0"/>
        <v/>
      </c>
      <c r="G17" s="175"/>
    </row>
    <row r="18" spans="1:7">
      <c r="A18" s="1299"/>
      <c r="B18" s="1200"/>
      <c r="C18" s="1201"/>
      <c r="D18" s="170"/>
      <c r="E18" s="364"/>
      <c r="F18" s="172" t="str">
        <f t="shared" si="0"/>
        <v/>
      </c>
      <c r="G18" s="175"/>
    </row>
    <row r="19" spans="1:7">
      <c r="A19" s="1299"/>
      <c r="B19" s="1200"/>
      <c r="C19" s="1201"/>
      <c r="D19" s="170"/>
      <c r="E19" s="364"/>
      <c r="F19" s="172" t="str">
        <f t="shared" si="0"/>
        <v/>
      </c>
      <c r="G19" s="175"/>
    </row>
    <row r="20" spans="1:7" ht="15.75" thickBot="1">
      <c r="A20" s="1306"/>
      <c r="B20" s="1307"/>
      <c r="C20" s="1308"/>
      <c r="D20" s="365"/>
      <c r="E20" s="366"/>
      <c r="F20" s="367" t="str">
        <f t="shared" si="0"/>
        <v/>
      </c>
      <c r="G20" s="185"/>
    </row>
    <row r="21" spans="1:7" ht="15.75" thickBot="1">
      <c r="A21" s="276"/>
      <c r="B21" s="288"/>
      <c r="C21" s="288"/>
      <c r="D21" s="368"/>
      <c r="E21" s="289" t="s">
        <v>470</v>
      </c>
      <c r="F21" s="369">
        <f>SUM(F5:F20)</f>
        <v>0</v>
      </c>
      <c r="G21" s="369">
        <f>SUM(G5:G20)</f>
        <v>0</v>
      </c>
    </row>
    <row r="22" spans="1:7">
      <c r="A22" s="71"/>
      <c r="G22" s="70"/>
    </row>
    <row r="23" spans="1:7" ht="15.75" thickBot="1">
      <c r="A23" s="370" t="s">
        <v>117</v>
      </c>
      <c r="B23" s="371"/>
      <c r="C23" s="371"/>
      <c r="D23" s="371"/>
      <c r="E23" s="371"/>
      <c r="F23" s="371"/>
      <c r="G23" s="372"/>
    </row>
    <row r="24" spans="1:7">
      <c r="A24" s="1309" t="s">
        <v>471</v>
      </c>
      <c r="B24" s="1310"/>
      <c r="C24" s="1310"/>
      <c r="D24" s="1310"/>
      <c r="E24" s="1310"/>
      <c r="F24" s="1310"/>
      <c r="G24" s="1311"/>
    </row>
    <row r="25" spans="1:7">
      <c r="A25" s="1312"/>
      <c r="B25" s="1313"/>
      <c r="C25" s="1313"/>
      <c r="D25" s="1313"/>
      <c r="E25" s="1313"/>
      <c r="F25" s="1313"/>
      <c r="G25" s="1314"/>
    </row>
    <row r="26" spans="1:7">
      <c r="A26" s="1312"/>
      <c r="B26" s="1313"/>
      <c r="C26" s="1313"/>
      <c r="D26" s="1313"/>
      <c r="E26" s="1313"/>
      <c r="F26" s="1313"/>
      <c r="G26" s="1314"/>
    </row>
    <row r="27" spans="1:7">
      <c r="A27" s="1312"/>
      <c r="B27" s="1313"/>
      <c r="C27" s="1313"/>
      <c r="D27" s="1313"/>
      <c r="E27" s="1313"/>
      <c r="F27" s="1313"/>
      <c r="G27" s="1314"/>
    </row>
    <row r="28" spans="1:7" ht="15.75" thickBot="1">
      <c r="A28" s="1312"/>
      <c r="B28" s="1313"/>
      <c r="C28" s="1313"/>
      <c r="D28" s="1313"/>
      <c r="E28" s="1313"/>
      <c r="F28" s="1313"/>
      <c r="G28" s="1314"/>
    </row>
    <row r="29" spans="1:7">
      <c r="A29" s="254"/>
      <c r="B29" s="241"/>
      <c r="C29" s="241"/>
      <c r="D29" s="241"/>
      <c r="E29" s="241"/>
      <c r="F29" s="241"/>
      <c r="G29" s="242"/>
    </row>
    <row r="30" spans="1:7">
      <c r="A30" s="71"/>
      <c r="G30" s="70"/>
    </row>
    <row r="31" spans="1:7">
      <c r="A31" s="1142" t="s">
        <v>755</v>
      </c>
      <c r="B31" s="1260"/>
      <c r="C31" s="1260"/>
      <c r="D31" s="1260"/>
      <c r="E31" s="1260"/>
      <c r="F31" s="1260"/>
      <c r="G31" s="1261"/>
    </row>
    <row r="32" spans="1:7">
      <c r="A32" s="188" t="s">
        <v>110</v>
      </c>
      <c r="B32" s="125"/>
      <c r="C32" s="125"/>
      <c r="D32" s="125"/>
      <c r="E32" s="125"/>
      <c r="F32" s="125"/>
      <c r="G32" s="126"/>
    </row>
    <row r="33" spans="1:11" ht="59.45" customHeight="1">
      <c r="A33" s="253">
        <v>1</v>
      </c>
      <c r="B33" s="1232" t="s">
        <v>826</v>
      </c>
      <c r="C33" s="1232"/>
      <c r="D33" s="1232"/>
      <c r="E33" s="1232"/>
      <c r="F33" s="1232"/>
      <c r="G33" s="1266"/>
    </row>
    <row r="34" spans="1:11">
      <c r="A34" s="253">
        <v>2</v>
      </c>
      <c r="B34" s="318" t="s">
        <v>463</v>
      </c>
      <c r="C34" s="318"/>
      <c r="D34" s="189"/>
      <c r="E34" s="373"/>
      <c r="F34" s="373"/>
      <c r="G34" s="374"/>
    </row>
    <row r="35" spans="1:11" ht="31.15" customHeight="1">
      <c r="A35" s="253">
        <v>3</v>
      </c>
      <c r="B35" s="1232" t="s">
        <v>775</v>
      </c>
      <c r="C35" s="1232"/>
      <c r="D35" s="1232"/>
      <c r="E35" s="1232"/>
      <c r="F35" s="1232"/>
      <c r="G35" s="1266"/>
    </row>
    <row r="36" spans="1:11">
      <c r="A36" s="253">
        <v>4</v>
      </c>
      <c r="B36" s="194" t="s">
        <v>472</v>
      </c>
      <c r="C36" s="194"/>
      <c r="D36" s="189"/>
      <c r="E36" s="189"/>
      <c r="F36" s="189"/>
      <c r="G36" s="190"/>
    </row>
    <row r="37" spans="1:11" ht="15" customHeight="1">
      <c r="A37" s="71"/>
      <c r="E37" s="189"/>
      <c r="F37" s="189"/>
      <c r="G37" s="190"/>
    </row>
    <row r="38" spans="1:11">
      <c r="A38" s="123" t="s">
        <v>473</v>
      </c>
      <c r="C38" s="194"/>
      <c r="D38" s="189"/>
      <c r="E38" s="318"/>
      <c r="F38" s="318"/>
      <c r="G38" s="375"/>
    </row>
    <row r="39" spans="1:11">
      <c r="A39" s="370"/>
      <c r="B39" s="371"/>
      <c r="C39" s="371"/>
      <c r="G39" s="70"/>
    </row>
    <row r="40" spans="1:11">
      <c r="A40" s="1300" t="s">
        <v>886</v>
      </c>
      <c r="B40" s="1301"/>
      <c r="C40" s="1301"/>
      <c r="D40" s="1301"/>
      <c r="E40" s="1301"/>
      <c r="F40" s="1301"/>
      <c r="G40" s="1302"/>
    </row>
    <row r="41" spans="1:11" ht="22.5" customHeight="1">
      <c r="A41" s="71"/>
      <c r="B41" s="1284"/>
      <c r="C41" s="1284"/>
      <c r="D41" s="1284"/>
      <c r="E41" s="1284"/>
      <c r="F41" s="1284"/>
      <c r="G41" s="1285"/>
    </row>
    <row r="42" spans="1:11" ht="17.25" customHeight="1">
      <c r="A42" s="1303" t="s">
        <v>887</v>
      </c>
      <c r="B42" s="1304"/>
      <c r="C42" s="1304"/>
      <c r="D42" s="1304"/>
      <c r="E42" s="1304"/>
      <c r="F42" s="1304"/>
      <c r="G42" s="1305"/>
    </row>
    <row r="43" spans="1:11" ht="14.25" customHeight="1">
      <c r="A43" s="1270"/>
      <c r="B43" s="1268"/>
      <c r="C43" s="1268"/>
      <c r="D43" s="1268"/>
      <c r="E43" s="1268"/>
      <c r="F43" s="803"/>
      <c r="G43" s="804"/>
    </row>
    <row r="44" spans="1:11" ht="15.75" customHeight="1">
      <c r="A44" s="71"/>
      <c r="B44" s="803"/>
      <c r="C44" s="803"/>
      <c r="D44" s="803"/>
      <c r="E44" s="803"/>
      <c r="F44" s="803"/>
      <c r="G44" s="804"/>
    </row>
    <row r="45" spans="1:11">
      <c r="A45" s="71"/>
      <c r="B45" s="716"/>
      <c r="C45" s="716"/>
      <c r="D45" s="716"/>
      <c r="E45" s="716"/>
      <c r="F45" s="716"/>
      <c r="G45" s="717"/>
    </row>
    <row r="46" spans="1:11" ht="15.75" thickBot="1">
      <c r="A46" s="1286" t="s">
        <v>148</v>
      </c>
      <c r="B46" s="1287"/>
      <c r="C46" s="1287"/>
      <c r="D46" s="1287"/>
      <c r="E46" s="1287"/>
      <c r="F46" s="1287"/>
      <c r="G46" s="1288"/>
    </row>
    <row r="47" spans="1:11" s="376" customFormat="1" ht="12.75" thickBot="1">
      <c r="A47" s="739" t="s">
        <v>738</v>
      </c>
      <c r="B47" s="617"/>
      <c r="C47" s="617"/>
      <c r="D47" s="617"/>
      <c r="E47" s="617"/>
      <c r="F47" s="617"/>
      <c r="G47" s="618"/>
      <c r="H47" s="207"/>
      <c r="I47" s="207"/>
      <c r="J47" s="207"/>
      <c r="K47" s="207"/>
    </row>
    <row r="48" spans="1:11" s="376" customFormat="1" ht="15" customHeight="1" thickBot="1">
      <c r="A48" s="607" t="s">
        <v>723</v>
      </c>
      <c r="B48" s="619"/>
      <c r="C48" s="619"/>
      <c r="D48" s="619"/>
      <c r="E48" s="619"/>
      <c r="F48" s="619"/>
      <c r="G48" s="608" t="s">
        <v>918</v>
      </c>
    </row>
  </sheetData>
  <sheetProtection algorithmName="SHA-512" hashValue="O+6wlGQIjbMuVWmvqFv0XvwItMfR6vlEZ8P+A9PWeRSrpuFUQqL7I5WfRc9F4nRJASdkcdkRgxPi6aY44bn0Wg==" saltValue="g2jIEsXd0UdMu0IMd0b8CQ==" spinCount="100000" sheet="1" objects="1" scenarios="1"/>
  <mergeCells count="29">
    <mergeCell ref="A40:G40"/>
    <mergeCell ref="A42:G42"/>
    <mergeCell ref="A43:E43"/>
    <mergeCell ref="A20:C20"/>
    <mergeCell ref="A24:G28"/>
    <mergeCell ref="B33:G33"/>
    <mergeCell ref="A31:G31"/>
    <mergeCell ref="B35:G35"/>
    <mergeCell ref="A15:C15"/>
    <mergeCell ref="A16:C16"/>
    <mergeCell ref="A17:C17"/>
    <mergeCell ref="A18:C18"/>
    <mergeCell ref="A19:C19"/>
    <mergeCell ref="C1:E1"/>
    <mergeCell ref="A2:G2"/>
    <mergeCell ref="A3:G3"/>
    <mergeCell ref="B41:G41"/>
    <mergeCell ref="A46:G46"/>
    <mergeCell ref="A4:C4"/>
    <mergeCell ref="A5:C5"/>
    <mergeCell ref="A6:C6"/>
    <mergeCell ref="A7:C7"/>
    <mergeCell ref="A8:C8"/>
    <mergeCell ref="A9:C9"/>
    <mergeCell ref="A10:C10"/>
    <mergeCell ref="A11:C11"/>
    <mergeCell ref="A12:C12"/>
    <mergeCell ref="A13:C13"/>
    <mergeCell ref="A14:C14"/>
  </mergeCells>
  <printOptions horizontalCentered="1"/>
  <pageMargins left="0.5" right="0.5" top="0.75" bottom="0.75" header="0.3" footer="0.3"/>
  <pageSetup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47625</xdr:colOff>
                    <xdr:row>40</xdr:row>
                    <xdr:rowOff>38100</xdr:rowOff>
                  </from>
                  <to>
                    <xdr:col>6</xdr:col>
                    <xdr:colOff>1400175</xdr:colOff>
                    <xdr:row>40</xdr:row>
                    <xdr:rowOff>238125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47625</xdr:colOff>
                    <xdr:row>41</xdr:row>
                    <xdr:rowOff>161925</xdr:rowOff>
                  </from>
                  <to>
                    <xdr:col>3</xdr:col>
                    <xdr:colOff>485775</xdr:colOff>
                    <xdr:row>43</xdr:row>
                    <xdr:rowOff>47625</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0</xdr:col>
                    <xdr:colOff>47625</xdr:colOff>
                    <xdr:row>42</xdr:row>
                    <xdr:rowOff>142875</xdr:rowOff>
                  </from>
                  <to>
                    <xdr:col>6</xdr:col>
                    <xdr:colOff>1504950</xdr:colOff>
                    <xdr:row>44</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CDA7-FA8A-4380-A6A2-37FE3265339C}">
  <sheetPr codeName="Sheet11">
    <tabColor theme="8" tint="0.59999389629810485"/>
    <pageSetUpPr fitToPage="1"/>
  </sheetPr>
  <dimension ref="A1:N49"/>
  <sheetViews>
    <sheetView zoomScaleNormal="100" workbookViewId="0">
      <selection activeCell="A5" sqref="A5:C5"/>
    </sheetView>
  </sheetViews>
  <sheetFormatPr defaultRowHeight="15"/>
  <cols>
    <col min="4" max="4" width="16" customWidth="1"/>
    <col min="5" max="5" width="15.5703125" customWidth="1"/>
    <col min="6" max="6" width="15.42578125" customWidth="1"/>
    <col min="7" max="7" width="10.85546875" customWidth="1"/>
    <col min="8" max="8" width="15.140625" customWidth="1"/>
    <col min="9" max="9" width="15.85546875" customWidth="1"/>
    <col min="10" max="10" width="17.42578125" customWidth="1"/>
  </cols>
  <sheetData>
    <row r="1" spans="1:14" ht="15.75" thickBot="1">
      <c r="A1" s="117" t="s">
        <v>61</v>
      </c>
      <c r="B1" s="251"/>
      <c r="C1" s="251"/>
      <c r="D1" s="1277">
        <f>'Budget Summary'!A9</f>
        <v>0</v>
      </c>
      <c r="E1" s="1207"/>
      <c r="F1" s="1207"/>
      <c r="G1" s="1207"/>
      <c r="H1" s="1207"/>
      <c r="I1" s="118" t="s">
        <v>544</v>
      </c>
      <c r="J1" s="119">
        <f>'Budget Summary'!G9</f>
        <v>0</v>
      </c>
      <c r="N1" s="360"/>
    </row>
    <row r="2" spans="1:14" ht="16.5" thickBot="1">
      <c r="A2" s="1323" t="s">
        <v>639</v>
      </c>
      <c r="B2" s="1324"/>
      <c r="C2" s="1324"/>
      <c r="D2" s="1324"/>
      <c r="E2" s="1324"/>
      <c r="F2" s="1324"/>
      <c r="G2" s="1324"/>
      <c r="H2" s="1324"/>
      <c r="I2" s="1324"/>
      <c r="J2" s="1325"/>
    </row>
    <row r="3" spans="1:14" s="217" customFormat="1" ht="50.45" customHeight="1" thickBot="1">
      <c r="A3" s="1223" t="s">
        <v>827</v>
      </c>
      <c r="B3" s="1224"/>
      <c r="C3" s="1224"/>
      <c r="D3" s="1224"/>
      <c r="E3" s="1224"/>
      <c r="F3" s="1224"/>
      <c r="G3" s="1224"/>
      <c r="H3" s="1224"/>
      <c r="I3" s="1224"/>
      <c r="J3" s="1225"/>
    </row>
    <row r="4" spans="1:14" s="217" customFormat="1" ht="60.75" thickBot="1">
      <c r="A4" s="1289" t="s">
        <v>474</v>
      </c>
      <c r="B4" s="1290"/>
      <c r="C4" s="1291"/>
      <c r="D4" s="377" t="s">
        <v>475</v>
      </c>
      <c r="E4" s="361" t="s">
        <v>476</v>
      </c>
      <c r="F4" s="361" t="s">
        <v>477</v>
      </c>
      <c r="G4" s="361" t="s">
        <v>478</v>
      </c>
      <c r="H4" s="361" t="s">
        <v>828</v>
      </c>
      <c r="I4" s="361" t="s">
        <v>479</v>
      </c>
      <c r="J4" s="362" t="s">
        <v>480</v>
      </c>
    </row>
    <row r="5" spans="1:14">
      <c r="A5" s="1326"/>
      <c r="B5" s="1327"/>
      <c r="C5" s="1328"/>
      <c r="D5" s="378"/>
      <c r="E5" s="379"/>
      <c r="F5" s="161"/>
      <c r="G5" s="164"/>
      <c r="H5" s="363"/>
      <c r="I5" s="163" t="str">
        <f>IF(F5&lt;1,"",F5*G5*H5)</f>
        <v/>
      </c>
      <c r="J5" s="167"/>
    </row>
    <row r="6" spans="1:14">
      <c r="A6" s="1217"/>
      <c r="B6" s="1318"/>
      <c r="C6" s="1218"/>
      <c r="D6" s="380"/>
      <c r="E6" s="231"/>
      <c r="F6" s="381"/>
      <c r="G6" s="308"/>
      <c r="H6" s="257"/>
      <c r="I6" s="172" t="str">
        <f t="shared" ref="I6:I15" si="0">IF(F6&lt;1,"",F6*G6*H6)</f>
        <v/>
      </c>
      <c r="J6" s="258"/>
    </row>
    <row r="7" spans="1:14" ht="14.45" customHeight="1">
      <c r="A7" s="1217"/>
      <c r="B7" s="1318"/>
      <c r="C7" s="1218"/>
      <c r="D7" s="380"/>
      <c r="E7" s="231"/>
      <c r="F7" s="381"/>
      <c r="G7" s="308"/>
      <c r="H7" s="257"/>
      <c r="I7" s="172" t="str">
        <f t="shared" si="0"/>
        <v/>
      </c>
      <c r="J7" s="258"/>
    </row>
    <row r="8" spans="1:14" ht="14.45" customHeight="1">
      <c r="A8" s="1217"/>
      <c r="B8" s="1318"/>
      <c r="C8" s="1218"/>
      <c r="D8" s="380"/>
      <c r="E8" s="231"/>
      <c r="F8" s="381"/>
      <c r="G8" s="308"/>
      <c r="H8" s="257"/>
      <c r="I8" s="172" t="str">
        <f t="shared" si="0"/>
        <v/>
      </c>
      <c r="J8" s="258"/>
    </row>
    <row r="9" spans="1:14" ht="14.45" customHeight="1">
      <c r="A9" s="1217"/>
      <c r="B9" s="1318"/>
      <c r="C9" s="1218"/>
      <c r="D9" s="380"/>
      <c r="E9" s="231"/>
      <c r="F9" s="381"/>
      <c r="G9" s="308"/>
      <c r="H9" s="257"/>
      <c r="I9" s="172" t="str">
        <f t="shared" si="0"/>
        <v/>
      </c>
      <c r="J9" s="258"/>
    </row>
    <row r="10" spans="1:14" ht="14.45" customHeight="1">
      <c r="A10" s="1217"/>
      <c r="B10" s="1318"/>
      <c r="C10" s="1218"/>
      <c r="D10" s="380"/>
      <c r="E10" s="231"/>
      <c r="F10" s="381"/>
      <c r="G10" s="308"/>
      <c r="H10" s="257"/>
      <c r="I10" s="172" t="str">
        <f t="shared" si="0"/>
        <v/>
      </c>
      <c r="J10" s="258"/>
    </row>
    <row r="11" spans="1:14" ht="14.45" customHeight="1">
      <c r="A11" s="1217"/>
      <c r="B11" s="1318"/>
      <c r="C11" s="1218"/>
      <c r="D11" s="380"/>
      <c r="E11" s="231"/>
      <c r="F11" s="381"/>
      <c r="G11" s="308"/>
      <c r="H11" s="257"/>
      <c r="I11" s="172" t="str">
        <f t="shared" si="0"/>
        <v/>
      </c>
      <c r="J11" s="258"/>
    </row>
    <row r="12" spans="1:14" ht="14.45" customHeight="1">
      <c r="A12" s="1217"/>
      <c r="B12" s="1318"/>
      <c r="C12" s="1218"/>
      <c r="D12" s="380"/>
      <c r="E12" s="231"/>
      <c r="F12" s="381"/>
      <c r="G12" s="308"/>
      <c r="H12" s="257"/>
      <c r="I12" s="172" t="str">
        <f t="shared" si="0"/>
        <v/>
      </c>
      <c r="J12" s="258"/>
    </row>
    <row r="13" spans="1:14" ht="14.45" customHeight="1">
      <c r="A13" s="1217"/>
      <c r="B13" s="1318"/>
      <c r="C13" s="1218"/>
      <c r="D13" s="380"/>
      <c r="E13" s="231"/>
      <c r="F13" s="381"/>
      <c r="G13" s="308"/>
      <c r="H13" s="257"/>
      <c r="I13" s="172" t="str">
        <f t="shared" si="0"/>
        <v/>
      </c>
      <c r="J13" s="258"/>
    </row>
    <row r="14" spans="1:14" ht="14.45" customHeight="1">
      <c r="A14" s="1217"/>
      <c r="B14" s="1318"/>
      <c r="C14" s="1218"/>
      <c r="D14" s="380"/>
      <c r="E14" s="231"/>
      <c r="F14" s="381"/>
      <c r="G14" s="308"/>
      <c r="H14" s="257"/>
      <c r="I14" s="172" t="str">
        <f t="shared" si="0"/>
        <v/>
      </c>
      <c r="J14" s="258"/>
    </row>
    <row r="15" spans="1:14" ht="15" customHeight="1" thickBot="1">
      <c r="A15" s="1219"/>
      <c r="B15" s="1329"/>
      <c r="C15" s="1220"/>
      <c r="D15" s="382"/>
      <c r="E15" s="234"/>
      <c r="F15" s="180"/>
      <c r="G15" s="313"/>
      <c r="H15" s="286"/>
      <c r="I15" s="367" t="str">
        <f t="shared" si="0"/>
        <v/>
      </c>
      <c r="J15" s="287"/>
    </row>
    <row r="16" spans="1:14" ht="15.75" thickBot="1">
      <c r="A16" s="276"/>
      <c r="B16" s="288"/>
      <c r="C16" s="288"/>
      <c r="D16" s="289"/>
      <c r="E16" s="289"/>
      <c r="F16" s="289"/>
      <c r="G16" s="289"/>
      <c r="H16" s="289" t="s">
        <v>470</v>
      </c>
      <c r="I16" s="383">
        <f>SUM(I5:I15)</f>
        <v>0</v>
      </c>
      <c r="J16" s="369">
        <f>SUM(J5:J15)</f>
        <v>0</v>
      </c>
    </row>
    <row r="17" spans="1:10">
      <c r="A17" s="71"/>
      <c r="J17" s="70"/>
    </row>
    <row r="18" spans="1:10" ht="15.75" thickBot="1">
      <c r="A18" s="370" t="s">
        <v>117</v>
      </c>
      <c r="B18" s="371"/>
      <c r="C18" s="371"/>
      <c r="D18" s="371"/>
      <c r="E18" s="371"/>
      <c r="F18" s="371"/>
      <c r="G18" s="371"/>
      <c r="H18" s="371"/>
      <c r="I18" s="371"/>
      <c r="J18" s="372"/>
    </row>
    <row r="19" spans="1:10">
      <c r="A19" s="1309" t="s">
        <v>481</v>
      </c>
      <c r="B19" s="1310"/>
      <c r="C19" s="1310"/>
      <c r="D19" s="1310"/>
      <c r="E19" s="1310"/>
      <c r="F19" s="1310"/>
      <c r="G19" s="1310"/>
      <c r="H19" s="1310"/>
      <c r="I19" s="1310"/>
      <c r="J19" s="1311"/>
    </row>
    <row r="20" spans="1:10">
      <c r="A20" s="1312"/>
      <c r="B20" s="1313"/>
      <c r="C20" s="1313"/>
      <c r="D20" s="1313"/>
      <c r="E20" s="1313"/>
      <c r="F20" s="1313"/>
      <c r="G20" s="1313"/>
      <c r="H20" s="1313"/>
      <c r="I20" s="1313"/>
      <c r="J20" s="1314"/>
    </row>
    <row r="21" spans="1:10">
      <c r="A21" s="1312"/>
      <c r="B21" s="1313"/>
      <c r="C21" s="1313"/>
      <c r="D21" s="1313"/>
      <c r="E21" s="1313"/>
      <c r="F21" s="1313"/>
      <c r="G21" s="1313"/>
      <c r="H21" s="1313"/>
      <c r="I21" s="1313"/>
      <c r="J21" s="1314"/>
    </row>
    <row r="22" spans="1:10">
      <c r="A22" s="1312"/>
      <c r="B22" s="1313"/>
      <c r="C22" s="1313"/>
      <c r="D22" s="1313"/>
      <c r="E22" s="1313"/>
      <c r="F22" s="1313"/>
      <c r="G22" s="1313"/>
      <c r="H22" s="1313"/>
      <c r="I22" s="1313"/>
      <c r="J22" s="1314"/>
    </row>
    <row r="23" spans="1:10" ht="15.75" thickBot="1">
      <c r="A23" s="1312"/>
      <c r="B23" s="1313"/>
      <c r="C23" s="1313"/>
      <c r="D23" s="1313"/>
      <c r="E23" s="1313"/>
      <c r="F23" s="1313"/>
      <c r="G23" s="1313"/>
      <c r="H23" s="1313"/>
      <c r="I23" s="1313"/>
      <c r="J23" s="1314"/>
    </row>
    <row r="24" spans="1:10">
      <c r="A24" s="254"/>
      <c r="B24" s="241"/>
      <c r="C24" s="241"/>
      <c r="D24" s="241"/>
      <c r="E24" s="241"/>
      <c r="F24" s="241"/>
      <c r="G24" s="241"/>
      <c r="H24" s="241"/>
      <c r="I24" s="241"/>
      <c r="J24" s="242"/>
    </row>
    <row r="25" spans="1:10">
      <c r="A25" s="1142" t="s">
        <v>756</v>
      </c>
      <c r="B25" s="1260"/>
      <c r="C25" s="1260"/>
      <c r="D25" s="1260"/>
      <c r="E25" s="1260"/>
      <c r="F25" s="1260"/>
      <c r="G25" s="1260"/>
      <c r="H25" s="1260"/>
      <c r="I25" s="1260"/>
      <c r="J25" s="1261"/>
    </row>
    <row r="26" spans="1:10">
      <c r="A26" s="127" t="s">
        <v>110</v>
      </c>
      <c r="B26" s="125"/>
      <c r="C26" s="125"/>
      <c r="D26" s="125"/>
      <c r="E26" s="125"/>
      <c r="F26" s="125"/>
      <c r="G26" s="125"/>
      <c r="H26" s="125"/>
      <c r="I26" s="125"/>
      <c r="J26" s="126"/>
    </row>
    <row r="27" spans="1:10">
      <c r="A27" s="384">
        <v>1</v>
      </c>
      <c r="B27" s="780" t="s">
        <v>867</v>
      </c>
      <c r="C27" s="125"/>
      <c r="D27" s="125"/>
      <c r="E27" s="125"/>
      <c r="F27" s="125"/>
      <c r="G27" s="125"/>
      <c r="H27" s="125"/>
      <c r="I27" s="125"/>
      <c r="J27" s="126"/>
    </row>
    <row r="28" spans="1:10">
      <c r="A28" s="188">
        <v>2</v>
      </c>
      <c r="B28" s="385" t="s">
        <v>757</v>
      </c>
      <c r="C28" s="371"/>
      <c r="D28" s="371"/>
      <c r="E28" s="125"/>
      <c r="F28" s="125"/>
      <c r="G28" s="125"/>
      <c r="H28" s="125"/>
      <c r="I28" s="125"/>
      <c r="J28" s="126"/>
    </row>
    <row r="29" spans="1:10">
      <c r="A29" s="188">
        <v>3</v>
      </c>
      <c r="B29" s="385" t="s">
        <v>829</v>
      </c>
      <c r="C29" s="386"/>
      <c r="D29" s="386"/>
      <c r="E29" s="386"/>
      <c r="F29" s="386"/>
      <c r="G29" s="386"/>
      <c r="H29" s="386"/>
      <c r="I29" s="386"/>
      <c r="J29" s="387"/>
    </row>
    <row r="30" spans="1:10">
      <c r="A30" s="188">
        <v>4</v>
      </c>
      <c r="B30" s="385" t="s">
        <v>758</v>
      </c>
      <c r="C30" s="386"/>
      <c r="D30" s="386"/>
      <c r="E30" s="386"/>
      <c r="F30" s="386"/>
      <c r="G30" s="386"/>
      <c r="H30" s="386"/>
      <c r="I30" s="386"/>
      <c r="J30" s="387"/>
    </row>
    <row r="31" spans="1:10">
      <c r="A31" s="188">
        <v>5</v>
      </c>
      <c r="B31" s="385" t="s">
        <v>759</v>
      </c>
      <c r="C31" s="386"/>
      <c r="D31" s="386"/>
      <c r="E31" s="386"/>
      <c r="F31" s="386"/>
      <c r="G31" s="386"/>
      <c r="H31" s="386"/>
      <c r="I31" s="386"/>
      <c r="J31" s="387"/>
    </row>
    <row r="32" spans="1:10">
      <c r="A32" s="188">
        <v>6</v>
      </c>
      <c r="B32" s="1321" t="s">
        <v>830</v>
      </c>
      <c r="C32" s="1321"/>
      <c r="D32" s="1321"/>
      <c r="E32" s="1321"/>
      <c r="F32" s="1321"/>
      <c r="G32" s="1321"/>
      <c r="H32" s="1321"/>
      <c r="I32" s="1321"/>
      <c r="J32" s="1322"/>
    </row>
    <row r="33" spans="1:10">
      <c r="A33" s="188">
        <v>7</v>
      </c>
      <c r="B33" s="1321" t="s">
        <v>760</v>
      </c>
      <c r="C33" s="1238"/>
      <c r="D33" s="1238"/>
      <c r="E33" s="1238"/>
      <c r="F33" s="1238"/>
      <c r="G33" s="1238"/>
      <c r="H33" s="1238"/>
      <c r="I33" s="1238"/>
      <c r="J33" s="1239"/>
    </row>
    <row r="34" spans="1:10">
      <c r="A34" s="188"/>
      <c r="B34" s="388"/>
      <c r="C34" s="389"/>
      <c r="D34" s="389"/>
      <c r="E34" s="389"/>
      <c r="F34" s="389"/>
      <c r="G34" s="389"/>
      <c r="H34" s="389"/>
      <c r="I34" s="389"/>
      <c r="J34" s="390"/>
    </row>
    <row r="35" spans="1:10">
      <c r="A35" s="88" t="s">
        <v>482</v>
      </c>
      <c r="B35" s="391"/>
      <c r="C35" s="392"/>
      <c r="D35" s="392"/>
      <c r="E35" s="392"/>
      <c r="F35" s="392"/>
      <c r="G35" s="392"/>
      <c r="H35" s="392"/>
      <c r="I35" s="392"/>
      <c r="J35" s="393"/>
    </row>
    <row r="36" spans="1:10" ht="15.75" thickBot="1">
      <c r="A36" s="123"/>
      <c r="B36" s="125" t="s">
        <v>483</v>
      </c>
      <c r="C36" s="125"/>
      <c r="D36" s="125"/>
      <c r="E36" s="125"/>
      <c r="F36" s="125"/>
      <c r="G36" s="125"/>
      <c r="H36" s="125"/>
      <c r="I36" s="125"/>
      <c r="J36" s="126"/>
    </row>
    <row r="37" spans="1:10">
      <c r="A37" s="1319"/>
      <c r="B37" s="1320"/>
      <c r="C37" s="394"/>
      <c r="D37" s="394"/>
      <c r="E37" s="241"/>
      <c r="F37" s="241"/>
      <c r="G37" s="241"/>
      <c r="H37" s="241"/>
      <c r="I37" s="241"/>
      <c r="J37" s="242"/>
    </row>
    <row r="38" spans="1:10">
      <c r="A38" s="1300" t="s">
        <v>886</v>
      </c>
      <c r="B38" s="1301"/>
      <c r="C38" s="1301"/>
      <c r="D38" s="1301"/>
      <c r="E38" s="1301"/>
      <c r="F38" s="1301"/>
      <c r="G38" s="1301"/>
      <c r="H38" s="1301"/>
      <c r="I38" s="1301"/>
      <c r="J38" s="1302"/>
    </row>
    <row r="39" spans="1:10">
      <c r="A39" s="395"/>
      <c r="B39" s="396"/>
      <c r="C39" s="396"/>
      <c r="D39" s="396"/>
      <c r="E39" s="396"/>
      <c r="F39" s="396"/>
      <c r="G39" s="396"/>
      <c r="H39" s="396"/>
      <c r="I39" s="396"/>
      <c r="J39" s="397"/>
    </row>
    <row r="40" spans="1:10">
      <c r="A40" s="395"/>
      <c r="B40" s="396"/>
      <c r="C40" s="396"/>
      <c r="D40" s="396"/>
      <c r="E40" s="396"/>
      <c r="F40" s="396"/>
      <c r="G40" s="396"/>
      <c r="H40" s="396"/>
      <c r="I40" s="396"/>
      <c r="J40" s="397"/>
    </row>
    <row r="41" spans="1:10" ht="15.75" thickBot="1">
      <c r="A41" s="398"/>
      <c r="B41" s="399"/>
      <c r="C41" s="399"/>
      <c r="D41" s="399"/>
      <c r="E41" s="399"/>
      <c r="F41" s="399"/>
      <c r="G41" s="399"/>
      <c r="H41" s="399"/>
      <c r="I41" s="399"/>
      <c r="J41" s="400"/>
    </row>
    <row r="42" spans="1:10">
      <c r="A42" s="1319" t="s">
        <v>885</v>
      </c>
      <c r="B42" s="1320"/>
      <c r="C42" s="1320"/>
      <c r="D42" s="1320"/>
      <c r="E42" s="1320"/>
      <c r="F42" s="799"/>
      <c r="G42" s="799"/>
      <c r="H42" s="799"/>
      <c r="I42" s="799"/>
      <c r="J42" s="800"/>
    </row>
    <row r="43" spans="1:10">
      <c r="A43" s="817"/>
      <c r="B43" s="799"/>
      <c r="C43" s="799"/>
      <c r="D43" s="799"/>
      <c r="E43" s="799"/>
      <c r="F43" s="799"/>
      <c r="G43" s="799"/>
      <c r="H43" s="799"/>
      <c r="I43" s="799"/>
      <c r="J43" s="800"/>
    </row>
    <row r="44" spans="1:10">
      <c r="A44" s="817"/>
      <c r="B44" s="799"/>
      <c r="C44" s="799"/>
      <c r="D44" s="799"/>
      <c r="E44" s="799"/>
      <c r="F44" s="799"/>
      <c r="G44" s="799"/>
      <c r="H44" s="799"/>
      <c r="I44" s="799"/>
      <c r="J44" s="800"/>
    </row>
    <row r="45" spans="1:10">
      <c r="A45" s="817"/>
      <c r="B45" s="799"/>
      <c r="C45" s="799"/>
      <c r="D45" s="799"/>
      <c r="E45" s="799"/>
      <c r="F45" s="799"/>
      <c r="G45" s="799"/>
      <c r="H45" s="799"/>
      <c r="I45" s="799"/>
      <c r="J45" s="800"/>
    </row>
    <row r="46" spans="1:10">
      <c r="A46" s="1315" t="s">
        <v>739</v>
      </c>
      <c r="B46" s="1316"/>
      <c r="C46" s="1316"/>
      <c r="D46" s="1316"/>
      <c r="E46" s="1316"/>
      <c r="F46" s="1316"/>
      <c r="G46" s="1316"/>
      <c r="H46" s="1316"/>
      <c r="I46" s="1316"/>
      <c r="J46" s="1317"/>
    </row>
    <row r="47" spans="1:10" ht="15.75" thickBot="1">
      <c r="A47" s="73"/>
      <c r="B47" s="72"/>
      <c r="C47" s="72"/>
      <c r="D47" s="72"/>
      <c r="E47" s="72"/>
      <c r="F47" s="72"/>
      <c r="G47" s="72"/>
      <c r="H47" s="72"/>
      <c r="I47" s="72"/>
      <c r="J47" s="246"/>
    </row>
    <row r="48" spans="1:10" s="376" customFormat="1" ht="12.75" thickBot="1">
      <c r="A48" s="739" t="s">
        <v>639</v>
      </c>
      <c r="B48" s="617"/>
      <c r="C48" s="617"/>
      <c r="D48" s="617"/>
      <c r="E48" s="617"/>
      <c r="F48" s="617"/>
      <c r="G48" s="617"/>
      <c r="H48" s="617"/>
      <c r="I48" s="617"/>
      <c r="J48" s="618"/>
    </row>
    <row r="49" spans="1:10" s="376" customFormat="1" ht="15" customHeight="1" thickBot="1">
      <c r="A49" s="607" t="s">
        <v>723</v>
      </c>
      <c r="B49" s="619"/>
      <c r="C49" s="619"/>
      <c r="D49" s="619"/>
      <c r="E49" s="619"/>
      <c r="F49" s="619"/>
      <c r="G49" s="619"/>
      <c r="H49" s="619"/>
      <c r="I49" s="619"/>
      <c r="J49" s="608" t="s">
        <v>918</v>
      </c>
    </row>
  </sheetData>
  <sheetProtection algorithmName="SHA-512" hashValue="sCMtnnicFbsbhRGZUKvvPquOf6Ko7bOGGDr/SP141skE55UVnYj07UJEkBcHC2vBYPefcezYUt+jI+ZVdkwqnQ==" saltValue="9Q9vFXr0+MJhWPqiO8XKeg==" spinCount="100000" sheet="1" objects="1" scenarios="1"/>
  <mergeCells count="23">
    <mergeCell ref="A2:J2"/>
    <mergeCell ref="D1:H1"/>
    <mergeCell ref="A4:C4"/>
    <mergeCell ref="A5:C5"/>
    <mergeCell ref="A15:C15"/>
    <mergeCell ref="A10:C10"/>
    <mergeCell ref="A11:C11"/>
    <mergeCell ref="A12:C12"/>
    <mergeCell ref="A13:C13"/>
    <mergeCell ref="A46:J46"/>
    <mergeCell ref="A14:C14"/>
    <mergeCell ref="A3:J3"/>
    <mergeCell ref="A6:C6"/>
    <mergeCell ref="A7:C7"/>
    <mergeCell ref="A8:C8"/>
    <mergeCell ref="A9:C9"/>
    <mergeCell ref="A37:B37"/>
    <mergeCell ref="B32:J32"/>
    <mergeCell ref="B33:J33"/>
    <mergeCell ref="A19:J23"/>
    <mergeCell ref="A25:J25"/>
    <mergeCell ref="A38:J38"/>
    <mergeCell ref="A42:E42"/>
  </mergeCells>
  <phoneticPr fontId="81" type="noConversion"/>
  <printOptions horizontalCentered="1"/>
  <pageMargins left="0.5" right="0.5"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8" r:id="rId4" name="Check Box 4">
              <controlPr defaultSize="0" autoFill="0" autoLine="0" autoPict="0">
                <anchor moveWithCells="1">
                  <from>
                    <xdr:col>0</xdr:col>
                    <xdr:colOff>0</xdr:colOff>
                    <xdr:row>37</xdr:row>
                    <xdr:rowOff>171450</xdr:rowOff>
                  </from>
                  <to>
                    <xdr:col>4</xdr:col>
                    <xdr:colOff>219075</xdr:colOff>
                    <xdr:row>39</xdr:row>
                    <xdr:rowOff>38100</xdr:rowOff>
                  </to>
                </anchor>
              </controlPr>
            </control>
          </mc:Choice>
        </mc:AlternateContent>
        <mc:AlternateContent xmlns:mc="http://schemas.openxmlformats.org/markup-compatibility/2006">
          <mc:Choice Requires="x14">
            <control shapeId="11269" r:id="rId5" name="Check Box 5">
              <controlPr defaultSize="0" autoFill="0" autoLine="0" autoPict="0">
                <anchor moveWithCells="1">
                  <from>
                    <xdr:col>0</xdr:col>
                    <xdr:colOff>0</xdr:colOff>
                    <xdr:row>38</xdr:row>
                    <xdr:rowOff>171450</xdr:rowOff>
                  </from>
                  <to>
                    <xdr:col>4</xdr:col>
                    <xdr:colOff>952500</xdr:colOff>
                    <xdr:row>40</xdr:row>
                    <xdr:rowOff>19050</xdr:rowOff>
                  </to>
                </anchor>
              </controlPr>
            </control>
          </mc:Choice>
        </mc:AlternateContent>
        <mc:AlternateContent xmlns:mc="http://schemas.openxmlformats.org/markup-compatibility/2006">
          <mc:Choice Requires="x14">
            <control shapeId="11270" r:id="rId6" name="Check Box 6">
              <controlPr defaultSize="0" autoFill="0" autoLine="0" autoPict="0">
                <anchor moveWithCells="1">
                  <from>
                    <xdr:col>0</xdr:col>
                    <xdr:colOff>0</xdr:colOff>
                    <xdr:row>39</xdr:row>
                    <xdr:rowOff>133350</xdr:rowOff>
                  </from>
                  <to>
                    <xdr:col>5</xdr:col>
                    <xdr:colOff>0</xdr:colOff>
                    <xdr:row>41</xdr:row>
                    <xdr:rowOff>9525</xdr:rowOff>
                  </to>
                </anchor>
              </controlPr>
            </control>
          </mc:Choice>
        </mc:AlternateContent>
        <mc:AlternateContent xmlns:mc="http://schemas.openxmlformats.org/markup-compatibility/2006">
          <mc:Choice Requires="x14">
            <control shapeId="11271" r:id="rId7" name="Check Box 7">
              <controlPr defaultSize="0" autoFill="0" autoLine="0" autoPict="0">
                <anchor moveWithCells="1">
                  <from>
                    <xdr:col>0</xdr:col>
                    <xdr:colOff>0</xdr:colOff>
                    <xdr:row>41</xdr:row>
                    <xdr:rowOff>152400</xdr:rowOff>
                  </from>
                  <to>
                    <xdr:col>5</xdr:col>
                    <xdr:colOff>0</xdr:colOff>
                    <xdr:row>43</xdr:row>
                    <xdr:rowOff>38100</xdr:rowOff>
                  </to>
                </anchor>
              </controlPr>
            </control>
          </mc:Choice>
        </mc:AlternateContent>
        <mc:AlternateContent xmlns:mc="http://schemas.openxmlformats.org/markup-compatibility/2006">
          <mc:Choice Requires="x14">
            <control shapeId="11272" r:id="rId8" name="Check Box 8">
              <controlPr defaultSize="0" autoFill="0" autoLine="0" autoPict="0">
                <anchor moveWithCells="1">
                  <from>
                    <xdr:col>0</xdr:col>
                    <xdr:colOff>0</xdr:colOff>
                    <xdr:row>42</xdr:row>
                    <xdr:rowOff>171450</xdr:rowOff>
                  </from>
                  <to>
                    <xdr:col>4</xdr:col>
                    <xdr:colOff>219075</xdr:colOff>
                    <xdr:row>44</xdr:row>
                    <xdr:rowOff>38100</xdr:rowOff>
                  </to>
                </anchor>
              </controlPr>
            </control>
          </mc:Choice>
        </mc:AlternateContent>
        <mc:AlternateContent xmlns:mc="http://schemas.openxmlformats.org/markup-compatibility/2006">
          <mc:Choice Requires="x14">
            <control shapeId="11273" r:id="rId9" name="Check Box 9">
              <controlPr defaultSize="0" autoFill="0" autoLine="0" autoPict="0">
                <anchor moveWithCells="1">
                  <from>
                    <xdr:col>0</xdr:col>
                    <xdr:colOff>0</xdr:colOff>
                    <xdr:row>43</xdr:row>
                    <xdr:rowOff>152400</xdr:rowOff>
                  </from>
                  <to>
                    <xdr:col>5</xdr:col>
                    <xdr:colOff>0</xdr:colOff>
                    <xdr:row>45</xdr:row>
                    <xdr:rowOff>38100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21FFF-2CC0-48E0-978A-48098FE0450E}">
  <sheetPr codeName="Sheet12">
    <tabColor theme="8" tint="0.59999389629810485"/>
    <pageSetUpPr fitToPage="1"/>
  </sheetPr>
  <dimension ref="A1:N61"/>
  <sheetViews>
    <sheetView zoomScaleNormal="100" workbookViewId="0">
      <selection activeCell="G5" sqref="G5"/>
    </sheetView>
  </sheetViews>
  <sheetFormatPr defaultRowHeight="15"/>
  <cols>
    <col min="4" max="4" width="23.28515625" customWidth="1"/>
    <col min="5" max="5" width="13.42578125" customWidth="1"/>
    <col min="6" max="6" width="11.85546875" customWidth="1"/>
    <col min="7" max="9" width="13.7109375" customWidth="1"/>
    <col min="10" max="10" width="11.85546875" customWidth="1"/>
    <col min="11" max="11" width="10" customWidth="1"/>
    <col min="12" max="12" width="13.28515625" customWidth="1"/>
    <col min="13" max="13" width="14.5703125" customWidth="1"/>
  </cols>
  <sheetData>
    <row r="1" spans="1:14" ht="15.75" thickBot="1">
      <c r="A1" s="117" t="s">
        <v>61</v>
      </c>
      <c r="B1" s="251"/>
      <c r="C1" s="1341">
        <f>'Budget Summary'!A9</f>
        <v>0</v>
      </c>
      <c r="D1" s="1342"/>
      <c r="E1" s="1342"/>
      <c r="F1" s="1342"/>
      <c r="G1" s="1342"/>
      <c r="H1" s="1342"/>
      <c r="I1" s="1342"/>
      <c r="J1" s="1342"/>
      <c r="K1" s="251"/>
      <c r="L1" s="118" t="s">
        <v>544</v>
      </c>
      <c r="M1" s="119">
        <f>'Budget Summary'!G9</f>
        <v>0</v>
      </c>
      <c r="N1" s="360"/>
    </row>
    <row r="2" spans="1:14" ht="16.5" thickBot="1">
      <c r="A2" s="1323" t="s">
        <v>640</v>
      </c>
      <c r="B2" s="1324"/>
      <c r="C2" s="1324"/>
      <c r="D2" s="1324"/>
      <c r="E2" s="1324"/>
      <c r="F2" s="1324"/>
      <c r="G2" s="1324"/>
      <c r="H2" s="1324"/>
      <c r="I2" s="1324"/>
      <c r="J2" s="1324"/>
      <c r="K2" s="1324"/>
      <c r="L2" s="1324"/>
      <c r="M2" s="1325"/>
    </row>
    <row r="3" spans="1:14">
      <c r="A3" s="1343" t="s">
        <v>505</v>
      </c>
      <c r="B3" s="1344"/>
      <c r="C3" s="1344"/>
      <c r="D3" s="1344"/>
      <c r="E3" s="1344"/>
      <c r="F3" s="1345"/>
      <c r="G3" s="1345"/>
      <c r="H3" s="1345"/>
      <c r="I3" s="1344"/>
      <c r="J3" s="1344"/>
      <c r="K3" s="1344"/>
      <c r="L3" s="1344"/>
      <c r="M3" s="1346"/>
    </row>
    <row r="4" spans="1:14" ht="15.75" thickBot="1">
      <c r="A4" s="456"/>
      <c r="B4" s="457"/>
      <c r="C4" s="457"/>
      <c r="D4" s="457"/>
      <c r="E4" s="457"/>
      <c r="F4" s="457"/>
      <c r="G4" s="457"/>
      <c r="H4" s="457"/>
      <c r="I4" s="457"/>
      <c r="J4" s="457"/>
      <c r="K4" s="457"/>
      <c r="L4" s="457"/>
      <c r="M4" s="458"/>
    </row>
    <row r="5" spans="1:14" ht="15.75" thickBot="1">
      <c r="A5" s="1347" t="s">
        <v>919</v>
      </c>
      <c r="B5" s="1348"/>
      <c r="C5" s="1348"/>
      <c r="D5" s="1348"/>
      <c r="E5" s="1348"/>
      <c r="F5" s="459" t="s">
        <v>144</v>
      </c>
      <c r="G5" s="690">
        <v>0.625</v>
      </c>
      <c r="H5" s="396"/>
      <c r="M5" s="458"/>
    </row>
    <row r="6" spans="1:14" ht="15.75" thickBot="1">
      <c r="A6" s="460"/>
      <c r="B6" s="457"/>
      <c r="C6" s="457"/>
      <c r="D6" s="457"/>
      <c r="E6" s="457"/>
      <c r="F6" s="457"/>
      <c r="G6" s="457"/>
      <c r="H6" s="457"/>
      <c r="I6" s="457"/>
      <c r="J6" s="457"/>
      <c r="K6" s="461"/>
      <c r="L6" s="457"/>
      <c r="M6" s="458"/>
    </row>
    <row r="7" spans="1:14" ht="15.75" thickBot="1">
      <c r="A7" s="462"/>
      <c r="B7" s="463"/>
      <c r="C7" s="463"/>
      <c r="D7" s="464"/>
      <c r="E7" s="1331" t="s">
        <v>145</v>
      </c>
      <c r="F7" s="1164"/>
      <c r="G7" s="1164"/>
      <c r="H7" s="1164"/>
      <c r="I7" s="1164"/>
      <c r="J7" s="1164"/>
      <c r="K7" s="1164"/>
      <c r="L7" s="1164"/>
      <c r="M7" s="1332"/>
    </row>
    <row r="8" spans="1:14" ht="90.75" thickBot="1">
      <c r="A8" s="1349" t="s">
        <v>506</v>
      </c>
      <c r="B8" s="1350"/>
      <c r="C8" s="1351"/>
      <c r="D8" s="465" t="s">
        <v>507</v>
      </c>
      <c r="E8" s="465" t="s">
        <v>771</v>
      </c>
      <c r="F8" s="465" t="s">
        <v>508</v>
      </c>
      <c r="G8" s="465" t="s">
        <v>509</v>
      </c>
      <c r="H8" s="465" t="s">
        <v>510</v>
      </c>
      <c r="I8" s="465" t="s">
        <v>772</v>
      </c>
      <c r="J8" s="465" t="s">
        <v>551</v>
      </c>
      <c r="K8" s="465" t="s">
        <v>552</v>
      </c>
      <c r="L8" s="465" t="s">
        <v>516</v>
      </c>
      <c r="M8" s="466" t="s">
        <v>553</v>
      </c>
    </row>
    <row r="9" spans="1:14">
      <c r="A9" s="1352" t="s">
        <v>511</v>
      </c>
      <c r="B9" s="1353"/>
      <c r="C9" s="1353"/>
      <c r="D9" s="746" t="s">
        <v>703</v>
      </c>
      <c r="E9" s="760">
        <v>250</v>
      </c>
      <c r="F9" s="689">
        <f t="shared" ref="F9:F23" si="0">IF(E9=0,"",E9*G$5)</f>
        <v>156.25</v>
      </c>
      <c r="G9" s="766">
        <v>50</v>
      </c>
      <c r="H9" s="766">
        <v>50</v>
      </c>
      <c r="I9" s="764">
        <v>1</v>
      </c>
      <c r="J9" s="767">
        <f>(F9+G9+H9)*I9</f>
        <v>256.25</v>
      </c>
      <c r="K9" s="752">
        <v>0.25</v>
      </c>
      <c r="L9" s="467">
        <v>45</v>
      </c>
      <c r="M9" s="468">
        <v>45</v>
      </c>
    </row>
    <row r="10" spans="1:14">
      <c r="A10" s="1354"/>
      <c r="B10" s="1355"/>
      <c r="C10" s="1355"/>
      <c r="D10" s="747"/>
      <c r="E10" s="761"/>
      <c r="F10" s="172" t="str">
        <f>IF(E10=0,"",E10*G$5)</f>
        <v/>
      </c>
      <c r="G10" s="433"/>
      <c r="H10" s="433"/>
      <c r="I10" s="765"/>
      <c r="J10" s="172" t="str">
        <f t="shared" ref="J10:J23" si="1">IF(SUM(F10:H10)&lt;1,"",SUM(F10:H10)*I10)</f>
        <v/>
      </c>
      <c r="K10" s="753"/>
      <c r="L10" s="172" t="str">
        <f>IF(SUM(F10:H10)&lt;1,"",J10*K10)</f>
        <v/>
      </c>
      <c r="M10" s="469"/>
    </row>
    <row r="11" spans="1:14">
      <c r="A11" s="1217"/>
      <c r="B11" s="1318"/>
      <c r="C11" s="1218"/>
      <c r="D11" s="470"/>
      <c r="E11" s="762"/>
      <c r="F11" s="172" t="str">
        <f t="shared" si="0"/>
        <v/>
      </c>
      <c r="G11" s="170"/>
      <c r="H11" s="170"/>
      <c r="I11" s="762"/>
      <c r="J11" s="172" t="str">
        <f t="shared" si="1"/>
        <v/>
      </c>
      <c r="K11" s="257"/>
      <c r="L11" s="172" t="str">
        <f t="shared" ref="L11:L23" si="2">IF(SUM(F11:H11)&lt;1,"",J11*K11)</f>
        <v/>
      </c>
      <c r="M11" s="175"/>
    </row>
    <row r="12" spans="1:14">
      <c r="A12" s="1217"/>
      <c r="B12" s="1318"/>
      <c r="C12" s="1218"/>
      <c r="D12" s="470"/>
      <c r="E12" s="762"/>
      <c r="F12" s="172" t="str">
        <f t="shared" si="0"/>
        <v/>
      </c>
      <c r="G12" s="170"/>
      <c r="H12" s="170"/>
      <c r="I12" s="762"/>
      <c r="J12" s="172" t="str">
        <f t="shared" si="1"/>
        <v/>
      </c>
      <c r="K12" s="257"/>
      <c r="L12" s="172" t="str">
        <f t="shared" si="2"/>
        <v/>
      </c>
      <c r="M12" s="175"/>
    </row>
    <row r="13" spans="1:14">
      <c r="A13" s="1217"/>
      <c r="B13" s="1318"/>
      <c r="C13" s="1218"/>
      <c r="D13" s="470"/>
      <c r="E13" s="762"/>
      <c r="F13" s="172" t="str">
        <f t="shared" si="0"/>
        <v/>
      </c>
      <c r="G13" s="170"/>
      <c r="H13" s="170"/>
      <c r="I13" s="762"/>
      <c r="J13" s="172" t="str">
        <f t="shared" si="1"/>
        <v/>
      </c>
      <c r="K13" s="257"/>
      <c r="L13" s="172" t="str">
        <f t="shared" si="2"/>
        <v/>
      </c>
      <c r="M13" s="175"/>
    </row>
    <row r="14" spans="1:14">
      <c r="A14" s="1217"/>
      <c r="B14" s="1318"/>
      <c r="C14" s="1218"/>
      <c r="D14" s="470"/>
      <c r="E14" s="762"/>
      <c r="F14" s="172" t="str">
        <f t="shared" si="0"/>
        <v/>
      </c>
      <c r="G14" s="170"/>
      <c r="H14" s="170"/>
      <c r="I14" s="762"/>
      <c r="J14" s="172" t="str">
        <f t="shared" si="1"/>
        <v/>
      </c>
      <c r="K14" s="257"/>
      <c r="L14" s="172" t="str">
        <f t="shared" si="2"/>
        <v/>
      </c>
      <c r="M14" s="175"/>
    </row>
    <row r="15" spans="1:14">
      <c r="A15" s="1217"/>
      <c r="B15" s="1318"/>
      <c r="C15" s="1218"/>
      <c r="D15" s="470"/>
      <c r="E15" s="762"/>
      <c r="F15" s="172" t="str">
        <f t="shared" si="0"/>
        <v/>
      </c>
      <c r="G15" s="170"/>
      <c r="H15" s="170"/>
      <c r="I15" s="762"/>
      <c r="J15" s="172" t="str">
        <f t="shared" si="1"/>
        <v/>
      </c>
      <c r="K15" s="257"/>
      <c r="L15" s="172" t="str">
        <f t="shared" si="2"/>
        <v/>
      </c>
      <c r="M15" s="175"/>
    </row>
    <row r="16" spans="1:14">
      <c r="A16" s="1217"/>
      <c r="B16" s="1318"/>
      <c r="C16" s="1218"/>
      <c r="D16" s="470"/>
      <c r="E16" s="762"/>
      <c r="F16" s="172" t="str">
        <f t="shared" si="0"/>
        <v/>
      </c>
      <c r="G16" s="170"/>
      <c r="H16" s="170"/>
      <c r="I16" s="762"/>
      <c r="J16" s="172" t="str">
        <f t="shared" si="1"/>
        <v/>
      </c>
      <c r="K16" s="257"/>
      <c r="L16" s="172" t="str">
        <f t="shared" si="2"/>
        <v/>
      </c>
      <c r="M16" s="175"/>
    </row>
    <row r="17" spans="1:13">
      <c r="A17" s="1217"/>
      <c r="B17" s="1318"/>
      <c r="C17" s="1218"/>
      <c r="D17" s="470"/>
      <c r="E17" s="762"/>
      <c r="F17" s="172" t="str">
        <f t="shared" si="0"/>
        <v/>
      </c>
      <c r="G17" s="170"/>
      <c r="H17" s="170"/>
      <c r="I17" s="762"/>
      <c r="J17" s="172" t="str">
        <f t="shared" si="1"/>
        <v/>
      </c>
      <c r="K17" s="257"/>
      <c r="L17" s="172" t="str">
        <f t="shared" si="2"/>
        <v/>
      </c>
      <c r="M17" s="175"/>
    </row>
    <row r="18" spans="1:13">
      <c r="A18" s="1217"/>
      <c r="B18" s="1318"/>
      <c r="C18" s="1218"/>
      <c r="D18" s="470"/>
      <c r="E18" s="762"/>
      <c r="F18" s="172" t="str">
        <f t="shared" si="0"/>
        <v/>
      </c>
      <c r="G18" s="170"/>
      <c r="H18" s="170"/>
      <c r="I18" s="762"/>
      <c r="J18" s="172" t="str">
        <f t="shared" si="1"/>
        <v/>
      </c>
      <c r="K18" s="257"/>
      <c r="L18" s="172" t="str">
        <f t="shared" si="2"/>
        <v/>
      </c>
      <c r="M18" s="175"/>
    </row>
    <row r="19" spans="1:13">
      <c r="A19" s="1217"/>
      <c r="B19" s="1318"/>
      <c r="C19" s="1218"/>
      <c r="D19" s="470"/>
      <c r="E19" s="762"/>
      <c r="F19" s="172" t="str">
        <f t="shared" si="0"/>
        <v/>
      </c>
      <c r="G19" s="170"/>
      <c r="H19" s="170"/>
      <c r="I19" s="762"/>
      <c r="J19" s="172" t="str">
        <f t="shared" si="1"/>
        <v/>
      </c>
      <c r="K19" s="257"/>
      <c r="L19" s="172" t="str">
        <f t="shared" si="2"/>
        <v/>
      </c>
      <c r="M19" s="175"/>
    </row>
    <row r="20" spans="1:13">
      <c r="A20" s="1217"/>
      <c r="B20" s="1318"/>
      <c r="C20" s="1218"/>
      <c r="D20" s="470"/>
      <c r="E20" s="762"/>
      <c r="F20" s="172" t="str">
        <f t="shared" si="0"/>
        <v/>
      </c>
      <c r="G20" s="170"/>
      <c r="H20" s="170"/>
      <c r="I20" s="762"/>
      <c r="J20" s="172" t="str">
        <f t="shared" si="1"/>
        <v/>
      </c>
      <c r="K20" s="257"/>
      <c r="L20" s="172" t="str">
        <f t="shared" si="2"/>
        <v/>
      </c>
      <c r="M20" s="175"/>
    </row>
    <row r="21" spans="1:13">
      <c r="A21" s="1217"/>
      <c r="B21" s="1318"/>
      <c r="C21" s="1218"/>
      <c r="D21" s="470"/>
      <c r="E21" s="762"/>
      <c r="F21" s="172" t="str">
        <f t="shared" si="0"/>
        <v/>
      </c>
      <c r="G21" s="170"/>
      <c r="H21" s="170"/>
      <c r="I21" s="762"/>
      <c r="J21" s="172" t="str">
        <f t="shared" si="1"/>
        <v/>
      </c>
      <c r="K21" s="257"/>
      <c r="L21" s="172" t="str">
        <f t="shared" si="2"/>
        <v/>
      </c>
      <c r="M21" s="175"/>
    </row>
    <row r="22" spans="1:13">
      <c r="A22" s="1217"/>
      <c r="B22" s="1318"/>
      <c r="C22" s="1218"/>
      <c r="D22" s="470"/>
      <c r="E22" s="762"/>
      <c r="F22" s="172" t="str">
        <f t="shared" si="0"/>
        <v/>
      </c>
      <c r="G22" s="170"/>
      <c r="H22" s="170"/>
      <c r="I22" s="762"/>
      <c r="J22" s="172" t="str">
        <f t="shared" si="1"/>
        <v/>
      </c>
      <c r="K22" s="257"/>
      <c r="L22" s="172" t="str">
        <f t="shared" si="2"/>
        <v/>
      </c>
      <c r="M22" s="175"/>
    </row>
    <row r="23" spans="1:13" ht="15.75" thickBot="1">
      <c r="A23" s="1219"/>
      <c r="B23" s="1329"/>
      <c r="C23" s="1220"/>
      <c r="D23" s="471"/>
      <c r="E23" s="763"/>
      <c r="F23" s="367" t="str">
        <f t="shared" si="0"/>
        <v/>
      </c>
      <c r="G23" s="365"/>
      <c r="H23" s="365"/>
      <c r="I23" s="763"/>
      <c r="J23" s="367" t="str">
        <f t="shared" si="1"/>
        <v/>
      </c>
      <c r="K23" s="286"/>
      <c r="L23" s="367" t="str">
        <f t="shared" si="2"/>
        <v/>
      </c>
      <c r="M23" s="185"/>
    </row>
    <row r="24" spans="1:13" ht="15.75" thickBot="1">
      <c r="A24" s="276"/>
      <c r="B24" s="288"/>
      <c r="C24" s="288"/>
      <c r="D24" s="125"/>
      <c r="E24" s="289"/>
      <c r="F24" s="289"/>
      <c r="G24" s="289"/>
      <c r="H24" s="125"/>
      <c r="I24" s="125"/>
      <c r="J24" s="125"/>
      <c r="K24" s="289" t="s">
        <v>486</v>
      </c>
      <c r="L24" s="472">
        <f>ROUND(SUM(L10:L23),2)</f>
        <v>0</v>
      </c>
      <c r="M24" s="369">
        <f>ROUND(SUM(M10:M23),2)</f>
        <v>0</v>
      </c>
    </row>
    <row r="25" spans="1:13">
      <c r="A25" s="71"/>
      <c r="M25" s="70"/>
    </row>
    <row r="26" spans="1:13" ht="15.75" thickBot="1">
      <c r="A26" s="370" t="s">
        <v>117</v>
      </c>
      <c r="B26" s="371"/>
      <c r="C26" s="371"/>
      <c r="D26" s="371"/>
      <c r="E26" s="371"/>
      <c r="F26" s="371"/>
      <c r="G26" s="371"/>
      <c r="H26" s="371"/>
      <c r="I26" s="371"/>
      <c r="J26" s="371"/>
      <c r="K26" s="371"/>
      <c r="L26" s="371"/>
      <c r="M26" s="372"/>
    </row>
    <row r="27" spans="1:13">
      <c r="A27" s="1309" t="s">
        <v>481</v>
      </c>
      <c r="B27" s="1310"/>
      <c r="C27" s="1310"/>
      <c r="D27" s="1310"/>
      <c r="E27" s="1310"/>
      <c r="F27" s="1310"/>
      <c r="G27" s="1310"/>
      <c r="H27" s="1310"/>
      <c r="I27" s="1310"/>
      <c r="J27" s="1310"/>
      <c r="K27" s="1310"/>
      <c r="L27" s="1310"/>
      <c r="M27" s="1311"/>
    </row>
    <row r="28" spans="1:13">
      <c r="A28" s="1312"/>
      <c r="B28" s="1313"/>
      <c r="C28" s="1313"/>
      <c r="D28" s="1313"/>
      <c r="E28" s="1313"/>
      <c r="F28" s="1313"/>
      <c r="G28" s="1313"/>
      <c r="H28" s="1313"/>
      <c r="I28" s="1313"/>
      <c r="J28" s="1313"/>
      <c r="K28" s="1313"/>
      <c r="L28" s="1313"/>
      <c r="M28" s="1314"/>
    </row>
    <row r="29" spans="1:13">
      <c r="A29" s="1312"/>
      <c r="B29" s="1313"/>
      <c r="C29" s="1313"/>
      <c r="D29" s="1313"/>
      <c r="E29" s="1313"/>
      <c r="F29" s="1313"/>
      <c r="G29" s="1313"/>
      <c r="H29" s="1313"/>
      <c r="I29" s="1313"/>
      <c r="J29" s="1313"/>
      <c r="K29" s="1313"/>
      <c r="L29" s="1313"/>
      <c r="M29" s="1314"/>
    </row>
    <row r="30" spans="1:13">
      <c r="A30" s="1312"/>
      <c r="B30" s="1313"/>
      <c r="C30" s="1313"/>
      <c r="D30" s="1313"/>
      <c r="E30" s="1313"/>
      <c r="F30" s="1313"/>
      <c r="G30" s="1313"/>
      <c r="H30" s="1313"/>
      <c r="I30" s="1313"/>
      <c r="J30" s="1313"/>
      <c r="K30" s="1313"/>
      <c r="L30" s="1313"/>
      <c r="M30" s="1314"/>
    </row>
    <row r="31" spans="1:13" ht="15.75" thickBot="1">
      <c r="A31" s="1312"/>
      <c r="B31" s="1313"/>
      <c r="C31" s="1313"/>
      <c r="D31" s="1313"/>
      <c r="E31" s="1313"/>
      <c r="F31" s="1313"/>
      <c r="G31" s="1313"/>
      <c r="H31" s="1313"/>
      <c r="I31" s="1313"/>
      <c r="J31" s="1313"/>
      <c r="K31" s="1313"/>
      <c r="L31" s="1313"/>
      <c r="M31" s="1314"/>
    </row>
    <row r="32" spans="1:13">
      <c r="A32" s="473"/>
      <c r="B32" s="474"/>
      <c r="C32" s="474"/>
      <c r="D32" s="474"/>
      <c r="E32" s="474"/>
      <c r="F32" s="474"/>
      <c r="G32" s="474"/>
      <c r="H32" s="474"/>
      <c r="I32" s="474"/>
      <c r="J32" s="474"/>
      <c r="K32" s="474"/>
      <c r="L32" s="474"/>
      <c r="M32" s="475"/>
    </row>
    <row r="33" spans="1:13">
      <c r="A33" s="1142" t="s">
        <v>761</v>
      </c>
      <c r="B33" s="1143"/>
      <c r="C33" s="1143"/>
      <c r="D33" s="1143"/>
      <c r="E33" s="1143"/>
      <c r="F33" s="1143"/>
      <c r="G33" s="1143"/>
      <c r="H33" s="1143"/>
      <c r="I33" s="1143"/>
      <c r="J33" s="1143"/>
      <c r="K33" s="1143"/>
      <c r="L33" s="1143"/>
      <c r="M33" s="1261"/>
    </row>
    <row r="34" spans="1:13">
      <c r="A34" s="188" t="s">
        <v>110</v>
      </c>
      <c r="B34" s="125"/>
      <c r="C34" s="125"/>
      <c r="D34" s="125"/>
      <c r="E34" s="125"/>
      <c r="F34" s="125"/>
      <c r="G34" s="125"/>
      <c r="H34" s="125"/>
      <c r="I34" s="476"/>
      <c r="J34" s="476"/>
      <c r="K34" s="476"/>
      <c r="L34" s="476"/>
      <c r="M34" s="477"/>
    </row>
    <row r="35" spans="1:13">
      <c r="A35" s="188"/>
      <c r="B35" s="1333" t="s">
        <v>512</v>
      </c>
      <c r="C35" s="1333"/>
      <c r="D35" s="1333"/>
      <c r="E35" s="1333"/>
      <c r="F35" s="1333"/>
      <c r="G35" s="1333"/>
      <c r="H35" s="1333"/>
      <c r="I35" s="476"/>
      <c r="J35" s="476"/>
      <c r="K35" s="476"/>
      <c r="L35" s="476"/>
      <c r="M35" s="477"/>
    </row>
    <row r="36" spans="1:13" ht="14.45" customHeight="1">
      <c r="A36" s="188">
        <v>1</v>
      </c>
      <c r="B36" s="125" t="s">
        <v>720</v>
      </c>
      <c r="C36" s="125"/>
      <c r="D36" s="125"/>
      <c r="E36" s="125"/>
      <c r="F36" s="125"/>
      <c r="G36" s="125"/>
      <c r="H36" s="125"/>
      <c r="I36" s="386"/>
      <c r="J36" s="386"/>
      <c r="K36" s="386"/>
      <c r="L36" s="476"/>
      <c r="M36" s="477"/>
    </row>
    <row r="37" spans="1:13" ht="14.45" customHeight="1">
      <c r="A37" s="188">
        <v>2</v>
      </c>
      <c r="B37" s="125" t="s">
        <v>147</v>
      </c>
      <c r="C37" s="125"/>
      <c r="D37" s="125"/>
      <c r="E37" s="125"/>
      <c r="F37" s="125"/>
      <c r="G37" s="125"/>
      <c r="H37" s="125"/>
      <c r="I37" s="125"/>
      <c r="J37" s="125"/>
      <c r="K37" s="125"/>
      <c r="L37" s="189"/>
      <c r="M37" s="190"/>
    </row>
    <row r="38" spans="1:13" ht="14.45" customHeight="1">
      <c r="A38" s="188">
        <v>3</v>
      </c>
      <c r="B38" s="125" t="s">
        <v>773</v>
      </c>
      <c r="C38" s="125"/>
      <c r="D38" s="125"/>
      <c r="E38" s="125"/>
      <c r="F38" s="125"/>
      <c r="G38" s="125"/>
      <c r="H38" s="125"/>
      <c r="I38" s="125"/>
      <c r="J38" s="125"/>
      <c r="K38" s="125"/>
      <c r="L38" s="125"/>
      <c r="M38" s="126"/>
    </row>
    <row r="39" spans="1:13" ht="14.45" customHeight="1">
      <c r="A39" s="188">
        <v>4</v>
      </c>
      <c r="B39" s="125" t="s">
        <v>762</v>
      </c>
      <c r="C39" s="125"/>
      <c r="D39" s="125"/>
      <c r="E39" s="125"/>
      <c r="F39" s="125"/>
      <c r="G39" s="125"/>
      <c r="H39" s="125"/>
      <c r="I39" s="125"/>
      <c r="J39" s="125"/>
      <c r="K39" s="125"/>
      <c r="L39" s="189"/>
      <c r="M39" s="190"/>
    </row>
    <row r="40" spans="1:13" ht="14.45" customHeight="1">
      <c r="A40" s="751">
        <v>5</v>
      </c>
      <c r="B40" s="125" t="s">
        <v>778</v>
      </c>
      <c r="C40" s="125"/>
      <c r="D40" s="125"/>
      <c r="E40" s="125"/>
      <c r="F40" s="125"/>
      <c r="G40" s="125"/>
      <c r="H40" s="125"/>
      <c r="I40" s="125"/>
      <c r="J40" s="125"/>
      <c r="K40" s="125"/>
      <c r="L40" s="189"/>
      <c r="M40" s="190"/>
    </row>
    <row r="41" spans="1:13" ht="14.45" customHeight="1">
      <c r="A41" s="188">
        <v>6</v>
      </c>
      <c r="B41" s="125" t="s">
        <v>763</v>
      </c>
      <c r="C41" s="125"/>
      <c r="D41" s="125"/>
      <c r="E41" s="125"/>
      <c r="F41" s="125"/>
      <c r="G41" s="125"/>
      <c r="H41" s="125"/>
      <c r="I41" s="125"/>
      <c r="J41" s="125"/>
      <c r="K41" s="125"/>
      <c r="L41" s="189"/>
      <c r="M41" s="190"/>
    </row>
    <row r="42" spans="1:13" ht="14.45" customHeight="1">
      <c r="A42" s="188">
        <v>7</v>
      </c>
      <c r="B42" s="125" t="s">
        <v>774</v>
      </c>
      <c r="C42" s="125"/>
      <c r="D42" s="125"/>
      <c r="E42" s="125"/>
      <c r="F42" s="125"/>
      <c r="G42" s="125"/>
      <c r="H42" s="125"/>
      <c r="I42" s="125"/>
      <c r="J42" s="125"/>
      <c r="K42" s="125"/>
      <c r="L42" s="189"/>
      <c r="M42" s="190"/>
    </row>
    <row r="43" spans="1:13" ht="14.45" customHeight="1">
      <c r="A43" s="188">
        <v>8</v>
      </c>
      <c r="B43" s="125" t="s">
        <v>721</v>
      </c>
      <c r="C43" s="125"/>
      <c r="D43" s="125"/>
      <c r="E43" s="125"/>
      <c r="F43" s="125"/>
      <c r="G43" s="125"/>
      <c r="H43" s="125"/>
      <c r="I43" s="125"/>
      <c r="J43" s="125"/>
      <c r="K43" s="125"/>
      <c r="L43" s="189"/>
      <c r="M43" s="190"/>
    </row>
    <row r="44" spans="1:13">
      <c r="A44" s="188">
        <v>9</v>
      </c>
      <c r="B44" s="125" t="s">
        <v>722</v>
      </c>
      <c r="C44" s="457"/>
      <c r="D44" s="457"/>
      <c r="E44" s="457"/>
      <c r="F44" s="457"/>
      <c r="G44" s="457"/>
      <c r="H44" s="457"/>
      <c r="I44" s="457"/>
      <c r="J44" s="457"/>
      <c r="K44" s="457"/>
      <c r="L44" s="116"/>
      <c r="M44" s="344"/>
    </row>
    <row r="45" spans="1:13">
      <c r="L45" s="116"/>
      <c r="M45" s="344"/>
    </row>
    <row r="46" spans="1:13" ht="14.45" customHeight="1">
      <c r="A46" s="88" t="s">
        <v>554</v>
      </c>
      <c r="B46" s="125"/>
      <c r="C46" s="125"/>
      <c r="D46" s="125"/>
      <c r="E46" s="125"/>
      <c r="F46" s="125"/>
      <c r="G46" s="125"/>
      <c r="H46" s="125"/>
      <c r="I46" s="125"/>
      <c r="J46" s="125"/>
      <c r="K46" s="125"/>
      <c r="L46" s="189"/>
      <c r="M46" s="190"/>
    </row>
    <row r="47" spans="1:13" ht="14.45" customHeight="1">
      <c r="A47" s="88"/>
      <c r="B47" s="125" t="s">
        <v>555</v>
      </c>
      <c r="C47" s="125"/>
      <c r="D47" s="125"/>
      <c r="E47" s="125"/>
      <c r="F47" s="125"/>
      <c r="G47" s="125"/>
      <c r="H47" s="125"/>
      <c r="I47" s="125"/>
      <c r="J47" s="125"/>
      <c r="K47" s="125"/>
      <c r="L47" s="189"/>
      <c r="M47" s="190"/>
    </row>
    <row r="48" spans="1:13" ht="14.45" customHeight="1">
      <c r="A48" s="88" t="s">
        <v>111</v>
      </c>
      <c r="B48" s="125"/>
      <c r="C48" s="125"/>
      <c r="D48" s="125"/>
      <c r="E48" s="125"/>
      <c r="F48" s="125"/>
      <c r="G48" s="125"/>
      <c r="H48" s="125"/>
      <c r="I48" s="125"/>
      <c r="J48" s="125"/>
      <c r="K48" s="125"/>
      <c r="L48" s="189"/>
      <c r="M48" s="190"/>
    </row>
    <row r="49" spans="1:13" ht="15.75" thickBot="1">
      <c r="A49" s="188"/>
      <c r="B49" s="125" t="s">
        <v>556</v>
      </c>
      <c r="L49" s="116"/>
      <c r="M49" s="344"/>
    </row>
    <row r="50" spans="1:13">
      <c r="A50" s="641"/>
      <c r="B50" s="478"/>
      <c r="C50" s="478"/>
      <c r="D50" s="478"/>
      <c r="E50" s="478"/>
      <c r="F50" s="478"/>
      <c r="G50" s="478"/>
      <c r="H50" s="478"/>
      <c r="I50" s="478"/>
      <c r="J50" s="478"/>
      <c r="K50" s="478"/>
      <c r="L50" s="478"/>
      <c r="M50" s="479"/>
    </row>
    <row r="51" spans="1:13">
      <c r="A51" s="1334" t="s">
        <v>886</v>
      </c>
      <c r="B51" s="1335"/>
      <c r="C51" s="1335"/>
      <c r="D51" s="1335"/>
      <c r="E51" s="1335"/>
      <c r="F51" s="1335"/>
      <c r="G51" s="1335"/>
      <c r="H51" s="1335"/>
      <c r="I51" s="1335"/>
      <c r="J51" s="1335"/>
      <c r="K51" s="1335"/>
      <c r="L51" s="1335"/>
      <c r="M51" s="1336"/>
    </row>
    <row r="52" spans="1:13">
      <c r="A52" s="449"/>
      <c r="B52" s="877"/>
      <c r="C52" s="877"/>
      <c r="D52" s="877"/>
      <c r="E52" s="877"/>
      <c r="F52" s="877"/>
      <c r="G52" s="877"/>
      <c r="H52" s="877"/>
      <c r="I52" s="877"/>
      <c r="J52" s="878"/>
      <c r="K52" s="878"/>
      <c r="L52" s="876"/>
      <c r="M52" s="872"/>
    </row>
    <row r="53" spans="1:13" ht="15.75" thickBot="1">
      <c r="A53" s="879"/>
      <c r="B53" s="399"/>
      <c r="C53" s="399"/>
      <c r="D53" s="399"/>
      <c r="E53" s="399"/>
      <c r="F53" s="399"/>
      <c r="G53" s="399"/>
      <c r="H53" s="399"/>
      <c r="I53" s="399"/>
      <c r="J53" s="880"/>
      <c r="K53" s="880"/>
      <c r="L53" s="881"/>
      <c r="M53" s="246"/>
    </row>
    <row r="54" spans="1:13">
      <c r="A54" s="1337" t="s">
        <v>888</v>
      </c>
      <c r="B54" s="1338"/>
      <c r="C54" s="1338"/>
      <c r="D54" s="1338"/>
      <c r="E54" s="1338"/>
      <c r="F54" s="1338"/>
      <c r="G54" s="1338"/>
      <c r="H54" s="1338"/>
      <c r="I54" s="1338"/>
      <c r="J54" s="1338"/>
      <c r="K54" s="1338"/>
      <c r="L54" s="1338"/>
      <c r="M54" s="1339"/>
    </row>
    <row r="55" spans="1:13">
      <c r="A55" s="818"/>
      <c r="B55" s="882"/>
      <c r="C55" s="882"/>
      <c r="D55" s="882"/>
      <c r="E55" s="877"/>
      <c r="F55" s="877"/>
      <c r="G55" s="877"/>
      <c r="H55" s="877"/>
      <c r="I55" s="877"/>
      <c r="J55" s="878"/>
      <c r="K55" s="878"/>
      <c r="L55" s="876"/>
      <c r="M55" s="872"/>
    </row>
    <row r="56" spans="1:13">
      <c r="A56" s="818"/>
      <c r="B56" s="882"/>
      <c r="C56" s="882"/>
      <c r="D56" s="882"/>
      <c r="E56" s="877"/>
      <c r="F56" s="877"/>
      <c r="G56" s="877"/>
      <c r="H56" s="877"/>
      <c r="I56" s="877"/>
      <c r="J56" s="878"/>
      <c r="K56" s="878"/>
      <c r="L56" s="876"/>
      <c r="M56" s="872"/>
    </row>
    <row r="57" spans="1:13">
      <c r="A57" s="1270"/>
      <c r="B57" s="1340"/>
      <c r="C57" s="1340"/>
      <c r="D57" s="1340"/>
      <c r="E57" s="877"/>
      <c r="F57" s="877"/>
      <c r="G57" s="877"/>
      <c r="H57" s="877"/>
      <c r="I57" s="877"/>
      <c r="J57" s="878"/>
      <c r="K57" s="878"/>
      <c r="L57" s="876"/>
      <c r="M57" s="872"/>
    </row>
    <row r="58" spans="1:13">
      <c r="A58" s="1315" t="s">
        <v>148</v>
      </c>
      <c r="B58" s="1330"/>
      <c r="C58" s="1330"/>
      <c r="D58" s="1330"/>
      <c r="E58" s="1330"/>
      <c r="F58" s="1330"/>
      <c r="G58" s="1330"/>
      <c r="H58" s="1330"/>
      <c r="I58" s="1330"/>
      <c r="J58" s="1330"/>
      <c r="K58" s="1330"/>
      <c r="L58" s="1330"/>
      <c r="M58" s="1317"/>
    </row>
    <row r="59" spans="1:13" ht="15.75" thickBot="1">
      <c r="A59" s="73"/>
      <c r="B59" s="72"/>
      <c r="C59" s="72"/>
      <c r="D59" s="72"/>
      <c r="E59" s="72"/>
      <c r="F59" s="72"/>
      <c r="G59" s="72"/>
      <c r="H59" s="72"/>
      <c r="I59" s="72"/>
      <c r="J59" s="72"/>
      <c r="K59" s="72"/>
      <c r="L59" s="72"/>
      <c r="M59" s="246"/>
    </row>
    <row r="60" spans="1:13" s="376" customFormat="1" ht="12.75" thickBot="1">
      <c r="A60" s="740" t="s">
        <v>640</v>
      </c>
      <c r="B60" s="620"/>
      <c r="C60" s="620"/>
      <c r="D60" s="620"/>
      <c r="E60" s="620"/>
      <c r="F60" s="620"/>
      <c r="G60" s="620"/>
      <c r="H60" s="621"/>
      <c r="I60" s="620"/>
      <c r="J60" s="620"/>
      <c r="K60" s="620"/>
      <c r="L60" s="620"/>
      <c r="M60" s="618"/>
    </row>
    <row r="61" spans="1:13" s="376" customFormat="1" ht="15" customHeight="1" thickBot="1">
      <c r="A61" s="607" t="s">
        <v>723</v>
      </c>
      <c r="B61" s="619"/>
      <c r="C61" s="619"/>
      <c r="D61" s="619"/>
      <c r="E61" s="619"/>
      <c r="F61" s="619"/>
      <c r="G61" s="619"/>
      <c r="H61" s="619"/>
      <c r="I61" s="619"/>
      <c r="J61" s="619"/>
      <c r="K61" s="619"/>
      <c r="L61" s="619"/>
      <c r="M61" s="608" t="s">
        <v>918</v>
      </c>
    </row>
  </sheetData>
  <sheetProtection algorithmName="SHA-512" hashValue="7eVA622+/MOxHw9kBnkQbARYPLukvgPkggssP8ToLqMhqs6tNrVuQtgsx+KqX8wnM/CcnwNciShjYs+NTNULiQ==" saltValue="BCJXJbZgi3slt6e3xyFCNg==" spinCount="100000" sheet="1" objects="1" scenarios="1"/>
  <mergeCells count="28">
    <mergeCell ref="C1:J1"/>
    <mergeCell ref="A3:M3"/>
    <mergeCell ref="A5:E5"/>
    <mergeCell ref="A14:C14"/>
    <mergeCell ref="A15:C15"/>
    <mergeCell ref="A2:M2"/>
    <mergeCell ref="A8:C8"/>
    <mergeCell ref="A9:C9"/>
    <mergeCell ref="A10:C10"/>
    <mergeCell ref="A11:C11"/>
    <mergeCell ref="A13:C13"/>
    <mergeCell ref="A12:C12"/>
    <mergeCell ref="A58:M58"/>
    <mergeCell ref="E7:M7"/>
    <mergeCell ref="A27:M31"/>
    <mergeCell ref="A33:M33"/>
    <mergeCell ref="B35:H35"/>
    <mergeCell ref="A16:C16"/>
    <mergeCell ref="A17:C17"/>
    <mergeCell ref="A18:C18"/>
    <mergeCell ref="A19:C19"/>
    <mergeCell ref="A20:C20"/>
    <mergeCell ref="A21:C21"/>
    <mergeCell ref="A22:C22"/>
    <mergeCell ref="A23:C23"/>
    <mergeCell ref="A51:M51"/>
    <mergeCell ref="A54:M54"/>
    <mergeCell ref="A57:D57"/>
  </mergeCells>
  <dataValidations count="2">
    <dataValidation type="decimal" allowBlank="1" showInputMessage="1" showErrorMessage="1" errorTitle="Travel Rate" error="The maximum mileage rate is the Federal Rate for 2022 is $0.625." sqref="G5" xr:uid="{F4BF9F4C-FB02-4B6A-92A9-A23D88538756}">
      <formula1>0</formula1>
      <formula2>0.625</formula2>
    </dataValidation>
    <dataValidation allowBlank="1" showInputMessage="1" showErrorMessage="1" prompt="Frequent travelers enter miles per month.  Intermittent travelers please enter miles per trip." sqref="E10" xr:uid="{15454EC5-22B7-429C-868E-797BF33FD13A}"/>
  </dataValidations>
  <printOptions horizontalCentered="1"/>
  <pageMargins left="0.5" right="0.5" top="0.75" bottom="0.75" header="0.3" footer="0.3"/>
  <pageSetup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4" r:id="rId4" name="Check Box 4">
              <controlPr defaultSize="0" autoFill="0" autoLine="0" autoPict="0">
                <anchor moveWithCells="1">
                  <from>
                    <xdr:col>0</xdr:col>
                    <xdr:colOff>0</xdr:colOff>
                    <xdr:row>50</xdr:row>
                    <xdr:rowOff>171450</xdr:rowOff>
                  </from>
                  <to>
                    <xdr:col>4</xdr:col>
                    <xdr:colOff>514350</xdr:colOff>
                    <xdr:row>52</xdr:row>
                    <xdr:rowOff>0</xdr:rowOff>
                  </to>
                </anchor>
              </controlPr>
            </control>
          </mc:Choice>
        </mc:AlternateContent>
        <mc:AlternateContent xmlns:mc="http://schemas.openxmlformats.org/markup-compatibility/2006">
          <mc:Choice Requires="x14">
            <control shapeId="15365" r:id="rId5" name="Check Box 5">
              <controlPr defaultSize="0" autoFill="0" autoLine="0" autoPict="0">
                <anchor moveWithCells="1">
                  <from>
                    <xdr:col>0</xdr:col>
                    <xdr:colOff>0</xdr:colOff>
                    <xdr:row>51</xdr:row>
                    <xdr:rowOff>171450</xdr:rowOff>
                  </from>
                  <to>
                    <xdr:col>4</xdr:col>
                    <xdr:colOff>514350</xdr:colOff>
                    <xdr:row>52</xdr:row>
                    <xdr:rowOff>180975</xdr:rowOff>
                  </to>
                </anchor>
              </controlPr>
            </control>
          </mc:Choice>
        </mc:AlternateContent>
        <mc:AlternateContent xmlns:mc="http://schemas.openxmlformats.org/markup-compatibility/2006">
          <mc:Choice Requires="x14">
            <control shapeId="15366" r:id="rId6" name="Check Box 6">
              <controlPr defaultSize="0" autoFill="0" autoLine="0" autoPict="0">
                <anchor moveWithCells="1">
                  <from>
                    <xdr:col>0</xdr:col>
                    <xdr:colOff>0</xdr:colOff>
                    <xdr:row>53</xdr:row>
                    <xdr:rowOff>171450</xdr:rowOff>
                  </from>
                  <to>
                    <xdr:col>4</xdr:col>
                    <xdr:colOff>514350</xdr:colOff>
                    <xdr:row>55</xdr:row>
                    <xdr:rowOff>0</xdr:rowOff>
                  </to>
                </anchor>
              </controlPr>
            </control>
          </mc:Choice>
        </mc:AlternateContent>
        <mc:AlternateContent xmlns:mc="http://schemas.openxmlformats.org/markup-compatibility/2006">
          <mc:Choice Requires="x14">
            <control shapeId="15367" r:id="rId7" name="Check Box 7">
              <controlPr defaultSize="0" autoFill="0" autoLine="0" autoPict="0">
                <anchor moveWithCells="1">
                  <from>
                    <xdr:col>0</xdr:col>
                    <xdr:colOff>0</xdr:colOff>
                    <xdr:row>55</xdr:row>
                    <xdr:rowOff>171450</xdr:rowOff>
                  </from>
                  <to>
                    <xdr:col>4</xdr:col>
                    <xdr:colOff>514350</xdr:colOff>
                    <xdr:row>57</xdr:row>
                    <xdr:rowOff>0</xdr:rowOff>
                  </to>
                </anchor>
              </controlPr>
            </control>
          </mc:Choice>
        </mc:AlternateContent>
        <mc:AlternateContent xmlns:mc="http://schemas.openxmlformats.org/markup-compatibility/2006">
          <mc:Choice Requires="x14">
            <control shapeId="15368" r:id="rId8" name="Check Box 8">
              <controlPr defaultSize="0" autoFill="0" autoLine="0" autoPict="0">
                <anchor moveWithCells="1">
                  <from>
                    <xdr:col>0</xdr:col>
                    <xdr:colOff>0</xdr:colOff>
                    <xdr:row>54</xdr:row>
                    <xdr:rowOff>171450</xdr:rowOff>
                  </from>
                  <to>
                    <xdr:col>4</xdr:col>
                    <xdr:colOff>514350</xdr:colOff>
                    <xdr:row>56</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AC732-73EF-455C-93C8-42CA66848423}">
  <sheetPr codeName="Sheet13">
    <tabColor theme="9" tint="0.79998168889431442"/>
    <pageSetUpPr fitToPage="1"/>
  </sheetPr>
  <dimension ref="A1:N56"/>
  <sheetViews>
    <sheetView zoomScaleNormal="100" workbookViewId="0">
      <selection activeCell="D5" sqref="D5"/>
    </sheetView>
  </sheetViews>
  <sheetFormatPr defaultRowHeight="15"/>
  <cols>
    <col min="1" max="1" width="19.140625" customWidth="1"/>
    <col min="2" max="2" width="17.28515625" customWidth="1"/>
    <col min="3" max="3" width="12.140625" customWidth="1"/>
    <col min="4" max="4" width="26.85546875" customWidth="1"/>
    <col min="5" max="6" width="16.7109375" customWidth="1"/>
    <col min="14" max="14" width="0" hidden="1" customWidth="1"/>
  </cols>
  <sheetData>
    <row r="1" spans="1:14" ht="15.75" thickBot="1">
      <c r="A1" s="117" t="s">
        <v>61</v>
      </c>
      <c r="B1" s="1359">
        <f>'Budget Summary'!A9</f>
        <v>0</v>
      </c>
      <c r="C1" s="1207"/>
      <c r="D1" s="1207"/>
      <c r="E1" s="504" t="s">
        <v>594</v>
      </c>
      <c r="F1" s="119">
        <f>'Budget Summary'!G9</f>
        <v>0</v>
      </c>
    </row>
    <row r="2" spans="1:14" ht="16.5" thickBot="1">
      <c r="A2" s="1323" t="s">
        <v>641</v>
      </c>
      <c r="B2" s="1324"/>
      <c r="C2" s="1324"/>
      <c r="D2" s="1324"/>
      <c r="E2" s="1324"/>
      <c r="F2" s="1325"/>
    </row>
    <row r="3" spans="1:14" ht="74.25" customHeight="1" thickBot="1">
      <c r="A3" s="1360" t="s">
        <v>831</v>
      </c>
      <c r="B3" s="1361"/>
      <c r="C3" s="1361"/>
      <c r="D3" s="1361"/>
      <c r="E3" s="1361"/>
      <c r="F3" s="1362"/>
    </row>
    <row r="4" spans="1:14" ht="16.899999999999999" customHeight="1">
      <c r="A4" s="505"/>
      <c r="B4" s="506"/>
      <c r="C4" s="506"/>
      <c r="D4" s="506"/>
      <c r="E4" s="506"/>
      <c r="F4" s="507"/>
    </row>
    <row r="5" spans="1:14">
      <c r="A5" s="123" t="s">
        <v>531</v>
      </c>
      <c r="B5" s="125"/>
      <c r="C5" s="508" t="s">
        <v>109</v>
      </c>
      <c r="D5" s="509"/>
      <c r="E5" s="125"/>
      <c r="F5" s="510"/>
      <c r="N5" t="s">
        <v>532</v>
      </c>
    </row>
    <row r="6" spans="1:14">
      <c r="A6" s="123"/>
      <c r="B6" s="125"/>
      <c r="C6" s="508"/>
      <c r="D6" s="508"/>
      <c r="E6" s="508"/>
      <c r="F6" s="510"/>
      <c r="N6" t="s">
        <v>533</v>
      </c>
    </row>
    <row r="7" spans="1:14">
      <c r="A7" s="320" t="s">
        <v>534</v>
      </c>
      <c r="B7" s="189"/>
      <c r="C7" s="189"/>
      <c r="D7" s="457"/>
      <c r="E7" s="457"/>
      <c r="F7" s="126"/>
    </row>
    <row r="8" spans="1:14">
      <c r="A8" s="511" t="s">
        <v>535</v>
      </c>
      <c r="B8" s="512"/>
      <c r="C8" s="512"/>
      <c r="D8" s="125"/>
      <c r="E8" s="125"/>
      <c r="F8" s="458"/>
    </row>
    <row r="9" spans="1:14" ht="31.15" customHeight="1">
      <c r="A9" s="1363" t="s">
        <v>536</v>
      </c>
      <c r="B9" s="1178"/>
      <c r="C9" s="1178"/>
      <c r="D9" s="1178"/>
      <c r="E9" s="1178"/>
      <c r="F9" s="1179"/>
    </row>
    <row r="10" spans="1:14">
      <c r="A10" s="123"/>
      <c r="B10" s="125"/>
      <c r="C10" s="125"/>
      <c r="D10" s="125"/>
      <c r="E10" s="125"/>
      <c r="F10" s="126"/>
    </row>
    <row r="11" spans="1:14">
      <c r="A11" s="511" t="s">
        <v>125</v>
      </c>
      <c r="B11" s="512"/>
      <c r="C11" s="512"/>
      <c r="D11" s="125"/>
      <c r="E11" s="125"/>
      <c r="F11" s="126"/>
    </row>
    <row r="12" spans="1:14">
      <c r="A12" s="71" t="s">
        <v>126</v>
      </c>
      <c r="B12" s="513"/>
      <c r="C12" s="513"/>
      <c r="D12" s="514"/>
      <c r="E12" s="515"/>
      <c r="F12" s="516"/>
    </row>
    <row r="13" spans="1:14">
      <c r="A13" s="71"/>
      <c r="D13" s="515"/>
      <c r="E13" s="515"/>
      <c r="F13" s="516"/>
    </row>
    <row r="14" spans="1:14">
      <c r="A14" s="71" t="s">
        <v>832</v>
      </c>
      <c r="D14" s="514"/>
      <c r="E14" s="514"/>
      <c r="F14" s="517"/>
    </row>
    <row r="15" spans="1:14">
      <c r="A15" s="71"/>
      <c r="D15" s="518" t="s">
        <v>537</v>
      </c>
      <c r="E15" s="518" t="s">
        <v>538</v>
      </c>
      <c r="F15" s="519" t="s">
        <v>127</v>
      </c>
    </row>
    <row r="16" spans="1:14">
      <c r="A16" s="71" t="s">
        <v>128</v>
      </c>
      <c r="D16" s="514"/>
      <c r="E16" s="515"/>
      <c r="F16" s="516"/>
    </row>
    <row r="17" spans="1:6">
      <c r="A17" s="71"/>
      <c r="F17" s="516"/>
    </row>
    <row r="18" spans="1:6">
      <c r="A18" s="71" t="s">
        <v>129</v>
      </c>
      <c r="D18" s="514"/>
      <c r="E18" s="515"/>
      <c r="F18" s="516"/>
    </row>
    <row r="19" spans="1:6">
      <c r="A19" s="71"/>
      <c r="F19" s="516"/>
    </row>
    <row r="20" spans="1:6">
      <c r="A20" s="71" t="s">
        <v>130</v>
      </c>
      <c r="E20" s="520"/>
      <c r="F20" s="521"/>
    </row>
    <row r="21" spans="1:6">
      <c r="A21" s="71"/>
      <c r="E21" s="518" t="s">
        <v>131</v>
      </c>
      <c r="F21" s="522" t="s">
        <v>132</v>
      </c>
    </row>
    <row r="22" spans="1:6">
      <c r="A22" s="71"/>
      <c r="D22" s="515"/>
      <c r="E22" s="515"/>
      <c r="F22" s="70"/>
    </row>
    <row r="23" spans="1:6">
      <c r="A23" s="71" t="s">
        <v>133</v>
      </c>
      <c r="D23" s="193"/>
      <c r="E23" s="193"/>
      <c r="F23" s="70"/>
    </row>
    <row r="24" spans="1:6">
      <c r="A24" s="523" t="s">
        <v>539</v>
      </c>
      <c r="B24" s="193"/>
      <c r="C24" s="193"/>
      <c r="D24" t="s">
        <v>109</v>
      </c>
      <c r="E24" s="524" t="s">
        <v>540</v>
      </c>
      <c r="F24" s="525"/>
    </row>
    <row r="25" spans="1:6">
      <c r="A25" s="71" t="s">
        <v>134</v>
      </c>
      <c r="E25" s="524" t="s">
        <v>540</v>
      </c>
      <c r="F25" s="526"/>
    </row>
    <row r="26" spans="1:6">
      <c r="A26" s="71" t="s">
        <v>135</v>
      </c>
      <c r="D26" s="401" t="s">
        <v>109</v>
      </c>
      <c r="E26" s="524" t="s">
        <v>540</v>
      </c>
      <c r="F26" s="527">
        <f>SUM(F24:F25)</f>
        <v>0</v>
      </c>
    </row>
    <row r="27" spans="1:6">
      <c r="A27" s="71"/>
      <c r="F27" s="516"/>
    </row>
    <row r="28" spans="1:6">
      <c r="A28" s="123" t="s">
        <v>708</v>
      </c>
      <c r="E28" s="524" t="s">
        <v>540</v>
      </c>
      <c r="F28" s="682">
        <f>'I1 Cost Allocation Plan'!F44</f>
        <v>0</v>
      </c>
    </row>
    <row r="29" spans="1:6">
      <c r="A29" s="714" t="s">
        <v>709</v>
      </c>
      <c r="F29" s="70"/>
    </row>
    <row r="30" spans="1:6">
      <c r="A30" s="71"/>
      <c r="F30" s="70"/>
    </row>
    <row r="31" spans="1:6">
      <c r="A31" s="123" t="s">
        <v>136</v>
      </c>
      <c r="D31" s="528" t="s">
        <v>541</v>
      </c>
      <c r="E31" s="524" t="s">
        <v>540</v>
      </c>
      <c r="F31" s="529">
        <f>F26*F28</f>
        <v>0</v>
      </c>
    </row>
    <row r="32" spans="1:6">
      <c r="A32" s="71"/>
      <c r="F32" s="70"/>
    </row>
    <row r="33" spans="1:6">
      <c r="A33" s="123" t="s">
        <v>137</v>
      </c>
      <c r="D33" s="528" t="s">
        <v>542</v>
      </c>
      <c r="E33" s="524" t="s">
        <v>540</v>
      </c>
      <c r="F33" s="529">
        <f>F31*12</f>
        <v>0</v>
      </c>
    </row>
    <row r="34" spans="1:6">
      <c r="A34" s="71"/>
      <c r="D34" s="193"/>
      <c r="E34" s="193"/>
      <c r="F34" s="530"/>
    </row>
    <row r="35" spans="1:6" ht="45">
      <c r="A35" s="123" t="s">
        <v>746</v>
      </c>
      <c r="D35" s="450" t="s">
        <v>543</v>
      </c>
      <c r="E35" s="524" t="s">
        <v>540</v>
      </c>
      <c r="F35" s="531"/>
    </row>
    <row r="36" spans="1:6" ht="15.75" thickBot="1">
      <c r="A36" s="71"/>
      <c r="D36" s="193"/>
      <c r="E36" s="193"/>
      <c r="F36" s="70"/>
    </row>
    <row r="37" spans="1:6">
      <c r="A37" s="640"/>
      <c r="B37" s="241"/>
      <c r="C37" s="241"/>
      <c r="D37" s="532"/>
      <c r="E37" s="532"/>
      <c r="F37" s="242"/>
    </row>
    <row r="38" spans="1:6">
      <c r="A38" s="1367" t="s">
        <v>886</v>
      </c>
      <c r="B38" s="1368"/>
      <c r="C38" s="1368"/>
      <c r="D38" s="1368"/>
      <c r="E38" s="1368"/>
      <c r="F38" s="1369"/>
    </row>
    <row r="39" spans="1:6">
      <c r="A39" s="533"/>
      <c r="B39" s="534"/>
      <c r="C39" s="534"/>
      <c r="D39" s="534"/>
      <c r="E39" s="534"/>
      <c r="F39" s="535"/>
    </row>
    <row r="40" spans="1:6">
      <c r="A40" s="533"/>
      <c r="B40" s="534"/>
      <c r="C40" s="534"/>
      <c r="D40" s="534"/>
      <c r="E40" s="534"/>
      <c r="F40" s="535"/>
    </row>
    <row r="41" spans="1:6">
      <c r="A41" s="796" t="s">
        <v>885</v>
      </c>
      <c r="B41" s="534"/>
      <c r="C41" s="534"/>
      <c r="D41" s="534"/>
      <c r="E41" s="534"/>
      <c r="F41" s="535"/>
    </row>
    <row r="42" spans="1:6">
      <c r="A42" s="796"/>
      <c r="B42" s="534"/>
      <c r="C42" s="534"/>
      <c r="D42" s="534"/>
      <c r="E42" s="534"/>
      <c r="F42" s="535"/>
    </row>
    <row r="43" spans="1:6">
      <c r="A43" s="796"/>
      <c r="B43" s="534"/>
      <c r="C43" s="534"/>
      <c r="D43" s="534"/>
      <c r="E43" s="534"/>
      <c r="F43" s="535"/>
    </row>
    <row r="44" spans="1:6">
      <c r="A44" s="796"/>
      <c r="B44" s="534"/>
      <c r="C44" s="534"/>
      <c r="D44" s="534"/>
      <c r="E44" s="534"/>
      <c r="F44" s="535"/>
    </row>
    <row r="45" spans="1:6">
      <c r="A45" s="796"/>
      <c r="B45" s="534"/>
      <c r="C45" s="534"/>
      <c r="D45" s="534"/>
      <c r="E45" s="534"/>
      <c r="F45" s="535"/>
    </row>
    <row r="46" spans="1:6">
      <c r="A46" s="796"/>
      <c r="B46" s="534"/>
      <c r="C46" s="534"/>
      <c r="D46" s="534"/>
      <c r="E46" s="534"/>
      <c r="F46" s="535"/>
    </row>
    <row r="47" spans="1:6">
      <c r="A47" s="796"/>
      <c r="B47" s="534"/>
      <c r="C47" s="534"/>
      <c r="D47" s="534"/>
      <c r="E47" s="534"/>
      <c r="F47" s="535"/>
    </row>
    <row r="48" spans="1:6">
      <c r="A48" s="796"/>
      <c r="B48" s="534"/>
      <c r="C48" s="534"/>
      <c r="D48" s="534"/>
      <c r="E48" s="534"/>
      <c r="F48" s="535"/>
    </row>
    <row r="49" spans="1:6">
      <c r="A49" s="796"/>
      <c r="B49" s="534"/>
      <c r="C49" s="534"/>
      <c r="D49" s="534"/>
      <c r="E49" s="534"/>
      <c r="F49" s="535"/>
    </row>
    <row r="50" spans="1:6">
      <c r="A50" s="533"/>
      <c r="B50" s="534"/>
      <c r="C50" s="534"/>
      <c r="D50" s="534"/>
      <c r="E50" s="534"/>
      <c r="F50" s="535"/>
    </row>
    <row r="51" spans="1:6" s="726" customFormat="1">
      <c r="A51" s="1364" t="s">
        <v>105</v>
      </c>
      <c r="B51" s="1365"/>
      <c r="C51" s="1365"/>
      <c r="D51" s="1365"/>
      <c r="E51" s="1365"/>
      <c r="F51" s="1366"/>
    </row>
    <row r="52" spans="1:6" s="726" customFormat="1">
      <c r="A52" s="1356" t="s">
        <v>24</v>
      </c>
      <c r="B52" s="1357"/>
      <c r="C52" s="1357"/>
      <c r="D52" s="1357"/>
      <c r="E52" s="1357"/>
      <c r="F52" s="1358"/>
    </row>
    <row r="53" spans="1:6" s="726" customFormat="1">
      <c r="A53" s="1356"/>
      <c r="B53" s="1357"/>
      <c r="C53" s="1357"/>
      <c r="D53" s="1357"/>
      <c r="E53" s="1357"/>
      <c r="F53" s="1358"/>
    </row>
    <row r="54" spans="1:6" ht="15.75" thickBot="1">
      <c r="A54" s="536"/>
      <c r="B54" s="537"/>
      <c r="C54" s="537"/>
      <c r="D54" s="537"/>
      <c r="E54" s="537"/>
      <c r="F54" s="538"/>
    </row>
    <row r="55" spans="1:6" s="376" customFormat="1" ht="12.75" thickBot="1">
      <c r="A55" s="739" t="s">
        <v>641</v>
      </c>
      <c r="B55" s="617"/>
      <c r="C55" s="617"/>
      <c r="D55" s="617"/>
      <c r="E55" s="617"/>
      <c r="F55" s="618"/>
    </row>
    <row r="56" spans="1:6" s="376" customFormat="1" ht="15" customHeight="1" thickBot="1">
      <c r="A56" s="607" t="s">
        <v>723</v>
      </c>
      <c r="B56" s="619"/>
      <c r="C56" s="619"/>
      <c r="D56" s="619"/>
      <c r="E56" s="619"/>
      <c r="F56" s="608" t="s">
        <v>918</v>
      </c>
    </row>
  </sheetData>
  <sheetProtection algorithmName="SHA-512" hashValue="4KItWsk5Mzt5SrlnH6jlTIARDPGzWxIrqHBUc8++syUlsKmQO9nzmc/scCxC48CHjFCXY7xjU/5gMHW/rgt5yA==" saltValue="9lT2fIRJpi0o01WbOGlUkA==" spinCount="100000" sheet="1" objects="1" scenarios="1"/>
  <mergeCells count="7">
    <mergeCell ref="A52:F53"/>
    <mergeCell ref="A2:F2"/>
    <mergeCell ref="B1:D1"/>
    <mergeCell ref="A3:F3"/>
    <mergeCell ref="A9:F9"/>
    <mergeCell ref="A51:F51"/>
    <mergeCell ref="A38:F38"/>
  </mergeCells>
  <dataValidations count="2">
    <dataValidation type="list" allowBlank="1" showInputMessage="1" showErrorMessage="1" sqref="D5" xr:uid="{2AD38DC9-D8CD-4652-A305-62A4436D66F1}">
      <formula1>$N$4:$N$6</formula1>
    </dataValidation>
    <dataValidation type="decimal" operator="lessThanOrEqual" allowBlank="1" showInputMessage="1" showErrorMessage="1" sqref="F28" xr:uid="{F8FC8478-3C78-42D3-B87F-9264D9E3F05A}">
      <formula1>1</formula1>
    </dataValidation>
  </dataValidations>
  <printOptions horizontalCentered="1"/>
  <pageMargins left="0.5" right="0.5" top="0.75" bottom="0.75" header="0.3" footer="0.3"/>
  <pageSetup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Check Box 3">
              <controlPr defaultSize="0" autoFill="0" autoLine="0" autoPict="0">
                <anchor moveWithCells="1">
                  <from>
                    <xdr:col>0</xdr:col>
                    <xdr:colOff>0</xdr:colOff>
                    <xdr:row>37</xdr:row>
                    <xdr:rowOff>152400</xdr:rowOff>
                  </from>
                  <to>
                    <xdr:col>2</xdr:col>
                    <xdr:colOff>476250</xdr:colOff>
                    <xdr:row>39</xdr:row>
                    <xdr:rowOff>28575</xdr:rowOff>
                  </to>
                </anchor>
              </controlPr>
            </control>
          </mc:Choice>
        </mc:AlternateContent>
        <mc:AlternateContent xmlns:mc="http://schemas.openxmlformats.org/markup-compatibility/2006">
          <mc:Choice Requires="x14">
            <control shapeId="12292" r:id="rId5" name="Check Box 4">
              <controlPr defaultSize="0" autoFill="0" autoLine="0" autoPict="0">
                <anchor moveWithCells="1">
                  <from>
                    <xdr:col>0</xdr:col>
                    <xdr:colOff>0</xdr:colOff>
                    <xdr:row>38</xdr:row>
                    <xdr:rowOff>152400</xdr:rowOff>
                  </from>
                  <to>
                    <xdr:col>2</xdr:col>
                    <xdr:colOff>476250</xdr:colOff>
                    <xdr:row>40</xdr:row>
                    <xdr:rowOff>28575</xdr:rowOff>
                  </to>
                </anchor>
              </controlPr>
            </control>
          </mc:Choice>
        </mc:AlternateContent>
        <mc:AlternateContent xmlns:mc="http://schemas.openxmlformats.org/markup-compatibility/2006">
          <mc:Choice Requires="x14">
            <control shapeId="12293" r:id="rId6" name="Check Box 5">
              <controlPr defaultSize="0" autoFill="0" autoLine="0" autoPict="0">
                <anchor moveWithCells="1">
                  <from>
                    <xdr:col>0</xdr:col>
                    <xdr:colOff>0</xdr:colOff>
                    <xdr:row>40</xdr:row>
                    <xdr:rowOff>152400</xdr:rowOff>
                  </from>
                  <to>
                    <xdr:col>4</xdr:col>
                    <xdr:colOff>161925</xdr:colOff>
                    <xdr:row>42</xdr:row>
                    <xdr:rowOff>28575</xdr:rowOff>
                  </to>
                </anchor>
              </controlPr>
            </control>
          </mc:Choice>
        </mc:AlternateContent>
        <mc:AlternateContent xmlns:mc="http://schemas.openxmlformats.org/markup-compatibility/2006">
          <mc:Choice Requires="x14">
            <control shapeId="12294" r:id="rId7" name="Check Box 6">
              <controlPr defaultSize="0" autoFill="0" autoLine="0" autoPict="0">
                <anchor moveWithCells="1">
                  <from>
                    <xdr:col>0</xdr:col>
                    <xdr:colOff>0</xdr:colOff>
                    <xdr:row>41</xdr:row>
                    <xdr:rowOff>142875</xdr:rowOff>
                  </from>
                  <to>
                    <xdr:col>4</xdr:col>
                    <xdr:colOff>161925</xdr:colOff>
                    <xdr:row>43</xdr:row>
                    <xdr:rowOff>19050</xdr:rowOff>
                  </to>
                </anchor>
              </controlPr>
            </control>
          </mc:Choice>
        </mc:AlternateContent>
        <mc:AlternateContent xmlns:mc="http://schemas.openxmlformats.org/markup-compatibility/2006">
          <mc:Choice Requires="x14">
            <control shapeId="12295" r:id="rId8" name="Check Box 7">
              <controlPr defaultSize="0" autoFill="0" autoLine="0" autoPict="0">
                <anchor moveWithCells="1">
                  <from>
                    <xdr:col>0</xdr:col>
                    <xdr:colOff>0</xdr:colOff>
                    <xdr:row>42</xdr:row>
                    <xdr:rowOff>152400</xdr:rowOff>
                  </from>
                  <to>
                    <xdr:col>4</xdr:col>
                    <xdr:colOff>161925</xdr:colOff>
                    <xdr:row>44</xdr:row>
                    <xdr:rowOff>28575</xdr:rowOff>
                  </to>
                </anchor>
              </controlPr>
            </control>
          </mc:Choice>
        </mc:AlternateContent>
        <mc:AlternateContent xmlns:mc="http://schemas.openxmlformats.org/markup-compatibility/2006">
          <mc:Choice Requires="x14">
            <control shapeId="12296" r:id="rId9" name="Check Box 8">
              <controlPr defaultSize="0" autoFill="0" autoLine="0" autoPict="0">
                <anchor moveWithCells="1">
                  <from>
                    <xdr:col>0</xdr:col>
                    <xdr:colOff>0</xdr:colOff>
                    <xdr:row>43</xdr:row>
                    <xdr:rowOff>152400</xdr:rowOff>
                  </from>
                  <to>
                    <xdr:col>4</xdr:col>
                    <xdr:colOff>161925</xdr:colOff>
                    <xdr:row>45</xdr:row>
                    <xdr:rowOff>28575</xdr:rowOff>
                  </to>
                </anchor>
              </controlPr>
            </control>
          </mc:Choice>
        </mc:AlternateContent>
        <mc:AlternateContent xmlns:mc="http://schemas.openxmlformats.org/markup-compatibility/2006">
          <mc:Choice Requires="x14">
            <control shapeId="12297" r:id="rId10" name="Check Box 9">
              <controlPr defaultSize="0" autoFill="0" autoLine="0" autoPict="0">
                <anchor moveWithCells="1">
                  <from>
                    <xdr:col>0</xdr:col>
                    <xdr:colOff>0</xdr:colOff>
                    <xdr:row>44</xdr:row>
                    <xdr:rowOff>161925</xdr:rowOff>
                  </from>
                  <to>
                    <xdr:col>2</xdr:col>
                    <xdr:colOff>142875</xdr:colOff>
                    <xdr:row>46</xdr:row>
                    <xdr:rowOff>0</xdr:rowOff>
                  </to>
                </anchor>
              </controlPr>
            </control>
          </mc:Choice>
        </mc:AlternateContent>
        <mc:AlternateContent xmlns:mc="http://schemas.openxmlformats.org/markup-compatibility/2006">
          <mc:Choice Requires="x14">
            <control shapeId="12298" r:id="rId11" name="Check Box 10">
              <controlPr defaultSize="0" autoFill="0" autoLine="0" autoPict="0">
                <anchor moveWithCells="1">
                  <from>
                    <xdr:col>0</xdr:col>
                    <xdr:colOff>0</xdr:colOff>
                    <xdr:row>45</xdr:row>
                    <xdr:rowOff>152400</xdr:rowOff>
                  </from>
                  <to>
                    <xdr:col>4</xdr:col>
                    <xdr:colOff>161925</xdr:colOff>
                    <xdr:row>47</xdr:row>
                    <xdr:rowOff>28575</xdr:rowOff>
                  </to>
                </anchor>
              </controlPr>
            </control>
          </mc:Choice>
        </mc:AlternateContent>
        <mc:AlternateContent xmlns:mc="http://schemas.openxmlformats.org/markup-compatibility/2006">
          <mc:Choice Requires="x14">
            <control shapeId="12299" r:id="rId12" name="Check Box 11">
              <controlPr defaultSize="0" autoFill="0" autoLine="0" autoPict="0">
                <anchor moveWithCells="1">
                  <from>
                    <xdr:col>0</xdr:col>
                    <xdr:colOff>0</xdr:colOff>
                    <xdr:row>46</xdr:row>
                    <xdr:rowOff>152400</xdr:rowOff>
                  </from>
                  <to>
                    <xdr:col>2</xdr:col>
                    <xdr:colOff>771525</xdr:colOff>
                    <xdr:row>47</xdr:row>
                    <xdr:rowOff>171450</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0</xdr:col>
                    <xdr:colOff>0</xdr:colOff>
                    <xdr:row>47</xdr:row>
                    <xdr:rowOff>152400</xdr:rowOff>
                  </from>
                  <to>
                    <xdr:col>5</xdr:col>
                    <xdr:colOff>1085850</xdr:colOff>
                    <xdr:row>49</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E566C-A06B-4614-AAC1-C853D8220FDA}">
  <sheetPr codeName="Sheet14">
    <tabColor theme="9" tint="0.79998168889431442"/>
  </sheetPr>
  <dimension ref="A1:J44"/>
  <sheetViews>
    <sheetView zoomScaleNormal="100" workbookViewId="0">
      <selection activeCell="F2" sqref="F2"/>
    </sheetView>
  </sheetViews>
  <sheetFormatPr defaultColWidth="9.140625" defaultRowHeight="15"/>
  <cols>
    <col min="1" max="1" width="12.42578125" style="1" customWidth="1"/>
    <col min="2" max="2" width="16.28515625" style="1" customWidth="1"/>
    <col min="3" max="3" width="12.42578125" style="1" customWidth="1"/>
    <col min="4" max="4" width="16.28515625" style="1" customWidth="1"/>
    <col min="5" max="5" width="12.42578125" style="1" customWidth="1"/>
    <col min="6" max="6" width="16.28515625" style="1" customWidth="1"/>
    <col min="7" max="10" width="12.42578125" style="1" customWidth="1"/>
    <col min="11" max="16384" width="9.140625" style="1"/>
  </cols>
  <sheetData>
    <row r="1" spans="1:10" ht="21" thickBot="1">
      <c r="A1" s="1370" t="s">
        <v>163</v>
      </c>
      <c r="B1" s="1371"/>
      <c r="C1" s="1371"/>
      <c r="D1" s="1371"/>
      <c r="E1" s="1371"/>
      <c r="F1" s="1371"/>
      <c r="G1" s="1371"/>
      <c r="H1" s="1371"/>
      <c r="I1" s="1371"/>
      <c r="J1" s="18"/>
    </row>
    <row r="2" spans="1:10">
      <c r="A2" s="12" t="s">
        <v>164</v>
      </c>
      <c r="F2" s="658"/>
      <c r="G2" s="15" t="s">
        <v>165</v>
      </c>
      <c r="H2" s="658"/>
      <c r="I2" s="15" t="s">
        <v>65</v>
      </c>
      <c r="J2" s="19">
        <f>F2*H2</f>
        <v>0</v>
      </c>
    </row>
    <row r="3" spans="1:10">
      <c r="A3" s="14"/>
      <c r="F3" s="20" t="s">
        <v>166</v>
      </c>
      <c r="G3" s="10"/>
      <c r="H3" s="20" t="s">
        <v>167</v>
      </c>
      <c r="I3" s="10"/>
      <c r="J3" s="21" t="s">
        <v>168</v>
      </c>
    </row>
    <row r="4" spans="1:10">
      <c r="A4" s="22"/>
      <c r="B4" s="23"/>
      <c r="C4" s="24"/>
      <c r="D4" s="24" t="s">
        <v>169</v>
      </c>
      <c r="E4" s="24"/>
      <c r="F4" s="25">
        <v>100</v>
      </c>
      <c r="G4" s="25" t="s">
        <v>165</v>
      </c>
      <c r="H4" s="25">
        <v>20</v>
      </c>
      <c r="I4" s="25"/>
      <c r="J4" s="26">
        <f>F4*H4</f>
        <v>2000</v>
      </c>
    </row>
    <row r="5" spans="1:10">
      <c r="A5" s="14"/>
      <c r="B5" s="15" t="s">
        <v>170</v>
      </c>
      <c r="D5" s="15" t="s">
        <v>171</v>
      </c>
      <c r="F5" s="27" t="s">
        <v>172</v>
      </c>
      <c r="J5" s="11"/>
    </row>
    <row r="6" spans="1:10" ht="39">
      <c r="A6" s="17" t="s">
        <v>173</v>
      </c>
      <c r="B6" s="28" t="s">
        <v>174</v>
      </c>
      <c r="C6" s="10"/>
      <c r="D6" s="28" t="s">
        <v>175</v>
      </c>
      <c r="E6" s="10"/>
      <c r="F6" s="28" t="s">
        <v>176</v>
      </c>
      <c r="J6" s="11"/>
    </row>
    <row r="7" spans="1:10">
      <c r="A7" s="29" t="s">
        <v>169</v>
      </c>
      <c r="B7" s="25">
        <v>2</v>
      </c>
      <c r="C7" s="25"/>
      <c r="D7" s="25">
        <v>12</v>
      </c>
      <c r="E7" s="25" t="s">
        <v>65</v>
      </c>
      <c r="F7" s="30">
        <f>B7/D7</f>
        <v>0.16666666666666666</v>
      </c>
      <c r="J7" s="11"/>
    </row>
    <row r="8" spans="1:10">
      <c r="A8" s="12" t="s">
        <v>177</v>
      </c>
      <c r="B8" s="658"/>
      <c r="D8" s="658"/>
      <c r="E8" s="15" t="s">
        <v>65</v>
      </c>
      <c r="F8" s="32">
        <f>IF(B8&lt;&gt;0,B8/D8,0.00001)</f>
        <v>1.0000000000000001E-5</v>
      </c>
      <c r="G8" s="681" t="s">
        <v>674</v>
      </c>
      <c r="J8" s="11"/>
    </row>
    <row r="9" spans="1:10">
      <c r="A9" s="12" t="s">
        <v>178</v>
      </c>
      <c r="B9" s="31"/>
      <c r="D9" s="33"/>
      <c r="E9" s="15" t="s">
        <v>65</v>
      </c>
      <c r="F9" s="32">
        <f t="shared" ref="F9:F15" si="0">IF(B9&lt;&gt;0,B9/D9,0.00001)</f>
        <v>1.0000000000000001E-5</v>
      </c>
      <c r="G9" s="681" t="s">
        <v>674</v>
      </c>
      <c r="J9" s="11"/>
    </row>
    <row r="10" spans="1:10">
      <c r="A10" s="12" t="s">
        <v>179</v>
      </c>
      <c r="B10" s="31"/>
      <c r="D10" s="31"/>
      <c r="E10" s="15" t="s">
        <v>65</v>
      </c>
      <c r="F10" s="32">
        <f t="shared" si="0"/>
        <v>1.0000000000000001E-5</v>
      </c>
      <c r="G10" s="681" t="s">
        <v>674</v>
      </c>
      <c r="J10" s="11"/>
    </row>
    <row r="11" spans="1:10">
      <c r="A11" s="12" t="s">
        <v>180</v>
      </c>
      <c r="B11" s="31"/>
      <c r="D11" s="33"/>
      <c r="E11" s="15" t="s">
        <v>65</v>
      </c>
      <c r="F11" s="32">
        <f t="shared" si="0"/>
        <v>1.0000000000000001E-5</v>
      </c>
      <c r="G11" s="681" t="s">
        <v>674</v>
      </c>
      <c r="J11" s="11"/>
    </row>
    <row r="12" spans="1:10">
      <c r="A12" s="12" t="s">
        <v>181</v>
      </c>
      <c r="B12" s="31"/>
      <c r="D12" s="33"/>
      <c r="E12" s="15" t="s">
        <v>65</v>
      </c>
      <c r="F12" s="32">
        <f t="shared" si="0"/>
        <v>1.0000000000000001E-5</v>
      </c>
      <c r="G12" s="681" t="s">
        <v>674</v>
      </c>
      <c r="J12" s="11"/>
    </row>
    <row r="13" spans="1:10">
      <c r="A13" s="12" t="s">
        <v>182</v>
      </c>
      <c r="B13" s="31"/>
      <c r="D13" s="33"/>
      <c r="E13" s="15" t="s">
        <v>65</v>
      </c>
      <c r="F13" s="32">
        <f t="shared" si="0"/>
        <v>1.0000000000000001E-5</v>
      </c>
      <c r="G13" s="681" t="s">
        <v>674</v>
      </c>
      <c r="J13" s="11"/>
    </row>
    <row r="14" spans="1:10">
      <c r="A14" s="12" t="s">
        <v>183</v>
      </c>
      <c r="B14" s="31"/>
      <c r="D14" s="33"/>
      <c r="E14" s="15" t="s">
        <v>65</v>
      </c>
      <c r="F14" s="32">
        <f t="shared" si="0"/>
        <v>1.0000000000000001E-5</v>
      </c>
      <c r="G14" s="681" t="s">
        <v>674</v>
      </c>
      <c r="J14" s="11"/>
    </row>
    <row r="15" spans="1:10">
      <c r="A15" s="12" t="s">
        <v>184</v>
      </c>
      <c r="B15" s="31"/>
      <c r="D15" s="33"/>
      <c r="E15" s="15" t="s">
        <v>65</v>
      </c>
      <c r="F15" s="32">
        <f t="shared" si="0"/>
        <v>1.0000000000000001E-5</v>
      </c>
      <c r="G15" s="681" t="s">
        <v>674</v>
      </c>
      <c r="J15" s="11"/>
    </row>
    <row r="16" spans="1:10" ht="15.75" thickBot="1">
      <c r="A16" s="14"/>
      <c r="J16" s="11"/>
    </row>
    <row r="17" spans="1:10" ht="15.75" thickBot="1">
      <c r="A17" s="14"/>
      <c r="B17" s="15" t="s">
        <v>185</v>
      </c>
      <c r="C17" s="15"/>
      <c r="D17" s="15" t="s">
        <v>186</v>
      </c>
      <c r="E17" s="15"/>
      <c r="F17" s="34" t="s">
        <v>187</v>
      </c>
      <c r="H17" s="1372" t="s">
        <v>724</v>
      </c>
      <c r="I17" s="1373"/>
      <c r="J17" s="1374"/>
    </row>
    <row r="18" spans="1:10" ht="27" thickBot="1">
      <c r="A18" s="17" t="s">
        <v>188</v>
      </c>
      <c r="B18" s="28" t="s">
        <v>189</v>
      </c>
      <c r="C18" s="15"/>
      <c r="D18" s="28" t="s">
        <v>190</v>
      </c>
      <c r="E18" s="15"/>
      <c r="F18" s="28" t="s">
        <v>191</v>
      </c>
      <c r="H18" s="1375">
        <f>'Budget Summary'!A9</f>
        <v>0</v>
      </c>
      <c r="I18" s="1376"/>
      <c r="J18" s="1377"/>
    </row>
    <row r="19" spans="1:10" ht="15.75" thickBot="1">
      <c r="A19" s="29" t="s">
        <v>169</v>
      </c>
      <c r="B19" s="25">
        <v>15</v>
      </c>
      <c r="C19" s="25" t="s">
        <v>165</v>
      </c>
      <c r="D19" s="25">
        <v>10</v>
      </c>
      <c r="E19" s="25" t="s">
        <v>65</v>
      </c>
      <c r="F19" s="35">
        <f>B19*D19</f>
        <v>150</v>
      </c>
      <c r="J19" s="11"/>
    </row>
    <row r="20" spans="1:10" ht="15.75" thickBot="1">
      <c r="A20" s="12" t="s">
        <v>177</v>
      </c>
      <c r="B20" s="658"/>
      <c r="C20" s="15" t="s">
        <v>165</v>
      </c>
      <c r="D20" s="658"/>
      <c r="E20" s="15" t="s">
        <v>65</v>
      </c>
      <c r="F20" s="36" t="str">
        <f>IF(B20*D20&gt;0,B20*D20,"")</f>
        <v/>
      </c>
      <c r="H20" s="1372" t="s">
        <v>725</v>
      </c>
      <c r="I20" s="1373"/>
      <c r="J20" s="1374"/>
    </row>
    <row r="21" spans="1:10" ht="15.75" thickBot="1">
      <c r="A21" s="12" t="s">
        <v>178</v>
      </c>
      <c r="B21" s="31"/>
      <c r="C21" s="15" t="s">
        <v>165</v>
      </c>
      <c r="D21" s="33"/>
      <c r="E21" s="15" t="s">
        <v>65</v>
      </c>
      <c r="F21" s="36" t="str">
        <f t="shared" ref="F21:F27" si="1">IF(B21*D21&gt;0,B21*D21,"")</f>
        <v/>
      </c>
      <c r="H21" s="1378">
        <f>'Budget Summary'!G9</f>
        <v>0</v>
      </c>
      <c r="I21" s="1379"/>
      <c r="J21" s="1380"/>
    </row>
    <row r="22" spans="1:10">
      <c r="A22" s="12" t="s">
        <v>179</v>
      </c>
      <c r="B22" s="31"/>
      <c r="C22" s="15" t="s">
        <v>165</v>
      </c>
      <c r="D22" s="31"/>
      <c r="E22" s="15" t="s">
        <v>65</v>
      </c>
      <c r="F22" s="36" t="str">
        <f t="shared" si="1"/>
        <v/>
      </c>
      <c r="J22" s="11"/>
    </row>
    <row r="23" spans="1:10">
      <c r="A23" s="12" t="s">
        <v>180</v>
      </c>
      <c r="B23" s="31"/>
      <c r="C23" s="15" t="s">
        <v>165</v>
      </c>
      <c r="D23" s="33"/>
      <c r="E23" s="15" t="s">
        <v>65</v>
      </c>
      <c r="F23" s="36" t="str">
        <f t="shared" si="1"/>
        <v/>
      </c>
      <c r="J23" s="11"/>
    </row>
    <row r="24" spans="1:10">
      <c r="A24" s="12" t="s">
        <v>181</v>
      </c>
      <c r="B24" s="31"/>
      <c r="C24" s="15" t="s">
        <v>165</v>
      </c>
      <c r="D24" s="33"/>
      <c r="E24" s="15" t="s">
        <v>65</v>
      </c>
      <c r="F24" s="36" t="str">
        <f t="shared" si="1"/>
        <v/>
      </c>
      <c r="J24" s="11"/>
    </row>
    <row r="25" spans="1:10">
      <c r="A25" s="12" t="s">
        <v>182</v>
      </c>
      <c r="B25" s="31"/>
      <c r="C25" s="15" t="s">
        <v>165</v>
      </c>
      <c r="D25" s="33"/>
      <c r="E25" s="15" t="s">
        <v>65</v>
      </c>
      <c r="F25" s="36" t="str">
        <f t="shared" si="1"/>
        <v/>
      </c>
      <c r="J25" s="11"/>
    </row>
    <row r="26" spans="1:10">
      <c r="A26" s="12" t="s">
        <v>183</v>
      </c>
      <c r="B26" s="31"/>
      <c r="C26" s="15" t="s">
        <v>165</v>
      </c>
      <c r="D26" s="33"/>
      <c r="E26" s="15" t="s">
        <v>65</v>
      </c>
      <c r="F26" s="36" t="str">
        <f t="shared" si="1"/>
        <v/>
      </c>
      <c r="J26" s="11"/>
    </row>
    <row r="27" spans="1:10">
      <c r="A27" s="12" t="s">
        <v>184</v>
      </c>
      <c r="B27" s="31"/>
      <c r="C27" s="15" t="s">
        <v>165</v>
      </c>
      <c r="D27" s="33"/>
      <c r="E27" s="15" t="s">
        <v>65</v>
      </c>
      <c r="F27" s="36" t="str">
        <f t="shared" si="1"/>
        <v/>
      </c>
      <c r="J27" s="11"/>
    </row>
    <row r="28" spans="1:10">
      <c r="A28" s="14"/>
      <c r="J28" s="11"/>
    </row>
    <row r="29" spans="1:10">
      <c r="A29" s="14"/>
      <c r="B29" s="27" t="s">
        <v>172</v>
      </c>
      <c r="C29" s="15"/>
      <c r="D29" s="34" t="s">
        <v>187</v>
      </c>
      <c r="E29" s="15"/>
      <c r="F29" s="15" t="s">
        <v>192</v>
      </c>
      <c r="J29" s="11"/>
    </row>
    <row r="30" spans="1:10" ht="39">
      <c r="A30" s="14"/>
      <c r="B30" s="28" t="s">
        <v>193</v>
      </c>
      <c r="D30" s="28" t="s">
        <v>191</v>
      </c>
      <c r="F30" s="28" t="s">
        <v>194</v>
      </c>
      <c r="J30" s="11"/>
    </row>
    <row r="31" spans="1:10">
      <c r="A31" s="29" t="s">
        <v>169</v>
      </c>
      <c r="B31" s="37">
        <v>0.16669999999999999</v>
      </c>
      <c r="C31" s="25" t="s">
        <v>165</v>
      </c>
      <c r="D31" s="25">
        <v>150</v>
      </c>
      <c r="E31" s="25" t="s">
        <v>65</v>
      </c>
      <c r="F31" s="38">
        <f>B31*D31</f>
        <v>25.004999999999999</v>
      </c>
      <c r="J31" s="11"/>
    </row>
    <row r="32" spans="1:10">
      <c r="A32" s="12" t="s">
        <v>177</v>
      </c>
      <c r="B32" s="32">
        <f>F8</f>
        <v>1.0000000000000001E-5</v>
      </c>
      <c r="C32" s="15" t="s">
        <v>165</v>
      </c>
      <c r="D32" s="39" t="str">
        <f t="shared" ref="D32:D39" si="2">IF(F20&gt;0,F20,"")</f>
        <v/>
      </c>
      <c r="E32" s="15" t="s">
        <v>65</v>
      </c>
      <c r="F32" s="36" t="str">
        <f t="shared" ref="F32:F39" si="3">IF(B8&lt;&gt;0,B32*D32,"")</f>
        <v/>
      </c>
      <c r="J32" s="11"/>
    </row>
    <row r="33" spans="1:10">
      <c r="A33" s="12" t="s">
        <v>178</v>
      </c>
      <c r="B33" s="32">
        <f>F9</f>
        <v>1.0000000000000001E-5</v>
      </c>
      <c r="C33" s="15" t="s">
        <v>165</v>
      </c>
      <c r="D33" s="39" t="str">
        <f t="shared" si="2"/>
        <v/>
      </c>
      <c r="E33" s="15" t="s">
        <v>65</v>
      </c>
      <c r="F33" s="36" t="str">
        <f t="shared" si="3"/>
        <v/>
      </c>
      <c r="J33" s="11"/>
    </row>
    <row r="34" spans="1:10">
      <c r="A34" s="12" t="s">
        <v>179</v>
      </c>
      <c r="B34" s="32">
        <f t="shared" ref="B34:B39" si="4">F10</f>
        <v>1.0000000000000001E-5</v>
      </c>
      <c r="C34" s="15" t="s">
        <v>165</v>
      </c>
      <c r="D34" s="39" t="str">
        <f t="shared" si="2"/>
        <v/>
      </c>
      <c r="E34" s="15" t="s">
        <v>65</v>
      </c>
      <c r="F34" s="36" t="str">
        <f t="shared" si="3"/>
        <v/>
      </c>
      <c r="J34" s="11"/>
    </row>
    <row r="35" spans="1:10">
      <c r="A35" s="12" t="s">
        <v>180</v>
      </c>
      <c r="B35" s="32">
        <f t="shared" si="4"/>
        <v>1.0000000000000001E-5</v>
      </c>
      <c r="C35" s="15" t="s">
        <v>165</v>
      </c>
      <c r="D35" s="39" t="str">
        <f t="shared" si="2"/>
        <v/>
      </c>
      <c r="E35" s="15" t="s">
        <v>65</v>
      </c>
      <c r="F35" s="36" t="str">
        <f t="shared" si="3"/>
        <v/>
      </c>
      <c r="J35" s="11"/>
    </row>
    <row r="36" spans="1:10">
      <c r="A36" s="12" t="s">
        <v>181</v>
      </c>
      <c r="B36" s="32">
        <f t="shared" si="4"/>
        <v>1.0000000000000001E-5</v>
      </c>
      <c r="C36" s="15" t="s">
        <v>165</v>
      </c>
      <c r="D36" s="39" t="str">
        <f t="shared" si="2"/>
        <v/>
      </c>
      <c r="E36" s="15" t="s">
        <v>65</v>
      </c>
      <c r="F36" s="36" t="str">
        <f t="shared" si="3"/>
        <v/>
      </c>
      <c r="J36" s="11"/>
    </row>
    <row r="37" spans="1:10">
      <c r="A37" s="12" t="s">
        <v>182</v>
      </c>
      <c r="B37" s="32">
        <f t="shared" si="4"/>
        <v>1.0000000000000001E-5</v>
      </c>
      <c r="C37" s="15" t="s">
        <v>165</v>
      </c>
      <c r="D37" s="39" t="str">
        <f t="shared" si="2"/>
        <v/>
      </c>
      <c r="E37" s="15" t="s">
        <v>65</v>
      </c>
      <c r="F37" s="36" t="str">
        <f t="shared" si="3"/>
        <v/>
      </c>
      <c r="J37" s="11"/>
    </row>
    <row r="38" spans="1:10">
      <c r="A38" s="12" t="s">
        <v>183</v>
      </c>
      <c r="B38" s="32">
        <f t="shared" si="4"/>
        <v>1.0000000000000001E-5</v>
      </c>
      <c r="C38" s="15" t="s">
        <v>165</v>
      </c>
      <c r="D38" s="39" t="str">
        <f t="shared" si="2"/>
        <v/>
      </c>
      <c r="E38" s="15" t="s">
        <v>65</v>
      </c>
      <c r="F38" s="36" t="str">
        <f t="shared" si="3"/>
        <v/>
      </c>
      <c r="J38" s="11"/>
    </row>
    <row r="39" spans="1:10">
      <c r="A39" s="12" t="s">
        <v>184</v>
      </c>
      <c r="B39" s="32">
        <f t="shared" si="4"/>
        <v>1.0000000000000001E-5</v>
      </c>
      <c r="C39" s="15" t="s">
        <v>165</v>
      </c>
      <c r="D39" s="39" t="str">
        <f t="shared" si="2"/>
        <v/>
      </c>
      <c r="E39" s="15" t="s">
        <v>65</v>
      </c>
      <c r="F39" s="36" t="str">
        <f t="shared" si="3"/>
        <v/>
      </c>
      <c r="J39" s="11"/>
    </row>
    <row r="40" spans="1:10" ht="15.75" thickBot="1">
      <c r="A40" s="14"/>
      <c r="B40" s="40" t="s">
        <v>195</v>
      </c>
      <c r="F40" s="41">
        <f>SUM(F32:F39)</f>
        <v>0</v>
      </c>
      <c r="J40" s="11"/>
    </row>
    <row r="41" spans="1:10" ht="15.75" thickTop="1">
      <c r="A41" s="14"/>
      <c r="J41" s="11"/>
    </row>
    <row r="42" spans="1:10">
      <c r="A42" s="29" t="s">
        <v>169</v>
      </c>
      <c r="B42" s="25">
        <v>25.01</v>
      </c>
      <c r="C42" s="25"/>
      <c r="D42" s="25">
        <v>2000</v>
      </c>
      <c r="E42" s="25" t="s">
        <v>65</v>
      </c>
      <c r="F42" s="42">
        <f>B42/D42</f>
        <v>1.2505E-2</v>
      </c>
      <c r="J42" s="11"/>
    </row>
    <row r="43" spans="1:10" ht="15.75" thickBot="1">
      <c r="A43" s="14"/>
      <c r="G43" s="125"/>
      <c r="H43" s="125"/>
      <c r="I43" s="125"/>
      <c r="J43" s="126"/>
    </row>
    <row r="44" spans="1:10" ht="16.5" thickBot="1">
      <c r="A44" s="778" t="s">
        <v>675</v>
      </c>
      <c r="B44" s="43">
        <f>F40</f>
        <v>0</v>
      </c>
      <c r="C44" s="16"/>
      <c r="D44" s="44">
        <f>J2</f>
        <v>0</v>
      </c>
      <c r="E44" s="16" t="s">
        <v>65</v>
      </c>
      <c r="F44" s="45">
        <f>IF(AND(B44=0,D44=0),0,B44/D44)</f>
        <v>0</v>
      </c>
      <c r="G44" s="135"/>
      <c r="H44" s="135"/>
      <c r="I44" s="135"/>
      <c r="J44" s="136"/>
    </row>
  </sheetData>
  <sheetProtection algorithmName="SHA-512" hashValue="E3oqhA8z5J9xwQL1E4OTkBoqySLeKE5GmF5PubITqUNuH0vMDwbPlUfL4z1QlmkSzs4y5Vr6mcsnRFKS+3wNmQ==" saltValue="iSa9p46II7Re/KyOYy0BWg==" spinCount="100000" sheet="1" objects="1" scenarios="1"/>
  <mergeCells count="5">
    <mergeCell ref="A1:I1"/>
    <mergeCell ref="H17:J17"/>
    <mergeCell ref="H18:J18"/>
    <mergeCell ref="H20:J20"/>
    <mergeCell ref="H21:J21"/>
  </mergeCells>
  <conditionalFormatting sqref="F17:F23">
    <cfRule type="cellIs" dxfId="5" priority="9" stopIfTrue="1" operator="equal">
      <formula>0</formula>
    </cfRule>
  </conditionalFormatting>
  <conditionalFormatting sqref="F23">
    <cfRule type="cellIs" dxfId="4" priority="7" stopIfTrue="1" operator="equal">
      <formula>0</formula>
    </cfRule>
  </conditionalFormatting>
  <conditionalFormatting sqref="G8:G15">
    <cfRule type="expression" dxfId="3" priority="5">
      <formula>F8&gt;1</formula>
    </cfRule>
  </conditionalFormatting>
  <conditionalFormatting sqref="F8:F15">
    <cfRule type="cellIs" dxfId="2" priority="4" operator="equal">
      <formula>0.00001</formula>
    </cfRule>
  </conditionalFormatting>
  <conditionalFormatting sqref="B32:B39">
    <cfRule type="cellIs" dxfId="1" priority="3" operator="equal">
      <formula>0.00001</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529E-EC91-4EB9-935A-DE158D4E24E8}">
  <sheetPr codeName="Sheet15">
    <tabColor theme="9" tint="0.79998168889431442"/>
    <pageSetUpPr fitToPage="1"/>
  </sheetPr>
  <dimension ref="A1:H57"/>
  <sheetViews>
    <sheetView zoomScaleNormal="100" workbookViewId="0">
      <selection activeCell="B8" sqref="B8"/>
    </sheetView>
  </sheetViews>
  <sheetFormatPr defaultRowHeight="15"/>
  <cols>
    <col min="1" max="1" width="19.140625" customWidth="1"/>
    <col min="2" max="2" width="17.42578125" customWidth="1"/>
    <col min="3" max="4" width="13.28515625" customWidth="1"/>
    <col min="5" max="5" width="14.85546875" customWidth="1"/>
    <col min="6" max="7" width="14.7109375" customWidth="1"/>
    <col min="8" max="8" width="15.28515625" customWidth="1"/>
    <col min="9" max="10" width="4.28515625" customWidth="1"/>
  </cols>
  <sheetData>
    <row r="1" spans="1:8" ht="15.75" thickBot="1">
      <c r="A1" s="117" t="s">
        <v>61</v>
      </c>
      <c r="B1" s="1277">
        <f>'Budget Summary'!A9</f>
        <v>0</v>
      </c>
      <c r="C1" s="1207"/>
      <c r="D1" s="1207"/>
      <c r="E1" s="1207"/>
      <c r="F1" s="1207"/>
      <c r="G1" s="118" t="s">
        <v>594</v>
      </c>
      <c r="H1" s="119">
        <f>'Budget Summary'!G9</f>
        <v>0</v>
      </c>
    </row>
    <row r="2" spans="1:8" ht="19.149999999999999" customHeight="1" thickBot="1">
      <c r="A2" s="1384" t="s">
        <v>642</v>
      </c>
      <c r="B2" s="1385"/>
      <c r="C2" s="1385"/>
      <c r="D2" s="1385"/>
      <c r="E2" s="1385"/>
      <c r="F2" s="1385"/>
      <c r="G2" s="1386"/>
      <c r="H2" s="1387"/>
    </row>
    <row r="3" spans="1:8">
      <c r="A3" s="208"/>
      <c r="B3" s="209"/>
      <c r="C3" s="209"/>
      <c r="D3" s="209"/>
      <c r="E3" s="209"/>
      <c r="F3" s="209"/>
      <c r="G3" s="210"/>
      <c r="H3" s="211"/>
    </row>
    <row r="4" spans="1:8" ht="15.75" thickBot="1">
      <c r="A4" s="715" t="s">
        <v>711</v>
      </c>
      <c r="B4" s="212"/>
      <c r="C4" s="212"/>
      <c r="D4" s="212"/>
      <c r="E4" s="212"/>
      <c r="F4" s="212"/>
      <c r="G4" s="213"/>
      <c r="H4" s="214"/>
    </row>
    <row r="5" spans="1:8" ht="15.75" thickBot="1">
      <c r="A5" s="215"/>
      <c r="B5" s="215">
        <v>1</v>
      </c>
      <c r="C5" s="215">
        <v>2</v>
      </c>
      <c r="D5" s="215"/>
      <c r="E5" s="215"/>
      <c r="F5" s="215"/>
      <c r="G5" s="216"/>
      <c r="H5" s="140">
        <v>3</v>
      </c>
    </row>
    <row r="6" spans="1:8" s="711" customFormat="1" ht="120.75" thickBot="1">
      <c r="A6" s="709" t="s">
        <v>710</v>
      </c>
      <c r="B6" s="710" t="s">
        <v>462</v>
      </c>
      <c r="C6" s="708" t="s">
        <v>704</v>
      </c>
      <c r="D6" s="708" t="s">
        <v>106</v>
      </c>
      <c r="E6" s="708" t="s">
        <v>443</v>
      </c>
      <c r="F6" s="708" t="s">
        <v>444</v>
      </c>
      <c r="G6" s="708" t="s">
        <v>445</v>
      </c>
      <c r="H6" s="708" t="s">
        <v>446</v>
      </c>
    </row>
    <row r="7" spans="1:8" ht="15.75" thickBot="1">
      <c r="A7" s="218" t="s">
        <v>107</v>
      </c>
      <c r="B7" s="219" t="s">
        <v>108</v>
      </c>
      <c r="C7" s="220">
        <v>400</v>
      </c>
      <c r="D7" s="221">
        <v>0.5</v>
      </c>
      <c r="E7" s="222">
        <v>0.5</v>
      </c>
      <c r="F7" s="223">
        <v>200</v>
      </c>
      <c r="G7" s="223">
        <f>F7*12</f>
        <v>2400</v>
      </c>
      <c r="H7" s="224">
        <v>2400</v>
      </c>
    </row>
    <row r="8" spans="1:8">
      <c r="A8" s="225">
        <f>+'E - Admin Labor (Required)'!A20</f>
        <v>0</v>
      </c>
      <c r="B8" s="160"/>
      <c r="C8" s="226"/>
      <c r="D8" s="227">
        <f>+'E - Admin Labor (Required)'!G20</f>
        <v>0</v>
      </c>
      <c r="E8" s="227">
        <f>1-(D8*100)%</f>
        <v>1</v>
      </c>
      <c r="F8" s="228">
        <f>+D8*C8</f>
        <v>0</v>
      </c>
      <c r="G8" s="228">
        <f>ROUND(F8*12,2)</f>
        <v>0</v>
      </c>
      <c r="H8" s="229"/>
    </row>
    <row r="9" spans="1:8">
      <c r="A9" s="230">
        <f>+'E - Admin Labor (Required)'!A21</f>
        <v>0</v>
      </c>
      <c r="B9" s="231"/>
      <c r="C9" s="170"/>
      <c r="D9" s="227">
        <f>+'E - Admin Labor (Required)'!G21</f>
        <v>0</v>
      </c>
      <c r="E9" s="227">
        <f t="shared" ref="E9:E32" si="0">1-(D9*100)%</f>
        <v>1</v>
      </c>
      <c r="F9" s="228">
        <f t="shared" ref="F9:F32" si="1">+D9*C9</f>
        <v>0</v>
      </c>
      <c r="G9" s="228">
        <f t="shared" ref="G9:G32" si="2">ROUND(F9*12,2)</f>
        <v>0</v>
      </c>
      <c r="H9" s="232"/>
    </row>
    <row r="10" spans="1:8">
      <c r="A10" s="230">
        <f>+'E - Admin Labor (Required)'!A22</f>
        <v>0</v>
      </c>
      <c r="B10" s="231"/>
      <c r="C10" s="170"/>
      <c r="D10" s="227">
        <f>+'E - Admin Labor (Required)'!G22</f>
        <v>0</v>
      </c>
      <c r="E10" s="227">
        <f t="shared" si="0"/>
        <v>1</v>
      </c>
      <c r="F10" s="228">
        <f t="shared" si="1"/>
        <v>0</v>
      </c>
      <c r="G10" s="228">
        <f t="shared" si="2"/>
        <v>0</v>
      </c>
      <c r="H10" s="232"/>
    </row>
    <row r="11" spans="1:8">
      <c r="A11" s="230">
        <f>+'E - Admin Labor (Required)'!A23</f>
        <v>0</v>
      </c>
      <c r="B11" s="231"/>
      <c r="C11" s="170"/>
      <c r="D11" s="227">
        <f>+'E - Admin Labor (Required)'!G23</f>
        <v>0</v>
      </c>
      <c r="E11" s="227">
        <f t="shared" si="0"/>
        <v>1</v>
      </c>
      <c r="F11" s="228">
        <f t="shared" si="1"/>
        <v>0</v>
      </c>
      <c r="G11" s="228">
        <f t="shared" si="2"/>
        <v>0</v>
      </c>
      <c r="H11" s="232"/>
    </row>
    <row r="12" spans="1:8">
      <c r="A12" s="230">
        <f>+'E - Admin Labor (Required)'!A24</f>
        <v>0</v>
      </c>
      <c r="B12" s="231"/>
      <c r="C12" s="170"/>
      <c r="D12" s="227">
        <f>+'E - Admin Labor (Required)'!G24</f>
        <v>0</v>
      </c>
      <c r="E12" s="227">
        <f t="shared" si="0"/>
        <v>1</v>
      </c>
      <c r="F12" s="228">
        <f t="shared" si="1"/>
        <v>0</v>
      </c>
      <c r="G12" s="228">
        <f t="shared" si="2"/>
        <v>0</v>
      </c>
      <c r="H12" s="232"/>
    </row>
    <row r="13" spans="1:8">
      <c r="A13" s="230">
        <f>+'E - Admin Labor (Required)'!A25</f>
        <v>0</v>
      </c>
      <c r="B13" s="231"/>
      <c r="C13" s="170"/>
      <c r="D13" s="227">
        <f>+'E - Admin Labor (Required)'!G25</f>
        <v>0</v>
      </c>
      <c r="E13" s="227">
        <f t="shared" si="0"/>
        <v>1</v>
      </c>
      <c r="F13" s="228">
        <f t="shared" si="1"/>
        <v>0</v>
      </c>
      <c r="G13" s="228">
        <f t="shared" si="2"/>
        <v>0</v>
      </c>
      <c r="H13" s="232"/>
    </row>
    <row r="14" spans="1:8">
      <c r="A14" s="230">
        <f>+'E - Admin Labor (Required)'!A26</f>
        <v>0</v>
      </c>
      <c r="B14" s="231"/>
      <c r="C14" s="170"/>
      <c r="D14" s="227">
        <f>+'E - Admin Labor (Required)'!G26</f>
        <v>0</v>
      </c>
      <c r="E14" s="227">
        <f t="shared" si="0"/>
        <v>1</v>
      </c>
      <c r="F14" s="228">
        <f t="shared" si="1"/>
        <v>0</v>
      </c>
      <c r="G14" s="228">
        <f t="shared" si="2"/>
        <v>0</v>
      </c>
      <c r="H14" s="232"/>
    </row>
    <row r="15" spans="1:8">
      <c r="A15" s="230">
        <f>+'E - Admin Labor (Required)'!A27</f>
        <v>0</v>
      </c>
      <c r="B15" s="231"/>
      <c r="C15" s="170"/>
      <c r="D15" s="227">
        <f>+'E - Admin Labor (Required)'!G27</f>
        <v>0</v>
      </c>
      <c r="E15" s="227">
        <f t="shared" si="0"/>
        <v>1</v>
      </c>
      <c r="F15" s="228">
        <f t="shared" si="1"/>
        <v>0</v>
      </c>
      <c r="G15" s="228">
        <f t="shared" si="2"/>
        <v>0</v>
      </c>
      <c r="H15" s="232"/>
    </row>
    <row r="16" spans="1:8">
      <c r="A16" s="230">
        <f>+'E - Admin Labor (Required)'!A28</f>
        <v>0</v>
      </c>
      <c r="B16" s="231"/>
      <c r="C16" s="170"/>
      <c r="D16" s="227">
        <f>+'E - Admin Labor (Required)'!G28</f>
        <v>0</v>
      </c>
      <c r="E16" s="227">
        <f t="shared" si="0"/>
        <v>1</v>
      </c>
      <c r="F16" s="228">
        <f t="shared" si="1"/>
        <v>0</v>
      </c>
      <c r="G16" s="228">
        <f t="shared" si="2"/>
        <v>0</v>
      </c>
      <c r="H16" s="232"/>
    </row>
    <row r="17" spans="1:8">
      <c r="A17" s="230">
        <f>+'E - Admin Labor (Required)'!A29</f>
        <v>0</v>
      </c>
      <c r="B17" s="231"/>
      <c r="C17" s="170"/>
      <c r="D17" s="227">
        <f>+'E - Admin Labor (Required)'!G29</f>
        <v>0</v>
      </c>
      <c r="E17" s="227">
        <f t="shared" si="0"/>
        <v>1</v>
      </c>
      <c r="F17" s="228">
        <f t="shared" si="1"/>
        <v>0</v>
      </c>
      <c r="G17" s="228">
        <f t="shared" si="2"/>
        <v>0</v>
      </c>
      <c r="H17" s="232"/>
    </row>
    <row r="18" spans="1:8">
      <c r="A18" s="230">
        <f>+'E - Admin Labor (Required)'!A30</f>
        <v>0</v>
      </c>
      <c r="B18" s="231"/>
      <c r="C18" s="170"/>
      <c r="D18" s="227">
        <f>+'E - Admin Labor (Required)'!G30</f>
        <v>0</v>
      </c>
      <c r="E18" s="227">
        <f t="shared" si="0"/>
        <v>1</v>
      </c>
      <c r="F18" s="228">
        <f t="shared" si="1"/>
        <v>0</v>
      </c>
      <c r="G18" s="228">
        <f t="shared" si="2"/>
        <v>0</v>
      </c>
      <c r="H18" s="232"/>
    </row>
    <row r="19" spans="1:8">
      <c r="A19" s="230">
        <f>+'E - Admin Labor (Required)'!A31</f>
        <v>0</v>
      </c>
      <c r="B19" s="231"/>
      <c r="C19" s="170"/>
      <c r="D19" s="227">
        <f>+'E - Admin Labor (Required)'!G31</f>
        <v>0</v>
      </c>
      <c r="E19" s="227">
        <f t="shared" si="0"/>
        <v>1</v>
      </c>
      <c r="F19" s="228">
        <f t="shared" si="1"/>
        <v>0</v>
      </c>
      <c r="G19" s="228">
        <f t="shared" si="2"/>
        <v>0</v>
      </c>
      <c r="H19" s="232"/>
    </row>
    <row r="20" spans="1:8">
      <c r="A20" s="230">
        <f>+'E - Admin Labor (Required)'!A32</f>
        <v>0</v>
      </c>
      <c r="B20" s="231"/>
      <c r="C20" s="170"/>
      <c r="D20" s="227">
        <f>+'E - Admin Labor (Required)'!G32</f>
        <v>0</v>
      </c>
      <c r="E20" s="227">
        <f t="shared" si="0"/>
        <v>1</v>
      </c>
      <c r="F20" s="228">
        <f t="shared" si="1"/>
        <v>0</v>
      </c>
      <c r="G20" s="228">
        <f t="shared" si="2"/>
        <v>0</v>
      </c>
      <c r="H20" s="232"/>
    </row>
    <row r="21" spans="1:8">
      <c r="A21" s="230">
        <f>+'E - Admin Labor (Required)'!A33</f>
        <v>0</v>
      </c>
      <c r="B21" s="231"/>
      <c r="C21" s="170"/>
      <c r="D21" s="227">
        <f>+'E - Admin Labor (Required)'!G33</f>
        <v>0</v>
      </c>
      <c r="E21" s="227">
        <f t="shared" si="0"/>
        <v>1</v>
      </c>
      <c r="F21" s="228">
        <f t="shared" si="1"/>
        <v>0</v>
      </c>
      <c r="G21" s="228">
        <f t="shared" si="2"/>
        <v>0</v>
      </c>
      <c r="H21" s="232"/>
    </row>
    <row r="22" spans="1:8">
      <c r="A22" s="230">
        <f>+'E - Admin Labor (Required)'!A34</f>
        <v>0</v>
      </c>
      <c r="B22" s="231"/>
      <c r="C22" s="170"/>
      <c r="D22" s="227">
        <f>+'E - Admin Labor (Required)'!G34</f>
        <v>0</v>
      </c>
      <c r="E22" s="227">
        <f t="shared" si="0"/>
        <v>1</v>
      </c>
      <c r="F22" s="228">
        <f t="shared" si="1"/>
        <v>0</v>
      </c>
      <c r="G22" s="228">
        <f t="shared" si="2"/>
        <v>0</v>
      </c>
      <c r="H22" s="232"/>
    </row>
    <row r="23" spans="1:8">
      <c r="A23" s="230">
        <f>+'E - Admin Labor (Required)'!A35</f>
        <v>0</v>
      </c>
      <c r="B23" s="231"/>
      <c r="C23" s="170"/>
      <c r="D23" s="227">
        <f>+'E - Admin Labor (Required)'!G35</f>
        <v>0</v>
      </c>
      <c r="E23" s="227">
        <f t="shared" si="0"/>
        <v>1</v>
      </c>
      <c r="F23" s="228">
        <f t="shared" si="1"/>
        <v>0</v>
      </c>
      <c r="G23" s="228">
        <f t="shared" si="2"/>
        <v>0</v>
      </c>
      <c r="H23" s="232"/>
    </row>
    <row r="24" spans="1:8">
      <c r="A24" s="230">
        <f>+'E - Admin Labor (Required)'!A36</f>
        <v>0</v>
      </c>
      <c r="B24" s="231"/>
      <c r="C24" s="170"/>
      <c r="D24" s="227">
        <f>+'E - Admin Labor (Required)'!G36</f>
        <v>0</v>
      </c>
      <c r="E24" s="227">
        <f t="shared" si="0"/>
        <v>1</v>
      </c>
      <c r="F24" s="228">
        <f t="shared" si="1"/>
        <v>0</v>
      </c>
      <c r="G24" s="228">
        <f t="shared" si="2"/>
        <v>0</v>
      </c>
      <c r="H24" s="232"/>
    </row>
    <row r="25" spans="1:8">
      <c r="A25" s="230">
        <f>+'E - Admin Labor (Required)'!A37</f>
        <v>0</v>
      </c>
      <c r="B25" s="231"/>
      <c r="C25" s="170"/>
      <c r="D25" s="227">
        <f>+'E - Admin Labor (Required)'!G37</f>
        <v>0</v>
      </c>
      <c r="E25" s="227">
        <f t="shared" si="0"/>
        <v>1</v>
      </c>
      <c r="F25" s="228">
        <f t="shared" si="1"/>
        <v>0</v>
      </c>
      <c r="G25" s="228">
        <f t="shared" si="2"/>
        <v>0</v>
      </c>
      <c r="H25" s="232"/>
    </row>
    <row r="26" spans="1:8">
      <c r="A26" s="230">
        <f>+'E - Admin Labor (Required)'!A38</f>
        <v>0</v>
      </c>
      <c r="B26" s="231"/>
      <c r="C26" s="170"/>
      <c r="D26" s="227">
        <f>+'E - Admin Labor (Required)'!G38</f>
        <v>0</v>
      </c>
      <c r="E26" s="227">
        <f t="shared" si="0"/>
        <v>1</v>
      </c>
      <c r="F26" s="228">
        <f t="shared" si="1"/>
        <v>0</v>
      </c>
      <c r="G26" s="228">
        <f t="shared" si="2"/>
        <v>0</v>
      </c>
      <c r="H26" s="232"/>
    </row>
    <row r="27" spans="1:8">
      <c r="A27" s="230">
        <f>+'E - Admin Labor (Required)'!A39</f>
        <v>0</v>
      </c>
      <c r="B27" s="231"/>
      <c r="C27" s="170"/>
      <c r="D27" s="227">
        <f>+'E - Admin Labor (Required)'!G39</f>
        <v>0</v>
      </c>
      <c r="E27" s="227">
        <f t="shared" si="0"/>
        <v>1</v>
      </c>
      <c r="F27" s="228">
        <f t="shared" si="1"/>
        <v>0</v>
      </c>
      <c r="G27" s="228">
        <f t="shared" si="2"/>
        <v>0</v>
      </c>
      <c r="H27" s="232"/>
    </row>
    <row r="28" spans="1:8">
      <c r="A28" s="230">
        <f>+'E - Admin Labor (Required)'!A40</f>
        <v>0</v>
      </c>
      <c r="B28" s="231"/>
      <c r="C28" s="170"/>
      <c r="D28" s="227">
        <f>+'E - Admin Labor (Required)'!G40</f>
        <v>0</v>
      </c>
      <c r="E28" s="227">
        <f t="shared" si="0"/>
        <v>1</v>
      </c>
      <c r="F28" s="228">
        <f t="shared" si="1"/>
        <v>0</v>
      </c>
      <c r="G28" s="228">
        <f t="shared" si="2"/>
        <v>0</v>
      </c>
      <c r="H28" s="232"/>
    </row>
    <row r="29" spans="1:8">
      <c r="A29" s="230">
        <f>+'E - Admin Labor (Required)'!A41</f>
        <v>0</v>
      </c>
      <c r="B29" s="231"/>
      <c r="C29" s="170"/>
      <c r="D29" s="227">
        <f>+'E - Admin Labor (Required)'!G41</f>
        <v>0</v>
      </c>
      <c r="E29" s="227">
        <f t="shared" si="0"/>
        <v>1</v>
      </c>
      <c r="F29" s="228">
        <f t="shared" si="1"/>
        <v>0</v>
      </c>
      <c r="G29" s="228">
        <f t="shared" si="2"/>
        <v>0</v>
      </c>
      <c r="H29" s="232"/>
    </row>
    <row r="30" spans="1:8">
      <c r="A30" s="230">
        <f>+'E - Admin Labor (Required)'!A42</f>
        <v>0</v>
      </c>
      <c r="B30" s="231"/>
      <c r="C30" s="170"/>
      <c r="D30" s="227">
        <f>+'E - Admin Labor (Required)'!G42</f>
        <v>0</v>
      </c>
      <c r="E30" s="227">
        <f t="shared" si="0"/>
        <v>1</v>
      </c>
      <c r="F30" s="228">
        <f t="shared" si="1"/>
        <v>0</v>
      </c>
      <c r="G30" s="228">
        <f t="shared" si="2"/>
        <v>0</v>
      </c>
      <c r="H30" s="232"/>
    </row>
    <row r="31" spans="1:8">
      <c r="A31" s="230">
        <f>+'E - Admin Labor (Required)'!A43</f>
        <v>0</v>
      </c>
      <c r="B31" s="231"/>
      <c r="C31" s="170"/>
      <c r="D31" s="227">
        <f>+'E - Admin Labor (Required)'!G43</f>
        <v>0</v>
      </c>
      <c r="E31" s="227">
        <f t="shared" si="0"/>
        <v>1</v>
      </c>
      <c r="F31" s="228">
        <f t="shared" si="1"/>
        <v>0</v>
      </c>
      <c r="G31" s="228">
        <f t="shared" si="2"/>
        <v>0</v>
      </c>
      <c r="H31" s="232"/>
    </row>
    <row r="32" spans="1:8" ht="15.75" thickBot="1">
      <c r="A32" s="233">
        <f>+'E - Admin Labor (Required)'!A44</f>
        <v>0</v>
      </c>
      <c r="B32" s="234"/>
      <c r="C32" s="180"/>
      <c r="D32" s="235">
        <f>+'E - Admin Labor (Required)'!G44</f>
        <v>0</v>
      </c>
      <c r="E32" s="235">
        <f t="shared" si="0"/>
        <v>1</v>
      </c>
      <c r="F32" s="236">
        <f t="shared" si="1"/>
        <v>0</v>
      </c>
      <c r="G32" s="237">
        <f t="shared" si="2"/>
        <v>0</v>
      </c>
      <c r="H32" s="238"/>
    </row>
    <row r="33" spans="1:8" ht="15.75" thickBot="1">
      <c r="A33" s="71"/>
      <c r="B33" s="124"/>
      <c r="C33" s="124"/>
      <c r="D33" s="124"/>
      <c r="E33" s="124"/>
      <c r="F33" s="55" t="s">
        <v>447</v>
      </c>
      <c r="G33" s="239">
        <f>SUM(G8:G32)</f>
        <v>0</v>
      </c>
      <c r="H33" s="240">
        <f>SUM(H8:H32)</f>
        <v>0</v>
      </c>
    </row>
    <row r="34" spans="1:8" ht="15.75" thickBot="1">
      <c r="A34" s="127" t="s">
        <v>109</v>
      </c>
      <c r="B34" s="124"/>
      <c r="C34" s="124"/>
      <c r="E34" s="124"/>
      <c r="F34" s="124"/>
      <c r="G34" s="1388" t="s">
        <v>109</v>
      </c>
      <c r="H34" s="1389"/>
    </row>
    <row r="35" spans="1:8">
      <c r="A35" s="1319" t="s">
        <v>764</v>
      </c>
      <c r="B35" s="1320"/>
      <c r="C35" s="1320"/>
      <c r="D35" s="1320"/>
      <c r="E35" s="1320"/>
      <c r="F35" s="1320"/>
      <c r="G35" s="1320"/>
      <c r="H35" s="1391"/>
    </row>
    <row r="36" spans="1:8">
      <c r="A36" s="188" t="s">
        <v>110</v>
      </c>
      <c r="C36" s="124"/>
      <c r="E36" s="124"/>
      <c r="F36" s="124"/>
      <c r="G36" s="1388"/>
      <c r="H36" s="1389"/>
    </row>
    <row r="37" spans="1:8">
      <c r="A37" s="188">
        <v>1</v>
      </c>
      <c r="B37" s="124" t="s">
        <v>448</v>
      </c>
      <c r="C37" s="124"/>
      <c r="E37" s="124"/>
      <c r="F37" s="124"/>
      <c r="G37" s="1388"/>
      <c r="H37" s="1389"/>
    </row>
    <row r="38" spans="1:8">
      <c r="A38" s="188">
        <v>2</v>
      </c>
      <c r="B38" s="124" t="s">
        <v>449</v>
      </c>
      <c r="H38" s="70"/>
    </row>
    <row r="39" spans="1:8">
      <c r="A39" s="188">
        <v>3</v>
      </c>
      <c r="B39" s="124" t="s">
        <v>450</v>
      </c>
      <c r="H39" s="70"/>
    </row>
    <row r="40" spans="1:8">
      <c r="A40" s="188"/>
      <c r="B40" s="243"/>
      <c r="C40" s="243"/>
      <c r="D40" s="243"/>
      <c r="E40" s="243"/>
      <c r="F40" s="243"/>
      <c r="G40" s="243"/>
      <c r="H40" s="244"/>
    </row>
    <row r="41" spans="1:8">
      <c r="A41" s="88" t="s">
        <v>868</v>
      </c>
      <c r="B41" s="124"/>
      <c r="H41" s="70"/>
    </row>
    <row r="42" spans="1:8">
      <c r="A42" s="188"/>
      <c r="B42" s="125" t="s">
        <v>146</v>
      </c>
      <c r="C42" s="125"/>
      <c r="E42" s="125" t="s">
        <v>444</v>
      </c>
      <c r="F42" s="124"/>
      <c r="G42" s="125"/>
      <c r="H42" s="126"/>
    </row>
    <row r="43" spans="1:8">
      <c r="A43" s="188"/>
      <c r="B43" s="125" t="s">
        <v>106</v>
      </c>
      <c r="E43" s="125" t="s">
        <v>451</v>
      </c>
      <c r="H43" s="70"/>
    </row>
    <row r="44" spans="1:8">
      <c r="A44" s="188"/>
      <c r="B44" s="125" t="s">
        <v>443</v>
      </c>
      <c r="C44" s="125"/>
      <c r="E44" s="125"/>
      <c r="F44" s="124"/>
      <c r="G44" s="1388"/>
      <c r="H44" s="1389"/>
    </row>
    <row r="45" spans="1:8">
      <c r="A45" s="188"/>
      <c r="B45" s="125"/>
      <c r="H45" s="70"/>
    </row>
    <row r="46" spans="1:8" ht="15.75" thickBot="1">
      <c r="A46" s="245"/>
      <c r="B46" s="72"/>
      <c r="C46" s="72"/>
      <c r="D46" s="72"/>
      <c r="E46" s="72"/>
      <c r="F46" s="72"/>
      <c r="G46" s="72"/>
      <c r="H46" s="246"/>
    </row>
    <row r="47" spans="1:8">
      <c r="A47" s="819" t="s">
        <v>886</v>
      </c>
      <c r="B47" s="247"/>
      <c r="C47" s="248"/>
      <c r="D47" s="249"/>
      <c r="E47" s="249"/>
      <c r="F47" s="249"/>
      <c r="G47" s="249"/>
      <c r="H47" s="250"/>
    </row>
    <row r="48" spans="1:8">
      <c r="A48" s="1392"/>
      <c r="B48" s="1178"/>
      <c r="C48" s="1178"/>
      <c r="D48" s="1178"/>
      <c r="E48" s="1178"/>
      <c r="F48" s="1178"/>
      <c r="G48" s="1178"/>
      <c r="H48" s="1179"/>
    </row>
    <row r="49" spans="1:8">
      <c r="A49" s="1393" t="s">
        <v>885</v>
      </c>
      <c r="B49" s="1258"/>
      <c r="C49" s="1258"/>
      <c r="D49" s="1258"/>
      <c r="E49" s="797"/>
      <c r="F49" s="797"/>
      <c r="G49" s="797"/>
      <c r="H49" s="798"/>
    </row>
    <row r="50" spans="1:8">
      <c r="A50" s="820"/>
      <c r="B50" s="797"/>
      <c r="C50" s="797"/>
      <c r="D50" s="797"/>
      <c r="E50" s="797"/>
      <c r="F50" s="797"/>
      <c r="G50" s="797"/>
      <c r="H50" s="798"/>
    </row>
    <row r="51" spans="1:8">
      <c r="A51" s="820"/>
      <c r="B51" s="797"/>
      <c r="C51" s="797"/>
      <c r="D51" s="797"/>
      <c r="E51" s="797"/>
      <c r="F51" s="797"/>
      <c r="G51" s="797"/>
      <c r="H51" s="798"/>
    </row>
    <row r="52" spans="1:8">
      <c r="A52" s="820"/>
      <c r="B52" s="797"/>
      <c r="C52" s="797"/>
      <c r="D52" s="797"/>
      <c r="E52" s="797"/>
      <c r="F52" s="797"/>
      <c r="G52" s="797"/>
      <c r="H52" s="798"/>
    </row>
    <row r="53" spans="1:8">
      <c r="A53" s="820"/>
      <c r="B53" s="797"/>
      <c r="C53" s="797"/>
      <c r="D53" s="797"/>
      <c r="E53" s="797"/>
      <c r="F53" s="797"/>
      <c r="G53" s="797"/>
      <c r="H53" s="798"/>
    </row>
    <row r="54" spans="1:8" ht="15.75" thickBot="1">
      <c r="A54" s="1363"/>
      <c r="B54" s="1390"/>
      <c r="C54" s="1390"/>
      <c r="D54" s="1390"/>
      <c r="E54" s="1390"/>
      <c r="F54" s="1390"/>
      <c r="G54" s="1390"/>
      <c r="H54" s="1179"/>
    </row>
    <row r="55" spans="1:8" ht="15.75" thickBot="1">
      <c r="A55" s="1381" t="s">
        <v>148</v>
      </c>
      <c r="B55" s="1382"/>
      <c r="C55" s="1382"/>
      <c r="D55" s="1382"/>
      <c r="E55" s="1382"/>
      <c r="F55" s="1382"/>
      <c r="G55" s="1382"/>
      <c r="H55" s="1383"/>
    </row>
    <row r="56" spans="1:8" s="376" customFormat="1" ht="12.75" thickBot="1">
      <c r="A56" s="739" t="s">
        <v>642</v>
      </c>
      <c r="B56" s="617"/>
      <c r="C56" s="617"/>
      <c r="D56" s="617"/>
      <c r="E56" s="617"/>
      <c r="F56" s="617"/>
      <c r="G56" s="617"/>
      <c r="H56" s="618"/>
    </row>
    <row r="57" spans="1:8" s="376" customFormat="1" ht="12.75" thickBot="1">
      <c r="A57" s="607" t="s">
        <v>723</v>
      </c>
      <c r="B57" s="619"/>
      <c r="C57" s="619"/>
      <c r="D57" s="619"/>
      <c r="E57" s="619"/>
      <c r="F57" s="619"/>
      <c r="G57" s="619"/>
      <c r="H57" s="608" t="s">
        <v>918</v>
      </c>
    </row>
  </sheetData>
  <sheetProtection algorithmName="SHA-512" hashValue="liq4fN/VCZOFb/w0sBrz9OBRfK/TQw26RHEHnzgJP7MifhRgJwgxhM7lLwfSV/kjm12my2FX9cBR0lWN6p4vvw==" saltValue="QBbRyOapwiUSxV1aMmC/8w==" spinCount="100000" sheet="1" objects="1" scenarios="1"/>
  <mergeCells count="11">
    <mergeCell ref="A55:H55"/>
    <mergeCell ref="B1:F1"/>
    <mergeCell ref="A2:H2"/>
    <mergeCell ref="G44:H44"/>
    <mergeCell ref="G34:H34"/>
    <mergeCell ref="G36:H36"/>
    <mergeCell ref="G37:H37"/>
    <mergeCell ref="A54:H54"/>
    <mergeCell ref="A35:H35"/>
    <mergeCell ref="A48:H48"/>
    <mergeCell ref="A49:D49"/>
  </mergeCells>
  <conditionalFormatting sqref="A8:H32">
    <cfRule type="expression" dxfId="0" priority="1">
      <formula>$A8=0</formula>
    </cfRule>
  </conditionalFormatting>
  <printOptions horizontalCentered="1"/>
  <pageMargins left="0.5" right="0.5"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5" r:id="rId4" name="Check Box 7">
              <controlPr defaultSize="0" autoFill="0" autoLine="0" autoPict="0">
                <anchor moveWithCells="1">
                  <from>
                    <xdr:col>0</xdr:col>
                    <xdr:colOff>0</xdr:colOff>
                    <xdr:row>46</xdr:row>
                    <xdr:rowOff>161925</xdr:rowOff>
                  </from>
                  <to>
                    <xdr:col>2</xdr:col>
                    <xdr:colOff>685800</xdr:colOff>
                    <xdr:row>48</xdr:row>
                    <xdr:rowOff>28575</xdr:rowOff>
                  </to>
                </anchor>
              </controlPr>
            </control>
          </mc:Choice>
        </mc:AlternateContent>
        <mc:AlternateContent xmlns:mc="http://schemas.openxmlformats.org/markup-compatibility/2006">
          <mc:Choice Requires="x14">
            <control shapeId="7176" r:id="rId5" name="Check Box 8">
              <controlPr defaultSize="0" autoFill="0" autoLine="0" autoPict="0">
                <anchor moveWithCells="1">
                  <from>
                    <xdr:col>0</xdr:col>
                    <xdr:colOff>0</xdr:colOff>
                    <xdr:row>48</xdr:row>
                    <xdr:rowOff>161925</xdr:rowOff>
                  </from>
                  <to>
                    <xdr:col>2</xdr:col>
                    <xdr:colOff>685800</xdr:colOff>
                    <xdr:row>50</xdr:row>
                    <xdr:rowOff>28575</xdr:rowOff>
                  </to>
                </anchor>
              </controlPr>
            </control>
          </mc:Choice>
        </mc:AlternateContent>
        <mc:AlternateContent xmlns:mc="http://schemas.openxmlformats.org/markup-compatibility/2006">
          <mc:Choice Requires="x14">
            <control shapeId="7177" r:id="rId6" name="Check Box 9">
              <controlPr defaultSize="0" autoFill="0" autoLine="0" autoPict="0">
                <anchor moveWithCells="1">
                  <from>
                    <xdr:col>0</xdr:col>
                    <xdr:colOff>0</xdr:colOff>
                    <xdr:row>50</xdr:row>
                    <xdr:rowOff>161925</xdr:rowOff>
                  </from>
                  <to>
                    <xdr:col>2</xdr:col>
                    <xdr:colOff>685800</xdr:colOff>
                    <xdr:row>52</xdr:row>
                    <xdr:rowOff>28575</xdr:rowOff>
                  </to>
                </anchor>
              </controlPr>
            </control>
          </mc:Choice>
        </mc:AlternateContent>
        <mc:AlternateContent xmlns:mc="http://schemas.openxmlformats.org/markup-compatibility/2006">
          <mc:Choice Requires="x14">
            <control shapeId="7178" r:id="rId7" name="Check Box 10">
              <controlPr defaultSize="0" autoFill="0" autoLine="0" autoPict="0">
                <anchor moveWithCells="1">
                  <from>
                    <xdr:col>0</xdr:col>
                    <xdr:colOff>0</xdr:colOff>
                    <xdr:row>49</xdr:row>
                    <xdr:rowOff>171450</xdr:rowOff>
                  </from>
                  <to>
                    <xdr:col>7</xdr:col>
                    <xdr:colOff>742950</xdr:colOff>
                    <xdr:row>51</xdr:row>
                    <xdr:rowOff>38100</xdr:rowOff>
                  </to>
                </anchor>
              </controlPr>
            </control>
          </mc:Choice>
        </mc:AlternateContent>
        <mc:AlternateContent xmlns:mc="http://schemas.openxmlformats.org/markup-compatibility/2006">
          <mc:Choice Requires="x14">
            <control shapeId="7179" r:id="rId8" name="Check Box 11">
              <controlPr defaultSize="0" autoFill="0" autoLine="0" autoPict="0">
                <anchor moveWithCells="1">
                  <from>
                    <xdr:col>0</xdr:col>
                    <xdr:colOff>0</xdr:colOff>
                    <xdr:row>52</xdr:row>
                    <xdr:rowOff>0</xdr:rowOff>
                  </from>
                  <to>
                    <xdr:col>3</xdr:col>
                    <xdr:colOff>752475</xdr:colOff>
                    <xdr:row>53</xdr:row>
                    <xdr:rowOff>57150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67E93-7FCE-400E-820F-4B79148C0E4A}">
  <sheetPr codeName="Sheet16">
    <tabColor theme="9" tint="0.79998168889431442"/>
    <pageSetUpPr fitToPage="1"/>
  </sheetPr>
  <dimension ref="A1:N44"/>
  <sheetViews>
    <sheetView zoomScaleNormal="100" workbookViewId="0">
      <selection activeCell="A5" sqref="A5:C5"/>
    </sheetView>
  </sheetViews>
  <sheetFormatPr defaultRowHeight="15"/>
  <cols>
    <col min="1" max="2" width="10.5703125" customWidth="1"/>
    <col min="3" max="3" width="17.28515625" customWidth="1"/>
    <col min="4" max="4" width="16.140625" customWidth="1"/>
    <col min="5" max="5" width="12.85546875" customWidth="1"/>
    <col min="6" max="6" width="13.85546875" customWidth="1"/>
    <col min="7" max="7" width="17.140625" customWidth="1"/>
    <col min="8" max="8" width="19.7109375" customWidth="1"/>
  </cols>
  <sheetData>
    <row r="1" spans="1:14" ht="15.75" thickBot="1">
      <c r="A1" s="117" t="s">
        <v>61</v>
      </c>
      <c r="B1" s="539"/>
      <c r="C1" s="1277">
        <f>'Budget Summary'!A9</f>
        <v>0</v>
      </c>
      <c r="D1" s="1207"/>
      <c r="E1" s="1207"/>
      <c r="F1" s="1207"/>
      <c r="G1" s="118" t="s">
        <v>544</v>
      </c>
      <c r="H1" s="119">
        <f>'Budget Summary'!G9</f>
        <v>0</v>
      </c>
      <c r="I1" s="644" t="s">
        <v>9</v>
      </c>
      <c r="N1" s="360"/>
    </row>
    <row r="2" spans="1:14" ht="16.5" thickBot="1">
      <c r="A2" s="1323" t="s">
        <v>728</v>
      </c>
      <c r="B2" s="1324"/>
      <c r="C2" s="1324"/>
      <c r="D2" s="1324"/>
      <c r="E2" s="1324"/>
      <c r="F2" s="1324"/>
      <c r="G2" s="1324"/>
      <c r="H2" s="1325"/>
      <c r="I2" s="644" t="s">
        <v>18</v>
      </c>
    </row>
    <row r="3" spans="1:14" ht="179.45" customHeight="1" thickBot="1">
      <c r="A3" s="1394" t="s">
        <v>833</v>
      </c>
      <c r="B3" s="1056"/>
      <c r="C3" s="1056"/>
      <c r="D3" s="1056"/>
      <c r="E3" s="1056"/>
      <c r="F3" s="1056"/>
      <c r="G3" s="1056"/>
      <c r="H3" s="1057"/>
    </row>
    <row r="4" spans="1:14" ht="75.75" thickBot="1">
      <c r="A4" s="1289" t="s">
        <v>484</v>
      </c>
      <c r="B4" s="1290"/>
      <c r="C4" s="1291"/>
      <c r="D4" s="361" t="s">
        <v>485</v>
      </c>
      <c r="E4" s="362" t="s">
        <v>719</v>
      </c>
      <c r="F4" s="402" t="s">
        <v>545</v>
      </c>
      <c r="G4" s="362" t="s">
        <v>546</v>
      </c>
      <c r="H4" s="362" t="s">
        <v>547</v>
      </c>
    </row>
    <row r="5" spans="1:14">
      <c r="A5" s="1395"/>
      <c r="B5" s="1396"/>
      <c r="C5" s="1397"/>
      <c r="D5" s="161"/>
      <c r="E5" s="403"/>
      <c r="F5" s="404" t="str">
        <f t="shared" ref="F5:F14" si="0">IF(D5&lt;1,"",D5*E5)</f>
        <v/>
      </c>
      <c r="G5" s="167"/>
      <c r="H5" s="489" t="s">
        <v>109</v>
      </c>
    </row>
    <row r="6" spans="1:14">
      <c r="A6" s="1217"/>
      <c r="B6" s="1318"/>
      <c r="C6" s="1218"/>
      <c r="D6" s="381"/>
      <c r="E6" s="405"/>
      <c r="F6" s="406" t="str">
        <f t="shared" si="0"/>
        <v/>
      </c>
      <c r="G6" s="258"/>
      <c r="H6" s="491"/>
    </row>
    <row r="7" spans="1:14">
      <c r="A7" s="1217"/>
      <c r="B7" s="1318"/>
      <c r="C7" s="1218"/>
      <c r="D7" s="381"/>
      <c r="E7" s="405"/>
      <c r="F7" s="406" t="str">
        <f t="shared" si="0"/>
        <v/>
      </c>
      <c r="G7" s="258"/>
      <c r="H7" s="491"/>
    </row>
    <row r="8" spans="1:14">
      <c r="A8" s="1217"/>
      <c r="B8" s="1318"/>
      <c r="C8" s="1218"/>
      <c r="D8" s="381"/>
      <c r="E8" s="405"/>
      <c r="F8" s="406" t="str">
        <f t="shared" si="0"/>
        <v/>
      </c>
      <c r="G8" s="258"/>
      <c r="H8" s="491"/>
    </row>
    <row r="9" spans="1:14">
      <c r="A9" s="1217"/>
      <c r="B9" s="1318"/>
      <c r="C9" s="1218"/>
      <c r="D9" s="381"/>
      <c r="E9" s="405"/>
      <c r="F9" s="406" t="str">
        <f t="shared" si="0"/>
        <v/>
      </c>
      <c r="G9" s="258"/>
      <c r="H9" s="491"/>
    </row>
    <row r="10" spans="1:14">
      <c r="A10" s="1217"/>
      <c r="B10" s="1318"/>
      <c r="C10" s="1218"/>
      <c r="D10" s="381"/>
      <c r="E10" s="405"/>
      <c r="F10" s="406" t="str">
        <f t="shared" si="0"/>
        <v/>
      </c>
      <c r="G10" s="258"/>
      <c r="H10" s="491"/>
    </row>
    <row r="11" spans="1:14">
      <c r="A11" s="1217"/>
      <c r="B11" s="1318"/>
      <c r="C11" s="1218"/>
      <c r="D11" s="381"/>
      <c r="E11" s="405"/>
      <c r="F11" s="406" t="str">
        <f t="shared" si="0"/>
        <v/>
      </c>
      <c r="G11" s="258"/>
      <c r="H11" s="491"/>
    </row>
    <row r="12" spans="1:14">
      <c r="A12" s="1217"/>
      <c r="B12" s="1318"/>
      <c r="C12" s="1218"/>
      <c r="D12" s="381"/>
      <c r="E12" s="405"/>
      <c r="F12" s="406" t="str">
        <f t="shared" si="0"/>
        <v/>
      </c>
      <c r="G12" s="258"/>
      <c r="H12" s="491"/>
    </row>
    <row r="13" spans="1:14">
      <c r="A13" s="1217"/>
      <c r="B13" s="1318"/>
      <c r="C13" s="1218"/>
      <c r="D13" s="381"/>
      <c r="E13" s="405"/>
      <c r="F13" s="406" t="str">
        <f t="shared" si="0"/>
        <v/>
      </c>
      <c r="G13" s="258"/>
      <c r="H13" s="491"/>
    </row>
    <row r="14" spans="1:14" ht="15.75" thickBot="1">
      <c r="A14" s="1219"/>
      <c r="B14" s="1329"/>
      <c r="C14" s="1220"/>
      <c r="D14" s="180"/>
      <c r="E14" s="407"/>
      <c r="F14" s="408" t="str">
        <f t="shared" si="0"/>
        <v/>
      </c>
      <c r="G14" s="287"/>
      <c r="H14" s="493"/>
    </row>
    <row r="15" spans="1:14" ht="15.75" thickBot="1">
      <c r="A15" s="1414"/>
      <c r="B15" s="1415"/>
      <c r="C15" s="1415"/>
      <c r="D15" s="121"/>
      <c r="E15" s="409" t="s">
        <v>486</v>
      </c>
      <c r="F15" s="410">
        <f>SUM(F5:F14)</f>
        <v>0</v>
      </c>
      <c r="G15" s="410">
        <f>SUM(G5:G14)</f>
        <v>0</v>
      </c>
      <c r="H15" s="242"/>
    </row>
    <row r="16" spans="1:14">
      <c r="A16" s="411"/>
      <c r="B16" s="412"/>
      <c r="C16" s="412"/>
      <c r="D16" s="125"/>
      <c r="E16" s="413"/>
      <c r="F16" s="414"/>
      <c r="G16" s="414"/>
      <c r="H16" s="70"/>
    </row>
    <row r="17" spans="1:8" ht="15.75" thickBot="1">
      <c r="A17" s="1401" t="s">
        <v>112</v>
      </c>
      <c r="B17" s="1402"/>
      <c r="C17" s="1402"/>
      <c r="D17" s="1402"/>
      <c r="E17" s="1402"/>
      <c r="F17" s="1402"/>
      <c r="G17" s="1402"/>
      <c r="H17" s="1403"/>
    </row>
    <row r="18" spans="1:8">
      <c r="A18" s="1404" t="s">
        <v>779</v>
      </c>
      <c r="B18" s="1405"/>
      <c r="C18" s="1405"/>
      <c r="D18" s="1405"/>
      <c r="E18" s="1405"/>
      <c r="F18" s="1405"/>
      <c r="G18" s="1405"/>
      <c r="H18" s="1406"/>
    </row>
    <row r="19" spans="1:8">
      <c r="A19" s="1407"/>
      <c r="B19" s="1408"/>
      <c r="C19" s="1408"/>
      <c r="D19" s="1408"/>
      <c r="E19" s="1408"/>
      <c r="F19" s="1408"/>
      <c r="G19" s="1408"/>
      <c r="H19" s="1409"/>
    </row>
    <row r="20" spans="1:8">
      <c r="A20" s="1407"/>
      <c r="B20" s="1408"/>
      <c r="C20" s="1408"/>
      <c r="D20" s="1408"/>
      <c r="E20" s="1408"/>
      <c r="F20" s="1408"/>
      <c r="G20" s="1408"/>
      <c r="H20" s="1409"/>
    </row>
    <row r="21" spans="1:8" ht="15.75" thickBot="1">
      <c r="A21" s="1410"/>
      <c r="B21" s="1411"/>
      <c r="C21" s="1411"/>
      <c r="D21" s="1411"/>
      <c r="E21" s="1411"/>
      <c r="F21" s="1411"/>
      <c r="G21" s="1411"/>
      <c r="H21" s="1412"/>
    </row>
    <row r="22" spans="1:8">
      <c r="A22" s="254"/>
      <c r="B22" s="241"/>
      <c r="C22" s="241"/>
      <c r="D22" s="241"/>
      <c r="E22" s="241"/>
      <c r="F22" s="241"/>
      <c r="G22" s="241"/>
      <c r="H22" s="242"/>
    </row>
    <row r="23" spans="1:8">
      <c r="A23" s="1413" t="s">
        <v>643</v>
      </c>
      <c r="B23" s="1333"/>
      <c r="C23" s="1333"/>
      <c r="D23" s="1333"/>
      <c r="E23" s="1333"/>
      <c r="F23" s="1333"/>
      <c r="G23" s="1333"/>
      <c r="H23" s="1400"/>
    </row>
    <row r="24" spans="1:8">
      <c r="A24" s="188" t="s">
        <v>110</v>
      </c>
      <c r="B24" s="415"/>
      <c r="C24" s="415"/>
      <c r="D24" s="415"/>
      <c r="E24" s="415"/>
      <c r="F24" s="415"/>
      <c r="G24" s="415"/>
      <c r="H24" s="416"/>
    </row>
    <row r="25" spans="1:8" s="193" customFormat="1" ht="29.45" customHeight="1">
      <c r="A25" s="253">
        <v>1</v>
      </c>
      <c r="B25" s="1232" t="s">
        <v>487</v>
      </c>
      <c r="C25" s="1232"/>
      <c r="D25" s="1232"/>
      <c r="E25" s="1232"/>
      <c r="F25" s="1232"/>
      <c r="G25" s="1232"/>
      <c r="H25" s="1266"/>
    </row>
    <row r="26" spans="1:8" ht="14.25" customHeight="1">
      <c r="A26" s="192">
        <v>2</v>
      </c>
      <c r="B26" s="194" t="s">
        <v>461</v>
      </c>
      <c r="C26" s="417"/>
      <c r="D26" s="417"/>
      <c r="E26" s="417"/>
      <c r="F26" s="417"/>
      <c r="G26" s="417"/>
      <c r="H26" s="418"/>
    </row>
    <row r="27" spans="1:8" ht="12.75" customHeight="1">
      <c r="A27" s="192">
        <v>3</v>
      </c>
      <c r="B27" s="194" t="s">
        <v>765</v>
      </c>
      <c r="C27" s="417"/>
      <c r="D27" s="417"/>
      <c r="E27" s="417"/>
      <c r="F27" s="417"/>
      <c r="G27" s="417"/>
      <c r="H27" s="70"/>
    </row>
    <row r="28" spans="1:8" ht="15" customHeight="1">
      <c r="A28" s="192">
        <v>4</v>
      </c>
      <c r="B28" s="194" t="s">
        <v>550</v>
      </c>
      <c r="C28" s="417"/>
      <c r="D28" s="417"/>
      <c r="E28" s="417"/>
      <c r="F28" s="417"/>
      <c r="G28" s="417"/>
      <c r="H28" s="418"/>
    </row>
    <row r="29" spans="1:8" ht="28.15" customHeight="1">
      <c r="A29" s="253">
        <v>5</v>
      </c>
      <c r="B29" s="1333" t="s">
        <v>834</v>
      </c>
      <c r="C29" s="1333"/>
      <c r="D29" s="1333"/>
      <c r="E29" s="1333"/>
      <c r="F29" s="1333"/>
      <c r="G29" s="1333"/>
      <c r="H29" s="1400"/>
    </row>
    <row r="30" spans="1:8" ht="13.5" customHeight="1">
      <c r="A30" s="192"/>
      <c r="B30" s="194"/>
      <c r="C30" s="417"/>
      <c r="D30" s="417"/>
      <c r="E30" s="417"/>
      <c r="F30" s="417"/>
      <c r="G30" s="417"/>
      <c r="H30" s="418"/>
    </row>
    <row r="31" spans="1:8" ht="13.5" customHeight="1">
      <c r="A31" s="319" t="s">
        <v>548</v>
      </c>
      <c r="C31" s="417"/>
      <c r="D31" s="417"/>
      <c r="E31" s="417"/>
      <c r="F31" s="417"/>
      <c r="G31" s="417"/>
      <c r="H31" s="418"/>
    </row>
    <row r="32" spans="1:8" ht="13.5" customHeight="1" thickBot="1">
      <c r="A32" s="419"/>
      <c r="B32" s="500" t="s">
        <v>549</v>
      </c>
      <c r="C32" s="420"/>
      <c r="D32" s="420"/>
      <c r="E32" s="420"/>
      <c r="F32" s="420"/>
      <c r="G32" s="420"/>
      <c r="H32" s="421"/>
    </row>
    <row r="33" spans="1:8">
      <c r="A33" s="321"/>
      <c r="B33" s="247"/>
      <c r="C33" s="248"/>
      <c r="D33" s="249"/>
      <c r="E33" s="249"/>
      <c r="F33" s="249"/>
      <c r="G33" s="249"/>
      <c r="H33" s="250"/>
    </row>
    <row r="34" spans="1:8">
      <c r="A34" s="1398" t="s">
        <v>886</v>
      </c>
      <c r="B34" s="1275"/>
      <c r="C34" s="1275"/>
      <c r="D34" s="1275"/>
      <c r="E34" s="1275"/>
      <c r="F34" s="1275"/>
      <c r="G34" s="1275"/>
      <c r="H34" s="1276"/>
    </row>
    <row r="35" spans="1:8">
      <c r="A35" s="449"/>
      <c r="B35" s="821"/>
      <c r="C35" s="512"/>
      <c r="D35" s="512"/>
      <c r="E35" s="512"/>
      <c r="F35" s="512"/>
      <c r="G35" s="512"/>
      <c r="H35" s="822"/>
    </row>
    <row r="36" spans="1:8">
      <c r="A36" s="449"/>
      <c r="B36" s="821"/>
      <c r="C36" s="512"/>
      <c r="D36" s="512"/>
      <c r="E36" s="512"/>
      <c r="F36" s="512"/>
      <c r="G36" s="512"/>
      <c r="H36" s="822"/>
    </row>
    <row r="37" spans="1:8">
      <c r="A37" s="449"/>
      <c r="B37" s="821"/>
      <c r="C37" s="512"/>
      <c r="D37" s="512"/>
      <c r="E37" s="512"/>
      <c r="F37" s="512"/>
      <c r="G37" s="512"/>
      <c r="H37" s="822"/>
    </row>
    <row r="38" spans="1:8">
      <c r="A38" s="1177" t="s">
        <v>887</v>
      </c>
      <c r="B38" s="1399"/>
      <c r="C38" s="1399"/>
      <c r="D38" s="1399"/>
      <c r="E38" s="797"/>
      <c r="F38" s="797"/>
      <c r="G38" s="797"/>
      <c r="H38" s="798"/>
    </row>
    <row r="39" spans="1:8">
      <c r="A39" s="805"/>
      <c r="B39" s="797"/>
      <c r="C39" s="797"/>
      <c r="D39" s="797"/>
      <c r="E39" s="797"/>
      <c r="F39" s="797"/>
      <c r="G39" s="797"/>
      <c r="H39" s="798"/>
    </row>
    <row r="40" spans="1:8">
      <c r="A40" s="805"/>
      <c r="B40" s="797"/>
      <c r="C40" s="797"/>
      <c r="D40" s="797"/>
      <c r="E40" s="797"/>
      <c r="F40" s="797"/>
      <c r="G40" s="797"/>
      <c r="H40" s="798"/>
    </row>
    <row r="41" spans="1:8">
      <c r="A41" s="1315" t="s">
        <v>739</v>
      </c>
      <c r="B41" s="1316"/>
      <c r="C41" s="1316"/>
      <c r="D41" s="1316"/>
      <c r="E41" s="1316"/>
      <c r="F41" s="1316"/>
      <c r="G41" s="1316"/>
      <c r="H41" s="1317"/>
    </row>
    <row r="42" spans="1:8" ht="15.75" thickBot="1">
      <c r="A42" s="73"/>
      <c r="B42" s="72"/>
      <c r="C42" s="72"/>
      <c r="D42" s="72"/>
      <c r="E42" s="72"/>
      <c r="F42" s="72"/>
      <c r="G42" s="72"/>
      <c r="H42" s="246"/>
    </row>
    <row r="43" spans="1:8" s="376" customFormat="1" ht="12.75" thickBot="1">
      <c r="A43" s="740" t="s">
        <v>728</v>
      </c>
      <c r="B43" s="620"/>
      <c r="C43" s="620"/>
      <c r="D43" s="620"/>
      <c r="E43" s="620"/>
      <c r="F43" s="620"/>
      <c r="G43" s="620"/>
      <c r="H43" s="618"/>
    </row>
    <row r="44" spans="1:8" s="376" customFormat="1" ht="15" customHeight="1" thickBot="1">
      <c r="A44" s="607" t="s">
        <v>723</v>
      </c>
      <c r="B44" s="619"/>
      <c r="C44" s="619"/>
      <c r="D44" s="619"/>
      <c r="E44" s="619"/>
      <c r="F44" s="619"/>
      <c r="G44" s="619"/>
      <c r="H44" s="608" t="s">
        <v>918</v>
      </c>
    </row>
  </sheetData>
  <sheetProtection algorithmName="SHA-512" hashValue="xLUs7hyQFyrq/jaP1KxRP5v3MZt2JXVCy2PQ+y22KgiFZS/hYdJ2827xqPpt3cMIdawQ9lFuZcY2oQ2RhPC4mQ==" saltValue="7jM3WuvvB1zVRGsSt0mO6A==" spinCount="100000" sheet="1" objects="1" scenarios="1"/>
  <mergeCells count="23">
    <mergeCell ref="A17:H17"/>
    <mergeCell ref="A18:H21"/>
    <mergeCell ref="A23:H23"/>
    <mergeCell ref="A12:C12"/>
    <mergeCell ref="A13:C13"/>
    <mergeCell ref="A14:C14"/>
    <mergeCell ref="A15:C15"/>
    <mergeCell ref="A41:H41"/>
    <mergeCell ref="C1:F1"/>
    <mergeCell ref="A3:H3"/>
    <mergeCell ref="A4:C4"/>
    <mergeCell ref="A5:C5"/>
    <mergeCell ref="B25:H25"/>
    <mergeCell ref="A2:H2"/>
    <mergeCell ref="A8:C8"/>
    <mergeCell ref="A9:C9"/>
    <mergeCell ref="A10:C10"/>
    <mergeCell ref="A11:C11"/>
    <mergeCell ref="A34:H34"/>
    <mergeCell ref="A38:D38"/>
    <mergeCell ref="B29:H29"/>
    <mergeCell ref="A6:C6"/>
    <mergeCell ref="A7:C7"/>
  </mergeCells>
  <dataValidations count="1">
    <dataValidation type="list" allowBlank="1" showInputMessage="1" showErrorMessage="1" sqref="H5:H14" xr:uid="{CD2B2C36-1667-4674-B490-FF1B254D5EB1}">
      <formula1>$I$1:$I$2</formula1>
    </dataValidation>
  </dataValidations>
  <printOptions horizontalCentered="1"/>
  <pageMargins left="0.5" right="0.5" top="0.75" bottom="0.75" header="0.3" footer="0.3"/>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9" r:id="rId4" name="Check Box 7">
              <controlPr defaultSize="0" autoFill="0" autoLine="0" autoPict="0">
                <anchor moveWithCells="1">
                  <from>
                    <xdr:col>0</xdr:col>
                    <xdr:colOff>0</xdr:colOff>
                    <xdr:row>37</xdr:row>
                    <xdr:rowOff>171450</xdr:rowOff>
                  </from>
                  <to>
                    <xdr:col>6</xdr:col>
                    <xdr:colOff>485775</xdr:colOff>
                    <xdr:row>39</xdr:row>
                    <xdr:rowOff>47625</xdr:rowOff>
                  </to>
                </anchor>
              </controlPr>
            </control>
          </mc:Choice>
        </mc:AlternateContent>
        <mc:AlternateContent xmlns:mc="http://schemas.openxmlformats.org/markup-compatibility/2006">
          <mc:Choice Requires="x14">
            <control shapeId="8200" r:id="rId5" name="Check Box 8">
              <controlPr defaultSize="0" autoFill="0" autoLine="0" autoPict="0">
                <anchor moveWithCells="1">
                  <from>
                    <xdr:col>0</xdr:col>
                    <xdr:colOff>0</xdr:colOff>
                    <xdr:row>33</xdr:row>
                    <xdr:rowOff>161925</xdr:rowOff>
                  </from>
                  <to>
                    <xdr:col>4</xdr:col>
                    <xdr:colOff>285750</xdr:colOff>
                    <xdr:row>35</xdr:row>
                    <xdr:rowOff>19050</xdr:rowOff>
                  </to>
                </anchor>
              </controlPr>
            </control>
          </mc:Choice>
        </mc:AlternateContent>
        <mc:AlternateContent xmlns:mc="http://schemas.openxmlformats.org/markup-compatibility/2006">
          <mc:Choice Requires="x14">
            <control shapeId="8201" r:id="rId6" name="Check Box 9">
              <controlPr defaultSize="0" autoFill="0" autoLine="0" autoPict="0">
                <anchor moveWithCells="1">
                  <from>
                    <xdr:col>0</xdr:col>
                    <xdr:colOff>0</xdr:colOff>
                    <xdr:row>35</xdr:row>
                    <xdr:rowOff>0</xdr:rowOff>
                  </from>
                  <to>
                    <xdr:col>6</xdr:col>
                    <xdr:colOff>904875</xdr:colOff>
                    <xdr:row>36</xdr:row>
                    <xdr:rowOff>0</xdr:rowOff>
                  </to>
                </anchor>
              </controlPr>
            </control>
          </mc:Choice>
        </mc:AlternateContent>
        <mc:AlternateContent xmlns:mc="http://schemas.openxmlformats.org/markup-compatibility/2006">
          <mc:Choice Requires="x14">
            <control shapeId="8202" r:id="rId7" name="Check Box 10">
              <controlPr defaultSize="0" autoFill="0" autoLine="0" autoPict="0">
                <anchor moveWithCells="1">
                  <from>
                    <xdr:col>0</xdr:col>
                    <xdr:colOff>0</xdr:colOff>
                    <xdr:row>36</xdr:row>
                    <xdr:rowOff>0</xdr:rowOff>
                  </from>
                  <to>
                    <xdr:col>3</xdr:col>
                    <xdr:colOff>838200</xdr:colOff>
                    <xdr:row>37</xdr:row>
                    <xdr:rowOff>0</xdr:rowOff>
                  </to>
                </anchor>
              </controlPr>
            </control>
          </mc:Choice>
        </mc:AlternateContent>
        <mc:AlternateContent xmlns:mc="http://schemas.openxmlformats.org/markup-compatibility/2006">
          <mc:Choice Requires="x14">
            <control shapeId="8203" r:id="rId8" name="Check Box 11">
              <controlPr defaultSize="0" autoFill="0" autoLine="0" autoPict="0">
                <anchor moveWithCells="1">
                  <from>
                    <xdr:col>0</xdr:col>
                    <xdr:colOff>0</xdr:colOff>
                    <xdr:row>38</xdr:row>
                    <xdr:rowOff>171450</xdr:rowOff>
                  </from>
                  <to>
                    <xdr:col>6</xdr:col>
                    <xdr:colOff>485775</xdr:colOff>
                    <xdr:row>40</xdr:row>
                    <xdr:rowOff>47625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AB46-985E-469D-B47D-77406B06BDAE}">
  <sheetPr codeName="Sheet17">
    <tabColor theme="9" tint="0.79998168889431442"/>
    <pageSetUpPr fitToPage="1"/>
  </sheetPr>
  <dimension ref="A1:L55"/>
  <sheetViews>
    <sheetView zoomScaleNormal="100" workbookViewId="0">
      <selection activeCell="A9" sqref="A9:C9"/>
    </sheetView>
  </sheetViews>
  <sheetFormatPr defaultRowHeight="15"/>
  <cols>
    <col min="1" max="2" width="10.140625" customWidth="1"/>
    <col min="4" max="4" width="12.7109375" customWidth="1"/>
    <col min="5" max="5" width="16.42578125" customWidth="1"/>
    <col min="6" max="6" width="18" customWidth="1"/>
    <col min="7" max="7" width="13" customWidth="1"/>
    <col min="8" max="8" width="12.85546875" customWidth="1"/>
    <col min="9" max="9" width="16.7109375" customWidth="1"/>
    <col min="10" max="10" width="15.85546875" customWidth="1"/>
    <col min="11" max="11" width="16.140625" customWidth="1"/>
  </cols>
  <sheetData>
    <row r="1" spans="1:12" ht="15.75" thickBot="1">
      <c r="A1" s="117" t="s">
        <v>61</v>
      </c>
      <c r="B1" s="251"/>
      <c r="C1" s="1277">
        <f>'Budget Summary'!A9</f>
        <v>0</v>
      </c>
      <c r="D1" s="1207"/>
      <c r="E1" s="1207"/>
      <c r="F1" s="1207"/>
      <c r="G1" s="1207"/>
      <c r="H1" s="1207"/>
      <c r="I1" s="1207"/>
      <c r="J1" s="118" t="s">
        <v>544</v>
      </c>
      <c r="K1" s="54">
        <f>'Budget Summary'!G9</f>
        <v>0</v>
      </c>
      <c r="L1" s="644" t="s">
        <v>9</v>
      </c>
    </row>
    <row r="2" spans="1:12" ht="16.5" thickBot="1">
      <c r="A2" s="1323" t="s">
        <v>727</v>
      </c>
      <c r="B2" s="1324"/>
      <c r="C2" s="1324"/>
      <c r="D2" s="1324"/>
      <c r="E2" s="1324"/>
      <c r="F2" s="1324"/>
      <c r="G2" s="1324"/>
      <c r="H2" s="1324"/>
      <c r="I2" s="1324"/>
      <c r="J2" s="1324"/>
      <c r="K2" s="1325"/>
      <c r="L2" s="644" t="s">
        <v>18</v>
      </c>
    </row>
    <row r="3" spans="1:12" ht="19.5" customHeight="1">
      <c r="A3" s="1343" t="s">
        <v>836</v>
      </c>
      <c r="B3" s="1344"/>
      <c r="C3" s="1344"/>
      <c r="D3" s="1344"/>
      <c r="E3" s="1344"/>
      <c r="F3" s="1344"/>
      <c r="G3" s="1344"/>
      <c r="H3" s="1344"/>
      <c r="I3" s="1344"/>
      <c r="J3" s="1344"/>
      <c r="K3" s="1346"/>
    </row>
    <row r="4" spans="1:12" ht="19.5" customHeight="1">
      <c r="A4" s="1450"/>
      <c r="B4" s="1451"/>
      <c r="C4" s="1451"/>
      <c r="D4" s="1451"/>
      <c r="E4" s="1451"/>
      <c r="F4" s="1451"/>
      <c r="G4" s="1451"/>
      <c r="H4" s="1451"/>
      <c r="I4" s="1451"/>
      <c r="J4" s="1451"/>
      <c r="K4" s="1452"/>
    </row>
    <row r="5" spans="1:12" ht="127.15" customHeight="1" thickBot="1">
      <c r="A5" s="1453"/>
      <c r="B5" s="1454"/>
      <c r="C5" s="1454"/>
      <c r="D5" s="1454"/>
      <c r="E5" s="1454"/>
      <c r="F5" s="1454"/>
      <c r="G5" s="1454"/>
      <c r="H5" s="1454"/>
      <c r="I5" s="1454"/>
      <c r="J5" s="1454"/>
      <c r="K5" s="1455"/>
    </row>
    <row r="6" spans="1:12">
      <c r="A6" s="1460">
        <v>1</v>
      </c>
      <c r="B6" s="1461"/>
      <c r="C6" s="1461"/>
      <c r="D6" s="422">
        <v>2</v>
      </c>
      <c r="E6" s="422">
        <v>3</v>
      </c>
      <c r="F6" s="422">
        <v>4</v>
      </c>
      <c r="G6" s="422">
        <v>5</v>
      </c>
      <c r="H6" s="422">
        <v>6</v>
      </c>
      <c r="I6" s="422"/>
      <c r="J6" s="423">
        <v>7</v>
      </c>
      <c r="K6" s="423">
        <v>8</v>
      </c>
    </row>
    <row r="7" spans="1:12" ht="60.75" thickBot="1">
      <c r="A7" s="1462" t="s">
        <v>488</v>
      </c>
      <c r="B7" s="1463"/>
      <c r="C7" s="1463"/>
      <c r="D7" s="424" t="s">
        <v>489</v>
      </c>
      <c r="E7" s="424" t="s">
        <v>490</v>
      </c>
      <c r="F7" s="424" t="s">
        <v>491</v>
      </c>
      <c r="G7" s="424" t="s">
        <v>492</v>
      </c>
      <c r="H7" s="424" t="s">
        <v>493</v>
      </c>
      <c r="I7" s="424" t="s">
        <v>494</v>
      </c>
      <c r="J7" s="425" t="s">
        <v>495</v>
      </c>
      <c r="K7" s="425" t="s">
        <v>496</v>
      </c>
    </row>
    <row r="8" spans="1:12">
      <c r="A8" s="1457" t="s">
        <v>114</v>
      </c>
      <c r="B8" s="1458"/>
      <c r="C8" s="1459"/>
      <c r="D8" s="426">
        <v>40179</v>
      </c>
      <c r="E8" s="427" t="s">
        <v>115</v>
      </c>
      <c r="F8" s="428">
        <v>5000</v>
      </c>
      <c r="G8" s="429">
        <v>5</v>
      </c>
      <c r="H8" s="430">
        <v>0.1</v>
      </c>
      <c r="I8" s="428">
        <f>F8/G8*H8</f>
        <v>100</v>
      </c>
      <c r="J8" s="428">
        <v>0</v>
      </c>
      <c r="K8" s="431" t="s">
        <v>18</v>
      </c>
    </row>
    <row r="9" spans="1:12">
      <c r="A9" s="1247"/>
      <c r="B9" s="1456"/>
      <c r="C9" s="1248"/>
      <c r="D9" s="743"/>
      <c r="E9" s="432"/>
      <c r="F9" s="433"/>
      <c r="G9" s="434"/>
      <c r="H9" s="435"/>
      <c r="I9" s="436" t="str">
        <f>IF(F9&lt;1,"",F9/G9*H9)</f>
        <v/>
      </c>
      <c r="J9" s="437"/>
      <c r="K9" s="438"/>
    </row>
    <row r="10" spans="1:12">
      <c r="A10" s="1420"/>
      <c r="B10" s="1421"/>
      <c r="C10" s="1422"/>
      <c r="D10" s="744"/>
      <c r="E10" s="439"/>
      <c r="F10" s="170"/>
      <c r="G10" s="440"/>
      <c r="H10" s="364"/>
      <c r="I10" s="436" t="str">
        <f t="shared" ref="I10:I15" si="0">IF(F10&lt;1,"",F10/G10*H10)</f>
        <v/>
      </c>
      <c r="J10" s="381"/>
      <c r="K10" s="441"/>
    </row>
    <row r="11" spans="1:12">
      <c r="A11" s="1420"/>
      <c r="B11" s="1421"/>
      <c r="C11" s="1422"/>
      <c r="D11" s="744"/>
      <c r="E11" s="439"/>
      <c r="F11" s="170"/>
      <c r="G11" s="440"/>
      <c r="H11" s="364"/>
      <c r="I11" s="436" t="str">
        <f t="shared" si="0"/>
        <v/>
      </c>
      <c r="J11" s="381"/>
      <c r="K11" s="441"/>
    </row>
    <row r="12" spans="1:12">
      <c r="A12" s="1420"/>
      <c r="B12" s="1421"/>
      <c r="C12" s="1422"/>
      <c r="D12" s="744"/>
      <c r="E12" s="439"/>
      <c r="F12" s="170"/>
      <c r="G12" s="440"/>
      <c r="H12" s="364"/>
      <c r="I12" s="436" t="str">
        <f t="shared" si="0"/>
        <v/>
      </c>
      <c r="J12" s="381"/>
      <c r="K12" s="441"/>
    </row>
    <row r="13" spans="1:12">
      <c r="A13" s="1420"/>
      <c r="B13" s="1421"/>
      <c r="C13" s="1422"/>
      <c r="D13" s="744"/>
      <c r="E13" s="439"/>
      <c r="F13" s="170"/>
      <c r="G13" s="440"/>
      <c r="H13" s="364"/>
      <c r="I13" s="436" t="str">
        <f t="shared" si="0"/>
        <v/>
      </c>
      <c r="J13" s="381"/>
      <c r="K13" s="441"/>
    </row>
    <row r="14" spans="1:12">
      <c r="A14" s="1420"/>
      <c r="B14" s="1421"/>
      <c r="C14" s="1422"/>
      <c r="D14" s="744"/>
      <c r="E14" s="439"/>
      <c r="F14" s="170"/>
      <c r="G14" s="440"/>
      <c r="H14" s="364"/>
      <c r="I14" s="436" t="str">
        <f t="shared" si="0"/>
        <v/>
      </c>
      <c r="J14" s="381"/>
      <c r="K14" s="441"/>
    </row>
    <row r="15" spans="1:12" ht="15.75" thickBot="1">
      <c r="A15" s="1423"/>
      <c r="B15" s="1424"/>
      <c r="C15" s="1425"/>
      <c r="D15" s="745"/>
      <c r="E15" s="442"/>
      <c r="F15" s="365"/>
      <c r="G15" s="443"/>
      <c r="H15" s="366"/>
      <c r="I15" s="444" t="str">
        <f t="shared" si="0"/>
        <v/>
      </c>
      <c r="J15" s="180"/>
      <c r="K15" s="445"/>
    </row>
    <row r="16" spans="1:12" ht="15.75" thickBot="1">
      <c r="A16" s="276"/>
      <c r="B16" s="288"/>
      <c r="C16" s="288"/>
      <c r="D16" s="125"/>
      <c r="E16" s="289"/>
      <c r="F16" s="125"/>
      <c r="H16" s="446" t="s">
        <v>116</v>
      </c>
      <c r="I16" s="447">
        <f>SUM(I9:I15)</f>
        <v>0</v>
      </c>
      <c r="J16" s="448">
        <f>SUM(J9:J15)</f>
        <v>0</v>
      </c>
      <c r="K16" s="70"/>
    </row>
    <row r="17" spans="1:11">
      <c r="A17" s="71"/>
      <c r="K17" s="70"/>
    </row>
    <row r="18" spans="1:11" ht="15.75" thickBot="1">
      <c r="A18" s="370" t="s">
        <v>117</v>
      </c>
      <c r="B18" s="371"/>
      <c r="C18" s="371"/>
      <c r="D18" s="371"/>
      <c r="E18" s="371"/>
      <c r="F18" s="371"/>
      <c r="G18" s="371"/>
      <c r="H18" s="371"/>
      <c r="I18" s="371"/>
      <c r="J18" s="371"/>
      <c r="K18" s="372"/>
    </row>
    <row r="19" spans="1:11">
      <c r="A19" s="1309" t="s">
        <v>497</v>
      </c>
      <c r="B19" s="1310"/>
      <c r="C19" s="1310"/>
      <c r="D19" s="1310"/>
      <c r="E19" s="1310"/>
      <c r="F19" s="1310"/>
      <c r="G19" s="1310"/>
      <c r="H19" s="1310"/>
      <c r="I19" s="1310"/>
      <c r="J19" s="1310"/>
      <c r="K19" s="1311"/>
    </row>
    <row r="20" spans="1:11">
      <c r="A20" s="1312"/>
      <c r="B20" s="1313"/>
      <c r="C20" s="1313"/>
      <c r="D20" s="1313"/>
      <c r="E20" s="1313"/>
      <c r="F20" s="1313"/>
      <c r="G20" s="1313"/>
      <c r="H20" s="1313"/>
      <c r="I20" s="1313"/>
      <c r="J20" s="1313"/>
      <c r="K20" s="1314"/>
    </row>
    <row r="21" spans="1:11">
      <c r="A21" s="1312"/>
      <c r="B21" s="1313"/>
      <c r="C21" s="1313"/>
      <c r="D21" s="1313"/>
      <c r="E21" s="1313"/>
      <c r="F21" s="1313"/>
      <c r="G21" s="1313"/>
      <c r="H21" s="1313"/>
      <c r="I21" s="1313"/>
      <c r="J21" s="1313"/>
      <c r="K21" s="1314"/>
    </row>
    <row r="22" spans="1:11" ht="15.75" thickBot="1">
      <c r="A22" s="1426"/>
      <c r="B22" s="1427"/>
      <c r="C22" s="1427"/>
      <c r="D22" s="1427"/>
      <c r="E22" s="1427"/>
      <c r="F22" s="1427"/>
      <c r="G22" s="1427"/>
      <c r="H22" s="1427"/>
      <c r="I22" s="1427"/>
      <c r="J22" s="1427"/>
      <c r="K22" s="1428"/>
    </row>
    <row r="23" spans="1:11">
      <c r="A23" s="1319" t="s">
        <v>766</v>
      </c>
      <c r="B23" s="1320"/>
      <c r="C23" s="1320"/>
      <c r="D23" s="1320"/>
      <c r="E23" s="1320"/>
      <c r="F23" s="1320"/>
      <c r="G23" s="1320"/>
      <c r="H23" s="1320"/>
      <c r="I23" s="1320"/>
      <c r="J23" s="1320"/>
      <c r="K23" s="1391"/>
    </row>
    <row r="24" spans="1:11">
      <c r="A24" s="188" t="s">
        <v>110</v>
      </c>
      <c r="B24" s="415"/>
      <c r="K24" s="70"/>
    </row>
    <row r="25" spans="1:11">
      <c r="A25" s="192">
        <v>1</v>
      </c>
      <c r="B25" s="318" t="s">
        <v>498</v>
      </c>
      <c r="K25" s="70"/>
    </row>
    <row r="26" spans="1:11">
      <c r="A26" s="192">
        <v>2</v>
      </c>
      <c r="B26" s="318" t="s">
        <v>457</v>
      </c>
      <c r="K26" s="70"/>
    </row>
    <row r="27" spans="1:11">
      <c r="A27" s="253">
        <v>3</v>
      </c>
      <c r="B27" s="1429" t="s">
        <v>499</v>
      </c>
      <c r="C27" s="1429"/>
      <c r="D27" s="1429"/>
      <c r="E27" s="1429"/>
      <c r="F27" s="1429"/>
      <c r="G27" s="1429"/>
      <c r="H27" s="1429"/>
      <c r="I27" s="1429"/>
      <c r="J27" s="1429"/>
      <c r="K27" s="1430"/>
    </row>
    <row r="28" spans="1:11">
      <c r="A28" s="192">
        <v>4</v>
      </c>
      <c r="B28" s="194" t="s">
        <v>458</v>
      </c>
      <c r="K28" s="70"/>
    </row>
    <row r="29" spans="1:11">
      <c r="A29" s="192">
        <v>5</v>
      </c>
      <c r="B29" s="194" t="s">
        <v>500</v>
      </c>
      <c r="C29" s="124"/>
      <c r="D29" s="124"/>
      <c r="E29" s="124"/>
      <c r="F29" s="124"/>
      <c r="G29" s="124"/>
      <c r="H29" s="124"/>
      <c r="I29" s="124"/>
      <c r="J29" s="124"/>
      <c r="K29" s="298"/>
    </row>
    <row r="30" spans="1:11">
      <c r="A30" s="192">
        <v>6</v>
      </c>
      <c r="B30" s="194" t="s">
        <v>765</v>
      </c>
      <c r="C30" s="124"/>
      <c r="D30" s="124"/>
      <c r="E30" s="124"/>
      <c r="F30" s="124"/>
      <c r="G30" s="124"/>
      <c r="H30" s="124"/>
      <c r="I30" s="124"/>
      <c r="J30" s="124"/>
      <c r="K30" s="298"/>
    </row>
    <row r="31" spans="1:11">
      <c r="A31" s="192">
        <v>7</v>
      </c>
      <c r="B31" s="194" t="s">
        <v>837</v>
      </c>
      <c r="K31" s="70"/>
    </row>
    <row r="32" spans="1:11">
      <c r="A32" s="192">
        <v>8</v>
      </c>
      <c r="B32" s="194" t="s">
        <v>834</v>
      </c>
      <c r="K32" s="70"/>
    </row>
    <row r="33" spans="1:11">
      <c r="A33" s="192"/>
      <c r="B33" s="194"/>
      <c r="K33" s="70"/>
    </row>
    <row r="34" spans="1:11">
      <c r="A34" s="319" t="s">
        <v>501</v>
      </c>
      <c r="B34" s="194"/>
      <c r="C34" s="124"/>
      <c r="D34" s="124"/>
      <c r="E34" s="124"/>
      <c r="F34" s="124"/>
      <c r="G34" s="124"/>
      <c r="H34" s="124"/>
      <c r="I34" s="124"/>
      <c r="J34" s="124"/>
      <c r="K34" s="298"/>
    </row>
    <row r="35" spans="1:11" ht="15.75" thickBot="1">
      <c r="A35" s="319"/>
      <c r="B35" s="194"/>
      <c r="C35" s="125" t="s">
        <v>502</v>
      </c>
      <c r="D35" s="124"/>
      <c r="E35" s="124"/>
      <c r="F35" s="124"/>
      <c r="G35" s="129" t="s">
        <v>503</v>
      </c>
      <c r="H35" s="124"/>
      <c r="I35" s="124"/>
      <c r="J35" s="124"/>
      <c r="K35" s="298"/>
    </row>
    <row r="36" spans="1:11">
      <c r="A36" s="1464"/>
      <c r="B36" s="1465"/>
      <c r="C36" s="1465"/>
      <c r="D36" s="1465"/>
      <c r="E36" s="1465"/>
      <c r="F36" s="1465"/>
      <c r="G36" s="1465"/>
      <c r="H36" s="1465"/>
      <c r="I36" s="1465"/>
      <c r="J36" s="1465"/>
      <c r="K36" s="1466"/>
    </row>
    <row r="37" spans="1:11" ht="14.45" customHeight="1">
      <c r="A37" s="1467" t="s">
        <v>886</v>
      </c>
      <c r="B37" s="1468"/>
      <c r="C37" s="1468"/>
      <c r="D37" s="1468"/>
      <c r="E37" s="1468"/>
      <c r="F37" s="823"/>
      <c r="G37" s="823"/>
      <c r="H37" s="823"/>
      <c r="I37" s="823"/>
      <c r="J37" s="823"/>
      <c r="K37" s="824"/>
    </row>
    <row r="38" spans="1:11">
      <c r="A38" s="449"/>
      <c r="B38" s="1446"/>
      <c r="C38" s="1446"/>
      <c r="D38" s="1446"/>
      <c r="E38" s="1446"/>
      <c r="F38" s="1446"/>
      <c r="G38" s="1446"/>
      <c r="H38" s="1446"/>
      <c r="I38" s="1446"/>
      <c r="J38" s="1446"/>
      <c r="K38" s="1447"/>
    </row>
    <row r="39" spans="1:11">
      <c r="A39" s="449"/>
      <c r="B39" s="1446"/>
      <c r="C39" s="1446"/>
      <c r="D39" s="1446"/>
      <c r="E39" s="1446"/>
      <c r="F39" s="1446"/>
      <c r="G39" s="1446"/>
      <c r="H39" s="1446"/>
      <c r="I39" s="1446"/>
      <c r="J39" s="1446"/>
      <c r="K39" s="1447"/>
    </row>
    <row r="40" spans="1:11" ht="15.75" thickBot="1">
      <c r="A40" s="449"/>
      <c r="B40" s="1448"/>
      <c r="C40" s="1448"/>
      <c r="D40" s="1448"/>
      <c r="E40" s="1448"/>
      <c r="F40" s="1448"/>
      <c r="G40" s="1448"/>
      <c r="H40" s="1448"/>
      <c r="I40" s="1448"/>
      <c r="J40" s="1448"/>
      <c r="K40" s="1449"/>
    </row>
    <row r="41" spans="1:11">
      <c r="A41" s="986" t="s">
        <v>885</v>
      </c>
      <c r="B41" s="1258"/>
      <c r="C41" s="1258"/>
      <c r="D41" s="1258"/>
      <c r="E41" s="801"/>
      <c r="F41" s="801"/>
      <c r="G41" s="801"/>
      <c r="H41" s="801"/>
      <c r="I41" s="801"/>
      <c r="J41" s="801"/>
      <c r="K41" s="802"/>
    </row>
    <row r="42" spans="1:11">
      <c r="A42" s="449"/>
      <c r="B42" s="542"/>
      <c r="C42" s="542"/>
      <c r="D42" s="542"/>
      <c r="E42" s="542"/>
      <c r="F42" s="542"/>
      <c r="G42" s="542"/>
      <c r="H42" s="542"/>
      <c r="I42" s="542"/>
      <c r="J42" s="542"/>
      <c r="K42" s="825"/>
    </row>
    <row r="43" spans="1:11" ht="15.75" thickBot="1">
      <c r="A43" s="449"/>
      <c r="B43" s="542"/>
      <c r="C43" s="542"/>
      <c r="D43" s="542"/>
      <c r="E43" s="542"/>
      <c r="F43" s="542"/>
      <c r="G43" s="542"/>
      <c r="H43" s="542"/>
      <c r="I43" s="542"/>
      <c r="J43" s="542"/>
      <c r="K43" s="825"/>
    </row>
    <row r="44" spans="1:11">
      <c r="A44" s="1431" t="s">
        <v>739</v>
      </c>
      <c r="B44" s="1432"/>
      <c r="C44" s="1432"/>
      <c r="D44" s="1432"/>
      <c r="E44" s="1432"/>
      <c r="F44" s="1432"/>
      <c r="G44" s="1432"/>
      <c r="H44" s="1432"/>
      <c r="I44" s="1432"/>
      <c r="J44" s="1432"/>
      <c r="K44" s="1433"/>
    </row>
    <row r="45" spans="1:11" ht="15.75" thickBot="1">
      <c r="A45" s="452"/>
      <c r="B45" s="450"/>
      <c r="C45" s="450"/>
      <c r="D45" s="450"/>
      <c r="E45" s="450"/>
      <c r="F45" s="450"/>
      <c r="G45" s="450"/>
      <c r="H45" s="450"/>
      <c r="I45" s="450"/>
      <c r="J45" s="450"/>
      <c r="K45" s="451"/>
    </row>
    <row r="46" spans="1:11">
      <c r="A46" s="452"/>
      <c r="B46" s="1434" t="s">
        <v>118</v>
      </c>
      <c r="C46" s="1435"/>
      <c r="D46" s="1435"/>
      <c r="E46" s="1435"/>
      <c r="F46" s="1435"/>
      <c r="G46" s="1435"/>
      <c r="H46" s="1435"/>
      <c r="I46" s="1435"/>
      <c r="J46" s="1436"/>
      <c r="K46" s="720" t="s">
        <v>119</v>
      </c>
    </row>
    <row r="47" spans="1:11">
      <c r="A47" s="452"/>
      <c r="B47" s="1437"/>
      <c r="C47" s="1438"/>
      <c r="D47" s="1438"/>
      <c r="E47" s="1438"/>
      <c r="F47" s="1438"/>
      <c r="G47" s="1438"/>
      <c r="H47" s="1438"/>
      <c r="I47" s="1438"/>
      <c r="J47" s="1439"/>
      <c r="K47" s="721" t="s">
        <v>120</v>
      </c>
    </row>
    <row r="48" spans="1:11">
      <c r="A48" s="452"/>
      <c r="B48" s="1440" t="s">
        <v>459</v>
      </c>
      <c r="C48" s="1441"/>
      <c r="D48" s="1441"/>
      <c r="E48" s="1441"/>
      <c r="F48" s="1441"/>
      <c r="G48" s="1441"/>
      <c r="H48" s="1441"/>
      <c r="I48" s="1441"/>
      <c r="J48" s="1441"/>
      <c r="K48" s="722">
        <v>5</v>
      </c>
    </row>
    <row r="49" spans="1:11">
      <c r="A49" s="452"/>
      <c r="B49" s="1442" t="s">
        <v>121</v>
      </c>
      <c r="C49" s="1443"/>
      <c r="D49" s="1443"/>
      <c r="E49" s="1443"/>
      <c r="F49" s="1443"/>
      <c r="G49" s="1443"/>
      <c r="H49" s="1443"/>
      <c r="I49" s="1443"/>
      <c r="J49" s="1443"/>
      <c r="K49" s="723">
        <v>3</v>
      </c>
    </row>
    <row r="50" spans="1:11">
      <c r="A50" s="452"/>
      <c r="B50" s="1444" t="s">
        <v>504</v>
      </c>
      <c r="C50" s="1445"/>
      <c r="D50" s="1445"/>
      <c r="E50" s="1445"/>
      <c r="F50" s="1445"/>
      <c r="G50" s="1445"/>
      <c r="H50" s="1445"/>
      <c r="I50" s="1445"/>
      <c r="J50" s="1445"/>
      <c r="K50" s="723">
        <v>5</v>
      </c>
    </row>
    <row r="51" spans="1:11">
      <c r="A51" s="452"/>
      <c r="B51" s="1416" t="s">
        <v>460</v>
      </c>
      <c r="C51" s="1417"/>
      <c r="D51" s="1417"/>
      <c r="E51" s="1417"/>
      <c r="F51" s="1417"/>
      <c r="G51" s="1417"/>
      <c r="H51" s="1417"/>
      <c r="I51" s="1417"/>
      <c r="J51" s="1417"/>
      <c r="K51" s="723">
        <v>12</v>
      </c>
    </row>
    <row r="52" spans="1:11" ht="15.75" thickBot="1">
      <c r="A52" s="452"/>
      <c r="B52" s="1418" t="s">
        <v>122</v>
      </c>
      <c r="C52" s="1419"/>
      <c r="D52" s="1419"/>
      <c r="E52" s="1419"/>
      <c r="F52" s="1419"/>
      <c r="G52" s="1419"/>
      <c r="H52" s="1419"/>
      <c r="I52" s="1419"/>
      <c r="J52" s="1419"/>
      <c r="K52" s="724">
        <v>10</v>
      </c>
    </row>
    <row r="53" spans="1:11" ht="15.75" thickBot="1">
      <c r="A53" s="453"/>
      <c r="B53" s="454"/>
      <c r="C53" s="454"/>
      <c r="D53" s="454"/>
      <c r="E53" s="454"/>
      <c r="F53" s="454"/>
      <c r="G53" s="454"/>
      <c r="H53" s="454"/>
      <c r="I53" s="454"/>
      <c r="J53" s="454"/>
      <c r="K53" s="455"/>
    </row>
    <row r="54" spans="1:11" s="376" customFormat="1" ht="12.75" thickBot="1">
      <c r="A54" s="739" t="s">
        <v>727</v>
      </c>
      <c r="B54" s="617"/>
      <c r="C54" s="617"/>
      <c r="D54" s="617"/>
      <c r="E54" s="617"/>
      <c r="F54" s="617"/>
      <c r="G54" s="617"/>
      <c r="H54" s="617"/>
      <c r="I54" s="617"/>
      <c r="J54" s="617"/>
      <c r="K54" s="618"/>
    </row>
    <row r="55" spans="1:11" s="376" customFormat="1" ht="15" customHeight="1" thickBot="1">
      <c r="A55" s="607" t="s">
        <v>723</v>
      </c>
      <c r="B55" s="619"/>
      <c r="C55" s="619"/>
      <c r="D55" s="619"/>
      <c r="E55" s="619"/>
      <c r="F55" s="619"/>
      <c r="G55" s="619"/>
      <c r="H55" s="619"/>
      <c r="I55" s="619"/>
      <c r="J55" s="619"/>
      <c r="K55" s="608" t="s">
        <v>918</v>
      </c>
    </row>
  </sheetData>
  <sheetProtection algorithmName="SHA-512" hashValue="IEYSsaZP1uWc44VBJ07OVkqDoPpsYbxejy/0mIf8ELs6Ycd8hmB5f8nawDLYj7N+9+SH1kfeB0707v7C3hLC/A==" saltValue="aO9CE9U17SozXdyKIlYafg==" spinCount="100000" sheet="1" objects="1" scenarios="1"/>
  <mergeCells count="29">
    <mergeCell ref="A12:C12"/>
    <mergeCell ref="A13:C13"/>
    <mergeCell ref="A36:K36"/>
    <mergeCell ref="A37:E37"/>
    <mergeCell ref="B38:K38"/>
    <mergeCell ref="C1:I1"/>
    <mergeCell ref="A3:K5"/>
    <mergeCell ref="A9:C9"/>
    <mergeCell ref="A10:C10"/>
    <mergeCell ref="A11:C11"/>
    <mergeCell ref="A8:C8"/>
    <mergeCell ref="A2:K2"/>
    <mergeCell ref="A6:C6"/>
    <mergeCell ref="A7:C7"/>
    <mergeCell ref="B51:J51"/>
    <mergeCell ref="B52:J52"/>
    <mergeCell ref="A14:C14"/>
    <mergeCell ref="A15:C15"/>
    <mergeCell ref="A19:K22"/>
    <mergeCell ref="A23:K23"/>
    <mergeCell ref="B27:K27"/>
    <mergeCell ref="A44:K44"/>
    <mergeCell ref="B46:J47"/>
    <mergeCell ref="B48:J48"/>
    <mergeCell ref="B49:J49"/>
    <mergeCell ref="B50:J50"/>
    <mergeCell ref="B39:K39"/>
    <mergeCell ref="B40:K40"/>
    <mergeCell ref="A41:D41"/>
  </mergeCells>
  <dataValidations count="1">
    <dataValidation type="list" allowBlank="1" showInputMessage="1" showErrorMessage="1" sqref="K9:K15" xr:uid="{23EA4983-503B-4184-A1E5-FA740B06DDF6}">
      <formula1>$L$1:$L$2</formula1>
    </dataValidation>
  </dataValidations>
  <printOptions horizontalCentered="1"/>
  <pageMargins left="0.5" right="0.5" top="0.75" bottom="0.75" header="0.3" footer="0.3"/>
  <pageSetup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1" r:id="rId4" name="Check Box 5">
              <controlPr defaultSize="0" autoFill="0" autoLine="0" autoPict="0">
                <anchor moveWithCells="1">
                  <from>
                    <xdr:col>0</xdr:col>
                    <xdr:colOff>0</xdr:colOff>
                    <xdr:row>36</xdr:row>
                    <xdr:rowOff>171450</xdr:rowOff>
                  </from>
                  <to>
                    <xdr:col>5</xdr:col>
                    <xdr:colOff>209550</xdr:colOff>
                    <xdr:row>37</xdr:row>
                    <xdr:rowOff>171450</xdr:rowOff>
                  </to>
                </anchor>
              </controlPr>
            </control>
          </mc:Choice>
        </mc:AlternateContent>
        <mc:AlternateContent xmlns:mc="http://schemas.openxmlformats.org/markup-compatibility/2006">
          <mc:Choice Requires="x14">
            <control shapeId="9222" r:id="rId5" name="Check Box 6">
              <controlPr defaultSize="0" autoFill="0" autoLine="0" autoPict="0">
                <anchor moveWithCells="1">
                  <from>
                    <xdr:col>0</xdr:col>
                    <xdr:colOff>0</xdr:colOff>
                    <xdr:row>38</xdr:row>
                    <xdr:rowOff>19050</xdr:rowOff>
                  </from>
                  <to>
                    <xdr:col>8</xdr:col>
                    <xdr:colOff>342900</xdr:colOff>
                    <xdr:row>39</xdr:row>
                    <xdr:rowOff>0</xdr:rowOff>
                  </to>
                </anchor>
              </controlPr>
            </control>
          </mc:Choice>
        </mc:AlternateContent>
        <mc:AlternateContent xmlns:mc="http://schemas.openxmlformats.org/markup-compatibility/2006">
          <mc:Choice Requires="x14">
            <control shapeId="9223" r:id="rId6" name="Check Box 7">
              <controlPr defaultSize="0" autoFill="0" autoLine="0" autoPict="0">
                <anchor moveWithCells="1">
                  <from>
                    <xdr:col>0</xdr:col>
                    <xdr:colOff>0</xdr:colOff>
                    <xdr:row>38</xdr:row>
                    <xdr:rowOff>152400</xdr:rowOff>
                  </from>
                  <to>
                    <xdr:col>4</xdr:col>
                    <xdr:colOff>38100</xdr:colOff>
                    <xdr:row>40</xdr:row>
                    <xdr:rowOff>19050</xdr:rowOff>
                  </to>
                </anchor>
              </controlPr>
            </control>
          </mc:Choice>
        </mc:AlternateContent>
        <mc:AlternateContent xmlns:mc="http://schemas.openxmlformats.org/markup-compatibility/2006">
          <mc:Choice Requires="x14">
            <control shapeId="9224" r:id="rId7" name="Check Box 8">
              <controlPr defaultSize="0" autoFill="0" autoLine="0" autoPict="0">
                <anchor moveWithCells="1">
                  <from>
                    <xdr:col>0</xdr:col>
                    <xdr:colOff>0</xdr:colOff>
                    <xdr:row>40</xdr:row>
                    <xdr:rowOff>152400</xdr:rowOff>
                  </from>
                  <to>
                    <xdr:col>8</xdr:col>
                    <xdr:colOff>561975</xdr:colOff>
                    <xdr:row>42</xdr:row>
                    <xdr:rowOff>28575</xdr:rowOff>
                  </to>
                </anchor>
              </controlPr>
            </control>
          </mc:Choice>
        </mc:AlternateContent>
        <mc:AlternateContent xmlns:mc="http://schemas.openxmlformats.org/markup-compatibility/2006">
          <mc:Choice Requires="x14">
            <control shapeId="9225" r:id="rId8" name="Check Box 9">
              <controlPr defaultSize="0" autoFill="0" autoLine="0" autoPict="0">
                <anchor moveWithCells="1">
                  <from>
                    <xdr:col>0</xdr:col>
                    <xdr:colOff>0</xdr:colOff>
                    <xdr:row>41</xdr:row>
                    <xdr:rowOff>152400</xdr:rowOff>
                  </from>
                  <to>
                    <xdr:col>8</xdr:col>
                    <xdr:colOff>561975</xdr:colOff>
                    <xdr:row>43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D942-3A47-43CF-8EA4-39CC4A105AD9}">
  <sheetPr codeName="Sheet1">
    <tabColor rgb="FFFF0000"/>
    <pageSetUpPr fitToPage="1"/>
  </sheetPr>
  <dimension ref="A1:M198"/>
  <sheetViews>
    <sheetView zoomScaleNormal="100" workbookViewId="0">
      <selection activeCell="B31" sqref="B31:D31"/>
    </sheetView>
  </sheetViews>
  <sheetFormatPr defaultColWidth="0" defaultRowHeight="15" zeroHeight="1"/>
  <cols>
    <col min="1" max="1" width="2.7109375" style="1" customWidth="1"/>
    <col min="2" max="2" width="32.28515625" style="1" customWidth="1"/>
    <col min="3" max="3" width="28.140625" style="1" customWidth="1"/>
    <col min="4" max="4" width="92.140625" style="1" customWidth="1"/>
    <col min="5" max="5" width="9.140625" style="1" customWidth="1"/>
    <col min="6" max="13" width="0" style="1" hidden="1" customWidth="1"/>
    <col min="14" max="16384" width="9.140625" style="1" hidden="1"/>
  </cols>
  <sheetData>
    <row r="1" spans="2:4" ht="15.75" thickBot="1"/>
    <row r="2" spans="2:4" ht="21" customHeight="1">
      <c r="B2" s="937" t="s">
        <v>0</v>
      </c>
      <c r="C2" s="938"/>
      <c r="D2" s="939"/>
    </row>
    <row r="3" spans="2:4" ht="18.75" customHeight="1" thickBot="1">
      <c r="B3" s="940" t="s">
        <v>1</v>
      </c>
      <c r="C3" s="941"/>
      <c r="D3" s="942"/>
    </row>
    <row r="4" spans="2:4" ht="15" customHeight="1">
      <c r="B4" s="904" t="s">
        <v>2</v>
      </c>
      <c r="C4" s="943"/>
      <c r="D4" s="944"/>
    </row>
    <row r="5" spans="2:4" ht="15" customHeight="1">
      <c r="B5" s="907" t="s">
        <v>914</v>
      </c>
      <c r="C5" s="945"/>
      <c r="D5" s="946"/>
    </row>
    <row r="6" spans="2:4" ht="15" customHeight="1">
      <c r="B6" s="907" t="s">
        <v>915</v>
      </c>
      <c r="C6" s="945"/>
      <c r="D6" s="946"/>
    </row>
    <row r="7" spans="2:4">
      <c r="B7" s="907" t="s">
        <v>5</v>
      </c>
      <c r="C7" s="945"/>
      <c r="D7" s="946"/>
    </row>
    <row r="8" spans="2:4">
      <c r="B8" s="907" t="s">
        <v>846</v>
      </c>
      <c r="C8" s="945"/>
      <c r="D8" s="946"/>
    </row>
    <row r="9" spans="2:4" ht="15.75" thickBot="1">
      <c r="B9" s="932" t="s">
        <v>916</v>
      </c>
      <c r="C9" s="933"/>
      <c r="D9" s="934"/>
    </row>
    <row r="10" spans="2:4" ht="29.1" customHeight="1">
      <c r="B10" s="576" t="s">
        <v>923</v>
      </c>
    </row>
    <row r="11" spans="2:4" ht="45.75" customHeight="1">
      <c r="B11" s="1073" t="s">
        <v>925</v>
      </c>
      <c r="C11" s="1073"/>
      <c r="D11" s="1073"/>
    </row>
    <row r="12" spans="2:4">
      <c r="B12" s="2"/>
    </row>
    <row r="13" spans="2:4" ht="29.1" customHeight="1">
      <c r="B13" s="576" t="s">
        <v>924</v>
      </c>
    </row>
    <row r="14" spans="2:4">
      <c r="B14" s="1609" t="s">
        <v>926</v>
      </c>
      <c r="C14" s="1609"/>
      <c r="D14" s="1609"/>
    </row>
    <row r="15" spans="2:4">
      <c r="B15" s="1609" t="s">
        <v>927</v>
      </c>
      <c r="C15" s="1609"/>
      <c r="D15" s="1609"/>
    </row>
    <row r="16" spans="2:4">
      <c r="B16" s="1609" t="s">
        <v>928</v>
      </c>
      <c r="C16" s="1609"/>
      <c r="D16" s="1609"/>
    </row>
    <row r="17" spans="2:4">
      <c r="B17" s="927" t="s">
        <v>929</v>
      </c>
      <c r="C17" s="927"/>
      <c r="D17" s="927"/>
    </row>
    <row r="18" spans="2:4" ht="15" customHeight="1">
      <c r="B18" s="927" t="s">
        <v>930</v>
      </c>
      <c r="C18" s="927"/>
      <c r="D18" s="927"/>
    </row>
    <row r="19" spans="2:4" ht="34.5" customHeight="1">
      <c r="B19" s="927" t="s">
        <v>931</v>
      </c>
      <c r="C19" s="927"/>
      <c r="D19" s="927"/>
    </row>
    <row r="20" spans="2:4" ht="15" customHeight="1">
      <c r="B20" s="1610" t="s">
        <v>932</v>
      </c>
      <c r="C20" s="1610"/>
      <c r="D20" s="1610"/>
    </row>
    <row r="21" spans="2:4" ht="63.75" customHeight="1">
      <c r="B21" s="1611" t="s">
        <v>933</v>
      </c>
      <c r="C21" s="1609"/>
      <c r="D21" s="1609"/>
    </row>
    <row r="22" spans="2:4" ht="28.5" customHeight="1">
      <c r="B22" s="1611" t="s">
        <v>934</v>
      </c>
      <c r="C22" s="1611"/>
      <c r="D22" s="1611"/>
    </row>
    <row r="23" spans="2:4">
      <c r="B23" s="1609" t="s">
        <v>935</v>
      </c>
      <c r="C23" s="1609"/>
      <c r="D23" s="1609"/>
    </row>
    <row r="24" spans="2:4" ht="30" customHeight="1">
      <c r="B24" s="927" t="s">
        <v>936</v>
      </c>
      <c r="C24" s="927"/>
      <c r="D24" s="927"/>
    </row>
    <row r="25" spans="2:4" ht="14.25" customHeight="1">
      <c r="B25" s="1609" t="s">
        <v>937</v>
      </c>
      <c r="C25" s="1609"/>
      <c r="D25" s="1609"/>
    </row>
    <row r="26" spans="2:4" ht="30.75" customHeight="1">
      <c r="B26" s="1611" t="s">
        <v>938</v>
      </c>
      <c r="C26" s="1611"/>
      <c r="D26" s="1611"/>
    </row>
    <row r="27" spans="2:4"/>
    <row r="28" spans="2:4" ht="29.1" customHeight="1">
      <c r="B28" s="1612" t="s">
        <v>939</v>
      </c>
      <c r="C28" s="1612"/>
      <c r="D28" s="1612"/>
    </row>
    <row r="29" spans="2:4" ht="14.25" customHeight="1">
      <c r="B29" s="1610" t="s">
        <v>940</v>
      </c>
      <c r="C29" s="1610"/>
      <c r="D29" s="1610"/>
    </row>
    <row r="30" spans="2:4" ht="15" customHeight="1">
      <c r="B30" s="927" t="s">
        <v>941</v>
      </c>
      <c r="C30" s="927"/>
      <c r="D30" s="927"/>
    </row>
    <row r="31" spans="2:4" customFormat="1" ht="30.75" customHeight="1">
      <c r="B31" s="1613" t="s">
        <v>942</v>
      </c>
      <c r="C31" s="1613"/>
      <c r="D31" s="1613"/>
    </row>
    <row r="32" spans="2:4" ht="18" customHeight="1"/>
    <row r="33" spans="2:4" s="669" customFormat="1" ht="15.75" thickBot="1">
      <c r="B33" s="1615" t="s">
        <v>696</v>
      </c>
      <c r="C33" s="1616"/>
    </row>
    <row r="34" spans="2:4" s="669" customFormat="1" ht="14.25" customHeight="1" thickBot="1">
      <c r="B34" s="1614"/>
      <c r="C34" s="704" t="s">
        <v>943</v>
      </c>
    </row>
    <row r="35" spans="2:4" s="669" customFormat="1" ht="15.75" thickBot="1">
      <c r="B35" s="777"/>
      <c r="C35" s="704" t="s">
        <v>697</v>
      </c>
    </row>
    <row r="36" spans="2:4" s="669" customFormat="1" ht="14.45" customHeight="1" thickBot="1">
      <c r="B36" s="705"/>
      <c r="C36" s="706" t="s">
        <v>698</v>
      </c>
    </row>
    <row r="37" spans="2:4" ht="15.75" thickBot="1"/>
    <row r="38" spans="2:4" ht="15.75" thickBot="1">
      <c r="B38" s="577" t="s">
        <v>6</v>
      </c>
      <c r="C38" s="578" t="s">
        <v>7</v>
      </c>
      <c r="D38" s="578" t="s">
        <v>8</v>
      </c>
    </row>
    <row r="39" spans="2:4">
      <c r="B39" s="949" t="s">
        <v>800</v>
      </c>
      <c r="C39" s="923" t="s">
        <v>9</v>
      </c>
      <c r="D39" s="579" t="s">
        <v>10</v>
      </c>
    </row>
    <row r="40" spans="2:4">
      <c r="B40" s="950"/>
      <c r="C40" s="924"/>
      <c r="D40" s="4" t="s">
        <v>596</v>
      </c>
    </row>
    <row r="41" spans="2:4">
      <c r="B41" s="950"/>
      <c r="C41" s="924"/>
      <c r="D41" s="4" t="s">
        <v>597</v>
      </c>
    </row>
    <row r="42" spans="2:4">
      <c r="B42" s="950"/>
      <c r="C42" s="924"/>
      <c r="D42" s="4" t="s">
        <v>598</v>
      </c>
    </row>
    <row r="43" spans="2:4">
      <c r="B43" s="950"/>
      <c r="C43" s="924"/>
      <c r="D43" s="4"/>
    </row>
    <row r="44" spans="2:4" ht="30.75" thickBot="1">
      <c r="B44" s="951"/>
      <c r="C44" s="925"/>
      <c r="D44" s="580" t="s">
        <v>770</v>
      </c>
    </row>
    <row r="45" spans="2:4" ht="30.75" thickBot="1">
      <c r="B45" s="671" t="s">
        <v>780</v>
      </c>
      <c r="C45" s="9" t="s">
        <v>9</v>
      </c>
      <c r="D45" s="670" t="s">
        <v>747</v>
      </c>
    </row>
    <row r="46" spans="2:4" ht="30.75" thickBot="1">
      <c r="B46" s="673" t="s">
        <v>788</v>
      </c>
      <c r="C46" s="585" t="s">
        <v>9</v>
      </c>
      <c r="D46" s="586" t="s">
        <v>600</v>
      </c>
    </row>
    <row r="47" spans="2:4">
      <c r="B47" s="920" t="s">
        <v>638</v>
      </c>
      <c r="C47" s="923" t="s">
        <v>9</v>
      </c>
      <c r="D47" s="947" t="s">
        <v>801</v>
      </c>
    </row>
    <row r="48" spans="2:4" ht="15.75" thickBot="1">
      <c r="B48" s="922"/>
      <c r="C48" s="925"/>
      <c r="D48" s="948"/>
    </row>
    <row r="49" spans="2:4" ht="15.75" thickBot="1">
      <c r="B49" s="671" t="s">
        <v>659</v>
      </c>
      <c r="C49" s="9" t="s">
        <v>9</v>
      </c>
      <c r="D49" s="670" t="s">
        <v>783</v>
      </c>
    </row>
    <row r="50" spans="2:4">
      <c r="B50" s="920" t="s">
        <v>11</v>
      </c>
      <c r="C50" s="923" t="s">
        <v>9</v>
      </c>
      <c r="D50" s="3" t="s">
        <v>12</v>
      </c>
    </row>
    <row r="51" spans="2:4">
      <c r="B51" s="921"/>
      <c r="C51" s="924"/>
      <c r="D51" s="4" t="s">
        <v>847</v>
      </c>
    </row>
    <row r="52" spans="2:4" ht="60">
      <c r="B52" s="921"/>
      <c r="C52" s="924"/>
      <c r="D52" s="4" t="s">
        <v>874</v>
      </c>
    </row>
    <row r="53" spans="2:4">
      <c r="B53" s="921"/>
      <c r="C53" s="924"/>
      <c r="D53" s="4" t="s">
        <v>848</v>
      </c>
    </row>
    <row r="54" spans="2:4">
      <c r="B54" s="921"/>
      <c r="C54" s="924"/>
      <c r="D54" s="4" t="s">
        <v>849</v>
      </c>
    </row>
    <row r="55" spans="2:4">
      <c r="B55" s="921"/>
      <c r="C55" s="924"/>
      <c r="D55" s="4" t="s">
        <v>850</v>
      </c>
    </row>
    <row r="56" spans="2:4">
      <c r="B56" s="921"/>
      <c r="C56" s="924"/>
      <c r="D56" s="4" t="s">
        <v>851</v>
      </c>
    </row>
    <row r="57" spans="2:4">
      <c r="B57" s="921"/>
      <c r="C57" s="924"/>
      <c r="D57" s="4" t="s">
        <v>852</v>
      </c>
    </row>
    <row r="58" spans="2:4">
      <c r="B58" s="921"/>
      <c r="C58" s="924"/>
      <c r="D58" s="4" t="s">
        <v>853</v>
      </c>
    </row>
    <row r="59" spans="2:4">
      <c r="B59" s="921"/>
      <c r="C59" s="924"/>
      <c r="D59" s="3" t="s">
        <v>13</v>
      </c>
    </row>
    <row r="60" spans="2:4">
      <c r="B60" s="921"/>
      <c r="C60" s="924"/>
      <c r="D60" s="4" t="s">
        <v>854</v>
      </c>
    </row>
    <row r="61" spans="2:4" ht="15.75" thickBot="1">
      <c r="B61" s="922"/>
      <c r="C61" s="925"/>
      <c r="D61" s="5"/>
    </row>
    <row r="62" spans="2:4" s="669" customFormat="1" ht="15.75" customHeight="1">
      <c r="B62" s="928" t="s">
        <v>660</v>
      </c>
      <c r="C62" s="930" t="s">
        <v>878</v>
      </c>
      <c r="D62" s="935" t="s">
        <v>884</v>
      </c>
    </row>
    <row r="63" spans="2:4" s="669" customFormat="1" ht="120.6" customHeight="1" thickBot="1">
      <c r="B63" s="929"/>
      <c r="C63" s="931"/>
      <c r="D63" s="936"/>
    </row>
    <row r="64" spans="2:4" ht="30.75" thickBot="1">
      <c r="B64" s="671" t="s">
        <v>702</v>
      </c>
      <c r="C64" s="9" t="s">
        <v>9</v>
      </c>
      <c r="D64" s="581" t="s">
        <v>802</v>
      </c>
    </row>
    <row r="65" spans="2:4">
      <c r="B65" s="920" t="s">
        <v>662</v>
      </c>
      <c r="C65" s="923" t="s">
        <v>9</v>
      </c>
      <c r="D65" s="582" t="s">
        <v>19</v>
      </c>
    </row>
    <row r="66" spans="2:4" ht="30">
      <c r="B66" s="921"/>
      <c r="C66" s="924"/>
      <c r="D66" s="582" t="s">
        <v>803</v>
      </c>
    </row>
    <row r="67" spans="2:4" ht="15.75" thickBot="1">
      <c r="B67" s="922"/>
      <c r="C67" s="925"/>
      <c r="D67" s="581" t="s">
        <v>20</v>
      </c>
    </row>
    <row r="68" spans="2:4">
      <c r="B68" s="920" t="s">
        <v>663</v>
      </c>
      <c r="C68" s="923" t="s">
        <v>21</v>
      </c>
      <c r="D68" s="3" t="s">
        <v>599</v>
      </c>
    </row>
    <row r="69" spans="2:4" ht="30">
      <c r="B69" s="921"/>
      <c r="C69" s="924"/>
      <c r="D69" s="582" t="s">
        <v>22</v>
      </c>
    </row>
    <row r="70" spans="2:4">
      <c r="B70" s="921"/>
      <c r="C70" s="924"/>
      <c r="D70" s="582" t="s">
        <v>23</v>
      </c>
    </row>
    <row r="71" spans="2:4" ht="15.75" thickBot="1">
      <c r="B71" s="922"/>
      <c r="C71" s="925"/>
      <c r="D71" s="581" t="s">
        <v>804</v>
      </c>
    </row>
    <row r="72" spans="2:4" ht="30.75" thickBot="1">
      <c r="B72" s="672" t="s">
        <v>664</v>
      </c>
      <c r="C72" s="9" t="s">
        <v>21</v>
      </c>
      <c r="D72" s="5" t="s">
        <v>32</v>
      </c>
    </row>
    <row r="73" spans="2:4" s="675" customFormat="1" ht="15.75" thickBot="1">
      <c r="B73" s="676"/>
      <c r="C73" s="677"/>
      <c r="D73" s="678"/>
    </row>
    <row r="74" spans="2:4" ht="30">
      <c r="B74" s="918" t="s">
        <v>665</v>
      </c>
      <c r="C74" s="674" t="s">
        <v>18</v>
      </c>
      <c r="D74" s="579" t="s">
        <v>805</v>
      </c>
    </row>
    <row r="75" spans="2:4" ht="30">
      <c r="B75" s="926"/>
      <c r="C75" s="583" t="s">
        <v>16</v>
      </c>
      <c r="D75" s="582" t="s">
        <v>806</v>
      </c>
    </row>
    <row r="76" spans="2:4" ht="45.75" thickBot="1">
      <c r="B76" s="919"/>
      <c r="C76" s="584"/>
      <c r="D76" s="581" t="s">
        <v>24</v>
      </c>
    </row>
    <row r="77" spans="2:4" s="683" customFormat="1" ht="30.75" thickBot="1">
      <c r="B77" s="686" t="s">
        <v>676</v>
      </c>
      <c r="C77" s="684" t="s">
        <v>18</v>
      </c>
      <c r="D77" s="685" t="s">
        <v>748</v>
      </c>
    </row>
    <row r="78" spans="2:4" ht="45.75" thickBot="1">
      <c r="B78" s="667" t="s">
        <v>666</v>
      </c>
      <c r="C78" s="587" t="s">
        <v>601</v>
      </c>
      <c r="D78" s="581" t="s">
        <v>870</v>
      </c>
    </row>
    <row r="79" spans="2:4">
      <c r="B79" s="918" t="s">
        <v>667</v>
      </c>
      <c r="C79" s="583" t="s">
        <v>14</v>
      </c>
      <c r="D79" s="3" t="s">
        <v>15</v>
      </c>
    </row>
    <row r="80" spans="2:4" ht="30">
      <c r="B80" s="926"/>
      <c r="C80" s="583" t="s">
        <v>16</v>
      </c>
      <c r="D80" s="582" t="s">
        <v>17</v>
      </c>
    </row>
    <row r="81" spans="2:4" ht="15.75" thickBot="1">
      <c r="B81" s="919"/>
      <c r="C81" s="6"/>
      <c r="D81" s="581" t="s">
        <v>807</v>
      </c>
    </row>
    <row r="82" spans="2:4">
      <c r="B82" s="918" t="s">
        <v>668</v>
      </c>
      <c r="C82" s="583" t="s">
        <v>18</v>
      </c>
      <c r="D82" s="3" t="s">
        <v>15</v>
      </c>
    </row>
    <row r="83" spans="2:4" ht="30">
      <c r="B83" s="926"/>
      <c r="C83" s="583" t="s">
        <v>16</v>
      </c>
      <c r="D83" s="582" t="s">
        <v>808</v>
      </c>
    </row>
    <row r="84" spans="2:4" ht="30.75" thickBot="1">
      <c r="B84" s="919"/>
      <c r="C84" s="6"/>
      <c r="D84" s="581" t="s">
        <v>809</v>
      </c>
    </row>
    <row r="85" spans="2:4" ht="45">
      <c r="B85" s="918" t="s">
        <v>669</v>
      </c>
      <c r="C85" s="583" t="s">
        <v>14</v>
      </c>
      <c r="D85" s="582" t="s">
        <v>810</v>
      </c>
    </row>
    <row r="86" spans="2:4" ht="30">
      <c r="B86" s="926"/>
      <c r="C86" s="583" t="s">
        <v>16</v>
      </c>
      <c r="D86" s="582" t="s">
        <v>25</v>
      </c>
    </row>
    <row r="87" spans="2:4">
      <c r="B87" s="926"/>
      <c r="C87" s="7"/>
      <c r="D87" s="582" t="s">
        <v>26</v>
      </c>
    </row>
    <row r="88" spans="2:4">
      <c r="B88" s="926"/>
      <c r="C88" s="7"/>
      <c r="D88" s="582" t="s">
        <v>27</v>
      </c>
    </row>
    <row r="89" spans="2:4">
      <c r="B89" s="926"/>
      <c r="C89" s="7"/>
      <c r="D89" s="582" t="s">
        <v>811</v>
      </c>
    </row>
    <row r="90" spans="2:4" ht="30">
      <c r="B90" s="926"/>
      <c r="C90" s="7"/>
      <c r="D90" s="582" t="s">
        <v>812</v>
      </c>
    </row>
    <row r="91" spans="2:4" ht="15.75" thickBot="1">
      <c r="B91" s="919"/>
      <c r="C91" s="6"/>
      <c r="D91" s="581"/>
    </row>
    <row r="92" spans="2:4">
      <c r="B92" s="918" t="s">
        <v>670</v>
      </c>
      <c r="C92" s="583" t="s">
        <v>18</v>
      </c>
      <c r="D92" s="582" t="s">
        <v>28</v>
      </c>
    </row>
    <row r="93" spans="2:4" ht="30">
      <c r="B93" s="926"/>
      <c r="C93" s="583" t="s">
        <v>16</v>
      </c>
      <c r="D93" s="8" t="s">
        <v>29</v>
      </c>
    </row>
    <row r="94" spans="2:4">
      <c r="B94" s="926"/>
      <c r="C94" s="7"/>
      <c r="D94" s="8" t="s">
        <v>30</v>
      </c>
    </row>
    <row r="95" spans="2:4">
      <c r="B95" s="926"/>
      <c r="C95" s="7"/>
      <c r="D95" s="8" t="s">
        <v>31</v>
      </c>
    </row>
    <row r="96" spans="2:4">
      <c r="B96" s="926"/>
      <c r="C96" s="7"/>
      <c r="D96" s="3" t="s">
        <v>661</v>
      </c>
    </row>
    <row r="97" spans="2:4" ht="30">
      <c r="B97" s="926"/>
      <c r="C97" s="7"/>
      <c r="D97" s="4" t="s">
        <v>855</v>
      </c>
    </row>
    <row r="98" spans="2:4">
      <c r="B98" s="926"/>
      <c r="C98" s="7"/>
      <c r="D98" s="4" t="s">
        <v>856</v>
      </c>
    </row>
    <row r="99" spans="2:4">
      <c r="B99" s="926"/>
      <c r="C99" s="7"/>
      <c r="D99" s="4" t="s">
        <v>857</v>
      </c>
    </row>
    <row r="100" spans="2:4" ht="15.75" thickBot="1">
      <c r="B100" s="919"/>
      <c r="C100" s="6"/>
      <c r="D100" s="4" t="s">
        <v>858</v>
      </c>
    </row>
    <row r="101" spans="2:4">
      <c r="B101" s="918" t="s">
        <v>671</v>
      </c>
      <c r="C101" s="583" t="s">
        <v>18</v>
      </c>
      <c r="D101" s="916" t="s">
        <v>813</v>
      </c>
    </row>
    <row r="102" spans="2:4" ht="30.75" thickBot="1">
      <c r="B102" s="919"/>
      <c r="C102" s="584" t="s">
        <v>16</v>
      </c>
      <c r="D102" s="917"/>
    </row>
    <row r="103" spans="2:4">
      <c r="B103" s="918" t="s">
        <v>672</v>
      </c>
      <c r="C103" s="583" t="s">
        <v>18</v>
      </c>
      <c r="D103" s="582" t="s">
        <v>33</v>
      </c>
    </row>
    <row r="104" spans="2:4" ht="45.75" thickBot="1">
      <c r="B104" s="919"/>
      <c r="C104" s="584" t="s">
        <v>16</v>
      </c>
      <c r="D104" s="581" t="s">
        <v>814</v>
      </c>
    </row>
    <row r="105" spans="2:4"/>
    <row r="106" spans="2:4"/>
    <row r="107" spans="2:4"/>
    <row r="108" spans="2:4"/>
    <row r="109" spans="2:4"/>
    <row r="110" spans="2:4"/>
    <row r="111" spans="2:4"/>
    <row r="112" spans="2:4"/>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4"/>
    <row r="185"/>
    <row r="186"/>
    <row r="187"/>
    <row r="188"/>
    <row r="189"/>
    <row r="190"/>
    <row r="191"/>
    <row r="192"/>
    <row r="193"/>
    <row r="194"/>
    <row r="195"/>
    <row r="196"/>
    <row r="197"/>
    <row r="198"/>
  </sheetData>
  <sheetProtection algorithmName="SHA-512" hashValue="mSIdYZsx/xODkl46tXL6pd2KUO0j3wLW0UQiNTRlFNSOChHTPV0TP+2ImKM9dk7aIQPcQ9o0GU51lVAGo+XmCg==" saltValue="lGYf/aupo7k8Pwf92W1rjw==" spinCount="100000" sheet="1" objects="1" scenarios="1"/>
  <mergeCells count="49">
    <mergeCell ref="B26:D26"/>
    <mergeCell ref="B28:D28"/>
    <mergeCell ref="B29:D29"/>
    <mergeCell ref="B31:D31"/>
    <mergeCell ref="B21:D21"/>
    <mergeCell ref="B22:D22"/>
    <mergeCell ref="B23:D23"/>
    <mergeCell ref="B24:D24"/>
    <mergeCell ref="B25:D25"/>
    <mergeCell ref="B11:D11"/>
    <mergeCell ref="B18:D18"/>
    <mergeCell ref="B20:D20"/>
    <mergeCell ref="B14:D14"/>
    <mergeCell ref="B15:D15"/>
    <mergeCell ref="B16:D16"/>
    <mergeCell ref="B17:D17"/>
    <mergeCell ref="B19:D19"/>
    <mergeCell ref="B9:D9"/>
    <mergeCell ref="D62:D63"/>
    <mergeCell ref="B33:C33"/>
    <mergeCell ref="B2:D2"/>
    <mergeCell ref="B3:D3"/>
    <mergeCell ref="B4:D4"/>
    <mergeCell ref="B5:D5"/>
    <mergeCell ref="D47:D48"/>
    <mergeCell ref="B39:B44"/>
    <mergeCell ref="B6:D6"/>
    <mergeCell ref="B7:D7"/>
    <mergeCell ref="B8:D8"/>
    <mergeCell ref="B30:D30"/>
    <mergeCell ref="B65:B67"/>
    <mergeCell ref="C65:C67"/>
    <mergeCell ref="B62:B63"/>
    <mergeCell ref="C62:C63"/>
    <mergeCell ref="C39:C44"/>
    <mergeCell ref="B47:B48"/>
    <mergeCell ref="C47:C48"/>
    <mergeCell ref="B50:B61"/>
    <mergeCell ref="C50:C61"/>
    <mergeCell ref="D101:D102"/>
    <mergeCell ref="B103:B104"/>
    <mergeCell ref="B68:B71"/>
    <mergeCell ref="C68:C71"/>
    <mergeCell ref="B74:B76"/>
    <mergeCell ref="B85:B91"/>
    <mergeCell ref="B92:B100"/>
    <mergeCell ref="B101:B102"/>
    <mergeCell ref="B79:B81"/>
    <mergeCell ref="B82:B84"/>
  </mergeCells>
  <pageMargins left="0.7" right="0.7" top="0.75" bottom="0.75" header="0.3" footer="0.3"/>
  <pageSetup scale="55" fitToHeight="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87FE-5A57-46F7-961C-194A31BDA7F5}">
  <sheetPr codeName="Sheet18">
    <tabColor theme="9" tint="0.79998168889431442"/>
    <pageSetUpPr fitToPage="1"/>
  </sheetPr>
  <dimension ref="A1:G49"/>
  <sheetViews>
    <sheetView zoomScaleNormal="100" workbookViewId="0">
      <selection activeCell="A10" sqref="A10"/>
    </sheetView>
  </sheetViews>
  <sheetFormatPr defaultColWidth="9.140625" defaultRowHeight="15"/>
  <cols>
    <col min="1" max="1" width="18.42578125" customWidth="1"/>
    <col min="2" max="2" width="18.5703125" customWidth="1"/>
    <col min="3" max="3" width="20.85546875" customWidth="1"/>
    <col min="4" max="4" width="16.7109375" customWidth="1"/>
    <col min="5" max="5" width="15.7109375" customWidth="1"/>
    <col min="6" max="6" width="20.28515625" customWidth="1"/>
    <col min="7" max="7" width="19" customWidth="1"/>
  </cols>
  <sheetData>
    <row r="1" spans="1:7" ht="15.75" thickBot="1">
      <c r="A1" s="117" t="s">
        <v>61</v>
      </c>
      <c r="B1" s="1236">
        <f>'Budget Summary'!A9</f>
        <v>0</v>
      </c>
      <c r="C1" s="1236"/>
      <c r="D1" s="1236"/>
      <c r="E1" s="1236"/>
      <c r="F1" s="118" t="s">
        <v>594</v>
      </c>
      <c r="G1" s="140">
        <f>'Budget Summary'!G9</f>
        <v>0</v>
      </c>
    </row>
    <row r="2" spans="1:7" ht="16.5" thickBot="1">
      <c r="A2" s="1482" t="s">
        <v>644</v>
      </c>
      <c r="B2" s="1483"/>
      <c r="C2" s="1483"/>
      <c r="D2" s="1483"/>
      <c r="E2" s="1483"/>
      <c r="F2" s="1483"/>
      <c r="G2" s="1484"/>
    </row>
    <row r="3" spans="1:7">
      <c r="A3" s="293"/>
      <c r="B3" s="294"/>
      <c r="C3" s="294"/>
      <c r="D3" s="294"/>
      <c r="E3" s="294"/>
      <c r="F3" s="294"/>
      <c r="G3" s="295"/>
    </row>
    <row r="4" spans="1:7" ht="15.75" thickBot="1">
      <c r="A4" s="127" t="s">
        <v>138</v>
      </c>
      <c r="B4" s="124"/>
      <c r="C4" s="124"/>
      <c r="D4" s="124"/>
      <c r="E4" s="124"/>
      <c r="F4" s="124"/>
      <c r="G4" s="298"/>
    </row>
    <row r="5" spans="1:7" ht="46.5" customHeight="1" thickBot="1">
      <c r="A5" s="1469" t="s">
        <v>838</v>
      </c>
      <c r="B5" s="1105"/>
      <c r="C5" s="1105"/>
      <c r="D5" s="1105"/>
      <c r="E5" s="1105"/>
      <c r="F5" s="1105"/>
      <c r="G5" s="1097"/>
    </row>
    <row r="6" spans="1:7">
      <c r="A6" s="262"/>
      <c r="B6" s="296"/>
      <c r="C6" s="296"/>
      <c r="D6" s="296"/>
      <c r="E6" s="296"/>
      <c r="F6" s="296"/>
      <c r="G6" s="270"/>
    </row>
    <row r="7" spans="1:7" ht="15.75" thickBot="1">
      <c r="A7" s="297"/>
      <c r="B7" s="296"/>
      <c r="C7" s="296"/>
      <c r="D7" s="296"/>
      <c r="E7" s="296"/>
      <c r="F7" s="296"/>
      <c r="G7" s="270"/>
    </row>
    <row r="8" spans="1:7" ht="15.75" thickBot="1">
      <c r="A8" s="216">
        <v>1</v>
      </c>
      <c r="B8" s="216">
        <v>2</v>
      </c>
      <c r="C8" s="216">
        <v>3</v>
      </c>
      <c r="D8" s="216">
        <v>4</v>
      </c>
      <c r="E8" s="216">
        <v>5</v>
      </c>
      <c r="F8" s="216"/>
      <c r="G8" s="216">
        <v>6</v>
      </c>
    </row>
    <row r="9" spans="1:7" ht="45.75" thickBot="1">
      <c r="A9" s="299" t="s">
        <v>139</v>
      </c>
      <c r="B9" s="300" t="s">
        <v>140</v>
      </c>
      <c r="C9" s="300" t="s">
        <v>141</v>
      </c>
      <c r="D9" s="301" t="s">
        <v>142</v>
      </c>
      <c r="E9" s="300" t="s">
        <v>123</v>
      </c>
      <c r="F9" s="302" t="s">
        <v>111</v>
      </c>
      <c r="G9" s="302" t="s">
        <v>558</v>
      </c>
    </row>
    <row r="10" spans="1:7">
      <c r="A10" s="303"/>
      <c r="B10" s="304"/>
      <c r="C10" s="305"/>
      <c r="D10" s="306"/>
      <c r="E10" s="292"/>
      <c r="F10" s="172" t="str">
        <f t="shared" ref="F10:F18" si="0">IF(D10&lt;1,"",ROUND(D10*E10,2))</f>
        <v/>
      </c>
      <c r="G10" s="307"/>
    </row>
    <row r="11" spans="1:7">
      <c r="A11" s="168"/>
      <c r="B11" s="308"/>
      <c r="C11" s="169"/>
      <c r="D11" s="309"/>
      <c r="E11" s="257"/>
      <c r="F11" s="172" t="str">
        <f t="shared" si="0"/>
        <v/>
      </c>
      <c r="G11" s="258"/>
    </row>
    <row r="12" spans="1:7">
      <c r="A12" s="168"/>
      <c r="B12" s="308"/>
      <c r="C12" s="169"/>
      <c r="D12" s="309"/>
      <c r="E12" s="257"/>
      <c r="F12" s="172" t="str">
        <f t="shared" si="0"/>
        <v/>
      </c>
      <c r="G12" s="310"/>
    </row>
    <row r="13" spans="1:7">
      <c r="A13" s="311" t="s">
        <v>109</v>
      </c>
      <c r="B13" s="308"/>
      <c r="C13" s="169"/>
      <c r="D13" s="309"/>
      <c r="E13" s="257"/>
      <c r="F13" s="172" t="str">
        <f t="shared" si="0"/>
        <v/>
      </c>
      <c r="G13" s="258"/>
    </row>
    <row r="14" spans="1:7">
      <c r="A14" s="311"/>
      <c r="B14" s="308"/>
      <c r="C14" s="169"/>
      <c r="D14" s="309"/>
      <c r="E14" s="257"/>
      <c r="F14" s="172" t="str">
        <f t="shared" si="0"/>
        <v/>
      </c>
      <c r="G14" s="258"/>
    </row>
    <row r="15" spans="1:7">
      <c r="A15" s="311"/>
      <c r="B15" s="308"/>
      <c r="C15" s="169"/>
      <c r="D15" s="309"/>
      <c r="E15" s="257"/>
      <c r="F15" s="172" t="str">
        <f t="shared" si="0"/>
        <v/>
      </c>
      <c r="G15" s="258"/>
    </row>
    <row r="16" spans="1:7">
      <c r="A16" s="311"/>
      <c r="B16" s="308"/>
      <c r="C16" s="169"/>
      <c r="D16" s="309"/>
      <c r="E16" s="257"/>
      <c r="F16" s="172" t="str">
        <f t="shared" si="0"/>
        <v/>
      </c>
      <c r="G16" s="258"/>
    </row>
    <row r="17" spans="1:7">
      <c r="A17" s="311"/>
      <c r="B17" s="308"/>
      <c r="C17" s="169"/>
      <c r="D17" s="309"/>
      <c r="E17" s="257"/>
      <c r="F17" s="172" t="str">
        <f t="shared" si="0"/>
        <v/>
      </c>
      <c r="G17" s="258"/>
    </row>
    <row r="18" spans="1:7" ht="15.75" thickBot="1">
      <c r="A18" s="312"/>
      <c r="B18" s="313"/>
      <c r="C18" s="314"/>
      <c r="D18" s="315"/>
      <c r="E18" s="286"/>
      <c r="F18" s="172" t="str">
        <f t="shared" si="0"/>
        <v/>
      </c>
      <c r="G18" s="287"/>
    </row>
    <row r="19" spans="1:7" ht="15.75" thickBot="1">
      <c r="A19" s="276"/>
      <c r="B19" s="289"/>
      <c r="C19" s="289"/>
      <c r="D19" s="125"/>
      <c r="E19" s="316" t="s">
        <v>116</v>
      </c>
      <c r="F19" s="317">
        <f>SUM(F10:F18)</f>
        <v>0</v>
      </c>
      <c r="G19" s="317">
        <f>SUM(G10:G18)</f>
        <v>0</v>
      </c>
    </row>
    <row r="20" spans="1:7">
      <c r="A20" s="71"/>
      <c r="G20" s="70"/>
    </row>
    <row r="21" spans="1:7" ht="15.75" thickBot="1">
      <c r="A21" s="283" t="s">
        <v>117</v>
      </c>
      <c r="B21" s="284"/>
      <c r="C21" s="284"/>
      <c r="D21" s="284"/>
      <c r="E21" s="284"/>
      <c r="F21" s="284"/>
      <c r="G21" s="285"/>
    </row>
    <row r="22" spans="1:7">
      <c r="A22" s="1470" t="s">
        <v>143</v>
      </c>
      <c r="B22" s="1471"/>
      <c r="C22" s="1471"/>
      <c r="D22" s="1471"/>
      <c r="E22" s="1471"/>
      <c r="F22" s="1471"/>
      <c r="G22" s="1472"/>
    </row>
    <row r="23" spans="1:7">
      <c r="A23" s="1473"/>
      <c r="B23" s="1474"/>
      <c r="C23" s="1474"/>
      <c r="D23" s="1474"/>
      <c r="E23" s="1474"/>
      <c r="F23" s="1474"/>
      <c r="G23" s="1475"/>
    </row>
    <row r="24" spans="1:7">
      <c r="A24" s="1473"/>
      <c r="B24" s="1474"/>
      <c r="C24" s="1474"/>
      <c r="D24" s="1474"/>
      <c r="E24" s="1474"/>
      <c r="F24" s="1474"/>
      <c r="G24" s="1475"/>
    </row>
    <row r="25" spans="1:7">
      <c r="A25" s="1473"/>
      <c r="B25" s="1474"/>
      <c r="C25" s="1474"/>
      <c r="D25" s="1474"/>
      <c r="E25" s="1474"/>
      <c r="F25" s="1474"/>
      <c r="G25" s="1475"/>
    </row>
    <row r="26" spans="1:7" ht="15.75" thickBot="1">
      <c r="A26" s="1476"/>
      <c r="B26" s="1477"/>
      <c r="C26" s="1477"/>
      <c r="D26" s="1477"/>
      <c r="E26" s="1477"/>
      <c r="F26" s="1477"/>
      <c r="G26" s="1478"/>
    </row>
    <row r="27" spans="1:7">
      <c r="A27" s="254"/>
      <c r="B27" s="241"/>
      <c r="C27" s="241"/>
      <c r="D27" s="241"/>
      <c r="E27" s="241"/>
      <c r="F27" s="241"/>
      <c r="G27" s="242"/>
    </row>
    <row r="28" spans="1:7">
      <c r="A28" s="1142" t="s">
        <v>767</v>
      </c>
      <c r="B28" s="1260"/>
      <c r="C28" s="1260"/>
      <c r="D28" s="1260"/>
      <c r="E28" s="1260"/>
      <c r="F28" s="1260"/>
      <c r="G28" s="1261"/>
    </row>
    <row r="29" spans="1:7">
      <c r="A29" s="188" t="s">
        <v>110</v>
      </c>
      <c r="B29" s="125"/>
      <c r="G29" s="70"/>
    </row>
    <row r="30" spans="1:7">
      <c r="A30" s="192">
        <v>1</v>
      </c>
      <c r="B30" s="318" t="s">
        <v>453</v>
      </c>
      <c r="C30" s="125"/>
      <c r="D30" s="125"/>
      <c r="G30" s="70"/>
    </row>
    <row r="31" spans="1:7">
      <c r="A31" s="192">
        <v>2</v>
      </c>
      <c r="B31" s="125" t="s">
        <v>454</v>
      </c>
      <c r="C31" s="125"/>
      <c r="D31" s="125"/>
      <c r="G31" s="70"/>
    </row>
    <row r="32" spans="1:7">
      <c r="A32" s="192">
        <v>3</v>
      </c>
      <c r="B32" s="194" t="s">
        <v>455</v>
      </c>
      <c r="C32" s="125"/>
      <c r="D32" s="125"/>
      <c r="G32" s="70"/>
    </row>
    <row r="33" spans="1:7">
      <c r="A33" s="192">
        <v>4</v>
      </c>
      <c r="B33" s="194" t="s">
        <v>456</v>
      </c>
      <c r="C33" s="125"/>
      <c r="D33" s="125"/>
      <c r="G33" s="70"/>
    </row>
    <row r="34" spans="1:7">
      <c r="A34" s="192">
        <v>5</v>
      </c>
      <c r="B34" s="194" t="s">
        <v>765</v>
      </c>
      <c r="C34" s="284"/>
      <c r="D34" s="284"/>
      <c r="E34" s="284"/>
      <c r="G34" s="70"/>
    </row>
    <row r="35" spans="1:7">
      <c r="A35" s="192">
        <v>6</v>
      </c>
      <c r="B35" s="194" t="s">
        <v>557</v>
      </c>
      <c r="C35" s="125"/>
      <c r="D35" s="125"/>
      <c r="G35" s="70"/>
    </row>
    <row r="36" spans="1:7">
      <c r="A36" s="192"/>
      <c r="B36" s="194"/>
      <c r="C36" s="125"/>
      <c r="D36" s="125"/>
      <c r="G36" s="70"/>
    </row>
    <row r="37" spans="1:7">
      <c r="A37" s="319" t="s">
        <v>482</v>
      </c>
      <c r="C37" s="125"/>
      <c r="D37" s="125"/>
      <c r="G37" s="70"/>
    </row>
    <row r="38" spans="1:7">
      <c r="A38" s="192"/>
      <c r="B38" s="189" t="s">
        <v>559</v>
      </c>
      <c r="C38" s="125"/>
      <c r="D38" s="125"/>
      <c r="G38" s="70"/>
    </row>
    <row r="39" spans="1:7" ht="15.75" thickBot="1">
      <c r="A39" s="419"/>
      <c r="B39" s="540"/>
      <c r="C39" s="135"/>
      <c r="D39" s="135"/>
      <c r="E39" s="72"/>
      <c r="F39" s="72"/>
      <c r="G39" s="246"/>
    </row>
    <row r="40" spans="1:7">
      <c r="A40" s="319" t="s">
        <v>835</v>
      </c>
      <c r="G40" s="70"/>
    </row>
    <row r="41" spans="1:7">
      <c r="A41" s="320"/>
      <c r="G41" s="70"/>
    </row>
    <row r="42" spans="1:7">
      <c r="A42" s="320"/>
      <c r="G42" s="70"/>
    </row>
    <row r="43" spans="1:7">
      <c r="A43" s="320"/>
      <c r="E43" s="125"/>
      <c r="G43" s="70"/>
    </row>
    <row r="44" spans="1:7">
      <c r="A44" s="320"/>
      <c r="G44" s="70"/>
    </row>
    <row r="45" spans="1:7" ht="9.75" customHeight="1" thickBot="1">
      <c r="A45" s="133"/>
      <c r="B45" s="72"/>
      <c r="C45" s="72"/>
      <c r="D45" s="72"/>
      <c r="E45" s="72"/>
      <c r="F45" s="72"/>
      <c r="G45" s="246"/>
    </row>
    <row r="46" spans="1:7" s="730" customFormat="1">
      <c r="A46" s="202" t="s">
        <v>105</v>
      </c>
      <c r="B46" s="622"/>
      <c r="C46" s="623"/>
      <c r="D46" s="624"/>
      <c r="E46" s="624"/>
      <c r="F46" s="624"/>
      <c r="G46" s="729"/>
    </row>
    <row r="47" spans="1:7" s="730" customFormat="1" ht="43.15" customHeight="1" thickBot="1">
      <c r="A47" s="1479" t="s">
        <v>839</v>
      </c>
      <c r="B47" s="1480"/>
      <c r="C47" s="1480"/>
      <c r="D47" s="1480"/>
      <c r="E47" s="1480"/>
      <c r="F47" s="1480"/>
      <c r="G47" s="1481"/>
    </row>
    <row r="48" spans="1:7" s="376" customFormat="1" ht="12.75" thickBot="1">
      <c r="A48" s="739" t="s">
        <v>644</v>
      </c>
      <c r="B48" s="617"/>
      <c r="C48" s="617"/>
      <c r="D48" s="617"/>
      <c r="E48" s="617"/>
      <c r="F48" s="617"/>
      <c r="G48" s="618"/>
    </row>
    <row r="49" spans="1:7" s="376" customFormat="1" ht="15" customHeight="1" thickBot="1">
      <c r="A49" s="607" t="s">
        <v>723</v>
      </c>
      <c r="B49" s="619"/>
      <c r="C49" s="619"/>
      <c r="D49" s="619"/>
      <c r="E49" s="619"/>
      <c r="F49" s="619"/>
      <c r="G49" s="608" t="s">
        <v>918</v>
      </c>
    </row>
  </sheetData>
  <sheetProtection algorithmName="SHA-512" hashValue="o6xmBdKEpsh5hGiWDBYfBKYMDGoxzuXoA/YvCxoSLJIOGzlSLDi/JYV5O36XVVwp7Hu3/tlr4LCiBQkxFzsytQ==" saltValue="zsy646kwYd9dwZkJUw2AMQ==" spinCount="100000" sheet="1" objects="1" scenarios="1"/>
  <mergeCells count="6">
    <mergeCell ref="B1:E1"/>
    <mergeCell ref="A5:G5"/>
    <mergeCell ref="A22:G26"/>
    <mergeCell ref="A47:G47"/>
    <mergeCell ref="A2:G2"/>
    <mergeCell ref="A28:G28"/>
  </mergeCells>
  <printOptions horizontalCentered="1"/>
  <pageMargins left="0.5" right="0.5"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0</xdr:col>
                    <xdr:colOff>0</xdr:colOff>
                    <xdr:row>42</xdr:row>
                    <xdr:rowOff>9525</xdr:rowOff>
                  </from>
                  <to>
                    <xdr:col>3</xdr:col>
                    <xdr:colOff>171450</xdr:colOff>
                    <xdr:row>43</xdr:row>
                    <xdr:rowOff>19050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0</xdr:col>
                    <xdr:colOff>0</xdr:colOff>
                    <xdr:row>41</xdr:row>
                    <xdr:rowOff>0</xdr:rowOff>
                  </from>
                  <to>
                    <xdr:col>3</xdr:col>
                    <xdr:colOff>9525</xdr:colOff>
                    <xdr:row>42</xdr:row>
                    <xdr:rowOff>0</xdr:rowOff>
                  </to>
                </anchor>
              </controlPr>
            </control>
          </mc:Choice>
        </mc:AlternateContent>
        <mc:AlternateContent xmlns:mc="http://schemas.openxmlformats.org/markup-compatibility/2006">
          <mc:Choice Requires="x14">
            <control shapeId="86019" r:id="rId6" name="Check Box 3">
              <controlPr defaultSize="0" autoFill="0" autoLine="0" autoPict="0">
                <anchor moveWithCells="1">
                  <from>
                    <xdr:col>0</xdr:col>
                    <xdr:colOff>0</xdr:colOff>
                    <xdr:row>39</xdr:row>
                    <xdr:rowOff>171450</xdr:rowOff>
                  </from>
                  <to>
                    <xdr:col>3</xdr:col>
                    <xdr:colOff>104775</xdr:colOff>
                    <xdr:row>41</xdr:row>
                    <xdr:rowOff>19050</xdr:rowOff>
                  </to>
                </anchor>
              </controlPr>
            </control>
          </mc:Choice>
        </mc:AlternateContent>
        <mc:AlternateContent xmlns:mc="http://schemas.openxmlformats.org/markup-compatibility/2006">
          <mc:Choice Requires="x14">
            <control shapeId="86020" r:id="rId7" name="Check Box 4">
              <controlPr defaultSize="0" autoFill="0" autoLine="0" autoPict="0">
                <anchor moveWithCells="1">
                  <from>
                    <xdr:col>0</xdr:col>
                    <xdr:colOff>0</xdr:colOff>
                    <xdr:row>42</xdr:row>
                    <xdr:rowOff>9525</xdr:rowOff>
                  </from>
                  <to>
                    <xdr:col>3</xdr:col>
                    <xdr:colOff>171450</xdr:colOff>
                    <xdr:row>43</xdr:row>
                    <xdr:rowOff>19050</xdr:rowOff>
                  </to>
                </anchor>
              </controlPr>
            </control>
          </mc:Choice>
        </mc:AlternateContent>
        <mc:AlternateContent xmlns:mc="http://schemas.openxmlformats.org/markup-compatibility/2006">
          <mc:Choice Requires="x14">
            <control shapeId="86021" r:id="rId8" name="Check Box 5">
              <controlPr defaultSize="0" autoFill="0" autoLine="0" autoPict="0">
                <anchor moveWithCells="1">
                  <from>
                    <xdr:col>0</xdr:col>
                    <xdr:colOff>0</xdr:colOff>
                    <xdr:row>42</xdr:row>
                    <xdr:rowOff>171450</xdr:rowOff>
                  </from>
                  <to>
                    <xdr:col>5</xdr:col>
                    <xdr:colOff>85725</xdr:colOff>
                    <xdr:row>44</xdr:row>
                    <xdr:rowOff>19050</xdr:rowOff>
                  </to>
                </anchor>
              </controlPr>
            </control>
          </mc:Choice>
        </mc:AlternateContent>
        <mc:AlternateContent xmlns:mc="http://schemas.openxmlformats.org/markup-compatibility/2006">
          <mc:Choice Requires="x14">
            <control shapeId="86022" r:id="rId9" name="Check Box 6">
              <controlPr defaultSize="0" autoFill="0" autoLine="0" autoPict="0">
                <anchor moveWithCells="1">
                  <from>
                    <xdr:col>0</xdr:col>
                    <xdr:colOff>0</xdr:colOff>
                    <xdr:row>41</xdr:row>
                    <xdr:rowOff>0</xdr:rowOff>
                  </from>
                  <to>
                    <xdr:col>3</xdr:col>
                    <xdr:colOff>9525</xdr:colOff>
                    <xdr:row>42</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E1AA2-F027-421D-999A-6E2C012E7328}">
  <sheetPr codeName="Sheet19">
    <tabColor theme="9" tint="0.79998168889431442"/>
    <pageSetUpPr fitToPage="1"/>
  </sheetPr>
  <dimension ref="A1:N54"/>
  <sheetViews>
    <sheetView zoomScaleNormal="100" workbookViewId="0">
      <selection activeCell="A9" sqref="A9:E9"/>
    </sheetView>
  </sheetViews>
  <sheetFormatPr defaultRowHeight="15"/>
  <cols>
    <col min="1" max="2" width="9.5703125" customWidth="1"/>
    <col min="6" max="6" width="15.28515625" customWidth="1"/>
    <col min="7" max="7" width="12.7109375" customWidth="1"/>
    <col min="8" max="8" width="15" customWidth="1"/>
    <col min="9" max="10" width="16.7109375" customWidth="1"/>
  </cols>
  <sheetData>
    <row r="1" spans="1:14" ht="15.75" thickBot="1">
      <c r="A1" s="117" t="s">
        <v>61</v>
      </c>
      <c r="B1" s="251"/>
      <c r="C1" s="1277">
        <f>'Budget Summary'!A9</f>
        <v>0</v>
      </c>
      <c r="D1" s="1207"/>
      <c r="E1" s="1207"/>
      <c r="F1" s="1207"/>
      <c r="G1" s="1207"/>
      <c r="H1" s="1207"/>
      <c r="I1" s="118" t="s">
        <v>544</v>
      </c>
      <c r="J1" s="119">
        <f>'Budget Summary'!G9</f>
        <v>0</v>
      </c>
      <c r="K1" s="644" t="s">
        <v>9</v>
      </c>
      <c r="N1" s="360"/>
    </row>
    <row r="2" spans="1:14" ht="16.5" thickBot="1">
      <c r="A2" s="1323" t="s">
        <v>726</v>
      </c>
      <c r="B2" s="1324"/>
      <c r="C2" s="1324"/>
      <c r="D2" s="1324"/>
      <c r="E2" s="1324"/>
      <c r="F2" s="1324"/>
      <c r="G2" s="1324"/>
      <c r="H2" s="1324"/>
      <c r="I2" s="1324"/>
      <c r="J2" s="1325"/>
      <c r="K2" s="644" t="s">
        <v>18</v>
      </c>
    </row>
    <row r="3" spans="1:14">
      <c r="A3" s="1489" t="s">
        <v>840</v>
      </c>
      <c r="B3" s="1284"/>
      <c r="C3" s="1284"/>
      <c r="D3" s="1284"/>
      <c r="E3" s="1284"/>
      <c r="F3" s="1284"/>
      <c r="G3" s="1284"/>
      <c r="H3" s="1284"/>
      <c r="I3" s="1284"/>
      <c r="J3" s="1285"/>
    </row>
    <row r="4" spans="1:14">
      <c r="A4" s="1489"/>
      <c r="B4" s="1284"/>
      <c r="C4" s="1284"/>
      <c r="D4" s="1284"/>
      <c r="E4" s="1284"/>
      <c r="F4" s="1284"/>
      <c r="G4" s="1284"/>
      <c r="H4" s="1284"/>
      <c r="I4" s="1284"/>
      <c r="J4" s="1285"/>
    </row>
    <row r="5" spans="1:14">
      <c r="A5" s="1489"/>
      <c r="B5" s="1284"/>
      <c r="C5" s="1284"/>
      <c r="D5" s="1284"/>
      <c r="E5" s="1284"/>
      <c r="F5" s="1284"/>
      <c r="G5" s="1284"/>
      <c r="H5" s="1284"/>
      <c r="I5" s="1284"/>
      <c r="J5" s="1285"/>
    </row>
    <row r="6" spans="1:14">
      <c r="A6" s="1489"/>
      <c r="B6" s="1284"/>
      <c r="C6" s="1284"/>
      <c r="D6" s="1284"/>
      <c r="E6" s="1284"/>
      <c r="F6" s="1284"/>
      <c r="G6" s="1284"/>
      <c r="H6" s="1284"/>
      <c r="I6" s="1284"/>
      <c r="J6" s="1285"/>
    </row>
    <row r="7" spans="1:14" ht="30" customHeight="1" thickBot="1">
      <c r="A7" s="1489"/>
      <c r="B7" s="1284"/>
      <c r="C7" s="1284"/>
      <c r="D7" s="1284"/>
      <c r="E7" s="1284"/>
      <c r="F7" s="1284"/>
      <c r="G7" s="1284"/>
      <c r="H7" s="1284"/>
      <c r="I7" s="1284"/>
      <c r="J7" s="1285"/>
    </row>
    <row r="8" spans="1:14" ht="75.75" thickBot="1">
      <c r="A8" s="1289" t="s">
        <v>523</v>
      </c>
      <c r="B8" s="1290"/>
      <c r="C8" s="1290"/>
      <c r="D8" s="1290"/>
      <c r="E8" s="1291"/>
      <c r="F8" s="361" t="s">
        <v>524</v>
      </c>
      <c r="G8" s="377" t="s">
        <v>525</v>
      </c>
      <c r="H8" s="402" t="s">
        <v>468</v>
      </c>
      <c r="I8" s="362" t="s">
        <v>517</v>
      </c>
      <c r="J8" s="488" t="s">
        <v>526</v>
      </c>
    </row>
    <row r="9" spans="1:14">
      <c r="A9" s="1490"/>
      <c r="B9" s="1491"/>
      <c r="C9" s="1491"/>
      <c r="D9" s="1491"/>
      <c r="E9" s="1491"/>
      <c r="F9" s="161"/>
      <c r="G9" s="403"/>
      <c r="H9" s="404" t="str">
        <f>IF(F9&lt;1,"",F9*G9)</f>
        <v/>
      </c>
      <c r="I9" s="167"/>
      <c r="J9" s="489"/>
    </row>
    <row r="10" spans="1:14" ht="14.45" customHeight="1">
      <c r="A10" s="1487"/>
      <c r="B10" s="1488"/>
      <c r="C10" s="1488"/>
      <c r="D10" s="1488"/>
      <c r="E10" s="1488"/>
      <c r="F10" s="381"/>
      <c r="G10" s="405"/>
      <c r="H10" s="490" t="str">
        <f t="shared" ref="H10:H20" si="0">IF(F10&lt;1,"",F10*G10)</f>
        <v/>
      </c>
      <c r="I10" s="175"/>
      <c r="J10" s="491"/>
    </row>
    <row r="11" spans="1:14" ht="14.45" customHeight="1">
      <c r="A11" s="1487"/>
      <c r="B11" s="1488"/>
      <c r="C11" s="1488"/>
      <c r="D11" s="1488"/>
      <c r="E11" s="1488"/>
      <c r="F11" s="381"/>
      <c r="G11" s="405"/>
      <c r="H11" s="490" t="str">
        <f t="shared" si="0"/>
        <v/>
      </c>
      <c r="I11" s="175"/>
      <c r="J11" s="491"/>
    </row>
    <row r="12" spans="1:14" ht="14.45" customHeight="1">
      <c r="A12" s="1487"/>
      <c r="B12" s="1488"/>
      <c r="C12" s="1488"/>
      <c r="D12" s="1488"/>
      <c r="E12" s="1488"/>
      <c r="F12" s="381"/>
      <c r="G12" s="405"/>
      <c r="H12" s="490" t="str">
        <f t="shared" si="0"/>
        <v/>
      </c>
      <c r="I12" s="175"/>
      <c r="J12" s="491"/>
    </row>
    <row r="13" spans="1:14" ht="14.45" customHeight="1">
      <c r="A13" s="1487"/>
      <c r="B13" s="1488"/>
      <c r="C13" s="1488"/>
      <c r="D13" s="1488"/>
      <c r="E13" s="1488"/>
      <c r="F13" s="381"/>
      <c r="G13" s="405"/>
      <c r="H13" s="490" t="str">
        <f t="shared" si="0"/>
        <v/>
      </c>
      <c r="I13" s="175"/>
      <c r="J13" s="491"/>
    </row>
    <row r="14" spans="1:14">
      <c r="A14" s="1487"/>
      <c r="B14" s="1488"/>
      <c r="C14" s="1488"/>
      <c r="D14" s="1488"/>
      <c r="E14" s="1488"/>
      <c r="F14" s="381"/>
      <c r="G14" s="405"/>
      <c r="H14" s="490" t="str">
        <f t="shared" si="0"/>
        <v/>
      </c>
      <c r="I14" s="175"/>
      <c r="J14" s="491"/>
    </row>
    <row r="15" spans="1:14">
      <c r="A15" s="1487"/>
      <c r="B15" s="1488"/>
      <c r="C15" s="1488"/>
      <c r="D15" s="1488"/>
      <c r="E15" s="1488"/>
      <c r="F15" s="381"/>
      <c r="G15" s="405"/>
      <c r="H15" s="490" t="str">
        <f t="shared" si="0"/>
        <v/>
      </c>
      <c r="I15" s="175"/>
      <c r="J15" s="491"/>
    </row>
    <row r="16" spans="1:14">
      <c r="A16" s="1487"/>
      <c r="B16" s="1488"/>
      <c r="C16" s="1488"/>
      <c r="D16" s="1488"/>
      <c r="E16" s="1488"/>
      <c r="F16" s="381"/>
      <c r="G16" s="405"/>
      <c r="H16" s="490" t="str">
        <f t="shared" si="0"/>
        <v/>
      </c>
      <c r="I16" s="175"/>
      <c r="J16" s="491"/>
    </row>
    <row r="17" spans="1:10">
      <c r="A17" s="1487"/>
      <c r="B17" s="1488"/>
      <c r="C17" s="1488"/>
      <c r="D17" s="1488"/>
      <c r="E17" s="1488"/>
      <c r="F17" s="381"/>
      <c r="G17" s="405"/>
      <c r="H17" s="490" t="str">
        <f t="shared" si="0"/>
        <v/>
      </c>
      <c r="I17" s="175"/>
      <c r="J17" s="491"/>
    </row>
    <row r="18" spans="1:10">
      <c r="A18" s="1487"/>
      <c r="B18" s="1488"/>
      <c r="C18" s="1488"/>
      <c r="D18" s="1488"/>
      <c r="E18" s="1488"/>
      <c r="F18" s="381"/>
      <c r="G18" s="405"/>
      <c r="H18" s="490" t="str">
        <f t="shared" si="0"/>
        <v/>
      </c>
      <c r="I18" s="175"/>
      <c r="J18" s="491"/>
    </row>
    <row r="19" spans="1:10">
      <c r="A19" s="1487"/>
      <c r="B19" s="1488"/>
      <c r="C19" s="1488"/>
      <c r="D19" s="1488"/>
      <c r="E19" s="1488"/>
      <c r="F19" s="381"/>
      <c r="G19" s="405"/>
      <c r="H19" s="490" t="str">
        <f t="shared" si="0"/>
        <v/>
      </c>
      <c r="I19" s="175"/>
      <c r="J19" s="491"/>
    </row>
    <row r="20" spans="1:10" ht="15.75" thickBot="1">
      <c r="A20" s="1485"/>
      <c r="B20" s="1486"/>
      <c r="C20" s="1486"/>
      <c r="D20" s="1486"/>
      <c r="E20" s="1486"/>
      <c r="F20" s="180"/>
      <c r="G20" s="407"/>
      <c r="H20" s="492" t="str">
        <f t="shared" si="0"/>
        <v/>
      </c>
      <c r="I20" s="185"/>
      <c r="J20" s="493"/>
    </row>
    <row r="21" spans="1:10" ht="15.75" thickBot="1">
      <c r="A21" s="254"/>
      <c r="B21" s="279"/>
      <c r="C21" s="279"/>
      <c r="D21" s="279"/>
      <c r="E21" s="279"/>
      <c r="F21" s="279"/>
      <c r="G21" s="279" t="s">
        <v>486</v>
      </c>
      <c r="H21" s="494">
        <f>SUM(H9:H20)</f>
        <v>0</v>
      </c>
      <c r="I21" s="494">
        <f>SUM(I9:I20)</f>
        <v>0</v>
      </c>
      <c r="J21" s="242"/>
    </row>
    <row r="22" spans="1:10">
      <c r="A22" s="71"/>
      <c r="J22" s="70"/>
    </row>
    <row r="23" spans="1:10" ht="15.75" thickBot="1">
      <c r="A23" s="495" t="s">
        <v>117</v>
      </c>
      <c r="B23" s="496"/>
      <c r="C23" s="496"/>
      <c r="D23" s="496"/>
      <c r="E23" s="496"/>
      <c r="F23" s="496"/>
      <c r="G23" s="496"/>
      <c r="H23" s="496"/>
      <c r="I23" s="496"/>
      <c r="J23" s="497"/>
    </row>
    <row r="24" spans="1:10">
      <c r="A24" s="1309" t="s">
        <v>124</v>
      </c>
      <c r="B24" s="1310"/>
      <c r="C24" s="1310"/>
      <c r="D24" s="1310"/>
      <c r="E24" s="1310"/>
      <c r="F24" s="1310"/>
      <c r="G24" s="1310"/>
      <c r="H24" s="1310"/>
      <c r="I24" s="1310"/>
      <c r="J24" s="1311"/>
    </row>
    <row r="25" spans="1:10">
      <c r="A25" s="1312"/>
      <c r="B25" s="1313"/>
      <c r="C25" s="1313"/>
      <c r="D25" s="1313"/>
      <c r="E25" s="1313"/>
      <c r="F25" s="1313"/>
      <c r="G25" s="1313"/>
      <c r="H25" s="1313"/>
      <c r="I25" s="1313"/>
      <c r="J25" s="1314"/>
    </row>
    <row r="26" spans="1:10">
      <c r="A26" s="1312"/>
      <c r="B26" s="1313"/>
      <c r="C26" s="1313"/>
      <c r="D26" s="1313"/>
      <c r="E26" s="1313"/>
      <c r="F26" s="1313"/>
      <c r="G26" s="1313"/>
      <c r="H26" s="1313"/>
      <c r="I26" s="1313"/>
      <c r="J26" s="1314"/>
    </row>
    <row r="27" spans="1:10">
      <c r="A27" s="1312"/>
      <c r="B27" s="1313"/>
      <c r="C27" s="1313"/>
      <c r="D27" s="1313"/>
      <c r="E27" s="1313"/>
      <c r="F27" s="1313"/>
      <c r="G27" s="1313"/>
      <c r="H27" s="1313"/>
      <c r="I27" s="1313"/>
      <c r="J27" s="1314"/>
    </row>
    <row r="28" spans="1:10">
      <c r="A28" s="1312"/>
      <c r="B28" s="1313"/>
      <c r="C28" s="1313"/>
      <c r="D28" s="1313"/>
      <c r="E28" s="1313"/>
      <c r="F28" s="1313"/>
      <c r="G28" s="1313"/>
      <c r="H28" s="1313"/>
      <c r="I28" s="1313"/>
      <c r="J28" s="1314"/>
    </row>
    <row r="29" spans="1:10" ht="15.75" thickBot="1">
      <c r="A29" s="1312"/>
      <c r="B29" s="1313"/>
      <c r="C29" s="1313"/>
      <c r="D29" s="1313"/>
      <c r="E29" s="1313"/>
      <c r="F29" s="1313"/>
      <c r="G29" s="1313"/>
      <c r="H29" s="1313"/>
      <c r="I29" s="1313"/>
      <c r="J29" s="1314"/>
    </row>
    <row r="30" spans="1:10">
      <c r="A30" s="254"/>
      <c r="B30" s="241"/>
      <c r="C30" s="241"/>
      <c r="D30" s="241"/>
      <c r="E30" s="241"/>
      <c r="F30" s="241"/>
      <c r="G30" s="241"/>
      <c r="H30" s="241"/>
      <c r="I30" s="241"/>
      <c r="J30" s="242"/>
    </row>
    <row r="31" spans="1:10">
      <c r="A31" s="1142" t="s">
        <v>768</v>
      </c>
      <c r="B31" s="1143"/>
      <c r="C31" s="1143"/>
      <c r="D31" s="1143"/>
      <c r="E31" s="1143"/>
      <c r="F31" s="1143"/>
      <c r="G31" s="1143"/>
      <c r="H31" s="1143"/>
      <c r="I31" s="1143"/>
      <c r="J31" s="1261"/>
    </row>
    <row r="32" spans="1:10">
      <c r="A32" s="188" t="s">
        <v>110</v>
      </c>
      <c r="B32" s="371"/>
      <c r="C32" s="371"/>
      <c r="D32" s="371"/>
      <c r="E32" s="125"/>
      <c r="F32" s="125"/>
      <c r="G32" s="125"/>
      <c r="H32" s="125"/>
      <c r="I32" s="125"/>
      <c r="J32" s="126"/>
    </row>
    <row r="33" spans="1:10" ht="65.25" customHeight="1">
      <c r="A33" s="253">
        <v>1</v>
      </c>
      <c r="B33" s="1232" t="s">
        <v>841</v>
      </c>
      <c r="C33" s="1232"/>
      <c r="D33" s="1232"/>
      <c r="E33" s="1232"/>
      <c r="F33" s="1232"/>
      <c r="G33" s="1232"/>
      <c r="H33" s="1232"/>
      <c r="I33" s="1232"/>
      <c r="J33" s="1266"/>
    </row>
    <row r="34" spans="1:10" ht="28.9" customHeight="1">
      <c r="A34" s="253">
        <v>2</v>
      </c>
      <c r="B34" s="1232" t="s">
        <v>452</v>
      </c>
      <c r="C34" s="1232"/>
      <c r="D34" s="1232"/>
      <c r="E34" s="1232"/>
      <c r="F34" s="1232"/>
      <c r="G34" s="1232"/>
      <c r="H34" s="1232"/>
      <c r="I34" s="1232"/>
      <c r="J34" s="1266"/>
    </row>
    <row r="35" spans="1:10">
      <c r="A35" s="253">
        <v>3</v>
      </c>
      <c r="B35" s="194" t="s">
        <v>527</v>
      </c>
      <c r="C35" s="498"/>
      <c r="D35" s="498"/>
      <c r="E35" s="498"/>
      <c r="F35" s="498"/>
      <c r="G35" s="498"/>
      <c r="H35" s="498"/>
      <c r="I35" s="498"/>
      <c r="J35" s="499"/>
    </row>
    <row r="36" spans="1:10">
      <c r="A36" s="253">
        <v>4</v>
      </c>
      <c r="B36" s="194" t="s">
        <v>528</v>
      </c>
      <c r="J36" s="70"/>
    </row>
    <row r="37" spans="1:10" ht="28.9" customHeight="1">
      <c r="A37" s="253">
        <v>5</v>
      </c>
      <c r="B37" s="1232" t="s">
        <v>842</v>
      </c>
      <c r="C37" s="1232"/>
      <c r="D37" s="1232"/>
      <c r="E37" s="1232"/>
      <c r="F37" s="1232"/>
      <c r="G37" s="1232"/>
      <c r="H37" s="1232"/>
      <c r="I37" s="1232"/>
      <c r="J37" s="1266"/>
    </row>
    <row r="38" spans="1:10">
      <c r="A38" s="192"/>
      <c r="B38" s="194"/>
      <c r="J38" s="70"/>
    </row>
    <row r="39" spans="1:10">
      <c r="A39" s="319" t="s">
        <v>529</v>
      </c>
      <c r="C39" s="189"/>
      <c r="D39" s="189"/>
      <c r="E39" s="189"/>
      <c r="F39" s="189"/>
      <c r="G39" s="189"/>
      <c r="H39" s="189"/>
      <c r="I39" s="189"/>
      <c r="J39" s="190"/>
    </row>
    <row r="40" spans="1:10" ht="15.75" thickBot="1">
      <c r="A40" s="419"/>
      <c r="B40" s="500" t="s">
        <v>530</v>
      </c>
      <c r="C40" s="500"/>
      <c r="D40" s="500"/>
      <c r="E40" s="500"/>
      <c r="F40" s="500"/>
      <c r="G40" s="500"/>
      <c r="H40" s="500"/>
      <c r="I40" s="500"/>
      <c r="J40" s="501"/>
    </row>
    <row r="41" spans="1:10">
      <c r="A41" s="120"/>
      <c r="B41" s="394"/>
      <c r="C41" s="394"/>
      <c r="D41" s="394"/>
      <c r="E41" s="121"/>
      <c r="F41" s="121"/>
      <c r="G41" s="121"/>
      <c r="H41" s="121"/>
      <c r="I41" s="121"/>
      <c r="J41" s="122"/>
    </row>
    <row r="42" spans="1:10">
      <c r="A42" s="1300" t="s">
        <v>886</v>
      </c>
      <c r="B42" s="1301"/>
      <c r="C42" s="1301"/>
      <c r="D42" s="1301"/>
      <c r="E42" s="1301"/>
      <c r="F42" s="1301"/>
      <c r="G42" s="1301"/>
      <c r="H42" s="1301"/>
      <c r="I42" s="1301"/>
      <c r="J42" s="126"/>
    </row>
    <row r="43" spans="1:10">
      <c r="A43" s="276"/>
      <c r="B43" s="396"/>
      <c r="C43" s="396"/>
      <c r="D43" s="396"/>
      <c r="E43" s="396"/>
      <c r="F43" s="396"/>
      <c r="G43" s="396"/>
      <c r="H43" s="396"/>
      <c r="I43" s="396"/>
      <c r="J43" s="126"/>
    </row>
    <row r="44" spans="1:10">
      <c r="A44" s="276"/>
      <c r="B44" s="396"/>
      <c r="C44" s="396"/>
      <c r="D44" s="396"/>
      <c r="E44" s="396"/>
      <c r="F44" s="396"/>
      <c r="G44" s="396"/>
      <c r="H44" s="396"/>
      <c r="I44" s="396"/>
      <c r="J44" s="126"/>
    </row>
    <row r="45" spans="1:10">
      <c r="A45" s="276"/>
      <c r="B45" s="396"/>
      <c r="C45" s="396"/>
      <c r="D45" s="396"/>
      <c r="E45" s="396"/>
      <c r="F45" s="396"/>
      <c r="G45" s="396"/>
      <c r="H45" s="396"/>
      <c r="I45" s="396"/>
      <c r="J45" s="126"/>
    </row>
    <row r="46" spans="1:10" ht="15.75" thickBot="1">
      <c r="A46" s="502"/>
      <c r="B46" s="399"/>
      <c r="C46" s="399"/>
      <c r="D46" s="399"/>
      <c r="E46" s="399"/>
      <c r="F46" s="399"/>
      <c r="G46" s="399"/>
      <c r="H46" s="399"/>
      <c r="I46" s="399"/>
      <c r="J46" s="136"/>
    </row>
    <row r="47" spans="1:10">
      <c r="A47" s="1498" t="s">
        <v>885</v>
      </c>
      <c r="B47" s="1499"/>
      <c r="C47" s="1499"/>
      <c r="D47" s="1499"/>
      <c r="E47" s="1499"/>
      <c r="F47" s="1499"/>
      <c r="G47" s="1499"/>
      <c r="H47" s="1499"/>
      <c r="I47" s="1499"/>
      <c r="J47" s="1500"/>
    </row>
    <row r="48" spans="1:10">
      <c r="A48" s="503"/>
      <c r="B48" s="386"/>
      <c r="C48" s="386"/>
      <c r="D48" s="386"/>
      <c r="E48" s="386"/>
      <c r="F48" s="386"/>
      <c r="G48" s="386"/>
      <c r="H48" s="386"/>
      <c r="I48" s="386"/>
      <c r="J48" s="70"/>
    </row>
    <row r="49" spans="1:10">
      <c r="A49" s="503"/>
      <c r="B49" s="386"/>
      <c r="C49" s="386"/>
      <c r="D49" s="386"/>
      <c r="E49" s="386"/>
      <c r="F49" s="386"/>
      <c r="G49" s="386"/>
      <c r="H49" s="386"/>
      <c r="I49" s="386"/>
      <c r="J49" s="70"/>
    </row>
    <row r="50" spans="1:10" s="726" customFormat="1">
      <c r="A50" s="202" t="s">
        <v>105</v>
      </c>
      <c r="B50" s="622"/>
      <c r="C50" s="725"/>
      <c r="H50" s="727"/>
      <c r="I50" s="727"/>
      <c r="J50" s="728"/>
    </row>
    <row r="51" spans="1:10" s="726" customFormat="1">
      <c r="A51" s="1492" t="s">
        <v>843</v>
      </c>
      <c r="B51" s="1493"/>
      <c r="C51" s="1493"/>
      <c r="D51" s="1493"/>
      <c r="E51" s="1493"/>
      <c r="F51" s="1493"/>
      <c r="G51" s="1493"/>
      <c r="H51" s="1493"/>
      <c r="I51" s="1493"/>
      <c r="J51" s="1494"/>
    </row>
    <row r="52" spans="1:10" s="726" customFormat="1" ht="27.6" customHeight="1" thickBot="1">
      <c r="A52" s="1495"/>
      <c r="B52" s="1496"/>
      <c r="C52" s="1496"/>
      <c r="D52" s="1496"/>
      <c r="E52" s="1496"/>
      <c r="F52" s="1496"/>
      <c r="G52" s="1496"/>
      <c r="H52" s="1496"/>
      <c r="I52" s="1496"/>
      <c r="J52" s="1497"/>
    </row>
    <row r="53" spans="1:10" s="376" customFormat="1" ht="12.75" thickBot="1">
      <c r="A53" s="1262" t="s">
        <v>645</v>
      </c>
      <c r="B53" s="1263"/>
      <c r="C53" s="1263"/>
      <c r="D53" s="1263"/>
      <c r="E53" s="1263"/>
      <c r="F53" s="1263"/>
      <c r="G53" s="620"/>
      <c r="H53" s="620"/>
      <c r="I53" s="620"/>
      <c r="J53" s="618"/>
    </row>
    <row r="54" spans="1:10" s="376" customFormat="1" ht="15" customHeight="1" thickBot="1">
      <c r="A54" s="607" t="s">
        <v>723</v>
      </c>
      <c r="B54" s="619"/>
      <c r="C54" s="619"/>
      <c r="D54" s="619"/>
      <c r="E54" s="619"/>
      <c r="F54" s="619"/>
      <c r="G54" s="619"/>
      <c r="H54" s="619"/>
      <c r="I54" s="619"/>
      <c r="J54" s="608" t="s">
        <v>918</v>
      </c>
    </row>
  </sheetData>
  <sheetProtection algorithmName="SHA-512" hashValue="oNapU6fos4XUxEZqplv/Qwt8bjhM6UE1CkFdn2Q7jdjKglH0BAv1WGvZ/21FPnVSyleBcQXFkRWk/6JRqL7v0A==" saltValue="NMLT/Syw6CUW0HRSY7pAQw==" spinCount="100000" sheet="1" objects="1" scenarios="1"/>
  <mergeCells count="25">
    <mergeCell ref="A53:F53"/>
    <mergeCell ref="A31:J31"/>
    <mergeCell ref="B33:J33"/>
    <mergeCell ref="B34:J34"/>
    <mergeCell ref="B37:J37"/>
    <mergeCell ref="A51:J52"/>
    <mergeCell ref="A42:I42"/>
    <mergeCell ref="A47:J47"/>
    <mergeCell ref="A8:E8"/>
    <mergeCell ref="C1:H1"/>
    <mergeCell ref="A2:J2"/>
    <mergeCell ref="A3:J7"/>
    <mergeCell ref="A9:E9"/>
    <mergeCell ref="A10:E10"/>
    <mergeCell ref="A11:E11"/>
    <mergeCell ref="A12:E12"/>
    <mergeCell ref="A13:E13"/>
    <mergeCell ref="A14:E14"/>
    <mergeCell ref="A20:E20"/>
    <mergeCell ref="A24:J29"/>
    <mergeCell ref="A15:E15"/>
    <mergeCell ref="A16:E16"/>
    <mergeCell ref="A17:E17"/>
    <mergeCell ref="A18:E18"/>
    <mergeCell ref="A19:E19"/>
  </mergeCells>
  <dataValidations count="1">
    <dataValidation type="list" allowBlank="1" showInputMessage="1" showErrorMessage="1" sqref="J9:J20" xr:uid="{2DD7572E-EEC6-4C98-B530-5570E89F2EDE}">
      <formula1>$K$1:$K$2</formula1>
    </dataValidation>
  </dataValidations>
  <printOptions horizontalCentered="1"/>
  <pageMargins left="0.5" right="0.5" top="0.75" bottom="0.75" header="0.3" footer="0.3"/>
  <pageSetup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41" r:id="rId4" name="Check Box 5">
              <controlPr defaultSize="0" autoFill="0" autoLine="0" autoPict="0">
                <anchor moveWithCells="1">
                  <from>
                    <xdr:col>0</xdr:col>
                    <xdr:colOff>0</xdr:colOff>
                    <xdr:row>41</xdr:row>
                    <xdr:rowOff>171450</xdr:rowOff>
                  </from>
                  <to>
                    <xdr:col>4</xdr:col>
                    <xdr:colOff>152400</xdr:colOff>
                    <xdr:row>43</xdr:row>
                    <xdr:rowOff>28575</xdr:rowOff>
                  </to>
                </anchor>
              </controlPr>
            </control>
          </mc:Choice>
        </mc:AlternateContent>
        <mc:AlternateContent xmlns:mc="http://schemas.openxmlformats.org/markup-compatibility/2006">
          <mc:Choice Requires="x14">
            <control shapeId="14342" r:id="rId5" name="Check Box 6">
              <controlPr defaultSize="0" autoFill="0" autoLine="0" autoPict="0">
                <anchor moveWithCells="1">
                  <from>
                    <xdr:col>0</xdr:col>
                    <xdr:colOff>0</xdr:colOff>
                    <xdr:row>42</xdr:row>
                    <xdr:rowOff>142875</xdr:rowOff>
                  </from>
                  <to>
                    <xdr:col>5</xdr:col>
                    <xdr:colOff>800100</xdr:colOff>
                    <xdr:row>44</xdr:row>
                    <xdr:rowOff>47625</xdr:rowOff>
                  </to>
                </anchor>
              </controlPr>
            </control>
          </mc:Choice>
        </mc:AlternateContent>
        <mc:AlternateContent xmlns:mc="http://schemas.openxmlformats.org/markup-compatibility/2006">
          <mc:Choice Requires="x14">
            <control shapeId="14343" r:id="rId6" name="Check Box 7">
              <controlPr defaultSize="0" autoFill="0" autoLine="0" autoPict="0">
                <anchor moveWithCells="1">
                  <from>
                    <xdr:col>0</xdr:col>
                    <xdr:colOff>0</xdr:colOff>
                    <xdr:row>43</xdr:row>
                    <xdr:rowOff>152400</xdr:rowOff>
                  </from>
                  <to>
                    <xdr:col>6</xdr:col>
                    <xdr:colOff>190500</xdr:colOff>
                    <xdr:row>45</xdr:row>
                    <xdr:rowOff>38100</xdr:rowOff>
                  </to>
                </anchor>
              </controlPr>
            </control>
          </mc:Choice>
        </mc:AlternateContent>
        <mc:AlternateContent xmlns:mc="http://schemas.openxmlformats.org/markup-compatibility/2006">
          <mc:Choice Requires="x14">
            <control shapeId="14344" r:id="rId7" name="Check Box 8">
              <controlPr defaultSize="0" autoFill="0" autoLine="0" autoPict="0">
                <anchor moveWithCells="1">
                  <from>
                    <xdr:col>0</xdr:col>
                    <xdr:colOff>0</xdr:colOff>
                    <xdr:row>44</xdr:row>
                    <xdr:rowOff>152400</xdr:rowOff>
                  </from>
                  <to>
                    <xdr:col>7</xdr:col>
                    <xdr:colOff>0</xdr:colOff>
                    <xdr:row>46</xdr:row>
                    <xdr:rowOff>28575</xdr:rowOff>
                  </to>
                </anchor>
              </controlPr>
            </control>
          </mc:Choice>
        </mc:AlternateContent>
        <mc:AlternateContent xmlns:mc="http://schemas.openxmlformats.org/markup-compatibility/2006">
          <mc:Choice Requires="x14">
            <control shapeId="14345" r:id="rId8" name="Check Box 9">
              <controlPr defaultSize="0" autoFill="0" autoLine="0" autoPict="0">
                <anchor moveWithCells="1">
                  <from>
                    <xdr:col>0</xdr:col>
                    <xdr:colOff>0</xdr:colOff>
                    <xdr:row>46</xdr:row>
                    <xdr:rowOff>152400</xdr:rowOff>
                  </from>
                  <to>
                    <xdr:col>7</xdr:col>
                    <xdr:colOff>990600</xdr:colOff>
                    <xdr:row>48</xdr:row>
                    <xdr:rowOff>9525</xdr:rowOff>
                  </to>
                </anchor>
              </controlPr>
            </control>
          </mc:Choice>
        </mc:AlternateContent>
        <mc:AlternateContent xmlns:mc="http://schemas.openxmlformats.org/markup-compatibility/2006">
          <mc:Choice Requires="x14">
            <control shapeId="14346" r:id="rId9" name="Check Box 10">
              <controlPr defaultSize="0" autoFill="0" autoLine="0" autoPict="0">
                <anchor moveWithCells="1">
                  <from>
                    <xdr:col>0</xdr:col>
                    <xdr:colOff>0</xdr:colOff>
                    <xdr:row>47</xdr:row>
                    <xdr:rowOff>152400</xdr:rowOff>
                  </from>
                  <to>
                    <xdr:col>7</xdr:col>
                    <xdr:colOff>990600</xdr:colOff>
                    <xdr:row>49</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BD09-404C-462D-8BAF-5036E451DBEF}">
  <sheetPr codeName="Sheet20">
    <tabColor theme="9" tint="0.79998168889431442"/>
    <pageSetUpPr fitToPage="1"/>
  </sheetPr>
  <dimension ref="A1:N42"/>
  <sheetViews>
    <sheetView zoomScaleNormal="100" workbookViewId="0">
      <selection activeCell="A5" sqref="A5:C5"/>
    </sheetView>
  </sheetViews>
  <sheetFormatPr defaultRowHeight="15"/>
  <cols>
    <col min="1" max="3" width="12.140625" customWidth="1"/>
    <col min="4" max="4" width="17.5703125" customWidth="1"/>
    <col min="5" max="5" width="17.28515625" customWidth="1"/>
    <col min="6" max="6" width="17.140625" customWidth="1"/>
    <col min="7" max="7" width="18.140625" customWidth="1"/>
  </cols>
  <sheetData>
    <row r="1" spans="1:14" ht="15.75" thickBot="1">
      <c r="A1" s="117" t="s">
        <v>61</v>
      </c>
      <c r="B1" s="251"/>
      <c r="C1" s="1277">
        <f>'Budget Summary'!A9</f>
        <v>0</v>
      </c>
      <c r="D1" s="1207"/>
      <c r="E1" s="1207"/>
      <c r="F1" s="118" t="s">
        <v>544</v>
      </c>
      <c r="G1" s="119">
        <f>'Budget Summary'!G9</f>
        <v>0</v>
      </c>
      <c r="N1" s="360"/>
    </row>
    <row r="2" spans="1:14" ht="16.5" thickBot="1">
      <c r="A2" s="1323" t="s">
        <v>646</v>
      </c>
      <c r="B2" s="1324"/>
      <c r="C2" s="1324"/>
      <c r="D2" s="1324"/>
      <c r="E2" s="1324"/>
      <c r="F2" s="1324"/>
      <c r="G2" s="1325"/>
    </row>
    <row r="3" spans="1:14" ht="50.25" customHeight="1" thickBot="1">
      <c r="A3" s="1281" t="s">
        <v>844</v>
      </c>
      <c r="B3" s="1282"/>
      <c r="C3" s="1282"/>
      <c r="D3" s="1282"/>
      <c r="E3" s="1282"/>
      <c r="F3" s="1282"/>
      <c r="G3" s="1283"/>
    </row>
    <row r="4" spans="1:14" ht="60.75" thickBot="1">
      <c r="A4" s="1289" t="s">
        <v>513</v>
      </c>
      <c r="B4" s="1290"/>
      <c r="C4" s="1291"/>
      <c r="D4" s="361" t="s">
        <v>514</v>
      </c>
      <c r="E4" s="361" t="s">
        <v>515</v>
      </c>
      <c r="F4" s="361" t="s">
        <v>516</v>
      </c>
      <c r="G4" s="362" t="s">
        <v>517</v>
      </c>
    </row>
    <row r="5" spans="1:14">
      <c r="A5" s="1516"/>
      <c r="B5" s="1517"/>
      <c r="C5" s="1518"/>
      <c r="D5" s="161"/>
      <c r="E5" s="363"/>
      <c r="F5" s="163" t="str">
        <f>IF(D5&lt;1,"",D5*E5)</f>
        <v/>
      </c>
      <c r="G5" s="167"/>
    </row>
    <row r="6" spans="1:14">
      <c r="A6" s="1510"/>
      <c r="B6" s="1511"/>
      <c r="C6" s="1512"/>
      <c r="D6" s="381"/>
      <c r="E6" s="257"/>
      <c r="F6" s="172" t="str">
        <f t="shared" ref="F6:F13" si="0">IF(D6&lt;1,"",D6*E6)</f>
        <v/>
      </c>
      <c r="G6" s="258"/>
    </row>
    <row r="7" spans="1:14">
      <c r="A7" s="1510"/>
      <c r="B7" s="1511"/>
      <c r="C7" s="1512"/>
      <c r="D7" s="381"/>
      <c r="E7" s="257"/>
      <c r="F7" s="172" t="str">
        <f t="shared" si="0"/>
        <v/>
      </c>
      <c r="G7" s="258"/>
    </row>
    <row r="8" spans="1:14">
      <c r="A8" s="1510"/>
      <c r="B8" s="1511"/>
      <c r="C8" s="1512"/>
      <c r="D8" s="381"/>
      <c r="E8" s="257"/>
      <c r="F8" s="172" t="str">
        <f t="shared" si="0"/>
        <v/>
      </c>
      <c r="G8" s="258"/>
    </row>
    <row r="9" spans="1:14">
      <c r="A9" s="1510"/>
      <c r="B9" s="1511"/>
      <c r="C9" s="1512"/>
      <c r="D9" s="381"/>
      <c r="E9" s="257"/>
      <c r="F9" s="172" t="str">
        <f t="shared" si="0"/>
        <v/>
      </c>
      <c r="G9" s="258"/>
    </row>
    <row r="10" spans="1:14">
      <c r="A10" s="1510"/>
      <c r="B10" s="1511"/>
      <c r="C10" s="1512"/>
      <c r="D10" s="381"/>
      <c r="E10" s="257"/>
      <c r="F10" s="172" t="str">
        <f t="shared" si="0"/>
        <v/>
      </c>
      <c r="G10" s="258"/>
    </row>
    <row r="11" spans="1:14">
      <c r="A11" s="1510"/>
      <c r="B11" s="1511"/>
      <c r="C11" s="1512"/>
      <c r="D11" s="381"/>
      <c r="E11" s="257"/>
      <c r="F11" s="172" t="str">
        <f t="shared" si="0"/>
        <v/>
      </c>
      <c r="G11" s="258"/>
    </row>
    <row r="12" spans="1:14">
      <c r="A12" s="1510"/>
      <c r="B12" s="1511"/>
      <c r="C12" s="1512"/>
      <c r="D12" s="381"/>
      <c r="E12" s="257"/>
      <c r="F12" s="172" t="str">
        <f t="shared" si="0"/>
        <v/>
      </c>
      <c r="G12" s="258"/>
    </row>
    <row r="13" spans="1:14" ht="15.75" thickBot="1">
      <c r="A13" s="1513"/>
      <c r="B13" s="1514"/>
      <c r="C13" s="1515"/>
      <c r="D13" s="180"/>
      <c r="E13" s="286"/>
      <c r="F13" s="367" t="str">
        <f t="shared" si="0"/>
        <v/>
      </c>
      <c r="G13" s="287"/>
    </row>
    <row r="14" spans="1:14" ht="15.75" thickBot="1">
      <c r="A14" s="276"/>
      <c r="B14" s="288"/>
      <c r="C14" s="288"/>
      <c r="D14" s="481"/>
      <c r="E14" s="482" t="s">
        <v>470</v>
      </c>
      <c r="F14" s="483">
        <f>SUM(F5:F13)</f>
        <v>0</v>
      </c>
      <c r="G14" s="484">
        <f>SUM(G5:G13)</f>
        <v>0</v>
      </c>
    </row>
    <row r="15" spans="1:14">
      <c r="A15" s="71"/>
      <c r="G15" s="70"/>
    </row>
    <row r="16" spans="1:14" ht="15.75" thickBot="1">
      <c r="A16" s="370" t="s">
        <v>117</v>
      </c>
      <c r="B16" s="371"/>
      <c r="C16" s="371"/>
      <c r="D16" s="371"/>
      <c r="E16" s="371"/>
      <c r="F16" s="371"/>
      <c r="G16" s="372"/>
    </row>
    <row r="17" spans="1:7">
      <c r="A17" s="1309" t="s">
        <v>518</v>
      </c>
      <c r="B17" s="1310"/>
      <c r="C17" s="1310"/>
      <c r="D17" s="1310"/>
      <c r="E17" s="1310"/>
      <c r="F17" s="1310"/>
      <c r="G17" s="1311"/>
    </row>
    <row r="18" spans="1:7">
      <c r="A18" s="1312"/>
      <c r="B18" s="1313"/>
      <c r="C18" s="1313"/>
      <c r="D18" s="1313"/>
      <c r="E18" s="1313"/>
      <c r="F18" s="1313"/>
      <c r="G18" s="1314"/>
    </row>
    <row r="19" spans="1:7">
      <c r="A19" s="1312"/>
      <c r="B19" s="1313"/>
      <c r="C19" s="1313"/>
      <c r="D19" s="1313"/>
      <c r="E19" s="1313"/>
      <c r="F19" s="1313"/>
      <c r="G19" s="1314"/>
    </row>
    <row r="20" spans="1:7">
      <c r="A20" s="1312"/>
      <c r="B20" s="1313"/>
      <c r="C20" s="1313"/>
      <c r="D20" s="1313"/>
      <c r="E20" s="1313"/>
      <c r="F20" s="1313"/>
      <c r="G20" s="1314"/>
    </row>
    <row r="21" spans="1:7" ht="15.75" thickBot="1">
      <c r="A21" s="1312"/>
      <c r="B21" s="1313"/>
      <c r="C21" s="1313"/>
      <c r="D21" s="1313"/>
      <c r="E21" s="1313"/>
      <c r="F21" s="1313"/>
      <c r="G21" s="1314"/>
    </row>
    <row r="22" spans="1:7">
      <c r="A22" s="485"/>
      <c r="B22" s="121"/>
      <c r="C22" s="121"/>
      <c r="D22" s="121"/>
      <c r="E22" s="121"/>
      <c r="F22" s="121"/>
      <c r="G22" s="122"/>
    </row>
    <row r="23" spans="1:7">
      <c r="A23" s="1142" t="s">
        <v>769</v>
      </c>
      <c r="B23" s="1260"/>
      <c r="C23" s="1260"/>
      <c r="D23" s="1260"/>
      <c r="E23" s="1260"/>
      <c r="F23" s="1260"/>
      <c r="G23" s="1261"/>
    </row>
    <row r="24" spans="1:7">
      <c r="A24" s="776" t="s">
        <v>110</v>
      </c>
      <c r="B24" s="125"/>
      <c r="C24" s="125"/>
      <c r="D24" s="125"/>
      <c r="E24" s="125"/>
      <c r="F24" s="125"/>
      <c r="G24" s="126"/>
    </row>
    <row r="25" spans="1:7">
      <c r="A25" s="252">
        <v>1</v>
      </c>
      <c r="B25" s="1238" t="s">
        <v>519</v>
      </c>
      <c r="C25" s="1238"/>
      <c r="D25" s="1238"/>
      <c r="E25" s="1238"/>
      <c r="F25" s="1238"/>
      <c r="G25" s="1239"/>
    </row>
    <row r="26" spans="1:7">
      <c r="A26" s="252">
        <v>2</v>
      </c>
      <c r="B26" s="125" t="s">
        <v>520</v>
      </c>
      <c r="C26" s="125"/>
      <c r="D26" s="125"/>
      <c r="E26" s="125"/>
      <c r="F26" s="125"/>
      <c r="G26" s="126"/>
    </row>
    <row r="27" spans="1:7" ht="29.45" customHeight="1">
      <c r="A27" s="252">
        <v>3</v>
      </c>
      <c r="B27" s="1251" t="s">
        <v>521</v>
      </c>
      <c r="C27" s="1251"/>
      <c r="D27" s="1251"/>
      <c r="E27" s="1251"/>
      <c r="F27" s="1251"/>
      <c r="G27" s="1252"/>
    </row>
    <row r="28" spans="1:7">
      <c r="A28" s="252">
        <v>4</v>
      </c>
      <c r="B28" s="125" t="s">
        <v>522</v>
      </c>
      <c r="C28" s="125"/>
      <c r="D28" s="125"/>
      <c r="E28" s="125"/>
      <c r="F28" s="125"/>
      <c r="G28" s="126"/>
    </row>
    <row r="29" spans="1:7">
      <c r="A29" s="252"/>
      <c r="B29" s="125"/>
      <c r="C29" s="125"/>
      <c r="D29" s="125"/>
      <c r="E29" s="125"/>
      <c r="F29" s="125"/>
      <c r="G29" s="126"/>
    </row>
    <row r="30" spans="1:7">
      <c r="A30" s="123" t="s">
        <v>473</v>
      </c>
      <c r="C30" s="125"/>
      <c r="D30" s="125"/>
      <c r="E30" s="125"/>
      <c r="F30" s="125"/>
      <c r="G30" s="126"/>
    </row>
    <row r="31" spans="1:7">
      <c r="A31" s="276"/>
      <c r="B31" s="125"/>
      <c r="C31" s="125"/>
      <c r="D31" s="125"/>
      <c r="E31" s="125"/>
      <c r="F31" s="125"/>
      <c r="G31" s="126"/>
    </row>
    <row r="32" spans="1:7">
      <c r="A32" s="1504"/>
      <c r="B32" s="1505"/>
      <c r="C32" s="1505"/>
      <c r="D32" s="1505"/>
      <c r="E32" s="1505"/>
      <c r="F32" s="1505"/>
      <c r="G32" s="1506"/>
    </row>
    <row r="33" spans="1:7">
      <c r="A33" s="1300" t="s">
        <v>886</v>
      </c>
      <c r="B33" s="1301"/>
      <c r="C33" s="1301"/>
      <c r="D33" s="1301"/>
      <c r="E33" s="1301"/>
      <c r="F33" s="1301"/>
      <c r="G33" s="1302"/>
    </row>
    <row r="34" spans="1:7">
      <c r="A34" s="486"/>
      <c r="B34" s="480"/>
      <c r="C34" s="480"/>
      <c r="D34" s="480"/>
      <c r="E34" s="480"/>
      <c r="F34" s="480"/>
      <c r="G34" s="487"/>
    </row>
    <row r="35" spans="1:7">
      <c r="A35" s="1507" t="s">
        <v>885</v>
      </c>
      <c r="B35" s="1508"/>
      <c r="C35" s="1508"/>
      <c r="D35" s="1508"/>
      <c r="E35" s="1508"/>
      <c r="F35" s="1508"/>
      <c r="G35" s="1509"/>
    </row>
    <row r="36" spans="1:7">
      <c r="A36" s="123"/>
      <c r="B36" s="125"/>
      <c r="C36" s="125"/>
      <c r="D36" s="125"/>
      <c r="E36" s="125"/>
      <c r="F36" s="125"/>
      <c r="G36" s="126"/>
    </row>
    <row r="37" spans="1:7">
      <c r="A37" s="123"/>
      <c r="B37" s="125"/>
      <c r="C37" s="125"/>
      <c r="D37" s="125"/>
      <c r="E37" s="125"/>
      <c r="F37" s="125"/>
      <c r="G37" s="126"/>
    </row>
    <row r="38" spans="1:7">
      <c r="A38" s="123"/>
      <c r="B38" s="125"/>
      <c r="C38" s="125"/>
      <c r="D38" s="125"/>
      <c r="E38" s="125"/>
      <c r="F38" s="125"/>
      <c r="G38" s="126"/>
    </row>
    <row r="39" spans="1:7">
      <c r="A39" s="1501" t="s">
        <v>148</v>
      </c>
      <c r="B39" s="1502"/>
      <c r="C39" s="1502"/>
      <c r="D39" s="1502"/>
      <c r="E39" s="1502"/>
      <c r="F39" s="1502"/>
      <c r="G39" s="1503"/>
    </row>
    <row r="40" spans="1:7" ht="15.75" thickBot="1">
      <c r="A40" s="73"/>
      <c r="B40" s="72"/>
      <c r="C40" s="72"/>
      <c r="D40" s="72"/>
      <c r="E40" s="72"/>
      <c r="F40" s="72"/>
      <c r="G40" s="246"/>
    </row>
    <row r="41" spans="1:7" s="376" customFormat="1" ht="12.75" thickBot="1">
      <c r="A41" s="1180" t="s">
        <v>646</v>
      </c>
      <c r="B41" s="1181"/>
      <c r="C41" s="1181"/>
      <c r="D41" s="1181"/>
      <c r="E41" s="620"/>
      <c r="F41" s="620"/>
      <c r="G41" s="618"/>
    </row>
    <row r="42" spans="1:7" s="376" customFormat="1" ht="12.75" thickBot="1">
      <c r="A42" s="607" t="s">
        <v>723</v>
      </c>
      <c r="B42" s="619"/>
      <c r="C42" s="619"/>
      <c r="D42" s="619"/>
      <c r="E42" s="619"/>
      <c r="F42" s="619"/>
      <c r="G42" s="608" t="s">
        <v>918</v>
      </c>
    </row>
  </sheetData>
  <sheetProtection algorithmName="SHA-512" hashValue="pGw3NjnFG5dD1yLu8PXp441Elz+ZZnvZvcq0qUFY9StrfI4Za6VRUy818vvkoCUdP4Cz5KQYur/Hq3Sr4Np27w==" saltValue="E3uee8DKVLG4F42MtTnFeA==" spinCount="100000" sheet="1" objects="1" scenarios="1"/>
  <mergeCells count="22">
    <mergeCell ref="A10:C10"/>
    <mergeCell ref="A11:C11"/>
    <mergeCell ref="A12:C12"/>
    <mergeCell ref="A13:C13"/>
    <mergeCell ref="C1:E1"/>
    <mergeCell ref="A2:G2"/>
    <mergeCell ref="A4:C4"/>
    <mergeCell ref="A5:C5"/>
    <mergeCell ref="A3:G3"/>
    <mergeCell ref="A6:C6"/>
    <mergeCell ref="A7:C7"/>
    <mergeCell ref="A8:C8"/>
    <mergeCell ref="A9:C9"/>
    <mergeCell ref="A41:D41"/>
    <mergeCell ref="A39:G39"/>
    <mergeCell ref="A17:G21"/>
    <mergeCell ref="B25:G25"/>
    <mergeCell ref="B27:G27"/>
    <mergeCell ref="A32:G32"/>
    <mergeCell ref="A23:G23"/>
    <mergeCell ref="A33:G33"/>
    <mergeCell ref="A35:G35"/>
  </mergeCells>
  <printOptions horizontalCentered="1"/>
  <pageMargins left="0.5" right="0.5"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90" r:id="rId4" name="Check Box 6">
              <controlPr defaultSize="0" autoFill="0" autoLine="0" autoPict="0">
                <anchor moveWithCells="1">
                  <from>
                    <xdr:col>0</xdr:col>
                    <xdr:colOff>0</xdr:colOff>
                    <xdr:row>34</xdr:row>
                    <xdr:rowOff>171450</xdr:rowOff>
                  </from>
                  <to>
                    <xdr:col>4</xdr:col>
                    <xdr:colOff>209550</xdr:colOff>
                    <xdr:row>36</xdr:row>
                    <xdr:rowOff>9525</xdr:rowOff>
                  </to>
                </anchor>
              </controlPr>
            </control>
          </mc:Choice>
        </mc:AlternateContent>
        <mc:AlternateContent xmlns:mc="http://schemas.openxmlformats.org/markup-compatibility/2006">
          <mc:Choice Requires="x14">
            <control shapeId="16391" r:id="rId5" name="Check Box 7">
              <controlPr defaultSize="0" autoFill="0" autoLine="0" autoPict="0">
                <anchor moveWithCells="1">
                  <from>
                    <xdr:col>0</xdr:col>
                    <xdr:colOff>0</xdr:colOff>
                    <xdr:row>35</xdr:row>
                    <xdr:rowOff>171450</xdr:rowOff>
                  </from>
                  <to>
                    <xdr:col>4</xdr:col>
                    <xdr:colOff>209550</xdr:colOff>
                    <xdr:row>37</xdr:row>
                    <xdr:rowOff>9525</xdr:rowOff>
                  </to>
                </anchor>
              </controlPr>
            </control>
          </mc:Choice>
        </mc:AlternateContent>
        <mc:AlternateContent xmlns:mc="http://schemas.openxmlformats.org/markup-compatibility/2006">
          <mc:Choice Requires="x14">
            <control shapeId="16392" r:id="rId6" name="Check Box 8">
              <controlPr defaultSize="0" autoFill="0" autoLine="0" autoPict="0">
                <anchor moveWithCells="1">
                  <from>
                    <xdr:col>0</xdr:col>
                    <xdr:colOff>0</xdr:colOff>
                    <xdr:row>36</xdr:row>
                    <xdr:rowOff>171450</xdr:rowOff>
                  </from>
                  <to>
                    <xdr:col>4</xdr:col>
                    <xdr:colOff>209550</xdr:colOff>
                    <xdr:row>38</xdr:row>
                    <xdr:rowOff>9525</xdr:rowOff>
                  </to>
                </anchor>
              </controlPr>
            </control>
          </mc:Choice>
        </mc:AlternateContent>
        <mc:AlternateContent xmlns:mc="http://schemas.openxmlformats.org/markup-compatibility/2006">
          <mc:Choice Requires="x14">
            <control shapeId="16393" r:id="rId7" name="Check Box 9">
              <controlPr defaultSize="0" autoFill="0" autoLine="0" autoPict="0">
                <anchor moveWithCells="1">
                  <from>
                    <xdr:col>0</xdr:col>
                    <xdr:colOff>0</xdr:colOff>
                    <xdr:row>32</xdr:row>
                    <xdr:rowOff>171450</xdr:rowOff>
                  </from>
                  <to>
                    <xdr:col>4</xdr:col>
                    <xdr:colOff>209550</xdr:colOff>
                    <xdr:row>34</xdr:row>
                    <xdr:rowOff>9525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ECCF-7598-4872-98D3-55A9B9CAEF81}">
  <sheetPr codeName="Sheet21">
    <tabColor theme="9" tint="0.79998168889431442"/>
    <pageSetUpPr fitToPage="1"/>
  </sheetPr>
  <dimension ref="A1:J30"/>
  <sheetViews>
    <sheetView zoomScaleNormal="100" workbookViewId="0">
      <selection activeCell="B11" sqref="B11"/>
    </sheetView>
  </sheetViews>
  <sheetFormatPr defaultColWidth="9.140625" defaultRowHeight="15"/>
  <cols>
    <col min="1" max="1" width="11.140625" customWidth="1"/>
    <col min="2" max="2" width="22.140625" customWidth="1"/>
    <col min="6" max="6" width="12.85546875" customWidth="1"/>
    <col min="7" max="7" width="18.7109375" customWidth="1"/>
    <col min="8" max="8" width="20.140625" customWidth="1"/>
    <col min="9" max="9" width="9.5703125" customWidth="1"/>
  </cols>
  <sheetData>
    <row r="1" spans="1:10" ht="15.75" thickBot="1">
      <c r="A1" s="117" t="s">
        <v>61</v>
      </c>
      <c r="B1" s="1249">
        <f>'Budget Summary'!A9</f>
        <v>0</v>
      </c>
      <c r="C1" s="1249"/>
      <c r="D1" s="1249"/>
      <c r="E1" s="1249"/>
      <c r="F1" s="1249"/>
      <c r="G1" s="1249"/>
      <c r="H1" s="118" t="s">
        <v>594</v>
      </c>
      <c r="I1" s="119">
        <f>'Budget Summary'!G9</f>
        <v>0</v>
      </c>
      <c r="J1" s="644" t="s">
        <v>705</v>
      </c>
    </row>
    <row r="2" spans="1:10" ht="16.5" thickBot="1">
      <c r="A2" s="1482" t="s">
        <v>647</v>
      </c>
      <c r="B2" s="1483"/>
      <c r="C2" s="1483"/>
      <c r="D2" s="1483"/>
      <c r="E2" s="1483"/>
      <c r="F2" s="1483"/>
      <c r="G2" s="1483"/>
      <c r="H2" s="1483"/>
      <c r="I2" s="1484"/>
      <c r="J2" s="644" t="s">
        <v>706</v>
      </c>
    </row>
    <row r="3" spans="1:10">
      <c r="A3" s="1538"/>
      <c r="B3" s="1539"/>
      <c r="C3" s="1539"/>
      <c r="D3" s="1539"/>
      <c r="E3" s="1539"/>
      <c r="F3" s="1539"/>
      <c r="G3" s="1539"/>
      <c r="H3" s="1539"/>
      <c r="I3" s="260"/>
    </row>
    <row r="4" spans="1:10" ht="15.75" thickBot="1">
      <c r="A4" s="127" t="s">
        <v>149</v>
      </c>
      <c r="B4" s="124"/>
      <c r="C4" s="124"/>
      <c r="D4" s="124"/>
      <c r="E4" s="124"/>
      <c r="F4" s="124"/>
      <c r="G4" s="124"/>
      <c r="H4" s="124"/>
      <c r="I4" s="70"/>
    </row>
    <row r="5" spans="1:10" ht="63" customHeight="1" thickBot="1">
      <c r="A5" s="1208" t="s">
        <v>845</v>
      </c>
      <c r="B5" s="1209"/>
      <c r="C5" s="1209"/>
      <c r="D5" s="1209"/>
      <c r="E5" s="1209"/>
      <c r="F5" s="1209"/>
      <c r="G5" s="1209"/>
      <c r="H5" s="1209"/>
      <c r="I5" s="1210"/>
    </row>
    <row r="6" spans="1:10">
      <c r="A6" s="261"/>
      <c r="B6" s="256"/>
      <c r="C6" s="256"/>
      <c r="D6" s="256"/>
      <c r="E6" s="256"/>
      <c r="F6" s="256"/>
      <c r="G6" s="256"/>
      <c r="H6" s="256"/>
      <c r="I6" s="255"/>
    </row>
    <row r="7" spans="1:10" ht="15.75" thickBot="1">
      <c r="A7" s="71"/>
      <c r="I7" s="70"/>
    </row>
    <row r="8" spans="1:10" ht="15.75" thickBot="1">
      <c r="A8" s="262"/>
      <c r="B8" s="1522" t="s">
        <v>150</v>
      </c>
      <c r="C8" s="1523"/>
      <c r="D8" s="1523"/>
      <c r="E8" s="1523"/>
      <c r="F8" s="1523"/>
      <c r="G8" s="1523"/>
      <c r="H8" s="1524"/>
      <c r="I8" s="263"/>
    </row>
    <row r="9" spans="1:10" ht="15.75" thickBot="1">
      <c r="A9" s="262"/>
      <c r="B9" s="271">
        <v>1</v>
      </c>
      <c r="C9" s="1522">
        <v>2</v>
      </c>
      <c r="D9" s="1523"/>
      <c r="E9" s="1524"/>
      <c r="F9" s="271">
        <v>3</v>
      </c>
      <c r="G9" s="271"/>
      <c r="H9" s="272">
        <v>4</v>
      </c>
      <c r="I9" s="263"/>
    </row>
    <row r="10" spans="1:10" ht="45.75" thickBot="1">
      <c r="A10" s="262"/>
      <c r="B10" s="273" t="s">
        <v>151</v>
      </c>
      <c r="C10" s="1525" t="s">
        <v>792</v>
      </c>
      <c r="D10" s="1526"/>
      <c r="E10" s="1527"/>
      <c r="F10" s="273" t="s">
        <v>561</v>
      </c>
      <c r="G10" s="273" t="s">
        <v>562</v>
      </c>
      <c r="H10" s="273" t="s">
        <v>558</v>
      </c>
      <c r="I10" s="263"/>
    </row>
    <row r="11" spans="1:10" ht="15.75" thickBot="1">
      <c r="A11" s="71"/>
      <c r="B11" s="264"/>
      <c r="C11" s="1528"/>
      <c r="D11" s="1529"/>
      <c r="E11" s="1530"/>
      <c r="F11" s="712"/>
      <c r="G11" s="265">
        <f>IF(AND(B11="de minimus rate",C11*F11&gt;25000),25000,C11*F11)</f>
        <v>0</v>
      </c>
      <c r="H11" s="266"/>
      <c r="I11" s="70"/>
    </row>
    <row r="12" spans="1:10">
      <c r="A12" s="71"/>
      <c r="B12" s="1531" t="s">
        <v>109</v>
      </c>
      <c r="C12" s="1531"/>
      <c r="D12" s="1531"/>
      <c r="E12" s="267" t="s">
        <v>109</v>
      </c>
      <c r="F12" s="268"/>
      <c r="G12" s="256"/>
      <c r="I12" s="70"/>
    </row>
    <row r="13" spans="1:10">
      <c r="A13" s="274"/>
      <c r="B13" s="275"/>
      <c r="C13" s="275"/>
      <c r="D13" s="275"/>
      <c r="E13" s="275"/>
      <c r="F13" s="275"/>
      <c r="G13" s="275"/>
      <c r="H13" s="275"/>
      <c r="I13" s="269"/>
    </row>
    <row r="14" spans="1:10">
      <c r="A14" s="1535" t="s">
        <v>769</v>
      </c>
      <c r="B14" s="1536"/>
      <c r="C14" s="1536"/>
      <c r="D14" s="1536"/>
      <c r="E14" s="1536"/>
      <c r="F14" s="1536"/>
      <c r="G14" s="1536"/>
      <c r="H14" s="1536"/>
      <c r="I14" s="1537"/>
    </row>
    <row r="15" spans="1:10">
      <c r="A15" s="775" t="s">
        <v>110</v>
      </c>
      <c r="B15" s="779"/>
      <c r="C15" s="779"/>
      <c r="D15" s="779"/>
      <c r="E15" s="779"/>
      <c r="F15" s="779"/>
      <c r="G15" s="779"/>
      <c r="H15" s="779"/>
      <c r="I15" s="244"/>
    </row>
    <row r="16" spans="1:10">
      <c r="A16" s="276">
        <v>1</v>
      </c>
      <c r="B16" s="1532" t="s">
        <v>713</v>
      </c>
      <c r="C16" s="1532"/>
      <c r="D16" s="1532"/>
      <c r="E16" s="1532"/>
      <c r="F16" s="1532"/>
      <c r="G16" s="1532"/>
      <c r="H16" s="1532"/>
      <c r="I16" s="270"/>
    </row>
    <row r="17" spans="1:9">
      <c r="A17" s="276">
        <v>2</v>
      </c>
      <c r="B17" s="718" t="s">
        <v>716</v>
      </c>
      <c r="C17" s="718"/>
      <c r="D17" s="718"/>
      <c r="E17" s="718"/>
      <c r="F17" s="718"/>
      <c r="G17" s="718"/>
      <c r="H17" s="718"/>
      <c r="I17" s="270"/>
    </row>
    <row r="18" spans="1:9">
      <c r="A18" s="276">
        <v>3</v>
      </c>
      <c r="B18" s="718" t="s">
        <v>714</v>
      </c>
      <c r="C18" s="718"/>
      <c r="D18" s="718"/>
      <c r="E18" s="718"/>
      <c r="F18" s="718"/>
      <c r="G18" s="718"/>
      <c r="H18" s="718"/>
      <c r="I18" s="270"/>
    </row>
    <row r="19" spans="1:9">
      <c r="A19" s="276">
        <v>4</v>
      </c>
      <c r="B19" s="718" t="s">
        <v>715</v>
      </c>
      <c r="C19" s="718"/>
      <c r="D19" s="718"/>
      <c r="E19" s="718"/>
      <c r="F19" s="718"/>
      <c r="G19" s="718"/>
      <c r="H19" s="718"/>
      <c r="I19" s="270"/>
    </row>
    <row r="20" spans="1:9">
      <c r="A20" s="276"/>
      <c r="B20" s="277"/>
      <c r="C20" s="277"/>
      <c r="D20" s="277"/>
      <c r="E20" s="277"/>
      <c r="F20" s="277"/>
      <c r="G20" s="277"/>
      <c r="H20" s="277"/>
      <c r="I20" s="270"/>
    </row>
    <row r="21" spans="1:9">
      <c r="A21" s="88" t="s">
        <v>152</v>
      </c>
      <c r="B21" s="277"/>
      <c r="C21" s="277"/>
      <c r="D21" s="277"/>
      <c r="E21" s="277"/>
      <c r="F21" s="277"/>
      <c r="G21" s="277"/>
      <c r="H21" s="277"/>
      <c r="I21" s="270"/>
    </row>
    <row r="22" spans="1:9">
      <c r="A22" s="123"/>
      <c r="B22" s="290" t="s">
        <v>560</v>
      </c>
      <c r="C22" s="256"/>
      <c r="D22" s="256"/>
      <c r="E22" s="256"/>
      <c r="F22" s="256"/>
      <c r="G22" s="256"/>
      <c r="H22" s="256"/>
      <c r="I22" s="255"/>
    </row>
    <row r="23" spans="1:9">
      <c r="A23" s="88"/>
      <c r="B23" s="277"/>
      <c r="C23" s="277"/>
      <c r="D23" s="277"/>
      <c r="E23" s="277"/>
      <c r="F23" s="277"/>
      <c r="G23" s="277"/>
      <c r="H23" s="277"/>
      <c r="I23" s="270"/>
    </row>
    <row r="24" spans="1:9" ht="28.9" customHeight="1" thickBot="1">
      <c r="A24" s="123"/>
      <c r="B24" s="1533" t="s">
        <v>679</v>
      </c>
      <c r="C24" s="1533"/>
      <c r="D24" s="1533"/>
      <c r="E24" s="1533"/>
      <c r="F24" s="1533"/>
      <c r="G24" s="1533"/>
      <c r="H24" s="1533"/>
      <c r="I24" s="1534"/>
    </row>
    <row r="25" spans="1:9">
      <c r="A25" s="639"/>
      <c r="B25" s="121"/>
      <c r="C25" s="278"/>
      <c r="D25" s="278"/>
      <c r="E25" s="278"/>
      <c r="F25" s="279"/>
      <c r="G25" s="279"/>
      <c r="H25" s="279"/>
      <c r="I25" s="242"/>
    </row>
    <row r="26" spans="1:9">
      <c r="A26" s="283" t="s">
        <v>740</v>
      </c>
      <c r="B26" s="125"/>
      <c r="C26" s="288"/>
      <c r="D26" s="288"/>
      <c r="E26" s="288"/>
      <c r="F26" s="541"/>
      <c r="G26" s="541"/>
      <c r="H26" s="541"/>
      <c r="I26" s="70"/>
    </row>
    <row r="27" spans="1:9" ht="15.75" thickBot="1">
      <c r="A27" s="280"/>
      <c r="B27" s="135"/>
      <c r="C27" s="281"/>
      <c r="D27" s="281"/>
      <c r="E27" s="281"/>
      <c r="F27" s="282"/>
      <c r="G27" s="282"/>
      <c r="H27" s="282"/>
      <c r="I27" s="246"/>
    </row>
    <row r="28" spans="1:9" ht="15.75" thickBot="1">
      <c r="A28" s="1519" t="s">
        <v>148</v>
      </c>
      <c r="B28" s="1520"/>
      <c r="C28" s="1520"/>
      <c r="D28" s="1520"/>
      <c r="E28" s="1520"/>
      <c r="F28" s="1520"/>
      <c r="G28" s="1520"/>
      <c r="H28" s="1520"/>
      <c r="I28" s="1521"/>
    </row>
    <row r="29" spans="1:9" s="376" customFormat="1" ht="12.75" thickBot="1">
      <c r="A29" s="739" t="s">
        <v>647</v>
      </c>
      <c r="B29" s="617"/>
      <c r="C29" s="617"/>
      <c r="D29" s="617"/>
      <c r="E29" s="617"/>
      <c r="F29" s="617"/>
      <c r="G29" s="617"/>
      <c r="H29" s="617"/>
      <c r="I29" s="618"/>
    </row>
    <row r="30" spans="1:9" s="376" customFormat="1" ht="15" customHeight="1" thickBot="1">
      <c r="A30" s="607" t="s">
        <v>723</v>
      </c>
      <c r="B30" s="619"/>
      <c r="C30" s="619"/>
      <c r="D30" s="619"/>
      <c r="E30" s="619"/>
      <c r="F30" s="619"/>
      <c r="G30" s="619"/>
      <c r="H30" s="619"/>
      <c r="I30" s="608" t="s">
        <v>918</v>
      </c>
    </row>
  </sheetData>
  <sheetProtection algorithmName="SHA-512" hashValue="R7vDlFtEWdqpiBiq1trRaVj7MobIRh+G0K8YNzQgD92eY8BKS9egdDa4bgK6mMPSRlToT8LC4JpmSTSB9G5/xA==" saltValue="OvVv9PmLtJoGjCiVlRbTPg==" spinCount="100000" sheet="1" objects="1" scenarios="1"/>
  <mergeCells count="14">
    <mergeCell ref="B8:H8"/>
    <mergeCell ref="B1:G1"/>
    <mergeCell ref="A3:F3"/>
    <mergeCell ref="G3:H3"/>
    <mergeCell ref="A5:I5"/>
    <mergeCell ref="A2:I2"/>
    <mergeCell ref="A28:I28"/>
    <mergeCell ref="C9:E9"/>
    <mergeCell ref="C10:E10"/>
    <mergeCell ref="C11:E11"/>
    <mergeCell ref="B12:D12"/>
    <mergeCell ref="B16:H16"/>
    <mergeCell ref="B24:I24"/>
    <mergeCell ref="A14:I14"/>
  </mergeCells>
  <dataValidations count="2">
    <dataValidation type="list" allowBlank="1" showInputMessage="1" showErrorMessage="1" sqref="B11" xr:uid="{E0A58550-C4AB-4E5D-867C-96B14AA054B1}">
      <formula1>$J$1:$J$2</formula1>
    </dataValidation>
    <dataValidation type="decimal" operator="lessThanOrEqual" allowBlank="1" showInputMessage="1" showErrorMessage="1" error="The maximum de minimus amount is $25,000." sqref="G11" xr:uid="{CF869728-A2B7-4E54-83F0-8E07511F3B4E}">
      <formula1>25000</formula1>
    </dataValidation>
  </dataValidations>
  <printOptions horizontalCentered="1"/>
  <pageMargins left="0.5" right="0.5"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0</xdr:colOff>
                    <xdr:row>25</xdr:row>
                    <xdr:rowOff>133350</xdr:rowOff>
                  </from>
                  <to>
                    <xdr:col>3</xdr:col>
                    <xdr:colOff>609600</xdr:colOff>
                    <xdr:row>27</xdr:row>
                    <xdr:rowOff>9525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3351-51A9-4ED3-B5EC-693827CB9895}">
  <sheetPr codeName="Sheet28">
    <tabColor theme="6" tint="0.39997558519241921"/>
    <pageSetUpPr fitToPage="1"/>
  </sheetPr>
  <dimension ref="A1:F37"/>
  <sheetViews>
    <sheetView workbookViewId="0">
      <selection activeCell="B7" sqref="B7"/>
    </sheetView>
  </sheetViews>
  <sheetFormatPr defaultColWidth="8.85546875" defaultRowHeight="15"/>
  <cols>
    <col min="1" max="1" width="28.7109375" style="866" customWidth="1"/>
    <col min="2" max="2" width="47.7109375" style="866" customWidth="1"/>
    <col min="3" max="3" width="25.42578125" style="866" customWidth="1"/>
    <col min="4" max="4" width="33" style="866" customWidth="1"/>
    <col min="5" max="16384" width="8.85546875" style="866"/>
  </cols>
  <sheetData>
    <row r="1" spans="1:6" ht="15.75" thickBot="1"/>
    <row r="2" spans="1:6" ht="43.15" customHeight="1">
      <c r="A2" s="1571" t="s">
        <v>153</v>
      </c>
      <c r="B2" s="1572"/>
      <c r="C2" s="1572"/>
      <c r="D2" s="1573"/>
      <c r="E2" s="835"/>
      <c r="F2" s="836"/>
    </row>
    <row r="3" spans="1:6" ht="16.149999999999999" customHeight="1">
      <c r="A3" s="13"/>
      <c r="D3" s="867"/>
    </row>
    <row r="4" spans="1:6" ht="65.25" customHeight="1">
      <c r="A4" s="1574" t="s">
        <v>899</v>
      </c>
      <c r="B4" s="1575"/>
      <c r="C4" s="1575"/>
      <c r="D4" s="1576"/>
    </row>
    <row r="5" spans="1:6" ht="16.149999999999999" customHeight="1">
      <c r="A5" s="837" t="s">
        <v>900</v>
      </c>
      <c r="B5" s="838"/>
      <c r="C5" s="838"/>
      <c r="D5" s="839"/>
    </row>
    <row r="6" spans="1:6" ht="16.149999999999999" customHeight="1">
      <c r="A6" s="840"/>
      <c r="B6" s="838"/>
      <c r="C6" s="838"/>
      <c r="D6" s="839"/>
    </row>
    <row r="7" spans="1:6" ht="18" customHeight="1">
      <c r="A7" s="841" t="s">
        <v>154</v>
      </c>
      <c r="B7" s="885"/>
      <c r="C7" s="842" t="s">
        <v>155</v>
      </c>
      <c r="D7" s="884"/>
    </row>
    <row r="8" spans="1:6" ht="18" customHeight="1">
      <c r="A8" s="843" t="s">
        <v>156</v>
      </c>
      <c r="B8" s="886"/>
      <c r="C8" s="844" t="s">
        <v>157</v>
      </c>
      <c r="D8" s="883"/>
    </row>
    <row r="9" spans="1:6" ht="18" customHeight="1">
      <c r="A9" s="843" t="s">
        <v>158</v>
      </c>
      <c r="B9" s="886"/>
      <c r="C9" s="845"/>
      <c r="D9" s="846"/>
    </row>
    <row r="10" spans="1:6" ht="18" customHeight="1">
      <c r="A10" s="1577" t="s">
        <v>159</v>
      </c>
      <c r="B10" s="1578"/>
      <c r="C10" s="1578" t="s">
        <v>160</v>
      </c>
      <c r="D10" s="1579"/>
    </row>
    <row r="11" spans="1:6" ht="18" customHeight="1">
      <c r="A11" s="1580" t="s">
        <v>901</v>
      </c>
      <c r="B11" s="1581"/>
      <c r="C11" s="1581"/>
      <c r="D11" s="1582"/>
    </row>
    <row r="12" spans="1:6" ht="49.15" customHeight="1">
      <c r="A12" s="1547"/>
      <c r="B12" s="1548"/>
      <c r="C12" s="1548"/>
      <c r="D12" s="1549"/>
    </row>
    <row r="13" spans="1:6" ht="27.6" customHeight="1">
      <c r="A13" s="1583" t="s">
        <v>902</v>
      </c>
      <c r="B13" s="1584"/>
      <c r="C13" s="1584"/>
      <c r="D13" s="1585"/>
    </row>
    <row r="14" spans="1:6" ht="18.600000000000001" customHeight="1">
      <c r="A14" s="1586" t="s">
        <v>903</v>
      </c>
      <c r="B14" s="1587"/>
      <c r="C14" s="1587"/>
      <c r="D14" s="1588"/>
    </row>
    <row r="15" spans="1:6" ht="45.6" customHeight="1">
      <c r="A15" s="1547"/>
      <c r="B15" s="1548"/>
      <c r="C15" s="1548"/>
      <c r="D15" s="1549"/>
    </row>
    <row r="16" spans="1:6" ht="45" customHeight="1">
      <c r="A16" s="1568" t="s">
        <v>904</v>
      </c>
      <c r="B16" s="1569"/>
      <c r="C16" s="1569"/>
      <c r="D16" s="1570"/>
    </row>
    <row r="17" spans="1:4" ht="45.6" customHeight="1">
      <c r="A17" s="1547"/>
      <c r="B17" s="1548"/>
      <c r="C17" s="1548"/>
      <c r="D17" s="1549"/>
    </row>
    <row r="18" spans="1:4" ht="27" customHeight="1">
      <c r="A18" s="1568" t="s">
        <v>905</v>
      </c>
      <c r="B18" s="1569"/>
      <c r="C18" s="1569"/>
      <c r="D18" s="1570"/>
    </row>
    <row r="19" spans="1:4" ht="45.6" customHeight="1">
      <c r="A19" s="1547"/>
      <c r="B19" s="1548"/>
      <c r="C19" s="1548"/>
      <c r="D19" s="1549"/>
    </row>
    <row r="20" spans="1:4">
      <c r="A20" s="847"/>
      <c r="B20" s="848"/>
      <c r="C20" s="848"/>
      <c r="D20" s="849"/>
    </row>
    <row r="21" spans="1:4" ht="18" customHeight="1">
      <c r="A21" s="850"/>
      <c r="B21" s="851"/>
      <c r="C21" s="851"/>
      <c r="D21" s="852"/>
    </row>
    <row r="22" spans="1:4" ht="15.75" thickBot="1">
      <c r="A22" s="847"/>
      <c r="B22" s="848"/>
      <c r="C22" s="848"/>
      <c r="D22" s="849"/>
    </row>
    <row r="23" spans="1:4" ht="21" customHeight="1" thickBot="1">
      <c r="A23" s="869" t="s">
        <v>161</v>
      </c>
      <c r="B23" s="870"/>
      <c r="C23" s="853" t="s">
        <v>162</v>
      </c>
      <c r="D23" s="871"/>
    </row>
    <row r="24" spans="1:4" ht="16.149999999999999" customHeight="1">
      <c r="A24" s="855"/>
      <c r="B24" s="856"/>
      <c r="C24" s="856"/>
      <c r="D24" s="857"/>
    </row>
    <row r="25" spans="1:4" ht="23.45" customHeight="1">
      <c r="A25" s="1550" t="s">
        <v>906</v>
      </c>
      <c r="B25" s="1551"/>
      <c r="C25" s="1551"/>
      <c r="D25" s="1552"/>
    </row>
    <row r="26" spans="1:4" ht="22.15" customHeight="1">
      <c r="A26" s="1553" t="s">
        <v>907</v>
      </c>
      <c r="B26" s="1554"/>
      <c r="C26" s="1554"/>
      <c r="D26" s="1555"/>
    </row>
    <row r="27" spans="1:4" ht="18" customHeight="1">
      <c r="A27" s="858"/>
      <c r="B27" s="859"/>
      <c r="C27" s="859"/>
      <c r="D27" s="860"/>
    </row>
    <row r="28" spans="1:4" ht="18" customHeight="1">
      <c r="A28" s="861" t="s">
        <v>908</v>
      </c>
      <c r="B28" s="1556"/>
      <c r="C28" s="1557"/>
      <c r="D28" s="1558"/>
    </row>
    <row r="29" spans="1:4" ht="18" customHeight="1">
      <c r="A29" s="862"/>
      <c r="B29" s="863"/>
      <c r="C29" s="863"/>
      <c r="D29" s="864"/>
    </row>
    <row r="30" spans="1:4" ht="18" customHeight="1">
      <c r="A30" s="1553" t="s">
        <v>909</v>
      </c>
      <c r="B30" s="1554"/>
      <c r="C30" s="1554"/>
      <c r="D30" s="1555"/>
    </row>
    <row r="31" spans="1:4" ht="18" customHeight="1">
      <c r="A31" s="1559"/>
      <c r="B31" s="1560"/>
      <c r="C31" s="1560"/>
      <c r="D31" s="1561"/>
    </row>
    <row r="32" spans="1:4" ht="18" customHeight="1">
      <c r="A32" s="1562"/>
      <c r="B32" s="1563"/>
      <c r="C32" s="1563"/>
      <c r="D32" s="1564"/>
    </row>
    <row r="33" spans="1:4" ht="18" customHeight="1">
      <c r="A33" s="1565"/>
      <c r="B33" s="1566"/>
      <c r="C33" s="1566"/>
      <c r="D33" s="1567"/>
    </row>
    <row r="34" spans="1:4" ht="18" customHeight="1" thickBot="1">
      <c r="A34" s="1540"/>
      <c r="B34" s="1541"/>
      <c r="C34" s="1541"/>
      <c r="D34" s="1542"/>
    </row>
    <row r="35" spans="1:4" ht="22.15" customHeight="1" thickBot="1">
      <c r="A35" s="1543" t="s">
        <v>910</v>
      </c>
      <c r="B35" s="1544"/>
      <c r="C35" s="868"/>
      <c r="D35" s="854" t="s">
        <v>162</v>
      </c>
    </row>
    <row r="36" spans="1:4">
      <c r="A36" s="838"/>
      <c r="B36" s="838"/>
      <c r="C36" s="838"/>
      <c r="D36" s="865"/>
    </row>
    <row r="37" spans="1:4" ht="28.9" customHeight="1">
      <c r="A37" s="1545" t="s">
        <v>695</v>
      </c>
      <c r="B37" s="1545"/>
      <c r="C37" s="1545"/>
      <c r="D37" s="1546"/>
    </row>
  </sheetData>
  <sheetProtection algorithmName="SHA-512" hashValue="titCT5vPy9wSWGPSIwxeD4nc4s01h8+0B+TjBc+IrYbTY2oPQ4TAg87x7KxDojc+cRqJIOTVdm2Kz/Qk3Gar1Q==" saltValue="nAJNAQec5qm+tXrNQ/JVLg==" spinCount="100000" sheet="1" objects="1" scenarios="1"/>
  <mergeCells count="21">
    <mergeCell ref="A18:D18"/>
    <mergeCell ref="A2:D2"/>
    <mergeCell ref="A4:D4"/>
    <mergeCell ref="A10:B10"/>
    <mergeCell ref="C10:D10"/>
    <mergeCell ref="A11:D11"/>
    <mergeCell ref="A12:D12"/>
    <mergeCell ref="A13:D13"/>
    <mergeCell ref="A14:D14"/>
    <mergeCell ref="A15:D15"/>
    <mergeCell ref="A16:D16"/>
    <mergeCell ref="A17:D17"/>
    <mergeCell ref="A34:D34"/>
    <mergeCell ref="A35:B35"/>
    <mergeCell ref="A37:D37"/>
    <mergeCell ref="A19:D19"/>
    <mergeCell ref="A25:D25"/>
    <mergeCell ref="A26:D26"/>
    <mergeCell ref="B28:D28"/>
    <mergeCell ref="A30:D30"/>
    <mergeCell ref="A31:D33"/>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Check Box 1">
              <controlPr defaultSize="0" autoFill="0" autoLine="0" autoPict="0">
                <anchor moveWithCells="1">
                  <from>
                    <xdr:col>2</xdr:col>
                    <xdr:colOff>200025</xdr:colOff>
                    <xdr:row>8</xdr:row>
                    <xdr:rowOff>0</xdr:rowOff>
                  </from>
                  <to>
                    <xdr:col>2</xdr:col>
                    <xdr:colOff>1514475</xdr:colOff>
                    <xdr:row>9</xdr:row>
                    <xdr:rowOff>9525</xdr:rowOff>
                  </to>
                </anchor>
              </controlPr>
            </control>
          </mc:Choice>
        </mc:AlternateContent>
        <mc:AlternateContent xmlns:mc="http://schemas.openxmlformats.org/markup-compatibility/2006">
          <mc:Choice Requires="x14">
            <control shapeId="125954" r:id="rId5" name="Check Box 2">
              <controlPr defaultSize="0" autoFill="0" autoLine="0" autoPict="0">
                <anchor moveWithCells="1">
                  <from>
                    <xdr:col>3</xdr:col>
                    <xdr:colOff>133350</xdr:colOff>
                    <xdr:row>7</xdr:row>
                    <xdr:rowOff>219075</xdr:rowOff>
                  </from>
                  <to>
                    <xdr:col>3</xdr:col>
                    <xdr:colOff>2181225</xdr:colOff>
                    <xdr:row>9</xdr:row>
                    <xdr:rowOff>38100</xdr:rowOff>
                  </to>
                </anchor>
              </controlPr>
            </control>
          </mc:Choice>
        </mc:AlternateContent>
        <mc:AlternateContent xmlns:mc="http://schemas.openxmlformats.org/markup-compatibility/2006">
          <mc:Choice Requires="x14">
            <control shapeId="125955" r:id="rId6" name="Check Box 3">
              <controlPr defaultSize="0" autoFill="0" autoLine="0" autoPict="0">
                <anchor moveWithCells="1">
                  <from>
                    <xdr:col>0</xdr:col>
                    <xdr:colOff>142875</xdr:colOff>
                    <xdr:row>20</xdr:row>
                    <xdr:rowOff>19050</xdr:rowOff>
                  </from>
                  <to>
                    <xdr:col>3</xdr:col>
                    <xdr:colOff>1733550</xdr:colOff>
                    <xdr:row>20</xdr:row>
                    <xdr:rowOff>171450</xdr:rowOff>
                  </to>
                </anchor>
              </controlPr>
            </control>
          </mc:Choice>
        </mc:AlternateContent>
        <mc:AlternateContent xmlns:mc="http://schemas.openxmlformats.org/markup-compatibility/2006">
          <mc:Choice Requires="x14">
            <control shapeId="125956" r:id="rId7" name="Check Box 4">
              <controlPr defaultSize="0" autoFill="0" autoLine="0" autoPict="0">
                <anchor moveWithCells="1">
                  <from>
                    <xdr:col>0</xdr:col>
                    <xdr:colOff>333375</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125957" r:id="rId8" name="Check Box 5">
              <controlPr defaultSize="0" autoFill="0" autoLine="0" autoPict="0">
                <anchor moveWithCells="1">
                  <from>
                    <xdr:col>1</xdr:col>
                    <xdr:colOff>2038350</xdr:colOff>
                    <xdr:row>25</xdr:row>
                    <xdr:rowOff>266700</xdr:rowOff>
                  </from>
                  <to>
                    <xdr:col>2</xdr:col>
                    <xdr:colOff>809625</xdr:colOff>
                    <xdr:row>27</xdr:row>
                    <xdr:rowOff>38100</xdr:rowOff>
                  </to>
                </anchor>
              </controlPr>
            </control>
          </mc:Choice>
        </mc:AlternateContent>
        <mc:AlternateContent xmlns:mc="http://schemas.openxmlformats.org/markup-compatibility/2006">
          <mc:Choice Requires="x14">
            <control shapeId="125958" r:id="rId9" name="Check Box 6">
              <controlPr defaultSize="0" autoFill="0" autoLine="0" autoPict="0">
                <anchor moveWithCells="1">
                  <from>
                    <xdr:col>3</xdr:col>
                    <xdr:colOff>76200</xdr:colOff>
                    <xdr:row>25</xdr:row>
                    <xdr:rowOff>276225</xdr:rowOff>
                  </from>
                  <to>
                    <xdr:col>3</xdr:col>
                    <xdr:colOff>2124075</xdr:colOff>
                    <xdr:row>27</xdr:row>
                    <xdr:rowOff>38100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7C0E-3C49-490C-AD21-8B1BC17D9DE2}">
  <sheetPr codeName="Sheet23">
    <tabColor theme="0" tint="-0.34998626667073579"/>
  </sheetPr>
  <dimension ref="A1:G51"/>
  <sheetViews>
    <sheetView zoomScaleNormal="100" workbookViewId="0">
      <selection sqref="A1:G1"/>
    </sheetView>
  </sheetViews>
  <sheetFormatPr defaultColWidth="9.140625" defaultRowHeight="15"/>
  <cols>
    <col min="1" max="1" width="23" style="1" customWidth="1"/>
    <col min="2" max="3" width="16.85546875" style="1" customWidth="1"/>
    <col min="4" max="4" width="40.28515625" style="1" customWidth="1"/>
    <col min="5" max="7" width="16.85546875" style="1" customWidth="1"/>
    <col min="8" max="16384" width="9.140625" style="1"/>
  </cols>
  <sheetData>
    <row r="1" spans="1:7" ht="24" thickBot="1">
      <c r="A1" s="1589" t="s">
        <v>920</v>
      </c>
      <c r="B1" s="1590"/>
      <c r="C1" s="1590"/>
      <c r="D1" s="1590"/>
      <c r="E1" s="1590"/>
      <c r="F1" s="1590"/>
      <c r="G1" s="1591"/>
    </row>
    <row r="2" spans="1:7" ht="15.75" thickBot="1">
      <c r="A2" s="887"/>
      <c r="B2" s="887"/>
      <c r="C2" s="887"/>
      <c r="D2" s="888" t="s">
        <v>921</v>
      </c>
      <c r="E2" s="887"/>
      <c r="F2" s="887"/>
      <c r="G2" s="887"/>
    </row>
    <row r="3" spans="1:7" ht="24" thickBot="1">
      <c r="A3" s="1589" t="s">
        <v>922</v>
      </c>
      <c r="B3" s="1590"/>
      <c r="C3" s="1590"/>
      <c r="D3" s="1590"/>
      <c r="E3" s="1590"/>
      <c r="F3" s="1590"/>
      <c r="G3" s="1591"/>
    </row>
    <row r="4" spans="1:7" ht="38.25" thickBot="1">
      <c r="A4" s="46" t="s">
        <v>196</v>
      </c>
      <c r="B4" s="47" t="s">
        <v>197</v>
      </c>
      <c r="C4" s="47" t="s">
        <v>198</v>
      </c>
      <c r="D4" s="47" t="s">
        <v>199</v>
      </c>
      <c r="E4" s="47" t="s">
        <v>200</v>
      </c>
      <c r="F4" s="47" t="s">
        <v>201</v>
      </c>
      <c r="G4" s="47" t="s">
        <v>202</v>
      </c>
    </row>
    <row r="5" spans="1:7" ht="32.25" thickBot="1">
      <c r="A5" s="48" t="s">
        <v>203</v>
      </c>
      <c r="B5" s="49" t="s">
        <v>204</v>
      </c>
      <c r="C5" s="49">
        <v>19</v>
      </c>
      <c r="D5" s="50" t="s">
        <v>205</v>
      </c>
      <c r="E5" s="49" t="s">
        <v>206</v>
      </c>
      <c r="F5" s="49"/>
      <c r="G5" s="49"/>
    </row>
    <row r="6" spans="1:7" ht="48" thickBot="1">
      <c r="A6" s="48" t="s">
        <v>207</v>
      </c>
      <c r="B6" s="49" t="s">
        <v>208</v>
      </c>
      <c r="C6" s="49">
        <v>21</v>
      </c>
      <c r="D6" s="50" t="s">
        <v>209</v>
      </c>
      <c r="E6" s="49" t="s">
        <v>109</v>
      </c>
      <c r="F6" s="49" t="s">
        <v>206</v>
      </c>
      <c r="G6" s="49"/>
    </row>
    <row r="7" spans="1:7" ht="48" thickBot="1">
      <c r="A7" s="48" t="s">
        <v>210</v>
      </c>
      <c r="B7" s="51" t="s">
        <v>211</v>
      </c>
      <c r="C7" s="49">
        <v>22</v>
      </c>
      <c r="D7" s="50" t="s">
        <v>212</v>
      </c>
      <c r="E7" s="49"/>
      <c r="F7" s="49" t="s">
        <v>206</v>
      </c>
      <c r="G7" s="49"/>
    </row>
    <row r="8" spans="1:7" ht="111" thickBot="1">
      <c r="A8" s="48" t="s">
        <v>213</v>
      </c>
      <c r="B8" s="49" t="s">
        <v>214</v>
      </c>
      <c r="C8" s="49">
        <v>26</v>
      </c>
      <c r="D8" s="50" t="s">
        <v>215</v>
      </c>
      <c r="E8" s="49"/>
      <c r="F8" s="49" t="s">
        <v>206</v>
      </c>
      <c r="G8" s="49"/>
    </row>
    <row r="9" spans="1:7" ht="63.75" thickBot="1">
      <c r="A9" s="48" t="s">
        <v>216</v>
      </c>
      <c r="B9" s="49" t="s">
        <v>217</v>
      </c>
      <c r="C9" s="49">
        <v>28</v>
      </c>
      <c r="D9" s="50" t="s">
        <v>218</v>
      </c>
      <c r="E9" s="49"/>
      <c r="F9" s="49" t="s">
        <v>206</v>
      </c>
      <c r="G9" s="49"/>
    </row>
    <row r="10" spans="1:7" ht="32.25" thickBot="1">
      <c r="A10" s="48"/>
      <c r="B10" s="49" t="s">
        <v>219</v>
      </c>
      <c r="C10" s="49">
        <v>28</v>
      </c>
      <c r="D10" s="50" t="s">
        <v>220</v>
      </c>
      <c r="E10" s="49"/>
      <c r="F10" s="49" t="s">
        <v>206</v>
      </c>
      <c r="G10" s="49"/>
    </row>
    <row r="11" spans="1:7" ht="63.75" thickBot="1">
      <c r="A11" s="48"/>
      <c r="B11" s="49" t="s">
        <v>221</v>
      </c>
      <c r="C11" s="49">
        <v>29</v>
      </c>
      <c r="D11" s="50" t="s">
        <v>222</v>
      </c>
      <c r="E11" s="49"/>
      <c r="F11" s="49" t="s">
        <v>206</v>
      </c>
      <c r="G11" s="49"/>
    </row>
    <row r="12" spans="1:7" ht="16.5" thickBot="1">
      <c r="A12" s="48"/>
      <c r="B12" s="49" t="s">
        <v>223</v>
      </c>
      <c r="C12" s="49">
        <v>30</v>
      </c>
      <c r="D12" s="50" t="s">
        <v>224</v>
      </c>
      <c r="E12" s="49"/>
      <c r="F12" s="49" t="s">
        <v>206</v>
      </c>
      <c r="G12" s="49"/>
    </row>
    <row r="13" spans="1:7" ht="48" thickBot="1">
      <c r="A13" s="48" t="s">
        <v>225</v>
      </c>
      <c r="B13" s="49">
        <v>14</v>
      </c>
      <c r="C13" s="49">
        <v>32</v>
      </c>
      <c r="D13" s="50" t="s">
        <v>226</v>
      </c>
      <c r="E13" s="49"/>
      <c r="F13" s="49" t="s">
        <v>206</v>
      </c>
      <c r="G13" s="49"/>
    </row>
    <row r="14" spans="1:7" ht="63.75" thickBot="1">
      <c r="A14" s="48" t="s">
        <v>227</v>
      </c>
      <c r="B14" s="49" t="s">
        <v>228</v>
      </c>
      <c r="C14" s="49">
        <v>34</v>
      </c>
      <c r="D14" s="50" t="s">
        <v>229</v>
      </c>
      <c r="E14" s="49"/>
      <c r="F14" s="49" t="s">
        <v>206</v>
      </c>
      <c r="G14" s="49"/>
    </row>
    <row r="15" spans="1:7" ht="95.25" thickBot="1">
      <c r="A15" s="48" t="s">
        <v>230</v>
      </c>
      <c r="B15" s="49" t="s">
        <v>231</v>
      </c>
      <c r="C15" s="49">
        <v>35</v>
      </c>
      <c r="D15" s="50" t="s">
        <v>232</v>
      </c>
      <c r="E15" s="49"/>
      <c r="F15" s="49" t="s">
        <v>206</v>
      </c>
      <c r="G15" s="49"/>
    </row>
    <row r="16" spans="1:7" ht="95.25" thickBot="1">
      <c r="A16" s="48" t="s">
        <v>233</v>
      </c>
      <c r="B16" s="49" t="s">
        <v>234</v>
      </c>
      <c r="C16" s="49">
        <v>37</v>
      </c>
      <c r="D16" s="50" t="s">
        <v>235</v>
      </c>
      <c r="E16" s="49"/>
      <c r="F16" s="49" t="s">
        <v>206</v>
      </c>
      <c r="G16" s="49"/>
    </row>
    <row r="17" spans="1:7" ht="79.5" thickBot="1">
      <c r="A17" s="48"/>
      <c r="B17" s="49" t="s">
        <v>236</v>
      </c>
      <c r="C17" s="49">
        <v>37</v>
      </c>
      <c r="D17" s="50" t="s">
        <v>237</v>
      </c>
      <c r="E17" s="49"/>
      <c r="F17" s="49" t="s">
        <v>206</v>
      </c>
      <c r="G17" s="49"/>
    </row>
    <row r="18" spans="1:7" ht="111" thickBot="1">
      <c r="A18" s="48"/>
      <c r="B18" s="49" t="s">
        <v>238</v>
      </c>
      <c r="C18" s="49">
        <v>37</v>
      </c>
      <c r="D18" s="50" t="s">
        <v>239</v>
      </c>
      <c r="E18" s="49"/>
      <c r="F18" s="49"/>
      <c r="G18" s="49"/>
    </row>
    <row r="19" spans="1:7" ht="95.25" thickBot="1">
      <c r="A19" s="48"/>
      <c r="B19" s="49" t="s">
        <v>240</v>
      </c>
      <c r="C19" s="49">
        <v>37</v>
      </c>
      <c r="D19" s="50" t="s">
        <v>241</v>
      </c>
      <c r="E19" s="49"/>
      <c r="F19" s="49" t="s">
        <v>206</v>
      </c>
      <c r="G19" s="49"/>
    </row>
    <row r="20" spans="1:7" ht="63.75" thickBot="1">
      <c r="A20" s="48" t="s">
        <v>242</v>
      </c>
      <c r="B20" s="49" t="s">
        <v>243</v>
      </c>
      <c r="C20" s="49">
        <v>38</v>
      </c>
      <c r="D20" s="50" t="s">
        <v>244</v>
      </c>
      <c r="E20" s="49"/>
      <c r="F20" s="49" t="s">
        <v>206</v>
      </c>
      <c r="G20" s="49"/>
    </row>
    <row r="21" spans="1:7" ht="48" thickBot="1">
      <c r="A21" s="48"/>
      <c r="B21" s="49" t="s">
        <v>245</v>
      </c>
      <c r="C21" s="49">
        <v>38</v>
      </c>
      <c r="D21" s="50" t="s">
        <v>246</v>
      </c>
      <c r="E21" s="49"/>
      <c r="F21" s="49" t="s">
        <v>206</v>
      </c>
      <c r="G21" s="49"/>
    </row>
    <row r="22" spans="1:7" ht="111" thickBot="1">
      <c r="A22" s="48"/>
      <c r="B22" s="49" t="s">
        <v>247</v>
      </c>
      <c r="C22" s="49">
        <v>38</v>
      </c>
      <c r="D22" s="50" t="s">
        <v>248</v>
      </c>
      <c r="E22" s="49"/>
      <c r="F22" s="49" t="s">
        <v>206</v>
      </c>
      <c r="G22" s="49"/>
    </row>
    <row r="23" spans="1:7" ht="63.75" thickBot="1">
      <c r="A23" s="48"/>
      <c r="B23" s="49" t="s">
        <v>249</v>
      </c>
      <c r="C23" s="49">
        <v>40</v>
      </c>
      <c r="D23" s="50" t="s">
        <v>250</v>
      </c>
      <c r="E23" s="49"/>
      <c r="F23" s="49" t="s">
        <v>206</v>
      </c>
      <c r="G23" s="49"/>
    </row>
    <row r="24" spans="1:7" ht="63.75" thickBot="1">
      <c r="A24" s="48"/>
      <c r="B24" s="49" t="s">
        <v>251</v>
      </c>
      <c r="C24" s="49">
        <v>40</v>
      </c>
      <c r="D24" s="50" t="s">
        <v>252</v>
      </c>
      <c r="E24" s="49"/>
      <c r="F24" s="49" t="s">
        <v>206</v>
      </c>
      <c r="G24" s="49"/>
    </row>
    <row r="25" spans="1:7" ht="48" thickBot="1">
      <c r="A25" s="48" t="s">
        <v>253</v>
      </c>
      <c r="B25" s="49" t="s">
        <v>254</v>
      </c>
      <c r="C25" s="49">
        <v>48</v>
      </c>
      <c r="D25" s="50" t="s">
        <v>255</v>
      </c>
      <c r="E25" s="49"/>
      <c r="F25" s="49" t="s">
        <v>206</v>
      </c>
      <c r="G25" s="49"/>
    </row>
    <row r="26" spans="1:7" ht="48" thickBot="1">
      <c r="A26" s="48"/>
      <c r="B26" s="49" t="s">
        <v>256</v>
      </c>
      <c r="C26" s="49">
        <v>48</v>
      </c>
      <c r="D26" s="50" t="s">
        <v>257</v>
      </c>
      <c r="E26" s="49"/>
      <c r="F26" s="49" t="s">
        <v>206</v>
      </c>
      <c r="G26" s="49"/>
    </row>
    <row r="27" spans="1:7" ht="63.75" thickBot="1">
      <c r="A27" s="48"/>
      <c r="B27" s="49" t="s">
        <v>258</v>
      </c>
      <c r="C27" s="49">
        <v>48</v>
      </c>
      <c r="D27" s="50" t="s">
        <v>259</v>
      </c>
      <c r="E27" s="49"/>
      <c r="F27" s="49" t="s">
        <v>206</v>
      </c>
      <c r="G27" s="49"/>
    </row>
    <row r="28" spans="1:7" ht="79.5" thickBot="1">
      <c r="A28" s="48"/>
      <c r="B28" s="49" t="s">
        <v>260</v>
      </c>
      <c r="C28" s="49">
        <v>7</v>
      </c>
      <c r="D28" s="50" t="s">
        <v>261</v>
      </c>
      <c r="E28" s="49"/>
      <c r="F28" s="49" t="s">
        <v>206</v>
      </c>
      <c r="G28" s="49"/>
    </row>
    <row r="29" spans="1:7" ht="63.75" thickBot="1">
      <c r="A29" s="48" t="s">
        <v>262</v>
      </c>
      <c r="B29" s="49" t="s">
        <v>263</v>
      </c>
      <c r="C29" s="49">
        <v>50</v>
      </c>
      <c r="D29" s="50" t="s">
        <v>264</v>
      </c>
      <c r="E29" s="49"/>
      <c r="F29" s="49" t="s">
        <v>206</v>
      </c>
      <c r="G29" s="49"/>
    </row>
    <row r="30" spans="1:7" ht="32.25" thickBot="1">
      <c r="A30" s="48"/>
      <c r="B30" s="49" t="s">
        <v>265</v>
      </c>
      <c r="C30" s="49">
        <v>52</v>
      </c>
      <c r="D30" s="50" t="s">
        <v>266</v>
      </c>
      <c r="E30" s="49"/>
      <c r="F30" s="49" t="s">
        <v>206</v>
      </c>
      <c r="G30" s="49"/>
    </row>
    <row r="31" spans="1:7" ht="95.25" thickBot="1">
      <c r="A31" s="48" t="s">
        <v>267</v>
      </c>
      <c r="B31" s="49" t="s">
        <v>268</v>
      </c>
      <c r="C31" s="49">
        <v>52</v>
      </c>
      <c r="D31" s="50" t="s">
        <v>269</v>
      </c>
      <c r="E31" s="49"/>
      <c r="F31" s="49" t="s">
        <v>206</v>
      </c>
      <c r="G31" s="49"/>
    </row>
    <row r="32" spans="1:7" ht="126.75" thickBot="1">
      <c r="A32" s="48" t="s">
        <v>270</v>
      </c>
      <c r="B32" s="49" t="s">
        <v>271</v>
      </c>
      <c r="C32" s="49">
        <v>53</v>
      </c>
      <c r="D32" s="50" t="s">
        <v>272</v>
      </c>
      <c r="E32" s="49"/>
      <c r="F32" s="49" t="s">
        <v>206</v>
      </c>
      <c r="G32" s="49"/>
    </row>
    <row r="33" spans="1:7" ht="32.25" thickBot="1">
      <c r="A33" s="48"/>
      <c r="B33" s="49" t="s">
        <v>273</v>
      </c>
      <c r="C33" s="49">
        <v>55</v>
      </c>
      <c r="D33" s="50" t="s">
        <v>274</v>
      </c>
      <c r="E33" s="49"/>
      <c r="F33" s="49" t="s">
        <v>206</v>
      </c>
      <c r="G33" s="49"/>
    </row>
    <row r="34" spans="1:7" ht="48" thickBot="1">
      <c r="A34" s="48" t="s">
        <v>275</v>
      </c>
      <c r="B34" s="49" t="s">
        <v>276</v>
      </c>
      <c r="C34" s="49">
        <v>56</v>
      </c>
      <c r="D34" s="50" t="s">
        <v>277</v>
      </c>
      <c r="E34" s="49"/>
      <c r="F34" s="49" t="s">
        <v>206</v>
      </c>
      <c r="G34" s="49"/>
    </row>
    <row r="35" spans="1:7" ht="79.5" thickBot="1">
      <c r="A35" s="48"/>
      <c r="B35" s="49" t="s">
        <v>278</v>
      </c>
      <c r="C35" s="49">
        <v>56</v>
      </c>
      <c r="D35" s="50" t="s">
        <v>279</v>
      </c>
      <c r="E35" s="49"/>
      <c r="F35" s="49" t="s">
        <v>206</v>
      </c>
      <c r="G35" s="49"/>
    </row>
    <row r="36" spans="1:7" ht="48" thickBot="1">
      <c r="A36" s="48" t="s">
        <v>280</v>
      </c>
      <c r="B36" s="49">
        <v>26</v>
      </c>
      <c r="C36" s="49">
        <v>58</v>
      </c>
      <c r="D36" s="50" t="s">
        <v>281</v>
      </c>
      <c r="E36" s="49"/>
      <c r="F36" s="49" t="s">
        <v>206</v>
      </c>
      <c r="G36" s="49"/>
    </row>
    <row r="37" spans="1:7" ht="48" thickBot="1">
      <c r="A37" s="48" t="s">
        <v>282</v>
      </c>
      <c r="B37" s="49">
        <v>27</v>
      </c>
      <c r="C37" s="49">
        <v>58</v>
      </c>
      <c r="D37" s="50" t="s">
        <v>283</v>
      </c>
      <c r="E37" s="49"/>
      <c r="F37" s="49" t="s">
        <v>284</v>
      </c>
      <c r="G37" s="49"/>
    </row>
    <row r="38" spans="1:7" ht="48" thickBot="1">
      <c r="A38" s="48" t="s">
        <v>285</v>
      </c>
      <c r="B38" s="49" t="s">
        <v>286</v>
      </c>
      <c r="C38" s="49">
        <v>59</v>
      </c>
      <c r="D38" s="50" t="s">
        <v>287</v>
      </c>
      <c r="E38" s="49" t="s">
        <v>288</v>
      </c>
      <c r="F38" s="49"/>
      <c r="G38" s="49"/>
    </row>
    <row r="39" spans="1:7" ht="48" thickBot="1">
      <c r="A39" s="48"/>
      <c r="B39" s="49" t="s">
        <v>289</v>
      </c>
      <c r="C39" s="49">
        <v>59</v>
      </c>
      <c r="D39" s="50" t="s">
        <v>290</v>
      </c>
      <c r="E39" s="49"/>
      <c r="F39" s="49" t="s">
        <v>206</v>
      </c>
      <c r="G39" s="49"/>
    </row>
    <row r="40" spans="1:7" ht="63.75" thickBot="1">
      <c r="A40" s="48" t="s">
        <v>291</v>
      </c>
      <c r="B40" s="49" t="s">
        <v>292</v>
      </c>
      <c r="C40" s="49">
        <v>60</v>
      </c>
      <c r="D40" s="50" t="s">
        <v>293</v>
      </c>
      <c r="E40" s="49"/>
      <c r="F40" s="49"/>
      <c r="G40" s="49" t="s">
        <v>206</v>
      </c>
    </row>
    <row r="41" spans="1:7" ht="48" thickBot="1">
      <c r="A41" s="48" t="s">
        <v>294</v>
      </c>
      <c r="B41" s="49" t="s">
        <v>295</v>
      </c>
      <c r="C41" s="49">
        <v>61</v>
      </c>
      <c r="D41" s="50" t="s">
        <v>296</v>
      </c>
      <c r="E41" s="49" t="s">
        <v>206</v>
      </c>
      <c r="F41" s="49"/>
      <c r="G41" s="49"/>
    </row>
    <row r="42" spans="1:7" ht="32.25" thickBot="1">
      <c r="A42" s="48"/>
      <c r="B42" s="49" t="s">
        <v>297</v>
      </c>
      <c r="C42" s="49">
        <v>62</v>
      </c>
      <c r="D42" s="50" t="s">
        <v>298</v>
      </c>
      <c r="E42" s="49" t="s">
        <v>206</v>
      </c>
      <c r="F42" s="49"/>
      <c r="G42" s="49"/>
    </row>
    <row r="43" spans="1:7" ht="32.25" thickBot="1">
      <c r="A43" s="48"/>
      <c r="B43" s="49" t="s">
        <v>299</v>
      </c>
      <c r="C43" s="49">
        <v>62</v>
      </c>
      <c r="D43" s="50" t="s">
        <v>300</v>
      </c>
      <c r="E43" s="49" t="s">
        <v>206</v>
      </c>
      <c r="F43" s="49"/>
      <c r="G43" s="49"/>
    </row>
    <row r="44" spans="1:7" ht="32.25" thickBot="1">
      <c r="A44" s="48" t="s">
        <v>301</v>
      </c>
      <c r="B44" s="49">
        <v>32</v>
      </c>
      <c r="C44" s="49">
        <v>64</v>
      </c>
      <c r="D44" s="50" t="s">
        <v>302</v>
      </c>
      <c r="E44" s="49"/>
      <c r="F44" s="49" t="s">
        <v>206</v>
      </c>
      <c r="G44" s="49"/>
    </row>
    <row r="45" spans="1:7" ht="32.25" thickBot="1">
      <c r="A45" s="48" t="s">
        <v>303</v>
      </c>
      <c r="B45" s="49">
        <v>33</v>
      </c>
      <c r="C45" s="49">
        <v>64</v>
      </c>
      <c r="D45" s="50" t="s">
        <v>304</v>
      </c>
      <c r="E45" s="49" t="s">
        <v>206</v>
      </c>
      <c r="F45" s="49"/>
      <c r="G45" s="49"/>
    </row>
    <row r="46" spans="1:7" ht="79.5" thickBot="1">
      <c r="A46" s="48" t="s">
        <v>305</v>
      </c>
      <c r="B46" s="49" t="s">
        <v>306</v>
      </c>
      <c r="C46" s="49">
        <v>65</v>
      </c>
      <c r="D46" s="50" t="s">
        <v>307</v>
      </c>
      <c r="E46" s="49" t="s">
        <v>206</v>
      </c>
      <c r="F46" s="49"/>
      <c r="G46" s="49"/>
    </row>
    <row r="47" spans="1:7" ht="48" thickBot="1">
      <c r="A47" s="48"/>
      <c r="B47" s="49" t="s">
        <v>308</v>
      </c>
      <c r="C47" s="49">
        <v>65</v>
      </c>
      <c r="D47" s="50" t="s">
        <v>309</v>
      </c>
      <c r="E47" s="49" t="s">
        <v>206</v>
      </c>
      <c r="F47" s="49"/>
      <c r="G47" s="49"/>
    </row>
    <row r="48" spans="1:7" ht="63.75" thickBot="1">
      <c r="A48" s="48"/>
      <c r="B48" s="49" t="s">
        <v>310</v>
      </c>
      <c r="C48" s="49">
        <v>65</v>
      </c>
      <c r="D48" s="50" t="s">
        <v>311</v>
      </c>
      <c r="E48" s="49"/>
      <c r="F48" s="49" t="s">
        <v>206</v>
      </c>
      <c r="G48" s="49"/>
    </row>
    <row r="49" spans="1:7" ht="95.25" thickBot="1">
      <c r="A49" s="48" t="s">
        <v>312</v>
      </c>
      <c r="B49" s="49" t="s">
        <v>313</v>
      </c>
      <c r="C49" s="49">
        <v>68</v>
      </c>
      <c r="D49" s="50" t="s">
        <v>314</v>
      </c>
      <c r="E49" s="49"/>
      <c r="F49" s="49" t="s">
        <v>206</v>
      </c>
      <c r="G49" s="49"/>
    </row>
    <row r="50" spans="1:7" ht="32.25" thickBot="1">
      <c r="A50" s="48" t="s">
        <v>315</v>
      </c>
      <c r="B50" s="49" t="s">
        <v>316</v>
      </c>
      <c r="C50" s="49">
        <v>71</v>
      </c>
      <c r="D50" s="50" t="s">
        <v>317</v>
      </c>
      <c r="E50" s="49"/>
      <c r="F50" s="49" t="s">
        <v>206</v>
      </c>
      <c r="G50" s="49"/>
    </row>
    <row r="51" spans="1:7" ht="32.25" thickBot="1">
      <c r="A51" s="48" t="s">
        <v>318</v>
      </c>
      <c r="B51" s="49">
        <v>39</v>
      </c>
      <c r="C51" s="49">
        <v>72</v>
      </c>
      <c r="D51" s="50" t="s">
        <v>319</v>
      </c>
      <c r="E51" s="49" t="s">
        <v>206</v>
      </c>
      <c r="F51" s="49"/>
      <c r="G51" s="49"/>
    </row>
  </sheetData>
  <sheetProtection algorithmName="SHA-512" hashValue="rm4ReGQEsmqo7ibvydZs0zyV4r2wCSq5lGaCXSLwVeRtD3k9indfaD0b+E47nEWwd75kE3cJYOyONXwDd1OngA==" saltValue="/mnzcaoCp2MoZAdFHhiJwA==" spinCount="100000" sheet="1" objects="1" scenarios="1"/>
  <mergeCells count="2">
    <mergeCell ref="A1:G1"/>
    <mergeCell ref="A3:G3"/>
  </mergeCells>
  <hyperlinks>
    <hyperlink ref="D2" r:id="rId1" xr:uid="{29BF0FEE-7B80-4D2B-BE6D-2D19825D5B9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B0516-3C58-4FB0-9896-85F5AFA9FF1A}">
  <sheetPr codeName="Sheet24">
    <tabColor theme="0" tint="-0.34998626667073579"/>
  </sheetPr>
  <dimension ref="B3:T26"/>
  <sheetViews>
    <sheetView workbookViewId="0">
      <selection activeCell="Q32" sqref="Q32"/>
    </sheetView>
  </sheetViews>
  <sheetFormatPr defaultRowHeight="15"/>
  <sheetData>
    <row r="3" spans="2:20">
      <c r="B3" s="55" t="s">
        <v>320</v>
      </c>
      <c r="C3" s="56" t="s">
        <v>321</v>
      </c>
    </row>
    <row r="4" spans="2:20">
      <c r="B4" s="55" t="s">
        <v>322</v>
      </c>
      <c r="C4" s="56" t="s">
        <v>323</v>
      </c>
    </row>
    <row r="5" spans="2:20">
      <c r="B5" s="55"/>
      <c r="C5" s="56"/>
    </row>
    <row r="7" spans="2:20" ht="15.75" thickBot="1">
      <c r="C7" s="57" t="s">
        <v>324</v>
      </c>
    </row>
    <row r="8" spans="2:20" ht="60.75" thickBot="1">
      <c r="C8" s="58" t="s">
        <v>325</v>
      </c>
      <c r="D8" s="59" t="s">
        <v>326</v>
      </c>
      <c r="E8" s="59" t="s">
        <v>327</v>
      </c>
      <c r="F8" s="59" t="s">
        <v>328</v>
      </c>
      <c r="G8" s="59" t="s">
        <v>329</v>
      </c>
      <c r="H8" s="59" t="s">
        <v>330</v>
      </c>
      <c r="I8" s="59" t="s">
        <v>331</v>
      </c>
      <c r="J8" s="59" t="s">
        <v>332</v>
      </c>
      <c r="K8" s="59" t="s">
        <v>333</v>
      </c>
      <c r="L8" s="59" t="s">
        <v>334</v>
      </c>
      <c r="M8" s="53" t="s">
        <v>335</v>
      </c>
      <c r="N8" s="53" t="s">
        <v>336</v>
      </c>
      <c r="O8" s="53" t="s">
        <v>337</v>
      </c>
      <c r="P8" s="53" t="s">
        <v>338</v>
      </c>
      <c r="Q8" s="53" t="s">
        <v>339</v>
      </c>
      <c r="R8" s="53" t="s">
        <v>340</v>
      </c>
      <c r="S8" s="53" t="s">
        <v>341</v>
      </c>
      <c r="T8" s="54" t="s">
        <v>342</v>
      </c>
    </row>
    <row r="9" spans="2:20">
      <c r="C9" s="52">
        <v>1</v>
      </c>
      <c r="D9" s="52">
        <v>400</v>
      </c>
      <c r="E9" s="52">
        <v>100000</v>
      </c>
      <c r="F9" s="60">
        <v>2467.7335038059832</v>
      </c>
      <c r="G9" s="61">
        <v>0.12051058895207853</v>
      </c>
      <c r="H9" s="60">
        <v>200</v>
      </c>
      <c r="I9" s="61">
        <v>1.2120990721925231E-2</v>
      </c>
      <c r="J9" s="60">
        <v>3145.9548750765962</v>
      </c>
      <c r="K9" s="61">
        <v>0.15423076136588021</v>
      </c>
      <c r="L9" s="61">
        <v>4.2143606084126532E-2</v>
      </c>
      <c r="M9" s="61">
        <v>1.7241379310344827E-2</v>
      </c>
      <c r="N9" s="61">
        <v>3.9968652037617555E-2</v>
      </c>
      <c r="O9" s="61">
        <v>3.4482758620689655E-2</v>
      </c>
      <c r="P9" s="61">
        <v>3.4482758620689655E-2</v>
      </c>
      <c r="Q9" s="61">
        <v>0.16065830721003135</v>
      </c>
      <c r="R9" s="61">
        <v>0.43965517241379309</v>
      </c>
      <c r="S9" s="61">
        <v>0.2280564263322884</v>
      </c>
      <c r="T9" s="61">
        <v>4.5454545454545456E-2</v>
      </c>
    </row>
    <row r="10" spans="2:20">
      <c r="C10" s="52">
        <v>2</v>
      </c>
      <c r="D10" s="52">
        <v>100</v>
      </c>
      <c r="E10" s="52">
        <v>399</v>
      </c>
      <c r="F10" s="60">
        <v>1550</v>
      </c>
      <c r="G10" s="61">
        <v>0.1179527539781777</v>
      </c>
      <c r="H10" s="60">
        <v>350</v>
      </c>
      <c r="I10" s="61">
        <v>4.1693999141740025E-2</v>
      </c>
      <c r="J10" s="60">
        <v>2000</v>
      </c>
      <c r="K10" s="61">
        <v>0.15423076136588021</v>
      </c>
      <c r="L10" s="61">
        <v>6.4500000000000002E-2</v>
      </c>
      <c r="M10" s="61">
        <v>0</v>
      </c>
      <c r="N10" s="61">
        <v>0</v>
      </c>
      <c r="O10" s="61">
        <v>0</v>
      </c>
      <c r="P10" s="61">
        <v>0</v>
      </c>
      <c r="Q10" s="61">
        <v>0.22317460317460314</v>
      </c>
      <c r="R10" s="61">
        <v>0.22222222222222221</v>
      </c>
      <c r="S10" s="61">
        <v>0.28380952380952384</v>
      </c>
      <c r="T10" s="61">
        <v>0.27079365079365081</v>
      </c>
    </row>
    <row r="11" spans="2:20">
      <c r="C11" s="52">
        <v>3</v>
      </c>
      <c r="D11" s="52">
        <v>25</v>
      </c>
      <c r="E11" s="52">
        <v>99</v>
      </c>
      <c r="F11" s="60">
        <v>1223.3477662840028</v>
      </c>
      <c r="G11" s="61">
        <v>0.11788207387881688</v>
      </c>
      <c r="H11" s="60">
        <v>500</v>
      </c>
      <c r="I11" s="61">
        <v>6.519428005418948E-2</v>
      </c>
      <c r="J11" s="60">
        <v>1522.5065692417284</v>
      </c>
      <c r="K11" s="61">
        <v>0.14535013007778755</v>
      </c>
      <c r="L11" s="61">
        <v>8.0990975878268048E-2</v>
      </c>
      <c r="M11" s="61">
        <v>0</v>
      </c>
      <c r="N11" s="61">
        <v>0</v>
      </c>
      <c r="O11" s="61">
        <v>0</v>
      </c>
      <c r="P11" s="61">
        <v>0</v>
      </c>
      <c r="Q11" s="61">
        <v>0.125</v>
      </c>
      <c r="R11" s="61">
        <v>0.22222222222222221</v>
      </c>
      <c r="S11" s="61">
        <v>0.1111111111111111</v>
      </c>
      <c r="T11" s="61">
        <v>0.54166666666666663</v>
      </c>
    </row>
    <row r="12" spans="2:20">
      <c r="C12" s="52">
        <v>4</v>
      </c>
      <c r="D12" s="52">
        <v>10</v>
      </c>
      <c r="E12" s="52">
        <v>24</v>
      </c>
      <c r="F12" s="60">
        <v>810.86418560606057</v>
      </c>
      <c r="G12" s="61">
        <v>0.12122971619068959</v>
      </c>
      <c r="H12" s="60">
        <v>650</v>
      </c>
      <c r="I12" s="61">
        <v>0.08</v>
      </c>
      <c r="J12" s="60">
        <v>1039.9936515151514</v>
      </c>
      <c r="K12" s="61">
        <v>0.14956476827315718</v>
      </c>
      <c r="L12" s="61">
        <v>0.15492424242424244</v>
      </c>
      <c r="M12" s="61">
        <v>0</v>
      </c>
      <c r="N12" s="61">
        <v>0</v>
      </c>
      <c r="O12" s="61">
        <v>0</v>
      </c>
      <c r="P12" s="61">
        <v>0</v>
      </c>
      <c r="Q12" s="61">
        <v>0</v>
      </c>
      <c r="R12" s="61">
        <v>0</v>
      </c>
      <c r="S12" s="61">
        <v>0.2</v>
      </c>
      <c r="T12" s="61">
        <v>0.8</v>
      </c>
    </row>
    <row r="13" spans="2:20">
      <c r="C13" s="52">
        <v>5</v>
      </c>
      <c r="D13" s="52">
        <v>1</v>
      </c>
      <c r="E13" s="52">
        <v>9</v>
      </c>
      <c r="F13" s="60">
        <v>463.31333333333333</v>
      </c>
      <c r="G13" s="61">
        <v>4.8056683534649834E-2</v>
      </c>
      <c r="H13" s="60">
        <v>815.95085714285722</v>
      </c>
      <c r="I13" s="61">
        <v>8.6640054946108574E-2</v>
      </c>
      <c r="J13" s="60">
        <v>500</v>
      </c>
      <c r="K13" s="61">
        <v>4.9853250509048513E-2</v>
      </c>
      <c r="L13" s="61"/>
      <c r="M13" s="61">
        <v>0</v>
      </c>
      <c r="N13" s="61">
        <v>0</v>
      </c>
      <c r="O13" s="61">
        <v>0</v>
      </c>
      <c r="P13" s="61">
        <v>0</v>
      </c>
      <c r="Q13" s="61">
        <v>0</v>
      </c>
      <c r="R13" s="61">
        <v>0</v>
      </c>
      <c r="S13" s="61">
        <v>0.2</v>
      </c>
      <c r="T13" s="61">
        <v>0.8</v>
      </c>
    </row>
    <row r="17" spans="3:16" ht="15.75" thickBot="1">
      <c r="C17" s="57" t="s">
        <v>343</v>
      </c>
    </row>
    <row r="18" spans="3:16" ht="15.75" thickBot="1">
      <c r="C18" s="58" t="s">
        <v>344</v>
      </c>
      <c r="D18" s="59" t="s">
        <v>345</v>
      </c>
      <c r="E18" s="59" t="s">
        <v>346</v>
      </c>
      <c r="F18" s="59" t="s">
        <v>347</v>
      </c>
      <c r="G18" s="59" t="s">
        <v>348</v>
      </c>
      <c r="H18" s="59" t="s">
        <v>349</v>
      </c>
      <c r="I18" s="59" t="s">
        <v>350</v>
      </c>
      <c r="J18" s="59" t="s">
        <v>351</v>
      </c>
      <c r="K18" s="59" t="s">
        <v>352</v>
      </c>
      <c r="L18" s="59" t="s">
        <v>353</v>
      </c>
      <c r="M18" s="59" t="s">
        <v>354</v>
      </c>
      <c r="N18" s="59" t="s">
        <v>355</v>
      </c>
      <c r="O18" s="59" t="s">
        <v>356</v>
      </c>
      <c r="P18" s="62" t="s">
        <v>357</v>
      </c>
    </row>
    <row r="19" spans="3:16">
      <c r="C19" s="63">
        <v>2017</v>
      </c>
      <c r="D19" s="64">
        <v>2.5</v>
      </c>
      <c r="E19" s="64">
        <v>2.7</v>
      </c>
      <c r="F19" s="64">
        <v>2.4</v>
      </c>
      <c r="G19" s="64">
        <v>2.2000000000000002</v>
      </c>
      <c r="H19" s="64">
        <v>1.9</v>
      </c>
      <c r="I19" s="64">
        <v>1.6</v>
      </c>
      <c r="J19" s="64">
        <v>1.7</v>
      </c>
      <c r="K19" s="64">
        <v>1.9</v>
      </c>
      <c r="L19" s="64">
        <v>2.2000000000000002</v>
      </c>
      <c r="M19" s="64">
        <v>2</v>
      </c>
      <c r="N19" s="64">
        <v>2.2000000000000002</v>
      </c>
      <c r="O19" s="64"/>
      <c r="P19" s="65">
        <v>2.1181818181818177</v>
      </c>
    </row>
    <row r="20" spans="3:16">
      <c r="C20" s="66">
        <v>2016</v>
      </c>
      <c r="D20" s="67">
        <v>1.4</v>
      </c>
      <c r="E20" s="67">
        <v>1</v>
      </c>
      <c r="F20" s="67">
        <v>0.9</v>
      </c>
      <c r="G20" s="67">
        <v>1.1000000000000001</v>
      </c>
      <c r="H20" s="67">
        <v>1</v>
      </c>
      <c r="I20" s="67">
        <v>1</v>
      </c>
      <c r="J20" s="67">
        <v>0.8</v>
      </c>
      <c r="K20" s="67">
        <v>1.1000000000000001</v>
      </c>
      <c r="L20" s="67">
        <v>1.5</v>
      </c>
      <c r="M20" s="67">
        <v>1.6</v>
      </c>
      <c r="N20" s="67">
        <v>1.7</v>
      </c>
      <c r="O20" s="67">
        <v>2.1</v>
      </c>
      <c r="P20" s="67">
        <v>1.3</v>
      </c>
    </row>
    <row r="21" spans="3:16">
      <c r="C21" s="63">
        <v>2015</v>
      </c>
      <c r="D21" s="64">
        <v>-0.1</v>
      </c>
      <c r="E21" s="64">
        <v>0</v>
      </c>
      <c r="F21" s="64">
        <v>-0.1</v>
      </c>
      <c r="G21" s="64">
        <v>-0.2</v>
      </c>
      <c r="H21" s="64">
        <v>0</v>
      </c>
      <c r="I21" s="64">
        <v>0.1</v>
      </c>
      <c r="J21" s="64">
        <v>0.2</v>
      </c>
      <c r="K21" s="64">
        <v>0.2</v>
      </c>
      <c r="L21" s="64">
        <v>0</v>
      </c>
      <c r="M21" s="64">
        <v>0.2</v>
      </c>
      <c r="N21" s="64">
        <v>0.5</v>
      </c>
      <c r="O21" s="64">
        <v>0.7</v>
      </c>
      <c r="P21" s="64">
        <v>0.1</v>
      </c>
    </row>
    <row r="22" spans="3:16">
      <c r="C22" s="66">
        <v>2014</v>
      </c>
      <c r="D22" s="67">
        <v>1.6</v>
      </c>
      <c r="E22" s="67">
        <v>1.1000000000000001</v>
      </c>
      <c r="F22" s="67">
        <v>1.5</v>
      </c>
      <c r="G22" s="67">
        <v>2</v>
      </c>
      <c r="H22" s="67">
        <v>2.1</v>
      </c>
      <c r="I22" s="67">
        <v>2.1</v>
      </c>
      <c r="J22" s="67">
        <v>2</v>
      </c>
      <c r="K22" s="67">
        <v>1.7</v>
      </c>
      <c r="L22" s="67">
        <v>1.7</v>
      </c>
      <c r="M22" s="67">
        <v>1.7</v>
      </c>
      <c r="N22" s="67">
        <v>1.3</v>
      </c>
      <c r="O22" s="67">
        <v>0.8</v>
      </c>
      <c r="P22" s="67">
        <v>1.6</v>
      </c>
    </row>
    <row r="23" spans="3:16">
      <c r="C23" s="63">
        <v>2013</v>
      </c>
      <c r="D23" s="64">
        <v>1.6</v>
      </c>
      <c r="E23" s="64">
        <v>2</v>
      </c>
      <c r="F23" s="64">
        <v>1.5</v>
      </c>
      <c r="G23" s="64">
        <v>1.1000000000000001</v>
      </c>
      <c r="H23" s="64">
        <v>1.4</v>
      </c>
      <c r="I23" s="64">
        <v>1.8</v>
      </c>
      <c r="J23" s="64">
        <v>2</v>
      </c>
      <c r="K23" s="64">
        <v>1.5</v>
      </c>
      <c r="L23" s="64">
        <v>1.2</v>
      </c>
      <c r="M23" s="64">
        <v>1</v>
      </c>
      <c r="N23" s="64">
        <v>1.2</v>
      </c>
      <c r="O23" s="64">
        <v>1.5</v>
      </c>
      <c r="P23" s="64">
        <v>1.5</v>
      </c>
    </row>
    <row r="24" spans="3:16">
      <c r="C24" s="66">
        <v>2012</v>
      </c>
      <c r="D24" s="67">
        <v>2.9</v>
      </c>
      <c r="E24" s="67">
        <v>2.9</v>
      </c>
      <c r="F24" s="67">
        <v>2.7</v>
      </c>
      <c r="G24" s="67">
        <v>2.2999999999999998</v>
      </c>
      <c r="H24" s="67">
        <v>1.7</v>
      </c>
      <c r="I24" s="67">
        <v>1.7</v>
      </c>
      <c r="J24" s="67">
        <v>1.4</v>
      </c>
      <c r="K24" s="67">
        <v>1.7</v>
      </c>
      <c r="L24" s="67">
        <v>2</v>
      </c>
      <c r="M24" s="67">
        <v>2.2000000000000002</v>
      </c>
      <c r="N24" s="67">
        <v>1.8</v>
      </c>
      <c r="O24" s="67">
        <v>1.7</v>
      </c>
      <c r="P24" s="67">
        <v>2.1</v>
      </c>
    </row>
    <row r="26" spans="3:16" ht="15.75" thickBot="1">
      <c r="O26" s="68" t="s">
        <v>358</v>
      </c>
      <c r="P26" s="69">
        <v>1.4530303030303032E-2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0DB7-CA46-4AB6-B331-372D0BD2D234}">
  <sheetPr codeName="Sheet25"/>
  <dimension ref="B1:V52"/>
  <sheetViews>
    <sheetView workbookViewId="0">
      <selection activeCell="U31" sqref="U31"/>
    </sheetView>
  </sheetViews>
  <sheetFormatPr defaultRowHeight="15"/>
  <sheetData>
    <row r="1" spans="2:16" ht="15.75" thickBot="1"/>
    <row r="2" spans="2:16" ht="15.75">
      <c r="B2" s="1592" t="s">
        <v>3</v>
      </c>
      <c r="C2" s="1593"/>
      <c r="D2" s="1593"/>
      <c r="E2" s="1593"/>
      <c r="F2" s="1593"/>
      <c r="G2" s="1593"/>
      <c r="H2" s="1593"/>
      <c r="I2" s="1593"/>
      <c r="J2" s="905"/>
      <c r="K2" s="905"/>
      <c r="L2" s="905"/>
      <c r="M2" s="905"/>
      <c r="N2" s="905"/>
      <c r="O2" s="905"/>
      <c r="P2" s="906"/>
    </row>
    <row r="3" spans="2:16" ht="15.75">
      <c r="B3" s="1594" t="s">
        <v>4</v>
      </c>
      <c r="C3" s="1595"/>
      <c r="D3" s="1595"/>
      <c r="E3" s="1595"/>
      <c r="F3" s="1595"/>
      <c r="G3" s="1595"/>
      <c r="H3" s="1595"/>
      <c r="I3" s="1595"/>
      <c r="J3" s="908"/>
      <c r="K3" s="908"/>
      <c r="L3" s="908"/>
      <c r="M3" s="908"/>
      <c r="N3" s="908"/>
      <c r="O3" s="908"/>
      <c r="P3" s="909"/>
    </row>
    <row r="4" spans="2:16" ht="15.75">
      <c r="B4" s="1594" t="s">
        <v>5</v>
      </c>
      <c r="C4" s="1595"/>
      <c r="D4" s="1595"/>
      <c r="E4" s="1595"/>
      <c r="F4" s="1595"/>
      <c r="G4" s="1595"/>
      <c r="H4" s="1595"/>
      <c r="I4" s="1595"/>
      <c r="J4" s="908"/>
      <c r="K4" s="908"/>
      <c r="L4" s="908"/>
      <c r="M4" s="908"/>
      <c r="N4" s="908"/>
      <c r="O4" s="908"/>
      <c r="P4" s="909"/>
    </row>
    <row r="5" spans="2:16" ht="15.75">
      <c r="B5" s="1596" t="s">
        <v>359</v>
      </c>
      <c r="C5" s="1597"/>
      <c r="D5" s="1597"/>
      <c r="E5" s="1597"/>
      <c r="F5" s="1597"/>
      <c r="G5" s="1597"/>
      <c r="H5" s="1597"/>
      <c r="I5" s="1597"/>
      <c r="J5" s="1598"/>
      <c r="K5" s="1598"/>
      <c r="L5" s="1598"/>
      <c r="M5" s="1598"/>
      <c r="N5" s="1598"/>
      <c r="O5" s="1598"/>
      <c r="P5" s="1599"/>
    </row>
    <row r="6" spans="2:16" ht="16.5" thickBot="1">
      <c r="B6" s="1600" t="s">
        <v>34</v>
      </c>
      <c r="C6" s="1601"/>
      <c r="D6" s="1601"/>
      <c r="E6" s="1601"/>
      <c r="F6" s="1601"/>
      <c r="G6" s="1601"/>
      <c r="H6" s="1601"/>
      <c r="I6" s="1601"/>
      <c r="J6" s="911"/>
      <c r="K6" s="911"/>
      <c r="L6" s="911"/>
      <c r="M6" s="911"/>
      <c r="N6" s="911"/>
      <c r="O6" s="911"/>
      <c r="P6" s="912"/>
    </row>
    <row r="7" spans="2:16" ht="15.75" thickBot="1"/>
    <row r="8" spans="2:16" ht="15.75" thickBot="1">
      <c r="B8" s="1604" t="s">
        <v>360</v>
      </c>
      <c r="C8" s="1605"/>
      <c r="D8" s="1605"/>
      <c r="E8" s="1605"/>
      <c r="F8" s="1605"/>
      <c r="G8" s="1605"/>
      <c r="H8" s="1605"/>
      <c r="I8" s="1605"/>
      <c r="J8" s="1605"/>
      <c r="K8" s="1605"/>
      <c r="L8" s="1605"/>
      <c r="M8" s="1605"/>
      <c r="N8" s="1605"/>
      <c r="O8" s="1605"/>
      <c r="P8" s="1606"/>
    </row>
    <row r="10" spans="2:16" ht="15.75">
      <c r="B10" s="100" t="s">
        <v>361</v>
      </c>
      <c r="C10" s="101"/>
      <c r="D10" s="1130" t="s">
        <v>362</v>
      </c>
      <c r="E10" s="1607"/>
      <c r="F10" s="1607"/>
      <c r="G10" s="1607"/>
      <c r="H10" s="1607"/>
      <c r="I10" s="1607"/>
      <c r="J10" s="1607"/>
      <c r="K10" s="1607"/>
      <c r="L10" s="1607"/>
      <c r="M10" s="1607"/>
      <c r="N10" s="1607"/>
      <c r="O10" s="1607"/>
      <c r="P10" s="1607"/>
    </row>
    <row r="11" spans="2:16">
      <c r="B11" s="101"/>
      <c r="C11" s="101"/>
      <c r="D11" s="1607"/>
      <c r="E11" s="1607"/>
      <c r="F11" s="1607"/>
      <c r="G11" s="1607"/>
      <c r="H11" s="1607"/>
      <c r="I11" s="1607"/>
      <c r="J11" s="1607"/>
      <c r="K11" s="1607"/>
      <c r="L11" s="1607"/>
      <c r="M11" s="1607"/>
      <c r="N11" s="1607"/>
      <c r="O11" s="1607"/>
      <c r="P11" s="1607"/>
    </row>
    <row r="12" spans="2:16">
      <c r="B12" s="101"/>
      <c r="C12" s="101"/>
      <c r="D12" s="1607"/>
      <c r="E12" s="1607"/>
      <c r="F12" s="1607"/>
      <c r="G12" s="1607"/>
      <c r="H12" s="1607"/>
      <c r="I12" s="1607"/>
      <c r="J12" s="1607"/>
      <c r="K12" s="1607"/>
      <c r="L12" s="1607"/>
      <c r="M12" s="1607"/>
      <c r="N12" s="1607"/>
      <c r="O12" s="1607"/>
      <c r="P12" s="1607"/>
    </row>
    <row r="13" spans="2:16">
      <c r="B13" s="101"/>
      <c r="C13" s="101"/>
      <c r="D13" s="1607"/>
      <c r="E13" s="1607"/>
      <c r="F13" s="1607"/>
      <c r="G13" s="1607"/>
      <c r="H13" s="1607"/>
      <c r="I13" s="1607"/>
      <c r="J13" s="1607"/>
      <c r="K13" s="1607"/>
      <c r="L13" s="1607"/>
      <c r="M13" s="1607"/>
      <c r="N13" s="1607"/>
      <c r="O13" s="1607"/>
      <c r="P13" s="1607"/>
    </row>
    <row r="14" spans="2:16">
      <c r="B14" s="101"/>
      <c r="C14" s="101"/>
      <c r="D14" s="1073"/>
      <c r="E14" s="1073"/>
      <c r="F14" s="1073"/>
      <c r="G14" s="1073"/>
      <c r="H14" s="1073"/>
      <c r="I14" s="1073"/>
      <c r="J14" s="1073"/>
      <c r="K14" s="1073"/>
      <c r="L14" s="1073"/>
      <c r="M14" s="1073"/>
      <c r="N14" s="1073"/>
      <c r="O14" s="1073"/>
      <c r="P14" s="1073"/>
    </row>
    <row r="15" spans="2:16">
      <c r="B15" s="101"/>
      <c r="C15" s="101"/>
      <c r="D15" s="89"/>
      <c r="E15" s="89"/>
      <c r="F15" s="89"/>
      <c r="G15" s="89"/>
      <c r="H15" s="89"/>
      <c r="I15" s="89"/>
      <c r="J15" s="89"/>
      <c r="K15" s="89"/>
      <c r="L15" s="89"/>
      <c r="M15" s="89"/>
      <c r="N15" s="89"/>
      <c r="O15" s="89"/>
      <c r="P15" s="89"/>
    </row>
    <row r="16" spans="2:16" ht="15.75">
      <c r="B16" s="101" t="s">
        <v>363</v>
      </c>
      <c r="D16" s="1130" t="s">
        <v>364</v>
      </c>
      <c r="E16" s="1130"/>
      <c r="F16" s="1130"/>
      <c r="G16" s="1130"/>
      <c r="H16" s="1130"/>
      <c r="I16" s="1130"/>
      <c r="J16" s="1130"/>
      <c r="K16" s="1130"/>
      <c r="L16" s="1130"/>
      <c r="M16" s="1130"/>
      <c r="N16" s="1130"/>
      <c r="O16" s="1130"/>
      <c r="P16" s="1130"/>
    </row>
    <row r="17" spans="2:22">
      <c r="B17" s="78"/>
      <c r="C17" s="101"/>
      <c r="D17" s="1130"/>
      <c r="E17" s="1130"/>
      <c r="F17" s="1130"/>
      <c r="G17" s="1130"/>
      <c r="H17" s="1130"/>
      <c r="I17" s="1130"/>
      <c r="J17" s="1130"/>
      <c r="K17" s="1130"/>
      <c r="L17" s="1130"/>
      <c r="M17" s="1130"/>
      <c r="N17" s="1130"/>
      <c r="O17" s="1130"/>
      <c r="P17" s="1130"/>
    </row>
    <row r="18" spans="2:22">
      <c r="B18" s="101"/>
      <c r="C18" s="101"/>
      <c r="D18" s="1608"/>
      <c r="E18" s="1608"/>
      <c r="F18" s="1608"/>
      <c r="G18" s="1608"/>
      <c r="H18" s="1608"/>
      <c r="I18" s="1608"/>
      <c r="J18" s="1608"/>
      <c r="K18" s="1608"/>
      <c r="L18" s="1608"/>
      <c r="M18" s="1608"/>
      <c r="N18" s="1608"/>
      <c r="O18" s="1608"/>
      <c r="P18" s="1608"/>
    </row>
    <row r="19" spans="2:22" ht="15.75" thickBot="1">
      <c r="B19" s="89"/>
      <c r="C19" s="89"/>
      <c r="D19" s="89"/>
      <c r="E19" s="89"/>
      <c r="F19" s="89"/>
      <c r="G19" s="89"/>
      <c r="H19" s="89"/>
      <c r="I19" s="89"/>
      <c r="J19" s="89"/>
      <c r="K19" s="89"/>
      <c r="L19" s="89"/>
      <c r="M19" s="89"/>
      <c r="N19" s="89"/>
      <c r="O19" s="89"/>
      <c r="P19" s="89"/>
    </row>
    <row r="20" spans="2:22">
      <c r="B20" s="99"/>
      <c r="C20" s="90"/>
      <c r="D20" s="90"/>
      <c r="E20" s="90"/>
      <c r="F20" s="90"/>
      <c r="G20" s="90"/>
      <c r="H20" s="90"/>
      <c r="I20" s="90"/>
      <c r="J20" s="90"/>
      <c r="K20" s="90"/>
      <c r="L20" s="90"/>
      <c r="M20" s="90"/>
      <c r="N20" s="90"/>
      <c r="O20" s="90"/>
      <c r="P20" s="91"/>
    </row>
    <row r="21" spans="2:22">
      <c r="B21" s="79" t="s">
        <v>325</v>
      </c>
      <c r="H21" s="52">
        <v>5</v>
      </c>
      <c r="P21" s="70"/>
    </row>
    <row r="22" spans="2:22">
      <c r="B22" s="79"/>
      <c r="H22" s="52"/>
      <c r="P22" s="70"/>
    </row>
    <row r="23" spans="2:22">
      <c r="B23" s="79" t="s">
        <v>365</v>
      </c>
      <c r="C23" s="74"/>
      <c r="D23" s="74"/>
      <c r="H23" s="95"/>
      <c r="I23" s="80"/>
      <c r="P23" s="70"/>
    </row>
    <row r="24" spans="2:22">
      <c r="B24" s="79" t="s">
        <v>366</v>
      </c>
      <c r="H24" s="96"/>
      <c r="I24" s="80"/>
      <c r="P24" s="70"/>
    </row>
    <row r="25" spans="2:22">
      <c r="B25" s="79" t="s">
        <v>367</v>
      </c>
      <c r="H25" s="92"/>
      <c r="I25" s="80"/>
      <c r="P25" s="70"/>
    </row>
    <row r="26" spans="2:22" ht="15.75" thickBot="1">
      <c r="B26" s="79"/>
      <c r="P26" s="70"/>
    </row>
    <row r="27" spans="2:22" ht="15.75" thickBot="1">
      <c r="B27" s="79"/>
      <c r="J27" s="1602" t="s">
        <v>368</v>
      </c>
      <c r="K27" s="1603"/>
      <c r="P27" s="70"/>
    </row>
    <row r="28" spans="2:22" ht="15.75" thickBot="1">
      <c r="B28" s="79"/>
      <c r="H28" s="77" t="s">
        <v>369</v>
      </c>
      <c r="J28" s="77" t="s">
        <v>370</v>
      </c>
      <c r="K28" s="77" t="s">
        <v>371</v>
      </c>
      <c r="M28" s="77" t="s">
        <v>372</v>
      </c>
      <c r="P28" s="70"/>
    </row>
    <row r="29" spans="2:22">
      <c r="B29" s="79" t="s">
        <v>373</v>
      </c>
      <c r="P29" s="70"/>
    </row>
    <row r="30" spans="2:22">
      <c r="B30" s="81" t="s">
        <v>374</v>
      </c>
      <c r="H30" s="82">
        <v>0</v>
      </c>
      <c r="I30" s="80"/>
      <c r="J30" s="97">
        <v>0</v>
      </c>
      <c r="K30" s="93"/>
      <c r="L30" s="60"/>
      <c r="M30" s="60">
        <v>0</v>
      </c>
      <c r="P30" s="70"/>
    </row>
    <row r="31" spans="2:22">
      <c r="B31" s="81" t="s">
        <v>375</v>
      </c>
      <c r="H31" s="82">
        <v>0</v>
      </c>
      <c r="I31" s="80"/>
      <c r="J31" s="97">
        <v>0</v>
      </c>
      <c r="K31" s="93"/>
      <c r="L31" s="60"/>
      <c r="M31" s="60">
        <v>0</v>
      </c>
      <c r="P31" s="70"/>
      <c r="V31" s="75"/>
    </row>
    <row r="32" spans="2:22">
      <c r="B32" s="81" t="s">
        <v>376</v>
      </c>
      <c r="H32" s="82">
        <v>0</v>
      </c>
      <c r="J32" s="97">
        <v>0</v>
      </c>
      <c r="K32" s="93"/>
      <c r="L32" s="60"/>
      <c r="M32" s="60">
        <v>0</v>
      </c>
      <c r="P32" s="70"/>
      <c r="V32" s="75"/>
    </row>
    <row r="33" spans="2:22">
      <c r="B33" s="83" t="s">
        <v>377</v>
      </c>
      <c r="H33" s="84"/>
      <c r="J33" s="98" t="s">
        <v>378</v>
      </c>
      <c r="K33" s="94"/>
      <c r="L33" s="60"/>
      <c r="M33" s="85">
        <v>0</v>
      </c>
      <c r="P33" s="70"/>
      <c r="V33" s="75"/>
    </row>
    <row r="34" spans="2:22">
      <c r="B34" s="83" t="s">
        <v>379</v>
      </c>
      <c r="I34" s="52"/>
      <c r="P34" s="70"/>
      <c r="V34" s="75"/>
    </row>
    <row r="35" spans="2:22">
      <c r="B35" s="86" t="s">
        <v>380</v>
      </c>
      <c r="E35" s="52"/>
      <c r="F35" s="52"/>
      <c r="H35" s="84">
        <v>0</v>
      </c>
      <c r="P35" s="70"/>
    </row>
    <row r="36" spans="2:22">
      <c r="B36" s="86" t="s">
        <v>381</v>
      </c>
      <c r="H36" s="84">
        <v>0</v>
      </c>
      <c r="P36" s="70"/>
    </row>
    <row r="37" spans="2:22">
      <c r="B37" s="86" t="s">
        <v>382</v>
      </c>
      <c r="H37" s="84">
        <v>0</v>
      </c>
      <c r="P37" s="70"/>
    </row>
    <row r="38" spans="2:22">
      <c r="B38" s="86" t="s">
        <v>383</v>
      </c>
      <c r="H38" s="84">
        <v>0</v>
      </c>
      <c r="P38" s="70"/>
    </row>
    <row r="39" spans="2:22">
      <c r="B39" s="86" t="s">
        <v>384</v>
      </c>
      <c r="H39" s="84">
        <v>0</v>
      </c>
      <c r="P39" s="70"/>
    </row>
    <row r="40" spans="2:22">
      <c r="B40" s="86" t="s">
        <v>385</v>
      </c>
      <c r="H40" s="84">
        <v>0</v>
      </c>
      <c r="P40" s="70"/>
    </row>
    <row r="41" spans="2:22">
      <c r="B41" s="86" t="s">
        <v>386</v>
      </c>
      <c r="H41" s="84">
        <v>0</v>
      </c>
      <c r="P41" s="70"/>
    </row>
    <row r="42" spans="2:22">
      <c r="B42" s="86" t="s">
        <v>387</v>
      </c>
      <c r="H42" s="84">
        <v>0</v>
      </c>
      <c r="P42" s="70"/>
    </row>
    <row r="43" spans="2:22" ht="15.75" thickBot="1">
      <c r="B43" s="71"/>
      <c r="P43" s="70"/>
    </row>
    <row r="44" spans="2:22" ht="15.75" thickBot="1">
      <c r="B44" s="87" t="s">
        <v>66</v>
      </c>
      <c r="H44" s="76" t="s">
        <v>388</v>
      </c>
      <c r="I44" s="80" t="s">
        <v>389</v>
      </c>
      <c r="P44" s="70"/>
    </row>
    <row r="45" spans="2:22">
      <c r="B45" s="71"/>
      <c r="P45" s="70"/>
    </row>
    <row r="46" spans="2:22">
      <c r="B46" s="71"/>
      <c r="P46" s="70"/>
    </row>
    <row r="47" spans="2:22">
      <c r="B47" s="71"/>
      <c r="P47" s="70"/>
    </row>
    <row r="48" spans="2:22">
      <c r="B48" s="88" t="s">
        <v>390</v>
      </c>
      <c r="D48" s="1073" t="s">
        <v>391</v>
      </c>
      <c r="E48" s="1073"/>
      <c r="F48" s="1073"/>
      <c r="G48" s="1073"/>
      <c r="H48" s="1073"/>
      <c r="I48" s="1073"/>
      <c r="J48" s="1073"/>
      <c r="K48" s="1073"/>
      <c r="L48" s="1073"/>
      <c r="M48" s="1073"/>
      <c r="N48" s="1073"/>
      <c r="O48" s="1073"/>
      <c r="P48" s="1131"/>
    </row>
    <row r="49" spans="2:16">
      <c r="B49" s="71"/>
      <c r="D49" s="1073"/>
      <c r="E49" s="1073"/>
      <c r="F49" s="1073"/>
      <c r="G49" s="1073"/>
      <c r="H49" s="1073"/>
      <c r="I49" s="1073"/>
      <c r="J49" s="1073"/>
      <c r="K49" s="1073"/>
      <c r="L49" s="1073"/>
      <c r="M49" s="1073"/>
      <c r="N49" s="1073"/>
      <c r="O49" s="1073"/>
      <c r="P49" s="1131"/>
    </row>
    <row r="50" spans="2:16">
      <c r="B50" s="71"/>
      <c r="D50" s="1073"/>
      <c r="E50" s="1073"/>
      <c r="F50" s="1073"/>
      <c r="G50" s="1073"/>
      <c r="H50" s="1073"/>
      <c r="I50" s="1073"/>
      <c r="J50" s="1073"/>
      <c r="K50" s="1073"/>
      <c r="L50" s="1073"/>
      <c r="M50" s="1073"/>
      <c r="N50" s="1073"/>
      <c r="O50" s="1073"/>
      <c r="P50" s="1131"/>
    </row>
    <row r="51" spans="2:16">
      <c r="B51" s="71"/>
      <c r="D51" s="1073"/>
      <c r="E51" s="1073"/>
      <c r="F51" s="1073"/>
      <c r="G51" s="1073"/>
      <c r="H51" s="1073"/>
      <c r="I51" s="1073"/>
      <c r="J51" s="1073"/>
      <c r="K51" s="1073"/>
      <c r="L51" s="1073"/>
      <c r="M51" s="1073"/>
      <c r="N51" s="1073"/>
      <c r="O51" s="1073"/>
      <c r="P51" s="1131"/>
    </row>
    <row r="52" spans="2:16" ht="15.75" thickBot="1">
      <c r="B52" s="73"/>
      <c r="C52" s="72"/>
      <c r="D52" s="1134"/>
      <c r="E52" s="1134"/>
      <c r="F52" s="1134"/>
      <c r="G52" s="1134"/>
      <c r="H52" s="1134"/>
      <c r="I52" s="1134"/>
      <c r="J52" s="1134"/>
      <c r="K52" s="1134"/>
      <c r="L52" s="1134"/>
      <c r="M52" s="1134"/>
      <c r="N52" s="1134"/>
      <c r="O52" s="1134"/>
      <c r="P52" s="1135"/>
    </row>
  </sheetData>
  <mergeCells count="10">
    <mergeCell ref="D48:P52"/>
    <mergeCell ref="B2:P2"/>
    <mergeCell ref="B3:P3"/>
    <mergeCell ref="B4:P4"/>
    <mergeCell ref="B5:P5"/>
    <mergeCell ref="B6:P6"/>
    <mergeCell ref="J27:K27"/>
    <mergeCell ref="B8:P8"/>
    <mergeCell ref="D10:P14"/>
    <mergeCell ref="D16:P1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075F-5022-447A-BEC0-639DC68D485E}">
  <sheetPr codeName="Sheet26"/>
  <dimension ref="B1:X89"/>
  <sheetViews>
    <sheetView workbookViewId="0">
      <selection activeCell="S35" sqref="S35"/>
    </sheetView>
  </sheetViews>
  <sheetFormatPr defaultRowHeight="15"/>
  <sheetData>
    <row r="1" spans="2:16" ht="15.75" thickBot="1"/>
    <row r="2" spans="2:16" ht="15.75">
      <c r="B2" s="1592" t="s">
        <v>3</v>
      </c>
      <c r="C2" s="1593"/>
      <c r="D2" s="1593"/>
      <c r="E2" s="1593"/>
      <c r="F2" s="1593"/>
      <c r="G2" s="1593"/>
      <c r="H2" s="1593"/>
      <c r="I2" s="1593"/>
      <c r="J2" s="905"/>
      <c r="K2" s="905"/>
      <c r="L2" s="905"/>
      <c r="M2" s="905"/>
      <c r="N2" s="905"/>
      <c r="O2" s="905"/>
      <c r="P2" s="906"/>
    </row>
    <row r="3" spans="2:16" ht="15.75">
      <c r="B3" s="1594" t="s">
        <v>4</v>
      </c>
      <c r="C3" s="1595"/>
      <c r="D3" s="1595"/>
      <c r="E3" s="1595"/>
      <c r="F3" s="1595"/>
      <c r="G3" s="1595"/>
      <c r="H3" s="1595"/>
      <c r="I3" s="1595"/>
      <c r="J3" s="908"/>
      <c r="K3" s="908"/>
      <c r="L3" s="908"/>
      <c r="M3" s="908"/>
      <c r="N3" s="908"/>
      <c r="O3" s="908"/>
      <c r="P3" s="909"/>
    </row>
    <row r="4" spans="2:16" ht="15.75">
      <c r="B4" s="1594" t="s">
        <v>5</v>
      </c>
      <c r="C4" s="1595"/>
      <c r="D4" s="1595"/>
      <c r="E4" s="1595"/>
      <c r="F4" s="1595"/>
      <c r="G4" s="1595"/>
      <c r="H4" s="1595"/>
      <c r="I4" s="1595"/>
      <c r="J4" s="908"/>
      <c r="K4" s="908"/>
      <c r="L4" s="908"/>
      <c r="M4" s="908"/>
      <c r="N4" s="908"/>
      <c r="O4" s="908"/>
      <c r="P4" s="909"/>
    </row>
    <row r="5" spans="2:16" ht="15.75">
      <c r="B5" s="1596" t="s">
        <v>359</v>
      </c>
      <c r="C5" s="1597"/>
      <c r="D5" s="1597"/>
      <c r="E5" s="1597"/>
      <c r="F5" s="1597"/>
      <c r="G5" s="1597"/>
      <c r="H5" s="1597"/>
      <c r="I5" s="1597"/>
      <c r="J5" s="1598"/>
      <c r="K5" s="1598"/>
      <c r="L5" s="1598"/>
      <c r="M5" s="1598"/>
      <c r="N5" s="1598"/>
      <c r="O5" s="1598"/>
      <c r="P5" s="1599"/>
    </row>
    <row r="6" spans="2:16" ht="16.5" thickBot="1">
      <c r="B6" s="1600" t="s">
        <v>34</v>
      </c>
      <c r="C6" s="1601"/>
      <c r="D6" s="1601"/>
      <c r="E6" s="1601"/>
      <c r="F6" s="1601"/>
      <c r="G6" s="1601"/>
      <c r="H6" s="1601"/>
      <c r="I6" s="1601"/>
      <c r="J6" s="911"/>
      <c r="K6" s="911"/>
      <c r="L6" s="911"/>
      <c r="M6" s="911"/>
      <c r="N6" s="911"/>
      <c r="O6" s="911"/>
      <c r="P6" s="912"/>
    </row>
    <row r="7" spans="2:16" ht="15.75" thickBot="1"/>
    <row r="8" spans="2:16" ht="15.75" thickBot="1">
      <c r="B8" s="1604" t="s">
        <v>392</v>
      </c>
      <c r="C8" s="1605"/>
      <c r="D8" s="1605"/>
      <c r="E8" s="1605"/>
      <c r="F8" s="1605"/>
      <c r="G8" s="1605"/>
      <c r="H8" s="1605"/>
      <c r="I8" s="1605"/>
      <c r="J8" s="1605"/>
      <c r="K8" s="1605"/>
      <c r="L8" s="1605"/>
      <c r="M8" s="1605"/>
      <c r="N8" s="1605"/>
      <c r="O8" s="1605"/>
      <c r="P8" s="1606"/>
    </row>
    <row r="10" spans="2:16" ht="15.75">
      <c r="B10" s="100" t="s">
        <v>361</v>
      </c>
      <c r="C10" s="101"/>
      <c r="D10" s="1130" t="s">
        <v>362</v>
      </c>
      <c r="E10" s="1607"/>
      <c r="F10" s="1607"/>
      <c r="G10" s="1607"/>
      <c r="H10" s="1607"/>
      <c r="I10" s="1607"/>
      <c r="J10" s="1607"/>
      <c r="K10" s="1607"/>
      <c r="L10" s="1607"/>
      <c r="M10" s="1607"/>
      <c r="N10" s="1607"/>
      <c r="O10" s="1607"/>
      <c r="P10" s="1607"/>
    </row>
    <row r="11" spans="2:16">
      <c r="B11" s="101"/>
      <c r="C11" s="101"/>
      <c r="D11" s="1607"/>
      <c r="E11" s="1607"/>
      <c r="F11" s="1607"/>
      <c r="G11" s="1607"/>
      <c r="H11" s="1607"/>
      <c r="I11" s="1607"/>
      <c r="J11" s="1607"/>
      <c r="K11" s="1607"/>
      <c r="L11" s="1607"/>
      <c r="M11" s="1607"/>
      <c r="N11" s="1607"/>
      <c r="O11" s="1607"/>
      <c r="P11" s="1607"/>
    </row>
    <row r="12" spans="2:16">
      <c r="B12" s="101"/>
      <c r="C12" s="101"/>
      <c r="D12" s="1607"/>
      <c r="E12" s="1607"/>
      <c r="F12" s="1607"/>
      <c r="G12" s="1607"/>
      <c r="H12" s="1607"/>
      <c r="I12" s="1607"/>
      <c r="J12" s="1607"/>
      <c r="K12" s="1607"/>
      <c r="L12" s="1607"/>
      <c r="M12" s="1607"/>
      <c r="N12" s="1607"/>
      <c r="O12" s="1607"/>
      <c r="P12" s="1607"/>
    </row>
    <row r="13" spans="2:16">
      <c r="B13" s="101"/>
      <c r="C13" s="101"/>
      <c r="D13" s="1607"/>
      <c r="E13" s="1607"/>
      <c r="F13" s="1607"/>
      <c r="G13" s="1607"/>
      <c r="H13" s="1607"/>
      <c r="I13" s="1607"/>
      <c r="J13" s="1607"/>
      <c r="K13" s="1607"/>
      <c r="L13" s="1607"/>
      <c r="M13" s="1607"/>
      <c r="N13" s="1607"/>
      <c r="O13" s="1607"/>
      <c r="P13" s="1607"/>
    </row>
    <row r="14" spans="2:16">
      <c r="B14" s="101"/>
      <c r="C14" s="101"/>
      <c r="D14" s="1073"/>
      <c r="E14" s="1073"/>
      <c r="F14" s="1073"/>
      <c r="G14" s="1073"/>
      <c r="H14" s="1073"/>
      <c r="I14" s="1073"/>
      <c r="J14" s="1073"/>
      <c r="K14" s="1073"/>
      <c r="L14" s="1073"/>
      <c r="M14" s="1073"/>
      <c r="N14" s="1073"/>
      <c r="O14" s="1073"/>
      <c r="P14" s="1073"/>
    </row>
    <row r="15" spans="2:16">
      <c r="B15" s="101"/>
      <c r="C15" s="101"/>
      <c r="D15" s="89"/>
      <c r="E15" s="89"/>
      <c r="F15" s="89"/>
      <c r="G15" s="89"/>
      <c r="H15" s="89"/>
      <c r="I15" s="89"/>
      <c r="J15" s="89"/>
      <c r="K15" s="89"/>
      <c r="L15" s="89"/>
      <c r="M15" s="89"/>
      <c r="N15" s="89"/>
      <c r="O15" s="89"/>
      <c r="P15" s="89"/>
    </row>
    <row r="16" spans="2:16" ht="15.75">
      <c r="B16" s="101" t="s">
        <v>363</v>
      </c>
      <c r="D16" s="1130" t="s">
        <v>364</v>
      </c>
      <c r="E16" s="1130"/>
      <c r="F16" s="1130"/>
      <c r="G16" s="1130"/>
      <c r="H16" s="1130"/>
      <c r="I16" s="1130"/>
      <c r="J16" s="1130"/>
      <c r="K16" s="1130"/>
      <c r="L16" s="1130"/>
      <c r="M16" s="1130"/>
      <c r="N16" s="1130"/>
      <c r="O16" s="1130"/>
      <c r="P16" s="1130"/>
    </row>
    <row r="17" spans="2:24">
      <c r="B17" s="78"/>
      <c r="C17" s="101"/>
      <c r="D17" s="1130"/>
      <c r="E17" s="1130"/>
      <c r="F17" s="1130"/>
      <c r="G17" s="1130"/>
      <c r="H17" s="1130"/>
      <c r="I17" s="1130"/>
      <c r="J17" s="1130"/>
      <c r="K17" s="1130"/>
      <c r="L17" s="1130"/>
      <c r="M17" s="1130"/>
      <c r="N17" s="1130"/>
      <c r="O17" s="1130"/>
      <c r="P17" s="1130"/>
    </row>
    <row r="18" spans="2:24">
      <c r="B18" s="101"/>
      <c r="C18" s="101"/>
      <c r="D18" s="1608"/>
      <c r="E18" s="1608"/>
      <c r="F18" s="1608"/>
      <c r="G18" s="1608"/>
      <c r="H18" s="1608"/>
      <c r="I18" s="1608"/>
      <c r="J18" s="1608"/>
      <c r="K18" s="1608"/>
      <c r="L18" s="1608"/>
      <c r="M18" s="1608"/>
      <c r="N18" s="1608"/>
      <c r="O18" s="1608"/>
      <c r="P18" s="1608"/>
    </row>
    <row r="19" spans="2:24" ht="15.75" thickBot="1">
      <c r="B19" s="89"/>
      <c r="C19" s="89"/>
      <c r="D19" s="89"/>
      <c r="E19" s="89"/>
      <c r="F19" s="89"/>
      <c r="G19" s="89"/>
      <c r="H19" s="89"/>
      <c r="I19" s="89"/>
      <c r="J19" s="89"/>
      <c r="K19" s="89"/>
      <c r="L19" s="89"/>
      <c r="M19" s="89"/>
      <c r="N19" s="89"/>
      <c r="O19" s="89"/>
      <c r="P19" s="89"/>
    </row>
    <row r="20" spans="2:24">
      <c r="B20" s="99"/>
      <c r="C20" s="90"/>
      <c r="D20" s="90"/>
      <c r="E20" s="90"/>
      <c r="F20" s="90"/>
      <c r="G20" s="90"/>
      <c r="H20" s="90"/>
      <c r="I20" s="90"/>
      <c r="J20" s="90"/>
      <c r="K20" s="90"/>
      <c r="L20" s="90"/>
      <c r="M20" s="90"/>
      <c r="N20" s="90"/>
      <c r="O20" s="90"/>
      <c r="P20" s="91"/>
    </row>
    <row r="21" spans="2:24">
      <c r="B21" s="114"/>
      <c r="C21" s="89"/>
      <c r="D21" s="89"/>
      <c r="E21" s="89"/>
      <c r="F21" s="89"/>
      <c r="G21" s="89"/>
      <c r="H21" s="89"/>
      <c r="I21" s="89"/>
      <c r="J21" s="89"/>
      <c r="K21" s="89"/>
      <c r="L21" s="89"/>
      <c r="M21" s="89"/>
      <c r="N21" s="89"/>
      <c r="O21" s="89"/>
      <c r="P21" s="113"/>
    </row>
    <row r="22" spans="2:24">
      <c r="B22" s="102" t="s">
        <v>393</v>
      </c>
      <c r="J22" s="52" t="s">
        <v>378</v>
      </c>
      <c r="P22" s="70"/>
    </row>
    <row r="23" spans="2:24">
      <c r="B23" s="102" t="s">
        <v>394</v>
      </c>
      <c r="J23" s="52" t="s">
        <v>378</v>
      </c>
      <c r="P23" s="70"/>
      <c r="X23" s="75"/>
    </row>
    <row r="24" spans="2:24">
      <c r="B24" s="71"/>
      <c r="P24" s="70"/>
    </row>
    <row r="25" spans="2:24">
      <c r="B25" s="79" t="s">
        <v>395</v>
      </c>
      <c r="J25" s="52"/>
      <c r="K25" s="80"/>
      <c r="P25" s="70"/>
    </row>
    <row r="26" spans="2:24">
      <c r="B26" s="83" t="s">
        <v>396</v>
      </c>
      <c r="J26" s="92"/>
      <c r="K26" s="80" t="s">
        <v>397</v>
      </c>
      <c r="P26" s="70"/>
    </row>
    <row r="27" spans="2:24">
      <c r="B27" s="83" t="s">
        <v>398</v>
      </c>
      <c r="J27" s="92"/>
      <c r="K27" s="80"/>
      <c r="P27" s="70"/>
    </row>
    <row r="28" spans="2:24">
      <c r="B28" s="83" t="s">
        <v>399</v>
      </c>
      <c r="J28" s="92"/>
      <c r="P28" s="70"/>
    </row>
    <row r="29" spans="2:24">
      <c r="B29" s="83" t="s">
        <v>400</v>
      </c>
      <c r="J29" s="92"/>
      <c r="P29" s="70"/>
    </row>
    <row r="30" spans="2:24">
      <c r="B30" s="79"/>
      <c r="J30" s="60"/>
      <c r="P30" s="70"/>
    </row>
    <row r="31" spans="2:24">
      <c r="B31" s="79" t="s">
        <v>401</v>
      </c>
      <c r="J31" s="52"/>
      <c r="K31" s="80"/>
      <c r="P31" s="70"/>
    </row>
    <row r="32" spans="2:24">
      <c r="B32" s="83" t="s">
        <v>396</v>
      </c>
      <c r="J32" s="92"/>
      <c r="K32" s="80" t="s">
        <v>402</v>
      </c>
      <c r="P32" s="70"/>
    </row>
    <row r="33" spans="2:24">
      <c r="B33" s="83" t="s">
        <v>398</v>
      </c>
      <c r="J33" s="92"/>
      <c r="K33" s="80"/>
      <c r="P33" s="70"/>
    </row>
    <row r="34" spans="2:24">
      <c r="B34" s="83" t="s">
        <v>403</v>
      </c>
      <c r="J34" s="92"/>
      <c r="P34" s="70"/>
    </row>
    <row r="35" spans="2:24">
      <c r="B35" s="83" t="s">
        <v>400</v>
      </c>
      <c r="J35" s="92"/>
      <c r="P35" s="70"/>
    </row>
    <row r="36" spans="2:24">
      <c r="B36" s="83"/>
      <c r="J36" s="103"/>
      <c r="P36" s="70"/>
    </row>
    <row r="37" spans="2:24">
      <c r="B37" s="79" t="s">
        <v>404</v>
      </c>
      <c r="J37" s="115"/>
      <c r="K37" s="80" t="s">
        <v>402</v>
      </c>
      <c r="P37" s="70"/>
    </row>
    <row r="38" spans="2:24">
      <c r="B38" s="83"/>
      <c r="J38" s="104"/>
      <c r="P38" s="70"/>
    </row>
    <row r="39" spans="2:24">
      <c r="B39" s="79" t="s">
        <v>405</v>
      </c>
      <c r="J39" s="60"/>
      <c r="P39" s="70"/>
    </row>
    <row r="40" spans="2:24">
      <c r="B40" s="83" t="s">
        <v>406</v>
      </c>
      <c r="J40" s="95" t="s">
        <v>378</v>
      </c>
      <c r="K40" s="80" t="s">
        <v>397</v>
      </c>
      <c r="P40" s="70"/>
      <c r="X40" s="75"/>
    </row>
    <row r="41" spans="2:24">
      <c r="B41" s="83" t="s">
        <v>407</v>
      </c>
      <c r="J41" s="96" t="s">
        <v>378</v>
      </c>
      <c r="K41" s="80" t="s">
        <v>408</v>
      </c>
      <c r="P41" s="70"/>
      <c r="X41" s="75"/>
    </row>
    <row r="42" spans="2:24">
      <c r="B42" s="79"/>
      <c r="J42" s="60"/>
      <c r="P42" s="70"/>
    </row>
    <row r="43" spans="2:24">
      <c r="B43" s="79" t="s">
        <v>409</v>
      </c>
      <c r="P43" s="70"/>
    </row>
    <row r="44" spans="2:24">
      <c r="B44" s="83" t="s">
        <v>410</v>
      </c>
      <c r="P44" s="70"/>
    </row>
    <row r="45" spans="2:24">
      <c r="B45" s="105" t="s">
        <v>411</v>
      </c>
      <c r="J45" s="106">
        <v>1.4530303030303032E-2</v>
      </c>
      <c r="P45" s="70"/>
    </row>
    <row r="46" spans="2:24">
      <c r="B46" s="107" t="s">
        <v>412</v>
      </c>
      <c r="J46" s="60">
        <v>0</v>
      </c>
      <c r="P46" s="70"/>
    </row>
    <row r="47" spans="2:24">
      <c r="B47" s="107" t="s">
        <v>413</v>
      </c>
      <c r="J47" s="60">
        <v>0</v>
      </c>
      <c r="P47" s="70"/>
    </row>
    <row r="48" spans="2:24">
      <c r="B48" s="107" t="s">
        <v>414</v>
      </c>
      <c r="J48" s="60">
        <v>0</v>
      </c>
      <c r="P48" s="70"/>
    </row>
    <row r="49" spans="2:16">
      <c r="B49" s="71"/>
      <c r="P49" s="70"/>
    </row>
    <row r="50" spans="2:16">
      <c r="B50" s="83" t="s">
        <v>415</v>
      </c>
      <c r="P50" s="70"/>
    </row>
    <row r="51" spans="2:16">
      <c r="B51" s="107" t="s">
        <v>412</v>
      </c>
      <c r="J51" s="60" t="s">
        <v>378</v>
      </c>
      <c r="P51" s="70"/>
    </row>
    <row r="52" spans="2:16">
      <c r="B52" s="107" t="s">
        <v>413</v>
      </c>
      <c r="J52" s="60" t="s">
        <v>378</v>
      </c>
      <c r="P52" s="70"/>
    </row>
    <row r="53" spans="2:16">
      <c r="B53" s="107" t="s">
        <v>414</v>
      </c>
      <c r="J53" s="60" t="s">
        <v>378</v>
      </c>
      <c r="K53" s="80"/>
      <c r="P53" s="70"/>
    </row>
    <row r="54" spans="2:16">
      <c r="B54" s="71"/>
      <c r="P54" s="70"/>
    </row>
    <row r="55" spans="2:16">
      <c r="B55" s="81" t="s">
        <v>416</v>
      </c>
      <c r="C55" s="78"/>
      <c r="D55" s="78"/>
      <c r="E55" s="78"/>
      <c r="F55" s="78"/>
      <c r="G55" s="78"/>
      <c r="H55" s="78"/>
      <c r="I55" s="78"/>
      <c r="J55" s="78"/>
      <c r="K55" s="78"/>
      <c r="L55" s="78"/>
      <c r="M55" s="78"/>
      <c r="N55" s="78"/>
      <c r="O55" s="78"/>
      <c r="P55" s="108"/>
    </row>
    <row r="56" spans="2:16">
      <c r="B56" s="109" t="s">
        <v>412</v>
      </c>
      <c r="C56" s="78"/>
      <c r="D56" s="78"/>
      <c r="E56" s="78"/>
      <c r="F56" s="78"/>
      <c r="G56" s="78"/>
      <c r="H56" s="78"/>
      <c r="I56" s="78"/>
      <c r="J56" s="110" t="s">
        <v>378</v>
      </c>
      <c r="K56" s="78"/>
      <c r="L56" s="110"/>
      <c r="M56" s="78"/>
      <c r="N56" s="78"/>
      <c r="O56" s="78"/>
      <c r="P56" s="108"/>
    </row>
    <row r="57" spans="2:16">
      <c r="B57" s="109" t="s">
        <v>413</v>
      </c>
      <c r="C57" s="78"/>
      <c r="D57" s="78"/>
      <c r="E57" s="78"/>
      <c r="F57" s="78"/>
      <c r="G57" s="78"/>
      <c r="H57" s="78"/>
      <c r="I57" s="78"/>
      <c r="J57" s="110" t="s">
        <v>378</v>
      </c>
      <c r="K57" s="78"/>
      <c r="L57" s="110"/>
      <c r="M57" s="78"/>
      <c r="N57" s="78"/>
      <c r="O57" s="78"/>
      <c r="P57" s="108"/>
    </row>
    <row r="58" spans="2:16">
      <c r="B58" s="109" t="s">
        <v>414</v>
      </c>
      <c r="C58" s="78"/>
      <c r="D58" s="78"/>
      <c r="E58" s="78"/>
      <c r="F58" s="78"/>
      <c r="G58" s="78"/>
      <c r="H58" s="78"/>
      <c r="I58" s="78"/>
      <c r="J58" s="110" t="s">
        <v>378</v>
      </c>
      <c r="K58" s="78"/>
      <c r="L58" s="110"/>
      <c r="M58" s="78"/>
      <c r="N58" s="78"/>
      <c r="O58" s="78"/>
      <c r="P58" s="108"/>
    </row>
    <row r="59" spans="2:16">
      <c r="B59" s="109"/>
      <c r="C59" s="78"/>
      <c r="D59" s="78"/>
      <c r="E59" s="78"/>
      <c r="F59" s="78"/>
      <c r="G59" s="78"/>
      <c r="H59" s="78"/>
      <c r="I59" s="78"/>
      <c r="J59" s="110"/>
      <c r="K59" s="111"/>
      <c r="L59" s="78"/>
      <c r="M59" s="78"/>
      <c r="N59" s="78"/>
      <c r="O59" s="78"/>
      <c r="P59" s="108"/>
    </row>
    <row r="60" spans="2:16">
      <c r="B60" s="83" t="s">
        <v>417</v>
      </c>
      <c r="P60" s="70"/>
    </row>
    <row r="61" spans="2:16">
      <c r="B61" s="107" t="s">
        <v>412</v>
      </c>
      <c r="J61" s="112">
        <v>0</v>
      </c>
      <c r="P61" s="70"/>
    </row>
    <row r="62" spans="2:16">
      <c r="B62" s="107" t="s">
        <v>413</v>
      </c>
      <c r="J62" s="112">
        <v>0</v>
      </c>
      <c r="P62" s="70"/>
    </row>
    <row r="63" spans="2:16">
      <c r="B63" s="107" t="s">
        <v>414</v>
      </c>
      <c r="J63" s="112">
        <v>0</v>
      </c>
      <c r="P63" s="70"/>
    </row>
    <row r="64" spans="2:16" ht="15.75" thickBot="1">
      <c r="B64" s="71"/>
      <c r="P64" s="70"/>
    </row>
    <row r="65" spans="2:16" ht="15.75" thickBot="1">
      <c r="B65" s="71"/>
      <c r="L65" s="1602" t="s">
        <v>368</v>
      </c>
      <c r="M65" s="1603"/>
      <c r="P65" s="70"/>
    </row>
    <row r="66" spans="2:16" ht="15.75" thickBot="1">
      <c r="B66" s="71"/>
      <c r="J66" s="77" t="s">
        <v>369</v>
      </c>
      <c r="L66" s="77" t="s">
        <v>370</v>
      </c>
      <c r="M66" s="77" t="s">
        <v>371</v>
      </c>
      <c r="O66" s="77" t="s">
        <v>372</v>
      </c>
      <c r="P66" s="70"/>
    </row>
    <row r="67" spans="2:16">
      <c r="B67" s="79" t="s">
        <v>373</v>
      </c>
      <c r="P67" s="70"/>
    </row>
    <row r="68" spans="2:16">
      <c r="B68" s="81" t="s">
        <v>374</v>
      </c>
      <c r="J68" s="82" t="s">
        <v>378</v>
      </c>
      <c r="K68" s="80"/>
      <c r="L68" s="97" t="s">
        <v>378</v>
      </c>
      <c r="M68" s="93"/>
      <c r="N68" s="60"/>
      <c r="O68" s="60" t="s">
        <v>378</v>
      </c>
      <c r="P68" s="70"/>
    </row>
    <row r="69" spans="2:16">
      <c r="B69" s="81" t="s">
        <v>375</v>
      </c>
      <c r="J69" s="82" t="s">
        <v>378</v>
      </c>
      <c r="K69" s="80"/>
      <c r="L69" s="97" t="s">
        <v>378</v>
      </c>
      <c r="M69" s="93"/>
      <c r="N69" s="60"/>
      <c r="O69" s="60" t="s">
        <v>378</v>
      </c>
      <c r="P69" s="70"/>
    </row>
    <row r="70" spans="2:16">
      <c r="B70" s="81" t="s">
        <v>376</v>
      </c>
      <c r="J70" s="82" t="s">
        <v>378</v>
      </c>
      <c r="L70" s="97" t="s">
        <v>378</v>
      </c>
      <c r="M70" s="93"/>
      <c r="N70" s="60"/>
      <c r="O70" s="60" t="s">
        <v>378</v>
      </c>
      <c r="P70" s="70"/>
    </row>
    <row r="71" spans="2:16">
      <c r="B71" s="83" t="s">
        <v>377</v>
      </c>
      <c r="J71" s="84" t="s">
        <v>378</v>
      </c>
      <c r="L71" s="98" t="s">
        <v>378</v>
      </c>
      <c r="M71" s="94"/>
      <c r="N71" s="60"/>
      <c r="O71" s="85" t="s">
        <v>378</v>
      </c>
      <c r="P71" s="70"/>
    </row>
    <row r="72" spans="2:16">
      <c r="B72" s="83" t="s">
        <v>379</v>
      </c>
      <c r="P72" s="70"/>
    </row>
    <row r="73" spans="2:16">
      <c r="B73" s="86" t="s">
        <v>380</v>
      </c>
      <c r="E73" s="52"/>
      <c r="F73" s="52"/>
      <c r="J73" s="84" t="s">
        <v>378</v>
      </c>
      <c r="P73" s="70"/>
    </row>
    <row r="74" spans="2:16">
      <c r="B74" s="86" t="s">
        <v>381</v>
      </c>
      <c r="J74" s="84" t="s">
        <v>378</v>
      </c>
      <c r="P74" s="70"/>
    </row>
    <row r="75" spans="2:16">
      <c r="B75" s="86" t="s">
        <v>382</v>
      </c>
      <c r="J75" s="84" t="s">
        <v>378</v>
      </c>
      <c r="P75" s="70"/>
    </row>
    <row r="76" spans="2:16">
      <c r="B76" s="86" t="s">
        <v>383</v>
      </c>
      <c r="J76" s="84" t="s">
        <v>378</v>
      </c>
      <c r="P76" s="70"/>
    </row>
    <row r="77" spans="2:16">
      <c r="B77" s="86" t="s">
        <v>384</v>
      </c>
      <c r="J77" s="84" t="s">
        <v>378</v>
      </c>
      <c r="P77" s="70"/>
    </row>
    <row r="78" spans="2:16">
      <c r="B78" s="86" t="s">
        <v>385</v>
      </c>
      <c r="J78" s="84" t="s">
        <v>378</v>
      </c>
      <c r="P78" s="70"/>
    </row>
    <row r="79" spans="2:16">
      <c r="B79" s="86" t="s">
        <v>386</v>
      </c>
      <c r="J79" s="84" t="s">
        <v>378</v>
      </c>
      <c r="P79" s="70"/>
    </row>
    <row r="80" spans="2:16">
      <c r="B80" s="86" t="s">
        <v>387</v>
      </c>
      <c r="J80" s="84" t="s">
        <v>378</v>
      </c>
      <c r="P80" s="70"/>
    </row>
    <row r="81" spans="2:16" ht="15.75" thickBot="1">
      <c r="B81" s="71"/>
      <c r="P81" s="70"/>
    </row>
    <row r="82" spans="2:16" ht="15.75" thickBot="1">
      <c r="B82" s="87" t="s">
        <v>66</v>
      </c>
      <c r="J82" s="76" t="s">
        <v>378</v>
      </c>
      <c r="K82" s="80" t="s">
        <v>389</v>
      </c>
      <c r="P82" s="70"/>
    </row>
    <row r="83" spans="2:16">
      <c r="B83" s="71"/>
      <c r="P83" s="70"/>
    </row>
    <row r="84" spans="2:16">
      <c r="B84" s="71"/>
      <c r="P84" s="70"/>
    </row>
    <row r="85" spans="2:16">
      <c r="B85" s="88" t="s">
        <v>390</v>
      </c>
      <c r="D85" s="1073" t="s">
        <v>391</v>
      </c>
      <c r="E85" s="1073"/>
      <c r="F85" s="1073"/>
      <c r="G85" s="1073"/>
      <c r="H85" s="1073"/>
      <c r="I85" s="1073"/>
      <c r="J85" s="1073"/>
      <c r="K85" s="1073"/>
      <c r="L85" s="1073"/>
      <c r="M85" s="1073"/>
      <c r="N85" s="1073"/>
      <c r="O85" s="1073"/>
      <c r="P85" s="1131"/>
    </row>
    <row r="86" spans="2:16">
      <c r="B86" s="71"/>
      <c r="D86" s="1073"/>
      <c r="E86" s="1073"/>
      <c r="F86" s="1073"/>
      <c r="G86" s="1073"/>
      <c r="H86" s="1073"/>
      <c r="I86" s="1073"/>
      <c r="J86" s="1073"/>
      <c r="K86" s="1073"/>
      <c r="L86" s="1073"/>
      <c r="M86" s="1073"/>
      <c r="N86" s="1073"/>
      <c r="O86" s="1073"/>
      <c r="P86" s="1131"/>
    </row>
    <row r="87" spans="2:16">
      <c r="B87" s="71"/>
      <c r="D87" s="1073"/>
      <c r="E87" s="1073"/>
      <c r="F87" s="1073"/>
      <c r="G87" s="1073"/>
      <c r="H87" s="1073"/>
      <c r="I87" s="1073"/>
      <c r="J87" s="1073"/>
      <c r="K87" s="1073"/>
      <c r="L87" s="1073"/>
      <c r="M87" s="1073"/>
      <c r="N87" s="1073"/>
      <c r="O87" s="1073"/>
      <c r="P87" s="1131"/>
    </row>
    <row r="88" spans="2:16">
      <c r="B88" s="71"/>
      <c r="D88" s="1073"/>
      <c r="E88" s="1073"/>
      <c r="F88" s="1073"/>
      <c r="G88" s="1073"/>
      <c r="H88" s="1073"/>
      <c r="I88" s="1073"/>
      <c r="J88" s="1073"/>
      <c r="K88" s="1073"/>
      <c r="L88" s="1073"/>
      <c r="M88" s="1073"/>
      <c r="N88" s="1073"/>
      <c r="O88" s="1073"/>
      <c r="P88" s="1131"/>
    </row>
    <row r="89" spans="2:16" ht="15.75" thickBot="1">
      <c r="B89" s="73"/>
      <c r="C89" s="72"/>
      <c r="D89" s="1134"/>
      <c r="E89" s="1134"/>
      <c r="F89" s="1134"/>
      <c r="G89" s="1134"/>
      <c r="H89" s="1134"/>
      <c r="I89" s="1134"/>
      <c r="J89" s="1134"/>
      <c r="K89" s="1134"/>
      <c r="L89" s="1134"/>
      <c r="M89" s="1134"/>
      <c r="N89" s="1134"/>
      <c r="O89" s="1134"/>
      <c r="P89" s="1135"/>
    </row>
  </sheetData>
  <mergeCells count="10">
    <mergeCell ref="D85:P89"/>
    <mergeCell ref="B2:P2"/>
    <mergeCell ref="B3:P3"/>
    <mergeCell ref="B4:P4"/>
    <mergeCell ref="B5:P5"/>
    <mergeCell ref="B6:P6"/>
    <mergeCell ref="L65:M65"/>
    <mergeCell ref="B8:P8"/>
    <mergeCell ref="D10:P14"/>
    <mergeCell ref="D16:P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F093-C6E1-4AF5-9C39-6F5EE9DE6A19}">
  <sheetPr codeName="Sheet2">
    <tabColor rgb="FF00B050"/>
    <pageSetUpPr fitToPage="1"/>
  </sheetPr>
  <dimension ref="A1:AA57"/>
  <sheetViews>
    <sheetView tabSelected="1" zoomScale="90" zoomScaleNormal="90" workbookViewId="0">
      <selection activeCell="A9" sqref="A9:F10"/>
    </sheetView>
  </sheetViews>
  <sheetFormatPr defaultColWidth="0" defaultRowHeight="15"/>
  <cols>
    <col min="1" max="1" width="11.140625" customWidth="1"/>
    <col min="2" max="3" width="9.140625" customWidth="1"/>
    <col min="4" max="4" width="43.28515625" customWidth="1"/>
    <col min="5" max="5" width="5.5703125" customWidth="1"/>
    <col min="6" max="6" width="18.85546875" customWidth="1"/>
    <col min="7" max="7" width="20.7109375" customWidth="1"/>
    <col min="8" max="8" width="15.7109375" customWidth="1"/>
    <col min="9" max="9" width="16.28515625" customWidth="1"/>
    <col min="10" max="10" width="9.85546875" style="606" customWidth="1"/>
    <col min="11" max="16" width="12.140625" customWidth="1"/>
    <col min="17" max="17" width="15.7109375" bestFit="1" customWidth="1"/>
    <col min="18" max="18" width="9.140625" customWidth="1"/>
    <col min="19" max="19" width="9.140625" hidden="1"/>
    <col min="20" max="20" width="9.140625" customWidth="1"/>
    <col min="21" max="21" width="21.5703125" customWidth="1"/>
    <col min="22" max="27" width="9.140625" customWidth="1"/>
    <col min="28" max="16384" width="9.140625" hidden="1"/>
  </cols>
  <sheetData>
    <row r="1" spans="1:25" s="125" customFormat="1" ht="16.5" customHeight="1" thickBot="1">
      <c r="A1" s="1044" t="s">
        <v>2</v>
      </c>
      <c r="B1" s="1045"/>
      <c r="C1" s="1045"/>
      <c r="D1" s="1045"/>
      <c r="E1" s="1045"/>
      <c r="F1" s="1045"/>
      <c r="G1" s="1045"/>
      <c r="H1" s="905"/>
      <c r="I1" s="906"/>
      <c r="J1" s="605" t="s">
        <v>109</v>
      </c>
      <c r="S1" s="124"/>
    </row>
    <row r="2" spans="1:25" s="125" customFormat="1" ht="16.5" customHeight="1" thickBot="1">
      <c r="A2" s="1046" t="s">
        <v>917</v>
      </c>
      <c r="B2" s="1047"/>
      <c r="C2" s="1047"/>
      <c r="D2" s="1047"/>
      <c r="E2" s="1047"/>
      <c r="F2" s="1047"/>
      <c r="G2" s="1047"/>
      <c r="H2" s="908"/>
      <c r="I2" s="909"/>
      <c r="J2" s="605"/>
      <c r="L2" s="543"/>
      <c r="M2" s="1072" t="s">
        <v>816</v>
      </c>
      <c r="N2" s="1073"/>
      <c r="O2" s="1073"/>
      <c r="P2" s="1073"/>
      <c r="Q2" s="1073"/>
      <c r="R2" s="1073"/>
      <c r="S2" s="1073"/>
      <c r="T2" s="1073"/>
      <c r="U2" s="1073"/>
      <c r="V2"/>
      <c r="W2"/>
      <c r="X2"/>
      <c r="Y2"/>
    </row>
    <row r="3" spans="1:25" s="125" customFormat="1" ht="16.5" customHeight="1">
      <c r="A3" s="1046" t="s">
        <v>915</v>
      </c>
      <c r="B3" s="1047"/>
      <c r="C3" s="1047"/>
      <c r="D3" s="1047"/>
      <c r="E3" s="1047"/>
      <c r="F3" s="1047"/>
      <c r="G3" s="1047"/>
      <c r="H3" s="908"/>
      <c r="I3" s="909"/>
      <c r="J3" s="605"/>
      <c r="L3" s="124"/>
      <c r="M3" s="1073"/>
      <c r="N3" s="1073"/>
      <c r="O3" s="1073"/>
      <c r="P3" s="1073"/>
      <c r="Q3" s="1073"/>
      <c r="R3" s="1073"/>
      <c r="S3" s="1073"/>
      <c r="T3" s="1073"/>
      <c r="U3" s="1073"/>
      <c r="V3"/>
      <c r="W3"/>
      <c r="X3"/>
      <c r="Y3"/>
    </row>
    <row r="4" spans="1:25" s="125" customFormat="1" ht="16.5" customHeight="1" thickBot="1">
      <c r="A4" s="1046" t="s">
        <v>5</v>
      </c>
      <c r="B4" s="1047"/>
      <c r="C4" s="1047"/>
      <c r="D4" s="1047"/>
      <c r="E4" s="1047"/>
      <c r="F4" s="1047"/>
      <c r="G4" s="1047"/>
      <c r="H4" s="908"/>
      <c r="I4" s="909"/>
      <c r="J4" s="605"/>
      <c r="L4"/>
      <c r="M4" s="1073"/>
      <c r="N4" s="1073"/>
      <c r="O4" s="1073"/>
      <c r="P4" s="1073"/>
      <c r="Q4" s="1073"/>
      <c r="R4" s="1073"/>
      <c r="S4" s="1073"/>
      <c r="T4" s="1073"/>
      <c r="U4" s="1073"/>
      <c r="V4"/>
      <c r="W4"/>
      <c r="X4"/>
      <c r="Y4"/>
    </row>
    <row r="5" spans="1:25" ht="15.75" customHeight="1" thickBot="1">
      <c r="A5" s="1046" t="s">
        <v>815</v>
      </c>
      <c r="B5" s="1047"/>
      <c r="C5" s="1047"/>
      <c r="D5" s="1047"/>
      <c r="E5" s="1047"/>
      <c r="F5" s="1047"/>
      <c r="G5" s="1047"/>
      <c r="H5" s="908"/>
      <c r="I5" s="909"/>
      <c r="L5" s="544"/>
      <c r="M5" s="1072" t="s">
        <v>749</v>
      </c>
      <c r="N5" s="1073"/>
      <c r="O5" s="1073"/>
      <c r="P5" s="1073"/>
      <c r="Q5" s="1073"/>
      <c r="R5" s="1073"/>
      <c r="S5" s="1073"/>
      <c r="T5" s="1073"/>
      <c r="U5" s="1073"/>
    </row>
    <row r="6" spans="1:25" ht="15.75" customHeight="1" thickBot="1">
      <c r="A6" s="1048" t="s">
        <v>916</v>
      </c>
      <c r="B6" s="1049"/>
      <c r="C6" s="1049"/>
      <c r="D6" s="1049"/>
      <c r="E6" s="1049"/>
      <c r="F6" s="1049"/>
      <c r="G6" s="1049"/>
      <c r="H6" s="911"/>
      <c r="I6" s="912"/>
      <c r="L6" s="545"/>
      <c r="M6" s="1073"/>
      <c r="N6" s="1073"/>
      <c r="O6" s="1073"/>
      <c r="P6" s="1073"/>
      <c r="Q6" s="1073"/>
      <c r="R6" s="1073"/>
      <c r="S6" s="1073"/>
      <c r="T6" s="1073"/>
      <c r="U6" s="1073"/>
    </row>
    <row r="7" spans="1:25" ht="15.75" thickBot="1">
      <c r="A7" s="1050" t="s">
        <v>35</v>
      </c>
      <c r="B7" s="1051"/>
      <c r="C7" s="1051"/>
      <c r="D7" s="1051"/>
      <c r="E7" s="1051"/>
      <c r="F7" s="1051"/>
      <c r="G7" s="1051"/>
      <c r="H7" s="1051"/>
      <c r="I7" s="1052"/>
      <c r="M7" s="1073"/>
      <c r="N7" s="1073"/>
      <c r="O7" s="1073"/>
      <c r="P7" s="1073"/>
      <c r="Q7" s="1073"/>
      <c r="R7" s="1073"/>
      <c r="S7" s="1073"/>
      <c r="T7" s="1073"/>
      <c r="U7" s="1073"/>
    </row>
    <row r="8" spans="1:25" ht="32.25" customHeight="1" thickBot="1">
      <c r="A8" s="1082" t="s">
        <v>563</v>
      </c>
      <c r="B8" s="1083"/>
      <c r="C8" s="1083"/>
      <c r="D8" s="1083"/>
      <c r="E8" s="1083"/>
      <c r="F8" s="1084"/>
      <c r="G8" s="790" t="s">
        <v>36</v>
      </c>
      <c r="H8" s="790" t="s">
        <v>564</v>
      </c>
      <c r="I8" s="732" t="s">
        <v>565</v>
      </c>
      <c r="S8" s="124" t="s">
        <v>9</v>
      </c>
      <c r="T8" s="644" t="s">
        <v>39</v>
      </c>
    </row>
    <row r="9" spans="1:25" ht="12.75" customHeight="1">
      <c r="A9" s="1085"/>
      <c r="B9" s="1086"/>
      <c r="C9" s="1086"/>
      <c r="D9" s="1086"/>
      <c r="E9" s="1086"/>
      <c r="F9" s="1087"/>
      <c r="G9" s="1085"/>
      <c r="H9" s="1053"/>
      <c r="I9" s="1053"/>
      <c r="S9" s="124" t="s">
        <v>18</v>
      </c>
      <c r="T9" s="644" t="s">
        <v>40</v>
      </c>
    </row>
    <row r="10" spans="1:25" ht="15" customHeight="1" thickBot="1">
      <c r="A10" s="1088"/>
      <c r="B10" s="1089"/>
      <c r="C10" s="1089"/>
      <c r="D10" s="1089"/>
      <c r="E10" s="1089"/>
      <c r="F10" s="1090"/>
      <c r="G10" s="1091"/>
      <c r="H10" s="1054"/>
      <c r="I10" s="1054"/>
      <c r="T10" s="644" t="s">
        <v>41</v>
      </c>
    </row>
    <row r="11" spans="1:25" ht="49.5" customHeight="1" thickBot="1">
      <c r="A11" s="1101" t="s">
        <v>37</v>
      </c>
      <c r="B11" s="1102"/>
      <c r="C11" s="1103"/>
      <c r="D11" s="589"/>
      <c r="E11" s="1055" t="s">
        <v>38</v>
      </c>
      <c r="F11" s="1056"/>
      <c r="G11" s="1056"/>
      <c r="H11" s="1056"/>
      <c r="I11" s="1057"/>
      <c r="S11" s="125" t="s">
        <v>39</v>
      </c>
      <c r="T11" s="644" t="s">
        <v>43</v>
      </c>
    </row>
    <row r="12" spans="1:25" ht="31.15" customHeight="1" thickBot="1">
      <c r="A12" s="1055" t="s">
        <v>566</v>
      </c>
      <c r="B12" s="1056"/>
      <c r="C12" s="1056"/>
      <c r="D12" s="1057"/>
      <c r="E12" s="1058"/>
      <c r="F12" s="1059"/>
      <c r="G12" s="1059"/>
      <c r="H12" s="1059"/>
      <c r="I12" s="1060"/>
      <c r="S12" s="125" t="s">
        <v>40</v>
      </c>
      <c r="T12" s="644" t="s">
        <v>44</v>
      </c>
    </row>
    <row r="13" spans="1:25" ht="15.75" thickBot="1">
      <c r="A13" s="1104" t="s">
        <v>42</v>
      </c>
      <c r="B13" s="1105"/>
      <c r="C13" s="1105"/>
      <c r="D13" s="1105"/>
      <c r="E13" s="1105"/>
      <c r="F13" s="1105"/>
      <c r="G13" s="1105"/>
      <c r="H13" s="1097"/>
      <c r="I13" s="128"/>
      <c r="S13" s="125" t="s">
        <v>41</v>
      </c>
      <c r="T13" s="644" t="s">
        <v>46</v>
      </c>
    </row>
    <row r="14" spans="1:25" ht="15.75" thickBot="1">
      <c r="A14" s="1104" t="s">
        <v>817</v>
      </c>
      <c r="B14" s="1105"/>
      <c r="C14" s="1105"/>
      <c r="D14" s="1105"/>
      <c r="E14" s="1105"/>
      <c r="F14" s="1105"/>
      <c r="G14" s="1105"/>
      <c r="H14" s="1105"/>
      <c r="I14" s="1097"/>
      <c r="S14" s="125" t="s">
        <v>43</v>
      </c>
      <c r="T14" s="644" t="s">
        <v>49</v>
      </c>
    </row>
    <row r="15" spans="1:25" ht="18" customHeight="1">
      <c r="A15" s="590" t="s">
        <v>567</v>
      </c>
      <c r="B15" s="1106"/>
      <c r="C15" s="1106"/>
      <c r="D15" s="1106"/>
      <c r="E15" s="1106"/>
      <c r="F15" s="591" t="s">
        <v>45</v>
      </c>
      <c r="G15" s="1106"/>
      <c r="H15" s="1106"/>
      <c r="I15" s="1093"/>
      <c r="S15" s="125" t="s">
        <v>44</v>
      </c>
      <c r="T15" s="669"/>
    </row>
    <row r="16" spans="1:25" ht="16.5" customHeight="1">
      <c r="A16" s="592" t="s">
        <v>47</v>
      </c>
      <c r="B16" s="1092"/>
      <c r="C16" s="1092"/>
      <c r="D16" s="1092"/>
      <c r="E16" s="1092"/>
      <c r="F16" s="593" t="s">
        <v>48</v>
      </c>
      <c r="G16" s="1092"/>
      <c r="H16" s="1092"/>
      <c r="I16" s="1093"/>
      <c r="S16" s="125" t="s">
        <v>46</v>
      </c>
    </row>
    <row r="17" spans="1:19" ht="16.5" customHeight="1" thickBot="1">
      <c r="A17" s="594" t="s">
        <v>50</v>
      </c>
      <c r="B17" s="1094"/>
      <c r="C17" s="1094"/>
      <c r="D17" s="1094"/>
      <c r="E17" s="1094"/>
      <c r="F17" s="595" t="s">
        <v>51</v>
      </c>
      <c r="G17" s="1094"/>
      <c r="H17" s="1094"/>
      <c r="I17" s="1093"/>
      <c r="S17" s="125" t="s">
        <v>49</v>
      </c>
    </row>
    <row r="18" spans="1:19" ht="15.75" thickBot="1">
      <c r="A18" s="1095" t="s">
        <v>818</v>
      </c>
      <c r="B18" s="1096"/>
      <c r="C18" s="1096"/>
      <c r="D18" s="1096"/>
      <c r="E18" s="1096"/>
      <c r="F18" s="1096"/>
      <c r="G18" s="1096"/>
      <c r="H18" s="1097"/>
      <c r="I18" s="128"/>
      <c r="J18" s="806"/>
      <c r="K18" s="807"/>
      <c r="L18" s="807"/>
      <c r="M18" s="807"/>
      <c r="N18" s="807"/>
      <c r="O18" s="807"/>
      <c r="P18" s="807"/>
    </row>
    <row r="19" spans="1:19" ht="20.25" customHeight="1" thickBot="1">
      <c r="A19" s="1098" t="s">
        <v>52</v>
      </c>
      <c r="B19" s="1099"/>
      <c r="C19" s="1099"/>
      <c r="D19" s="1099"/>
      <c r="E19" s="1099"/>
      <c r="F19" s="1099"/>
      <c r="G19" s="1099"/>
      <c r="H19" s="1099"/>
      <c r="I19" s="1100"/>
      <c r="J19" s="806"/>
      <c r="K19" s="952" t="s">
        <v>912</v>
      </c>
      <c r="L19" s="953"/>
      <c r="M19" s="953"/>
      <c r="N19" s="953"/>
      <c r="O19" s="953"/>
      <c r="P19" s="954"/>
      <c r="Q19" s="574"/>
    </row>
    <row r="20" spans="1:19" ht="17.45" customHeight="1" thickBot="1">
      <c r="A20" s="1028" t="s">
        <v>53</v>
      </c>
      <c r="B20" s="1029"/>
      <c r="C20" s="1029"/>
      <c r="D20" s="1029"/>
      <c r="E20" s="1029"/>
      <c r="F20" s="1029"/>
      <c r="G20" s="1030" t="s">
        <v>568</v>
      </c>
      <c r="H20" s="1031"/>
      <c r="I20" s="1032"/>
      <c r="J20" s="955" t="str">
        <f>IF(SUM(G21,G22)=G48,"J","L")</f>
        <v>J</v>
      </c>
      <c r="K20" s="957" t="str">
        <f>IF(SUM(G21,G22)=G48,"OK - CACFP Income = CACFP Expenditures",IF(SUM(G21,G22)&lt;G48,"NOT OK - CACFP Income MUST equal CACFP Expenditures.  Please DECREASE expeditures by ","NOT OK - CACFP Income MUST equal CACFP Expenditures.  Please INCREASE expeditures by "))</f>
        <v>OK - CACFP Income = CACFP Expenditures</v>
      </c>
      <c r="L20" s="958"/>
      <c r="M20" s="958"/>
      <c r="N20" s="958"/>
      <c r="O20" s="958"/>
      <c r="P20" s="959"/>
      <c r="Q20" s="574"/>
    </row>
    <row r="21" spans="1:19" ht="21.75" customHeight="1" thickBot="1">
      <c r="A21" s="1033" t="s">
        <v>611</v>
      </c>
      <c r="B21" s="1034"/>
      <c r="C21" s="1034"/>
      <c r="D21" s="1034"/>
      <c r="E21" s="1034"/>
      <c r="F21" s="1035" t="s">
        <v>569</v>
      </c>
      <c r="G21" s="1036">
        <f>ROUND(SUM('A - Admin Funding (Required)'!F18:F18),2)</f>
        <v>0</v>
      </c>
      <c r="H21" s="1037"/>
      <c r="I21" s="1038"/>
      <c r="J21" s="956"/>
      <c r="K21" s="960"/>
      <c r="L21" s="961"/>
      <c r="M21" s="961"/>
      <c r="N21" s="961"/>
      <c r="O21" s="961"/>
      <c r="P21" s="962"/>
      <c r="Q21" s="575">
        <f>+G21+G22-G48</f>
        <v>0</v>
      </c>
    </row>
    <row r="22" spans="1:19" ht="21.75" customHeight="1">
      <c r="A22" s="1039" t="s">
        <v>612</v>
      </c>
      <c r="B22" s="1040"/>
      <c r="C22" s="1040"/>
      <c r="D22" s="1040"/>
      <c r="E22" s="1040"/>
      <c r="F22" s="1040" t="s">
        <v>569</v>
      </c>
      <c r="G22" s="1041">
        <f>ROUND(SUM('B - Center Reimb (Required)'!F13:F13,'B - Center Reimb (Required)'!F17:F17),2)</f>
        <v>0</v>
      </c>
      <c r="H22" s="1042"/>
      <c r="I22" s="1043"/>
      <c r="J22" s="808"/>
      <c r="K22" s="809"/>
      <c r="L22" s="809"/>
      <c r="M22" s="809"/>
      <c r="N22" s="809"/>
      <c r="O22" s="809"/>
      <c r="P22" s="809"/>
    </row>
    <row r="23" spans="1:19" ht="21.75" customHeight="1">
      <c r="A23" s="1039" t="s">
        <v>680</v>
      </c>
      <c r="B23" s="1040"/>
      <c r="C23" s="1040"/>
      <c r="D23" s="1040"/>
      <c r="E23" s="1040"/>
      <c r="F23" s="1040" t="s">
        <v>569</v>
      </c>
      <c r="G23" s="1041">
        <f>'C - Other Inc (Required)'!I40</f>
        <v>0</v>
      </c>
      <c r="H23" s="1042"/>
      <c r="I23" s="1043"/>
      <c r="J23" s="807"/>
      <c r="K23" s="807"/>
      <c r="L23" s="807"/>
      <c r="M23" s="807"/>
      <c r="N23" s="807"/>
      <c r="O23" s="807"/>
      <c r="P23" s="807"/>
    </row>
    <row r="24" spans="1:19" ht="51" customHeight="1">
      <c r="A24" s="1039" t="s">
        <v>819</v>
      </c>
      <c r="B24" s="1040"/>
      <c r="C24" s="1040"/>
      <c r="D24" s="1040"/>
      <c r="E24" s="1040"/>
      <c r="F24" s="1040" t="s">
        <v>109</v>
      </c>
      <c r="G24" s="1107">
        <f>'C - Other Inc (Required)'!I33</f>
        <v>0</v>
      </c>
      <c r="H24" s="1108"/>
      <c r="I24" s="1109"/>
      <c r="J24" s="807"/>
      <c r="K24" s="807"/>
      <c r="L24" s="807"/>
      <c r="M24" s="807"/>
      <c r="N24" s="807"/>
      <c r="O24" s="807"/>
      <c r="P24" s="807"/>
    </row>
    <row r="25" spans="1:19" ht="21.75" customHeight="1" thickBot="1">
      <c r="A25" s="1074" t="s">
        <v>570</v>
      </c>
      <c r="B25" s="1075"/>
      <c r="C25" s="1075"/>
      <c r="D25" s="1075"/>
      <c r="E25" s="1075"/>
      <c r="F25" s="1075" t="s">
        <v>569</v>
      </c>
      <c r="G25" s="1076">
        <f>ROUND(SUM(G21:I24),2)</f>
        <v>0</v>
      </c>
      <c r="H25" s="1077"/>
      <c r="I25" s="1078"/>
      <c r="J25" s="807"/>
      <c r="K25" s="807"/>
      <c r="L25" s="807"/>
      <c r="M25" s="807"/>
      <c r="N25" s="807"/>
      <c r="O25" s="807"/>
      <c r="P25" s="807"/>
    </row>
    <row r="26" spans="1:19" ht="29.25" customHeight="1" thickBot="1">
      <c r="A26" s="1079" t="s">
        <v>571</v>
      </c>
      <c r="B26" s="1080"/>
      <c r="C26" s="1080"/>
      <c r="D26" s="1081"/>
      <c r="E26" s="1070" t="s">
        <v>603</v>
      </c>
      <c r="F26" s="1071"/>
      <c r="G26" s="789" t="s">
        <v>604</v>
      </c>
      <c r="H26" s="1070" t="s">
        <v>605</v>
      </c>
      <c r="I26" s="1071"/>
      <c r="J26" s="807"/>
      <c r="K26" s="807"/>
      <c r="L26" s="807"/>
      <c r="M26" s="807"/>
      <c r="N26" s="807"/>
      <c r="O26" s="807"/>
      <c r="P26" s="807"/>
    </row>
    <row r="27" spans="1:19" ht="15.75" customHeight="1">
      <c r="A27" s="1110" t="s">
        <v>572</v>
      </c>
      <c r="B27" s="1111"/>
      <c r="C27" s="1111"/>
      <c r="D27" s="1112"/>
      <c r="E27" s="996" t="s">
        <v>109</v>
      </c>
      <c r="F27" s="997"/>
      <c r="G27" s="997"/>
      <c r="H27" s="997"/>
      <c r="I27" s="998"/>
      <c r="J27" s="806"/>
      <c r="K27" s="807"/>
      <c r="L27" s="807"/>
      <c r="M27" s="807"/>
      <c r="N27" s="807"/>
      <c r="O27" s="807"/>
      <c r="P27" s="807"/>
    </row>
    <row r="28" spans="1:19" ht="20.25" customHeight="1">
      <c r="A28" s="1064" t="s">
        <v>743</v>
      </c>
      <c r="B28" s="1065"/>
      <c r="C28" s="1065"/>
      <c r="D28" s="1066"/>
      <c r="E28" s="1067">
        <f>'E - Admin Labor (Required)'!K45</f>
        <v>0</v>
      </c>
      <c r="F28" s="1068"/>
      <c r="G28" s="788">
        <f>'E - Admin Labor (Required)'!L45</f>
        <v>0</v>
      </c>
      <c r="H28" s="1067">
        <f>E28-G28</f>
        <v>0</v>
      </c>
      <c r="I28" s="1069"/>
      <c r="J28" s="806"/>
      <c r="K28" s="807"/>
      <c r="L28" s="807"/>
      <c r="M28" s="807"/>
      <c r="N28" s="807"/>
      <c r="O28" s="807"/>
      <c r="P28" s="807"/>
    </row>
    <row r="29" spans="1:19" ht="20.25" customHeight="1">
      <c r="A29" s="1064" t="s">
        <v>648</v>
      </c>
      <c r="B29" s="1065"/>
      <c r="C29" s="1065"/>
      <c r="D29" s="1066"/>
      <c r="E29" s="1067">
        <f>'F - Admin Supplies (Required)'!F21</f>
        <v>0</v>
      </c>
      <c r="F29" s="1068"/>
      <c r="G29" s="788">
        <f>'F - Admin Supplies (Required)'!G21</f>
        <v>0</v>
      </c>
      <c r="H29" s="1067">
        <f>E29-G29</f>
        <v>0</v>
      </c>
      <c r="I29" s="1069"/>
      <c r="J29" s="806"/>
      <c r="K29" s="807"/>
      <c r="L29" s="807"/>
      <c r="M29" s="807"/>
      <c r="N29" s="807"/>
      <c r="O29" s="807"/>
      <c r="P29" s="807"/>
    </row>
    <row r="30" spans="1:19" ht="20.25" customHeight="1">
      <c r="A30" s="1064" t="s">
        <v>649</v>
      </c>
      <c r="B30" s="1065"/>
      <c r="C30" s="1065"/>
      <c r="D30" s="1066"/>
      <c r="E30" s="1067">
        <f>'G - Communications (Required)'!I16</f>
        <v>0</v>
      </c>
      <c r="F30" s="1068"/>
      <c r="G30" s="788">
        <f>'G - Communications (Required)'!J16</f>
        <v>0</v>
      </c>
      <c r="H30" s="1067">
        <f>E30-G30</f>
        <v>0</v>
      </c>
      <c r="I30" s="1069"/>
      <c r="J30" s="810"/>
      <c r="K30" s="807"/>
      <c r="L30" s="807"/>
      <c r="M30" s="807"/>
      <c r="N30" s="807"/>
      <c r="O30" s="807"/>
      <c r="P30" s="807"/>
    </row>
    <row r="31" spans="1:19" ht="20.25" customHeight="1">
      <c r="A31" s="1064" t="s">
        <v>650</v>
      </c>
      <c r="B31" s="1065"/>
      <c r="C31" s="1065"/>
      <c r="D31" s="1066"/>
      <c r="E31" s="1067">
        <f>'H - Admin Travel (Required)'!L24</f>
        <v>0</v>
      </c>
      <c r="F31" s="1068"/>
      <c r="G31" s="788">
        <f>'H - Admin Travel (Required)'!M24</f>
        <v>0</v>
      </c>
      <c r="H31" s="1067">
        <f>E31-G31</f>
        <v>0</v>
      </c>
      <c r="I31" s="1069"/>
      <c r="J31" s="806"/>
      <c r="K31" s="807"/>
      <c r="L31" s="807"/>
      <c r="M31" s="807"/>
      <c r="N31" s="807"/>
      <c r="O31" s="807"/>
      <c r="P31" s="807"/>
    </row>
    <row r="32" spans="1:19" ht="20.25" customHeight="1">
      <c r="A32" s="963" t="s">
        <v>651</v>
      </c>
      <c r="B32" s="964"/>
      <c r="C32" s="964"/>
      <c r="D32" s="965"/>
      <c r="E32" s="966">
        <f>'I - Rent and Utilities'!F33</f>
        <v>0</v>
      </c>
      <c r="F32" s="967"/>
      <c r="G32" s="787">
        <f>'I - Rent and Utilities'!F35</f>
        <v>0</v>
      </c>
      <c r="H32" s="966">
        <f>E32-G32</f>
        <v>0</v>
      </c>
      <c r="I32" s="968"/>
      <c r="J32" s="810"/>
      <c r="K32" s="807"/>
      <c r="L32" s="807"/>
      <c r="M32" s="807"/>
      <c r="N32" s="807"/>
      <c r="O32" s="807"/>
      <c r="P32" s="807"/>
    </row>
    <row r="33" spans="1:17" ht="20.25" customHeight="1">
      <c r="A33" s="963" t="s">
        <v>658</v>
      </c>
      <c r="B33" s="964"/>
      <c r="C33" s="964"/>
      <c r="D33" s="965"/>
      <c r="E33" s="966">
        <f>'J - Admin Fringe'!G33</f>
        <v>0</v>
      </c>
      <c r="F33" s="967"/>
      <c r="G33" s="787">
        <f>'J - Admin Fringe'!H33</f>
        <v>0</v>
      </c>
      <c r="H33" s="966">
        <f t="shared" ref="H33:H36" si="0">E33-G33</f>
        <v>0</v>
      </c>
      <c r="I33" s="968"/>
      <c r="J33" s="806"/>
      <c r="K33" s="807"/>
      <c r="L33" s="807"/>
      <c r="M33" s="807"/>
      <c r="N33" s="807"/>
      <c r="O33" s="807"/>
      <c r="P33" s="807"/>
    </row>
    <row r="34" spans="1:17" ht="20.25" customHeight="1">
      <c r="A34" s="963" t="s">
        <v>652</v>
      </c>
      <c r="B34" s="964"/>
      <c r="C34" s="964"/>
      <c r="D34" s="965"/>
      <c r="E34" s="966">
        <f>'K - Admin Equip'!F15</f>
        <v>0</v>
      </c>
      <c r="F34" s="967"/>
      <c r="G34" s="787">
        <f>'K - Admin Equip'!G15</f>
        <v>0</v>
      </c>
      <c r="H34" s="966">
        <f t="shared" si="0"/>
        <v>0</v>
      </c>
      <c r="I34" s="968"/>
      <c r="J34" s="806"/>
      <c r="K34" s="807"/>
      <c r="L34" s="807"/>
      <c r="M34" s="807"/>
      <c r="N34" s="807"/>
      <c r="O34" s="807"/>
      <c r="P34" s="807"/>
    </row>
    <row r="35" spans="1:17" ht="20.25" customHeight="1">
      <c r="A35" s="963" t="s">
        <v>653</v>
      </c>
      <c r="B35" s="964"/>
      <c r="C35" s="964"/>
      <c r="D35" s="965"/>
      <c r="E35" s="966">
        <f>'L - Admin Equip Depr'!I16</f>
        <v>0</v>
      </c>
      <c r="F35" s="967"/>
      <c r="G35" s="787">
        <f>'L - Admin Equip Depr'!J16</f>
        <v>0</v>
      </c>
      <c r="H35" s="966">
        <f>E35-G35</f>
        <v>0</v>
      </c>
      <c r="I35" s="968"/>
      <c r="J35" s="806"/>
      <c r="K35" s="807"/>
      <c r="L35" s="807"/>
      <c r="M35" s="807"/>
      <c r="N35" s="807"/>
      <c r="O35" s="807"/>
      <c r="P35" s="807"/>
    </row>
    <row r="36" spans="1:17" ht="20.25" customHeight="1">
      <c r="A36" s="963" t="s">
        <v>654</v>
      </c>
      <c r="B36" s="964"/>
      <c r="C36" s="964"/>
      <c r="D36" s="965"/>
      <c r="E36" s="966">
        <f>'M - Insurance'!F19</f>
        <v>0</v>
      </c>
      <c r="F36" s="967"/>
      <c r="G36" s="787">
        <f>'M - Insurance'!G19</f>
        <v>0</v>
      </c>
      <c r="H36" s="966">
        <f t="shared" si="0"/>
        <v>0</v>
      </c>
      <c r="I36" s="968"/>
      <c r="J36" s="806"/>
      <c r="K36" s="807"/>
      <c r="L36" s="807"/>
      <c r="M36" s="807"/>
      <c r="N36" s="807"/>
      <c r="O36" s="807"/>
      <c r="P36" s="807"/>
    </row>
    <row r="37" spans="1:17" ht="20.25" customHeight="1" thickBot="1">
      <c r="A37" s="963" t="s">
        <v>655</v>
      </c>
      <c r="B37" s="964"/>
      <c r="C37" s="964"/>
      <c r="D37" s="965"/>
      <c r="E37" s="966">
        <f>'N - Admin Contr Services'!H21</f>
        <v>0</v>
      </c>
      <c r="F37" s="967"/>
      <c r="G37" s="787">
        <f>'N - Admin Contr Services'!I21</f>
        <v>0</v>
      </c>
      <c r="H37" s="966">
        <f>E37-G37</f>
        <v>0</v>
      </c>
      <c r="I37" s="968"/>
      <c r="J37" s="806"/>
      <c r="K37" s="807"/>
      <c r="L37" s="807"/>
      <c r="M37" s="807"/>
      <c r="N37" s="807"/>
      <c r="O37" s="807"/>
      <c r="P37" s="807"/>
    </row>
    <row r="38" spans="1:17" ht="20.25" customHeight="1" thickBot="1">
      <c r="A38" s="963" t="s">
        <v>656</v>
      </c>
      <c r="B38" s="964"/>
      <c r="C38" s="964"/>
      <c r="D38" s="965"/>
      <c r="E38" s="966">
        <f>'O- Admin Training'!F14</f>
        <v>0</v>
      </c>
      <c r="F38" s="967"/>
      <c r="G38" s="787">
        <f>'O- Admin Training'!G14</f>
        <v>0</v>
      </c>
      <c r="H38" s="966">
        <f>E38-G38</f>
        <v>0</v>
      </c>
      <c r="I38" s="968"/>
      <c r="J38" s="806"/>
      <c r="K38" s="952" t="s">
        <v>913</v>
      </c>
      <c r="L38" s="953"/>
      <c r="M38" s="953"/>
      <c r="N38" s="953"/>
      <c r="O38" s="953"/>
      <c r="P38" s="954"/>
    </row>
    <row r="39" spans="1:17" ht="20.25" customHeight="1">
      <c r="A39" s="963" t="s">
        <v>657</v>
      </c>
      <c r="B39" s="964"/>
      <c r="C39" s="964"/>
      <c r="D39" s="965"/>
      <c r="E39" s="966">
        <f>'P - Indirect Costs'!G11</f>
        <v>0</v>
      </c>
      <c r="F39" s="967"/>
      <c r="G39" s="787">
        <f>'P - Indirect Costs'!H11</f>
        <v>0</v>
      </c>
      <c r="H39" s="966">
        <f>E39-G39</f>
        <v>0</v>
      </c>
      <c r="I39" s="968"/>
      <c r="J39" s="955" t="str">
        <f>IF(G40=G43,"J","L")</f>
        <v>J</v>
      </c>
      <c r="K39" s="957" t="str">
        <f>IF(G40=G43,"OK - Sponsor Fees = Total CACFP Admin Expenditures",IF(G43&gt;G40,"NOT OK - INCREASE Administrative Expenditures by","NOT OK - DECREASE Administrative Expenditures by"))</f>
        <v>OK - Sponsor Fees = Total CACFP Admin Expenditures</v>
      </c>
      <c r="L39" s="958"/>
      <c r="M39" s="958"/>
      <c r="N39" s="958"/>
      <c r="O39" s="958"/>
      <c r="P39" s="959"/>
    </row>
    <row r="40" spans="1:17" ht="20.25" customHeight="1" thickBot="1">
      <c r="A40" s="988" t="s">
        <v>573</v>
      </c>
      <c r="B40" s="989"/>
      <c r="C40" s="989"/>
      <c r="D40" s="989"/>
      <c r="E40" s="990">
        <f>ROUND(SUM(E28:F39),2)</f>
        <v>0</v>
      </c>
      <c r="F40" s="991"/>
      <c r="G40" s="794">
        <f>ROUND(SUM(G28:G39),2)</f>
        <v>0</v>
      </c>
      <c r="H40" s="992">
        <f>SUM(H28:I39)</f>
        <v>0</v>
      </c>
      <c r="I40" s="993"/>
      <c r="J40" s="956"/>
      <c r="K40" s="960"/>
      <c r="L40" s="961"/>
      <c r="M40" s="961"/>
      <c r="N40" s="961"/>
      <c r="O40" s="961"/>
      <c r="P40" s="962"/>
      <c r="Q40" s="575">
        <f>+G43-G40</f>
        <v>0</v>
      </c>
    </row>
    <row r="41" spans="1:17" ht="30.75" customHeight="1" thickBot="1">
      <c r="A41" s="1061" t="s">
        <v>574</v>
      </c>
      <c r="B41" s="1062"/>
      <c r="C41" s="1062"/>
      <c r="D41" s="1063"/>
      <c r="E41" s="994" t="s">
        <v>54</v>
      </c>
      <c r="F41" s="995"/>
      <c r="G41" s="588" t="s">
        <v>55</v>
      </c>
      <c r="H41" s="994" t="s">
        <v>613</v>
      </c>
      <c r="I41" s="995"/>
      <c r="J41" s="806"/>
      <c r="K41" s="807"/>
      <c r="L41" s="807"/>
      <c r="M41" s="807"/>
      <c r="N41" s="807"/>
      <c r="O41" s="807"/>
      <c r="P41" s="807"/>
    </row>
    <row r="42" spans="1:17" ht="20.25" customHeight="1">
      <c r="A42" s="986" t="s">
        <v>575</v>
      </c>
      <c r="B42" s="987"/>
      <c r="C42" s="987"/>
      <c r="D42" s="987"/>
      <c r="E42" s="996"/>
      <c r="F42" s="997"/>
      <c r="G42" s="997"/>
      <c r="H42" s="997"/>
      <c r="I42" s="998"/>
      <c r="J42" s="806"/>
      <c r="K42" s="807"/>
      <c r="L42" s="807"/>
      <c r="M42" s="807"/>
      <c r="N42" s="807"/>
      <c r="O42" s="807"/>
      <c r="P42" s="807"/>
    </row>
    <row r="43" spans="1:17" ht="20.25" customHeight="1">
      <c r="A43" s="963" t="s">
        <v>576</v>
      </c>
      <c r="B43" s="964"/>
      <c r="C43" s="964"/>
      <c r="D43" s="965"/>
      <c r="E43" s="966">
        <f>G21</f>
        <v>0</v>
      </c>
      <c r="F43" s="967"/>
      <c r="G43" s="787">
        <f>E43</f>
        <v>0</v>
      </c>
      <c r="H43" s="966">
        <f>E43-G43</f>
        <v>0</v>
      </c>
      <c r="I43" s="968"/>
      <c r="J43" s="806"/>
      <c r="K43" s="807"/>
      <c r="L43" s="807"/>
      <c r="M43" s="807"/>
      <c r="N43" s="807"/>
      <c r="O43" s="807"/>
      <c r="P43" s="807"/>
    </row>
    <row r="44" spans="1:17" ht="20.25" customHeight="1">
      <c r="A44" s="969" t="s">
        <v>789</v>
      </c>
      <c r="B44" s="970"/>
      <c r="C44" s="970"/>
      <c r="D44" s="971"/>
      <c r="E44" s="972">
        <f>+'Center 2 - Expenses (Required)'!B9</f>
        <v>0</v>
      </c>
      <c r="F44" s="973"/>
      <c r="G44" s="795">
        <f>'Center 2 - Expenses (Required)'!C9</f>
        <v>0</v>
      </c>
      <c r="H44" s="972">
        <f>E44-G44</f>
        <v>0</v>
      </c>
      <c r="I44" s="974"/>
      <c r="J44" s="806"/>
      <c r="K44" s="807"/>
      <c r="L44" s="807"/>
      <c r="M44" s="807"/>
      <c r="N44" s="807"/>
      <c r="O44" s="807"/>
      <c r="P44" s="807"/>
    </row>
    <row r="45" spans="1:17" ht="20.25" customHeight="1" thickBot="1">
      <c r="A45" s="981" t="s">
        <v>577</v>
      </c>
      <c r="B45" s="982"/>
      <c r="C45" s="982"/>
      <c r="D45" s="983"/>
      <c r="E45" s="984"/>
      <c r="F45" s="984"/>
      <c r="G45" s="984"/>
      <c r="H45" s="984"/>
      <c r="I45" s="985"/>
      <c r="J45" s="806"/>
      <c r="K45" s="807"/>
      <c r="L45" s="807"/>
      <c r="M45" s="807"/>
      <c r="N45" s="807"/>
      <c r="O45" s="807"/>
      <c r="P45" s="807"/>
    </row>
    <row r="46" spans="1:17" ht="20.25" customHeight="1" thickBot="1">
      <c r="A46" s="975" t="s">
        <v>790</v>
      </c>
      <c r="B46" s="976"/>
      <c r="C46" s="976"/>
      <c r="D46" s="977"/>
      <c r="E46" s="978">
        <f>'Center 2 - Expenses (Required)'!D9</f>
        <v>0</v>
      </c>
      <c r="F46" s="979"/>
      <c r="G46" s="793">
        <f>'Center 2 - Expenses (Required)'!E9</f>
        <v>0</v>
      </c>
      <c r="H46" s="978">
        <f>E46-G46</f>
        <v>0</v>
      </c>
      <c r="I46" s="980"/>
      <c r="J46" s="806"/>
      <c r="K46" s="952" t="s">
        <v>911</v>
      </c>
      <c r="L46" s="953"/>
      <c r="M46" s="953"/>
      <c r="N46" s="953"/>
      <c r="O46" s="953"/>
      <c r="P46" s="954"/>
    </row>
    <row r="47" spans="1:17" ht="20.25" customHeight="1" thickBot="1">
      <c r="A47" s="1002" t="s">
        <v>617</v>
      </c>
      <c r="B47" s="1003"/>
      <c r="C47" s="1003"/>
      <c r="D47" s="1003"/>
      <c r="E47" s="1004">
        <f>+E44+E46</f>
        <v>0</v>
      </c>
      <c r="F47" s="1005"/>
      <c r="G47" s="791">
        <f>+G46+G44</f>
        <v>0</v>
      </c>
      <c r="H47" s="1004">
        <f>+H46+H44</f>
        <v>0</v>
      </c>
      <c r="I47" s="1006"/>
      <c r="J47" s="955" t="str">
        <f>IF(E48&gt;=G48,IF(G25&gt;=E48,"J","L"),"L")</f>
        <v>J</v>
      </c>
      <c r="K47" s="957" t="str">
        <f>IF(E48&gt;=G48,IF(G25&gt;=E48,"OK - Total SO Income &gt; or = Total SO Expenditures","NOT OK - Total SO Income must be greater than Total SO Expenditures.  Decrease Expenditures or Increase Income."))</f>
        <v>OK - Total SO Income &gt; or = Total SO Expenditures</v>
      </c>
      <c r="L47" s="958"/>
      <c r="M47" s="958"/>
      <c r="N47" s="958"/>
      <c r="O47" s="958"/>
      <c r="P47" s="959"/>
    </row>
    <row r="48" spans="1:17" ht="39.75" customHeight="1" thickBot="1">
      <c r="A48" s="1007" t="s">
        <v>578</v>
      </c>
      <c r="B48" s="1008"/>
      <c r="C48" s="1008"/>
      <c r="D48" s="1008"/>
      <c r="E48" s="1009">
        <f>ROUND(SUM(E40,E47),2)</f>
        <v>0</v>
      </c>
      <c r="F48" s="1010"/>
      <c r="G48" s="792">
        <f>ROUND(SUM(G40,G47),2)</f>
        <v>0</v>
      </c>
      <c r="H48" s="1009">
        <f>ROUND(SUM(H40,H47),2)</f>
        <v>0</v>
      </c>
      <c r="I48" s="1011"/>
      <c r="J48" s="956"/>
      <c r="K48" s="960"/>
      <c r="L48" s="961"/>
      <c r="M48" s="961"/>
      <c r="N48" s="961"/>
      <c r="O48" s="961"/>
      <c r="P48" s="962"/>
    </row>
    <row r="49" spans="1:9" ht="20.25" customHeight="1" thickBot="1">
      <c r="A49" s="1012" t="s">
        <v>56</v>
      </c>
      <c r="B49" s="1013"/>
      <c r="C49" s="1013"/>
      <c r="D49" s="1013"/>
      <c r="E49" s="1013"/>
      <c r="F49" s="1013"/>
      <c r="G49" s="1013"/>
      <c r="H49" s="1013"/>
      <c r="I49" s="1014"/>
    </row>
    <row r="50" spans="1:9" ht="24.6" customHeight="1">
      <c r="A50" s="1015" t="s">
        <v>57</v>
      </c>
      <c r="B50" s="1016"/>
      <c r="C50" s="1016"/>
      <c r="D50" s="1016"/>
      <c r="E50" s="1016"/>
      <c r="F50" s="1016"/>
      <c r="G50" s="1016"/>
      <c r="H50" s="1016"/>
      <c r="I50" s="1017"/>
    </row>
    <row r="51" spans="1:9" ht="24.6" customHeight="1">
      <c r="A51" s="1015"/>
      <c r="B51" s="1016"/>
      <c r="C51" s="1016"/>
      <c r="D51" s="1016"/>
      <c r="E51" s="1016"/>
      <c r="F51" s="1016"/>
      <c r="G51" s="1016"/>
      <c r="H51" s="1016"/>
      <c r="I51" s="1017"/>
    </row>
    <row r="52" spans="1:9" ht="15.75" customHeight="1">
      <c r="A52" s="1018"/>
      <c r="B52" s="1019"/>
      <c r="C52" s="1019"/>
      <c r="D52" s="1019"/>
      <c r="E52" s="1019"/>
      <c r="F52" s="596"/>
      <c r="G52" s="1022"/>
      <c r="H52" s="1023"/>
      <c r="I52" s="1026"/>
    </row>
    <row r="53" spans="1:9" ht="11.25" customHeight="1" thickBot="1">
      <c r="A53" s="1020"/>
      <c r="B53" s="1021"/>
      <c r="C53" s="1021"/>
      <c r="D53" s="1021"/>
      <c r="E53" s="1021"/>
      <c r="F53" s="597"/>
      <c r="G53" s="1024"/>
      <c r="H53" s="1025"/>
      <c r="I53" s="1027"/>
    </row>
    <row r="54" spans="1:9" ht="15" customHeight="1" thickBot="1">
      <c r="A54" s="598" t="s">
        <v>58</v>
      </c>
      <c r="B54" s="599"/>
      <c r="C54" s="599"/>
      <c r="D54" s="599"/>
      <c r="E54" s="599"/>
      <c r="F54" s="600"/>
      <c r="G54" s="117" t="s">
        <v>60</v>
      </c>
      <c r="H54" s="599"/>
      <c r="I54" s="601" t="s">
        <v>59</v>
      </c>
    </row>
    <row r="55" spans="1:9" ht="15" customHeight="1" thickBot="1">
      <c r="A55" s="602" t="s">
        <v>579</v>
      </c>
      <c r="B55" s="603"/>
      <c r="C55" s="603"/>
      <c r="D55" s="603"/>
      <c r="E55" s="603"/>
      <c r="F55" s="604"/>
      <c r="G55" s="999"/>
      <c r="H55" s="1000"/>
      <c r="I55" s="1001"/>
    </row>
    <row r="56" spans="1:9" ht="18.75" customHeight="1" thickBot="1">
      <c r="A56" s="1028" t="s">
        <v>602</v>
      </c>
      <c r="B56" s="1029"/>
      <c r="C56" s="1029"/>
      <c r="D56" s="1029"/>
      <c r="E56" s="1029"/>
      <c r="F56" s="1029"/>
      <c r="G56" s="1029"/>
      <c r="H56" s="1029"/>
      <c r="I56" s="781" t="s">
        <v>918</v>
      </c>
    </row>
    <row r="57" spans="1:9">
      <c r="A57" s="124"/>
      <c r="B57" s="124"/>
      <c r="C57" s="124"/>
      <c r="F57" s="55"/>
      <c r="I57" s="124"/>
    </row>
  </sheetData>
  <sheetProtection algorithmName="SHA-512" hashValue="3AfIAq2sIZb1HpH7uO6J20SdorSA9qheCdlGLkKfdDuL38QV2Fvt8V+0Vki2PcrR6PejA2S0nNr35ay0jP+q8w==" saltValue="5ZvOUiCRNNklRVwrXBAxvw==" spinCount="100000" sheet="1" objects="1" scenarios="1"/>
  <mergeCells count="122">
    <mergeCell ref="A56:H56"/>
    <mergeCell ref="B16:E16"/>
    <mergeCell ref="G16:I16"/>
    <mergeCell ref="B17:E17"/>
    <mergeCell ref="G17:I17"/>
    <mergeCell ref="A18:H18"/>
    <mergeCell ref="A19:I19"/>
    <mergeCell ref="A11:C11"/>
    <mergeCell ref="A13:H13"/>
    <mergeCell ref="A14:I14"/>
    <mergeCell ref="B15:E15"/>
    <mergeCell ref="G15:I15"/>
    <mergeCell ref="A12:D12"/>
    <mergeCell ref="A34:D34"/>
    <mergeCell ref="E34:F34"/>
    <mergeCell ref="H34:I34"/>
    <mergeCell ref="A23:F23"/>
    <mergeCell ref="G23:I23"/>
    <mergeCell ref="A24:F24"/>
    <mergeCell ref="G24:I24"/>
    <mergeCell ref="H30:I30"/>
    <mergeCell ref="H32:I32"/>
    <mergeCell ref="A27:D27"/>
    <mergeCell ref="E27:I27"/>
    <mergeCell ref="K46:P46"/>
    <mergeCell ref="A28:D28"/>
    <mergeCell ref="E28:F28"/>
    <mergeCell ref="H28:I28"/>
    <mergeCell ref="J47:J48"/>
    <mergeCell ref="K47:P48"/>
    <mergeCell ref="H33:I33"/>
    <mergeCell ref="M2:U4"/>
    <mergeCell ref="M5:U7"/>
    <mergeCell ref="A25:F25"/>
    <mergeCell ref="G25:I25"/>
    <mergeCell ref="A26:D26"/>
    <mergeCell ref="E26:F26"/>
    <mergeCell ref="E32:F32"/>
    <mergeCell ref="A35:D35"/>
    <mergeCell ref="E35:F35"/>
    <mergeCell ref="A29:D29"/>
    <mergeCell ref="E29:F29"/>
    <mergeCell ref="H35:I35"/>
    <mergeCell ref="H29:I29"/>
    <mergeCell ref="A8:F8"/>
    <mergeCell ref="A9:F10"/>
    <mergeCell ref="G9:G10"/>
    <mergeCell ref="H9:H10"/>
    <mergeCell ref="E12:I12"/>
    <mergeCell ref="A41:D41"/>
    <mergeCell ref="E41:F41"/>
    <mergeCell ref="A31:D31"/>
    <mergeCell ref="E31:F31"/>
    <mergeCell ref="A38:D38"/>
    <mergeCell ref="E38:F38"/>
    <mergeCell ref="A36:D36"/>
    <mergeCell ref="E36:F36"/>
    <mergeCell ref="A37:D37"/>
    <mergeCell ref="E37:F37"/>
    <mergeCell ref="H36:I36"/>
    <mergeCell ref="H37:I37"/>
    <mergeCell ref="H31:I31"/>
    <mergeCell ref="H38:I38"/>
    <mergeCell ref="A30:D30"/>
    <mergeCell ref="E30:F30"/>
    <mergeCell ref="A32:D32"/>
    <mergeCell ref="H26:I26"/>
    <mergeCell ref="A1:I1"/>
    <mergeCell ref="A2:I2"/>
    <mergeCell ref="A3:I3"/>
    <mergeCell ref="A4:I4"/>
    <mergeCell ref="A5:I5"/>
    <mergeCell ref="A6:I6"/>
    <mergeCell ref="A7:I7"/>
    <mergeCell ref="I9:I10"/>
    <mergeCell ref="E11:I11"/>
    <mergeCell ref="K19:P19"/>
    <mergeCell ref="A20:F20"/>
    <mergeCell ref="G20:I20"/>
    <mergeCell ref="J20:J21"/>
    <mergeCell ref="K20:P21"/>
    <mergeCell ref="A21:F21"/>
    <mergeCell ref="G21:I21"/>
    <mergeCell ref="A22:F22"/>
    <mergeCell ref="G22:I22"/>
    <mergeCell ref="G55:I55"/>
    <mergeCell ref="A47:D47"/>
    <mergeCell ref="E47:F47"/>
    <mergeCell ref="H47:I47"/>
    <mergeCell ref="A48:D48"/>
    <mergeCell ref="E48:F48"/>
    <mergeCell ref="H48:I48"/>
    <mergeCell ref="A49:I49"/>
    <mergeCell ref="A50:I51"/>
    <mergeCell ref="A52:E53"/>
    <mergeCell ref="G52:H53"/>
    <mergeCell ref="I52:I53"/>
    <mergeCell ref="A46:D46"/>
    <mergeCell ref="E46:F46"/>
    <mergeCell ref="H46:I46"/>
    <mergeCell ref="A45:D45"/>
    <mergeCell ref="E45:I45"/>
    <mergeCell ref="A42:D42"/>
    <mergeCell ref="A39:D39"/>
    <mergeCell ref="E39:F39"/>
    <mergeCell ref="A40:D40"/>
    <mergeCell ref="E40:F40"/>
    <mergeCell ref="H39:I39"/>
    <mergeCell ref="H40:I40"/>
    <mergeCell ref="H41:I41"/>
    <mergeCell ref="E42:I42"/>
    <mergeCell ref="K38:P38"/>
    <mergeCell ref="J39:J40"/>
    <mergeCell ref="K39:P40"/>
    <mergeCell ref="A33:D33"/>
    <mergeCell ref="E33:F33"/>
    <mergeCell ref="A43:D43"/>
    <mergeCell ref="E43:F43"/>
    <mergeCell ref="H43:I43"/>
    <mergeCell ref="A44:D44"/>
    <mergeCell ref="E44:F44"/>
    <mergeCell ref="H44:I44"/>
  </mergeCells>
  <conditionalFormatting sqref="K22:P22">
    <cfRule type="containsText" dxfId="28" priority="21" operator="containsText" text="NOT OK - CACFP Income is LESS than CACFP expenses">
      <formula>NOT(ISERROR(SEARCH("NOT OK - CACFP Income is LESS than CACFP expenses",K22)))</formula>
    </cfRule>
  </conditionalFormatting>
  <conditionalFormatting sqref="H28:I48">
    <cfRule type="expression" dxfId="27" priority="9">
      <formula>H28&lt;0</formula>
    </cfRule>
  </conditionalFormatting>
  <conditionalFormatting sqref="K20:P21">
    <cfRule type="containsText" dxfId="26" priority="8" operator="containsText" text="NOT OK - CACFP Income is LESS than CACFP expenses">
      <formula>NOT(ISERROR(SEARCH("NOT OK - CACFP Income is LESS than CACFP expenses",K20)))</formula>
    </cfRule>
  </conditionalFormatting>
  <conditionalFormatting sqref="K20:P21">
    <cfRule type="containsText" dxfId="25" priority="7" operator="containsText" text="NOT OK">
      <formula>NOT(ISERROR(SEARCH("NOT OK",K20)))</formula>
    </cfRule>
  </conditionalFormatting>
  <conditionalFormatting sqref="Q21">
    <cfRule type="expression" dxfId="24" priority="6">
      <formula>$Q$21&lt;&gt;0</formula>
    </cfRule>
  </conditionalFormatting>
  <conditionalFormatting sqref="K47:P48">
    <cfRule type="containsText" dxfId="23" priority="4" operator="containsText" text="NOT OK">
      <formula>NOT(ISERROR(SEARCH("NOT OK",K47)))</formula>
    </cfRule>
    <cfRule type="containsText" dxfId="22" priority="5" operator="containsText" text="NOT OK - CACFP Income is LESS than CACFP expenses">
      <formula>NOT(ISERROR(SEARCH("NOT OK - CACFP Income is LESS than CACFP expenses",K47)))</formula>
    </cfRule>
  </conditionalFormatting>
  <conditionalFormatting sqref="K39:P40">
    <cfRule type="containsText" dxfId="21" priority="2" operator="containsText" text="NOT OK">
      <formula>NOT(ISERROR(SEARCH("NOT OK",K39)))</formula>
    </cfRule>
    <cfRule type="containsText" dxfId="20" priority="3" operator="containsText" text="NOT OK - CACFP Income is LESS than CACFP expenses">
      <formula>NOT(ISERROR(SEARCH("NOT OK - CACFP Income is LESS than CACFP expenses",K39)))</formula>
    </cfRule>
  </conditionalFormatting>
  <conditionalFormatting sqref="Q40">
    <cfRule type="expression" dxfId="19" priority="1">
      <formula>$Q40&lt;&gt;0</formula>
    </cfRule>
  </conditionalFormatting>
  <dataValidations count="1">
    <dataValidation type="list" showInputMessage="1" showErrorMessage="1" sqref="D11 I18 I13" xr:uid="{DB94C4AE-A768-4D2E-9438-F7D13AE3242B}">
      <formula1>$S$8:$S$9</formula1>
    </dataValidation>
  </dataValidations>
  <printOptions horizontalCentered="1"/>
  <pageMargins left="0.7" right="0.7" top="0.5" bottom="0.5" header="0.3" footer="0.3"/>
  <pageSetup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Drop Down 1">
              <controlPr defaultSize="0" autoLine="0" autoPict="0">
                <anchor moveWithCells="1">
                  <from>
                    <xdr:col>7</xdr:col>
                    <xdr:colOff>876300</xdr:colOff>
                    <xdr:row>0</xdr:row>
                    <xdr:rowOff>19050</xdr:rowOff>
                  </from>
                  <to>
                    <xdr:col>7</xdr:col>
                    <xdr:colOff>876300</xdr:colOff>
                    <xdr:row>1</xdr:row>
                    <xdr:rowOff>9525</xdr:rowOff>
                  </to>
                </anchor>
              </controlPr>
            </control>
          </mc:Choice>
        </mc:AlternateContent>
        <mc:AlternateContent xmlns:mc="http://schemas.openxmlformats.org/markup-compatibility/2006">
          <mc:Choice Requires="x14">
            <control shapeId="24579" r:id="rId5" name="Drop Down 3">
              <controlPr defaultSize="0" autoLine="0" autoPict="0">
                <anchor moveWithCells="1">
                  <from>
                    <xdr:col>8</xdr:col>
                    <xdr:colOff>57150</xdr:colOff>
                    <xdr:row>0</xdr:row>
                    <xdr:rowOff>19050</xdr:rowOff>
                  </from>
                  <to>
                    <xdr:col>8</xdr:col>
                    <xdr:colOff>962025</xdr:colOff>
                    <xdr:row>1</xdr:row>
                    <xdr:rowOff>0</xdr:rowOff>
                  </to>
                </anchor>
              </controlPr>
            </control>
          </mc:Choice>
        </mc:AlternateContent>
        <mc:AlternateContent xmlns:mc="http://schemas.openxmlformats.org/markup-compatibility/2006">
          <mc:Choice Requires="x14">
            <control shapeId="24580" r:id="rId6" name="Drop Down 4">
              <controlPr defaultSize="0" autoLine="0" autoPict="0">
                <anchor moveWithCells="1">
                  <from>
                    <xdr:col>7</xdr:col>
                    <xdr:colOff>876300</xdr:colOff>
                    <xdr:row>0</xdr:row>
                    <xdr:rowOff>19050</xdr:rowOff>
                  </from>
                  <to>
                    <xdr:col>7</xdr:col>
                    <xdr:colOff>876300</xdr:colOff>
                    <xdr:row>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3185-2269-4B63-B1E7-4A3A9D265503}">
  <sheetPr codeName="Sheet27">
    <tabColor rgb="FFBDD7EE"/>
  </sheetPr>
  <dimension ref="B1:S34"/>
  <sheetViews>
    <sheetView showGridLines="0" topLeftCell="A9" workbookViewId="0">
      <selection activeCell="D4" sqref="D4"/>
    </sheetView>
  </sheetViews>
  <sheetFormatPr defaultColWidth="9.140625" defaultRowHeight="15"/>
  <cols>
    <col min="1" max="1" width="2.85546875" style="768" customWidth="1"/>
    <col min="2" max="2" width="11.42578125" style="768" customWidth="1"/>
    <col min="3" max="3" width="6.5703125" style="768" customWidth="1"/>
    <col min="4" max="4" width="11" style="768" customWidth="1"/>
    <col min="5" max="18" width="9.140625" style="768"/>
    <col min="19" max="19" width="17.28515625" style="768" customWidth="1"/>
    <col min="20" max="16384" width="9.140625" style="768"/>
  </cols>
  <sheetData>
    <row r="1" spans="2:19">
      <c r="B1" s="768" t="s">
        <v>799</v>
      </c>
    </row>
    <row r="3" spans="2:19" ht="15.75" thickBot="1">
      <c r="B3" s="768" t="s">
        <v>793</v>
      </c>
    </row>
    <row r="4" spans="2:19" ht="15.75" thickBot="1">
      <c r="C4" s="769" t="s">
        <v>794</v>
      </c>
      <c r="D4" s="770"/>
    </row>
    <row r="5" spans="2:19" ht="15.75" thickBot="1"/>
    <row r="6" spans="2:19" ht="15.75" thickBot="1">
      <c r="C6" s="769" t="s">
        <v>725</v>
      </c>
      <c r="D6" s="771"/>
    </row>
    <row r="8" spans="2:19" ht="15.75" thickBot="1"/>
    <row r="9" spans="2:19" ht="15" customHeight="1">
      <c r="D9" s="1113" t="s">
        <v>795</v>
      </c>
      <c r="E9" s="1114"/>
      <c r="F9" s="1114"/>
      <c r="G9" s="1114"/>
      <c r="H9" s="1114"/>
      <c r="I9" s="1114"/>
      <c r="J9" s="1114"/>
      <c r="K9" s="1114"/>
      <c r="L9" s="1114"/>
      <c r="M9" s="1114"/>
      <c r="N9" s="1114"/>
      <c r="O9" s="1114"/>
      <c r="P9" s="1114"/>
      <c r="Q9" s="1114"/>
      <c r="R9" s="1114"/>
      <c r="S9" s="1115"/>
    </row>
    <row r="10" spans="2:19" ht="15.75" thickBot="1">
      <c r="D10" s="1116"/>
      <c r="E10" s="1117"/>
      <c r="F10" s="1117"/>
      <c r="G10" s="1117"/>
      <c r="H10" s="1117"/>
      <c r="I10" s="1117"/>
      <c r="J10" s="1117"/>
      <c r="K10" s="1117"/>
      <c r="L10" s="1117"/>
      <c r="M10" s="1117"/>
      <c r="N10" s="1117"/>
      <c r="O10" s="1117"/>
      <c r="P10" s="1117"/>
      <c r="Q10" s="1117"/>
      <c r="R10" s="1117"/>
      <c r="S10" s="1118"/>
    </row>
    <row r="11" spans="2:19">
      <c r="D11" s="640"/>
      <c r="E11" s="772"/>
      <c r="F11" s="772"/>
      <c r="G11" s="772"/>
      <c r="H11" s="772"/>
      <c r="I11" s="772"/>
      <c r="J11" s="772"/>
      <c r="K11" s="772"/>
      <c r="L11" s="772"/>
      <c r="M11" s="772"/>
      <c r="N11" s="772"/>
      <c r="O11" s="772"/>
      <c r="P11" s="772"/>
      <c r="Q11" s="772"/>
      <c r="R11" s="772"/>
      <c r="S11" s="773"/>
    </row>
    <row r="12" spans="2:19">
      <c r="D12" s="1119" t="s">
        <v>796</v>
      </c>
      <c r="E12" s="1120"/>
      <c r="F12" s="1120"/>
      <c r="G12" s="1120"/>
      <c r="J12" s="1120" t="s">
        <v>797</v>
      </c>
      <c r="K12" s="1120"/>
      <c r="L12" s="1120"/>
      <c r="M12" s="1120"/>
      <c r="O12" s="1120" t="s">
        <v>798</v>
      </c>
      <c r="P12" s="1120"/>
      <c r="Q12" s="1120"/>
      <c r="R12" s="1120"/>
      <c r="S12" s="774"/>
    </row>
    <row r="13" spans="2:19">
      <c r="D13" s="79"/>
      <c r="S13" s="774"/>
    </row>
    <row r="14" spans="2:19">
      <c r="D14" s="79"/>
      <c r="S14" s="774"/>
    </row>
    <row r="15" spans="2:19">
      <c r="D15" s="79"/>
      <c r="S15" s="774"/>
    </row>
    <row r="16" spans="2:19">
      <c r="D16" s="79"/>
      <c r="S16" s="774"/>
    </row>
    <row r="17" spans="4:19">
      <c r="D17" s="12"/>
      <c r="S17" s="774"/>
    </row>
    <row r="18" spans="4:19">
      <c r="D18" s="79"/>
      <c r="P18" s="10"/>
      <c r="S18" s="774"/>
    </row>
    <row r="19" spans="4:19">
      <c r="D19" s="79"/>
      <c r="J19" s="10"/>
      <c r="S19" s="774"/>
    </row>
    <row r="20" spans="4:19">
      <c r="D20" s="79"/>
      <c r="S20" s="774"/>
    </row>
    <row r="21" spans="4:19">
      <c r="D21" s="79"/>
      <c r="P21" s="10"/>
      <c r="S21" s="774"/>
    </row>
    <row r="22" spans="4:19">
      <c r="D22" s="79"/>
      <c r="S22" s="774"/>
    </row>
    <row r="23" spans="4:19">
      <c r="D23" s="79"/>
      <c r="S23" s="774"/>
    </row>
    <row r="24" spans="4:19">
      <c r="D24" s="79"/>
      <c r="P24" s="10"/>
      <c r="S24" s="774"/>
    </row>
    <row r="25" spans="4:19">
      <c r="D25" s="12"/>
      <c r="S25" s="774"/>
    </row>
    <row r="26" spans="4:19">
      <c r="D26" s="79"/>
      <c r="S26" s="774"/>
    </row>
    <row r="27" spans="4:19">
      <c r="D27" s="79"/>
      <c r="S27" s="774"/>
    </row>
    <row r="28" spans="4:19">
      <c r="D28" s="79"/>
      <c r="S28" s="774"/>
    </row>
    <row r="29" spans="4:19">
      <c r="D29" s="79"/>
      <c r="S29" s="774"/>
    </row>
    <row r="30" spans="4:19">
      <c r="D30" s="79"/>
      <c r="J30" s="768" t="s">
        <v>690</v>
      </c>
      <c r="S30" s="774"/>
    </row>
    <row r="31" spans="4:19">
      <c r="D31" s="79"/>
      <c r="S31" s="774"/>
    </row>
    <row r="32" spans="4:19">
      <c r="D32" s="79"/>
      <c r="S32" s="774"/>
    </row>
    <row r="33" spans="4:19" ht="15.75" thickBot="1">
      <c r="D33" s="782" t="s">
        <v>880</v>
      </c>
      <c r="S33" s="774"/>
    </row>
    <row r="34" spans="4:19" ht="49.15" customHeight="1" thickBot="1">
      <c r="D34" s="1121" t="s">
        <v>881</v>
      </c>
      <c r="E34" s="1122"/>
      <c r="F34" s="1122"/>
      <c r="G34" s="1122"/>
      <c r="H34" s="1122"/>
      <c r="I34" s="1122"/>
      <c r="J34" s="1122"/>
      <c r="K34" s="1122"/>
      <c r="L34" s="1122"/>
      <c r="M34" s="1122"/>
      <c r="N34" s="1122"/>
      <c r="O34" s="1122"/>
      <c r="P34" s="1122"/>
      <c r="Q34" s="1122"/>
      <c r="R34" s="1122"/>
      <c r="S34" s="1123"/>
    </row>
  </sheetData>
  <sheetProtection algorithmName="SHA-512" hashValue="ukEbEmjZxX1XbCKjl8vCKwecOCG3tNf8lneYz8XL8S6pJ/UFWQ4m+XBr9ir/rufnOZZBcNfxQOusenek4JzjJQ==" saltValue="Z8t9CesckPEIKvihFDntbQ==" spinCount="100000" sheet="1" objects="1" scenarios="1"/>
  <mergeCells count="5">
    <mergeCell ref="D9:S10"/>
    <mergeCell ref="D12:G12"/>
    <mergeCell ref="J12:M12"/>
    <mergeCell ref="O12:R12"/>
    <mergeCell ref="D34:S34"/>
  </mergeCells>
  <pageMargins left="0.7" right="0.7" top="0.75" bottom="0.75" header="0.3" footer="0.3"/>
  <drawing r:id="rId1"/>
  <legacyDrawing r:id="rId2"/>
  <controls>
    <mc:AlternateContent xmlns:mc="http://schemas.openxmlformats.org/markup-compatibility/2006">
      <mc:Choice Requires="x14">
        <control shapeId="92161" r:id="rId3" name="CheckBox1">
          <controlPr defaultSize="0" autoLine="0" r:id="rId4">
            <anchor moveWithCells="1">
              <from>
                <xdr:col>3</xdr:col>
                <xdr:colOff>19050</xdr:colOff>
                <xdr:row>12</xdr:row>
                <xdr:rowOff>171450</xdr:rowOff>
              </from>
              <to>
                <xdr:col>6</xdr:col>
                <xdr:colOff>219075</xdr:colOff>
                <xdr:row>14</xdr:row>
                <xdr:rowOff>57150</xdr:rowOff>
              </to>
            </anchor>
          </controlPr>
        </control>
      </mc:Choice>
      <mc:Fallback>
        <control shapeId="92161" r:id="rId3" name="CheckBox1"/>
      </mc:Fallback>
    </mc:AlternateContent>
    <mc:AlternateContent xmlns:mc="http://schemas.openxmlformats.org/markup-compatibility/2006">
      <mc:Choice Requires="x14">
        <control shapeId="92162" r:id="rId5" name="CheckBox2">
          <controlPr defaultSize="0" autoLine="0" r:id="rId6">
            <anchor moveWithCells="1">
              <from>
                <xdr:col>3</xdr:col>
                <xdr:colOff>28575</xdr:colOff>
                <xdr:row>14</xdr:row>
                <xdr:rowOff>47625</xdr:rowOff>
              </from>
              <to>
                <xdr:col>7</xdr:col>
                <xdr:colOff>200025</xdr:colOff>
                <xdr:row>15</xdr:row>
                <xdr:rowOff>123825</xdr:rowOff>
              </to>
            </anchor>
          </controlPr>
        </control>
      </mc:Choice>
      <mc:Fallback>
        <control shapeId="92162" r:id="rId5" name="CheckBox2"/>
      </mc:Fallback>
    </mc:AlternateContent>
    <mc:AlternateContent xmlns:mc="http://schemas.openxmlformats.org/markup-compatibility/2006">
      <mc:Choice Requires="x14">
        <control shapeId="92163" r:id="rId7" name="CheckBox3">
          <controlPr defaultSize="0" autoLine="0" r:id="rId8">
            <anchor moveWithCells="1">
              <from>
                <xdr:col>3</xdr:col>
                <xdr:colOff>38100</xdr:colOff>
                <xdr:row>15</xdr:row>
                <xdr:rowOff>142875</xdr:rowOff>
              </from>
              <to>
                <xdr:col>7</xdr:col>
                <xdr:colOff>219075</xdr:colOff>
                <xdr:row>17</xdr:row>
                <xdr:rowOff>9525</xdr:rowOff>
              </to>
            </anchor>
          </controlPr>
        </control>
      </mc:Choice>
      <mc:Fallback>
        <control shapeId="92163" r:id="rId7" name="CheckBox3"/>
      </mc:Fallback>
    </mc:AlternateContent>
    <mc:AlternateContent xmlns:mc="http://schemas.openxmlformats.org/markup-compatibility/2006">
      <mc:Choice Requires="x14">
        <control shapeId="92164" r:id="rId9" name="CheckBox4">
          <controlPr defaultSize="0" autoLine="0" r:id="rId10">
            <anchor moveWithCells="1">
              <from>
                <xdr:col>3</xdr:col>
                <xdr:colOff>38100</xdr:colOff>
                <xdr:row>17</xdr:row>
                <xdr:rowOff>9525</xdr:rowOff>
              </from>
              <to>
                <xdr:col>6</xdr:col>
                <xdr:colOff>190500</xdr:colOff>
                <xdr:row>18</xdr:row>
                <xdr:rowOff>85725</xdr:rowOff>
              </to>
            </anchor>
          </controlPr>
        </control>
      </mc:Choice>
      <mc:Fallback>
        <control shapeId="92164" r:id="rId9" name="CheckBox4"/>
      </mc:Fallback>
    </mc:AlternateContent>
    <mc:AlternateContent xmlns:mc="http://schemas.openxmlformats.org/markup-compatibility/2006">
      <mc:Choice Requires="x14">
        <control shapeId="92165" r:id="rId11" name="CheckBox5">
          <controlPr defaultSize="0" autoLine="0" r:id="rId12">
            <anchor moveWithCells="1">
              <from>
                <xdr:col>3</xdr:col>
                <xdr:colOff>28575</xdr:colOff>
                <xdr:row>18</xdr:row>
                <xdr:rowOff>57150</xdr:rowOff>
              </from>
              <to>
                <xdr:col>6</xdr:col>
                <xdr:colOff>104775</xdr:colOff>
                <xdr:row>19</xdr:row>
                <xdr:rowOff>133350</xdr:rowOff>
              </to>
            </anchor>
          </controlPr>
        </control>
      </mc:Choice>
      <mc:Fallback>
        <control shapeId="92165" r:id="rId11" name="CheckBox5"/>
      </mc:Fallback>
    </mc:AlternateContent>
    <mc:AlternateContent xmlns:mc="http://schemas.openxmlformats.org/markup-compatibility/2006">
      <mc:Choice Requires="x14">
        <control shapeId="92166" r:id="rId13" name="CheckBox6">
          <controlPr defaultSize="0" autoLine="0" autoPict="0" r:id="rId14">
            <anchor moveWithCells="1">
              <from>
                <xdr:col>3</xdr:col>
                <xdr:colOff>28575</xdr:colOff>
                <xdr:row>19</xdr:row>
                <xdr:rowOff>123825</xdr:rowOff>
              </from>
              <to>
                <xdr:col>8</xdr:col>
                <xdr:colOff>257175</xdr:colOff>
                <xdr:row>21</xdr:row>
                <xdr:rowOff>19050</xdr:rowOff>
              </to>
            </anchor>
          </controlPr>
        </control>
      </mc:Choice>
      <mc:Fallback>
        <control shapeId="92166" r:id="rId13" name="CheckBox6"/>
      </mc:Fallback>
    </mc:AlternateContent>
    <mc:AlternateContent xmlns:mc="http://schemas.openxmlformats.org/markup-compatibility/2006">
      <mc:Choice Requires="x14">
        <control shapeId="92167" r:id="rId15" name="CheckBox7">
          <controlPr defaultSize="0" autoLine="0" r:id="rId16">
            <anchor moveWithCells="1">
              <from>
                <xdr:col>9</xdr:col>
                <xdr:colOff>9525</xdr:colOff>
                <xdr:row>13</xdr:row>
                <xdr:rowOff>0</xdr:rowOff>
              </from>
              <to>
                <xdr:col>12</xdr:col>
                <xdr:colOff>38100</xdr:colOff>
                <xdr:row>14</xdr:row>
                <xdr:rowOff>76200</xdr:rowOff>
              </to>
            </anchor>
          </controlPr>
        </control>
      </mc:Choice>
      <mc:Fallback>
        <control shapeId="92167" r:id="rId15" name="CheckBox7"/>
      </mc:Fallback>
    </mc:AlternateContent>
    <mc:AlternateContent xmlns:mc="http://schemas.openxmlformats.org/markup-compatibility/2006">
      <mc:Choice Requires="x14">
        <control shapeId="92168" r:id="rId17" name="CheckBox8">
          <controlPr defaultSize="0" autoLine="0" r:id="rId18">
            <anchor moveWithCells="1">
              <from>
                <xdr:col>9</xdr:col>
                <xdr:colOff>9525</xdr:colOff>
                <xdr:row>14</xdr:row>
                <xdr:rowOff>38100</xdr:rowOff>
              </from>
              <to>
                <xdr:col>12</xdr:col>
                <xdr:colOff>304800</xdr:colOff>
                <xdr:row>15</xdr:row>
                <xdr:rowOff>114300</xdr:rowOff>
              </to>
            </anchor>
          </controlPr>
        </control>
      </mc:Choice>
      <mc:Fallback>
        <control shapeId="92168" r:id="rId17" name="CheckBox8"/>
      </mc:Fallback>
    </mc:AlternateContent>
    <mc:AlternateContent xmlns:mc="http://schemas.openxmlformats.org/markup-compatibility/2006">
      <mc:Choice Requires="x14">
        <control shapeId="92169" r:id="rId19" name="CheckBox9">
          <controlPr defaultSize="0" autoLine="0" r:id="rId20">
            <anchor moveWithCells="1">
              <from>
                <xdr:col>9</xdr:col>
                <xdr:colOff>0</xdr:colOff>
                <xdr:row>15</xdr:row>
                <xdr:rowOff>66675</xdr:rowOff>
              </from>
              <to>
                <xdr:col>12</xdr:col>
                <xdr:colOff>447675</xdr:colOff>
                <xdr:row>16</xdr:row>
                <xdr:rowOff>142875</xdr:rowOff>
              </to>
            </anchor>
          </controlPr>
        </control>
      </mc:Choice>
      <mc:Fallback>
        <control shapeId="92169" r:id="rId19" name="CheckBox9"/>
      </mc:Fallback>
    </mc:AlternateContent>
    <mc:AlternateContent xmlns:mc="http://schemas.openxmlformats.org/markup-compatibility/2006">
      <mc:Choice Requires="x14">
        <control shapeId="92170" r:id="rId21" name="CheckBox10">
          <controlPr defaultSize="0" autoLine="0" r:id="rId22">
            <anchor moveWithCells="1">
              <from>
                <xdr:col>9</xdr:col>
                <xdr:colOff>0</xdr:colOff>
                <xdr:row>16</xdr:row>
                <xdr:rowOff>104775</xdr:rowOff>
              </from>
              <to>
                <xdr:col>12</xdr:col>
                <xdr:colOff>180975</xdr:colOff>
                <xdr:row>17</xdr:row>
                <xdr:rowOff>180975</xdr:rowOff>
              </to>
            </anchor>
          </controlPr>
        </control>
      </mc:Choice>
      <mc:Fallback>
        <control shapeId="92170" r:id="rId21" name="CheckBox10"/>
      </mc:Fallback>
    </mc:AlternateContent>
    <mc:AlternateContent xmlns:mc="http://schemas.openxmlformats.org/markup-compatibility/2006">
      <mc:Choice Requires="x14">
        <control shapeId="92171" r:id="rId23" name="CheckBox11">
          <controlPr defaultSize="0" autoLine="0" autoPict="0" r:id="rId24">
            <anchor moveWithCells="1">
              <from>
                <xdr:col>9</xdr:col>
                <xdr:colOff>19050</xdr:colOff>
                <xdr:row>17</xdr:row>
                <xdr:rowOff>171450</xdr:rowOff>
              </from>
              <to>
                <xdr:col>12</xdr:col>
                <xdr:colOff>371475</xdr:colOff>
                <xdr:row>19</xdr:row>
                <xdr:rowOff>57150</xdr:rowOff>
              </to>
            </anchor>
          </controlPr>
        </control>
      </mc:Choice>
      <mc:Fallback>
        <control shapeId="92171" r:id="rId23" name="CheckBox11"/>
      </mc:Fallback>
    </mc:AlternateContent>
    <mc:AlternateContent xmlns:mc="http://schemas.openxmlformats.org/markup-compatibility/2006">
      <mc:Choice Requires="x14">
        <control shapeId="92172" r:id="rId25" name="CheckBox12">
          <controlPr defaultSize="0" autoLine="0" r:id="rId26">
            <anchor moveWithCells="1">
              <from>
                <xdr:col>9</xdr:col>
                <xdr:colOff>9525</xdr:colOff>
                <xdr:row>19</xdr:row>
                <xdr:rowOff>9525</xdr:rowOff>
              </from>
              <to>
                <xdr:col>14</xdr:col>
                <xdr:colOff>219075</xdr:colOff>
                <xdr:row>20</xdr:row>
                <xdr:rowOff>85725</xdr:rowOff>
              </to>
            </anchor>
          </controlPr>
        </control>
      </mc:Choice>
      <mc:Fallback>
        <control shapeId="92172" r:id="rId25" name="CheckBox12"/>
      </mc:Fallback>
    </mc:AlternateContent>
    <mc:AlternateContent xmlns:mc="http://schemas.openxmlformats.org/markup-compatibility/2006">
      <mc:Choice Requires="x14">
        <control shapeId="92173" r:id="rId27" name="CheckBox13">
          <controlPr defaultSize="0" autoLine="0" r:id="rId28">
            <anchor moveWithCells="1">
              <from>
                <xdr:col>9</xdr:col>
                <xdr:colOff>19050</xdr:colOff>
                <xdr:row>20</xdr:row>
                <xdr:rowOff>47625</xdr:rowOff>
              </from>
              <to>
                <xdr:col>12</xdr:col>
                <xdr:colOff>180975</xdr:colOff>
                <xdr:row>21</xdr:row>
                <xdr:rowOff>123825</xdr:rowOff>
              </to>
            </anchor>
          </controlPr>
        </control>
      </mc:Choice>
      <mc:Fallback>
        <control shapeId="92173" r:id="rId27" name="CheckBox13"/>
      </mc:Fallback>
    </mc:AlternateContent>
    <mc:AlternateContent xmlns:mc="http://schemas.openxmlformats.org/markup-compatibility/2006">
      <mc:Choice Requires="x14">
        <control shapeId="92174" r:id="rId29" name="CheckBox14">
          <controlPr defaultSize="0" autoLine="0" r:id="rId30">
            <anchor moveWithCells="1">
              <from>
                <xdr:col>9</xdr:col>
                <xdr:colOff>28575</xdr:colOff>
                <xdr:row>21</xdr:row>
                <xdr:rowOff>114300</xdr:rowOff>
              </from>
              <to>
                <xdr:col>12</xdr:col>
                <xdr:colOff>314325</xdr:colOff>
                <xdr:row>23</xdr:row>
                <xdr:rowOff>0</xdr:rowOff>
              </to>
            </anchor>
          </controlPr>
        </control>
      </mc:Choice>
      <mc:Fallback>
        <control shapeId="92174" r:id="rId29" name="CheckBox14"/>
      </mc:Fallback>
    </mc:AlternateContent>
    <mc:AlternateContent xmlns:mc="http://schemas.openxmlformats.org/markup-compatibility/2006">
      <mc:Choice Requires="x14">
        <control shapeId="92175" r:id="rId31" name="CheckBox15">
          <controlPr defaultSize="0" autoLine="0" autoPict="0" r:id="rId32">
            <anchor moveWithCells="1">
              <from>
                <xdr:col>9</xdr:col>
                <xdr:colOff>19050</xdr:colOff>
                <xdr:row>23</xdr:row>
                <xdr:rowOff>0</xdr:rowOff>
              </from>
              <to>
                <xdr:col>13</xdr:col>
                <xdr:colOff>238125</xdr:colOff>
                <xdr:row>24</xdr:row>
                <xdr:rowOff>76200</xdr:rowOff>
              </to>
            </anchor>
          </controlPr>
        </control>
      </mc:Choice>
      <mc:Fallback>
        <control shapeId="92175" r:id="rId31" name="CheckBox15"/>
      </mc:Fallback>
    </mc:AlternateContent>
    <mc:AlternateContent xmlns:mc="http://schemas.openxmlformats.org/markup-compatibility/2006">
      <mc:Choice Requires="x14">
        <control shapeId="92176" r:id="rId33" name="CheckBox16">
          <controlPr defaultSize="0" autoLine="0" r:id="rId34">
            <anchor moveWithCells="1">
              <from>
                <xdr:col>9</xdr:col>
                <xdr:colOff>19050</xdr:colOff>
                <xdr:row>24</xdr:row>
                <xdr:rowOff>19050</xdr:rowOff>
              </from>
              <to>
                <xdr:col>12</xdr:col>
                <xdr:colOff>285750</xdr:colOff>
                <xdr:row>25</xdr:row>
                <xdr:rowOff>95250</xdr:rowOff>
              </to>
            </anchor>
          </controlPr>
        </control>
      </mc:Choice>
      <mc:Fallback>
        <control shapeId="92176" r:id="rId33" name="CheckBox16"/>
      </mc:Fallback>
    </mc:AlternateContent>
    <mc:AlternateContent xmlns:mc="http://schemas.openxmlformats.org/markup-compatibility/2006">
      <mc:Choice Requires="x14">
        <control shapeId="92177" r:id="rId35" name="CheckBox17">
          <controlPr defaultSize="0" autoLine="0" r:id="rId36">
            <anchor moveWithCells="1">
              <from>
                <xdr:col>9</xdr:col>
                <xdr:colOff>19050</xdr:colOff>
                <xdr:row>25</xdr:row>
                <xdr:rowOff>66675</xdr:rowOff>
              </from>
              <to>
                <xdr:col>13</xdr:col>
                <xdr:colOff>409575</xdr:colOff>
                <xdr:row>26</xdr:row>
                <xdr:rowOff>142875</xdr:rowOff>
              </to>
            </anchor>
          </controlPr>
        </control>
      </mc:Choice>
      <mc:Fallback>
        <control shapeId="92177" r:id="rId35" name="CheckBox17"/>
      </mc:Fallback>
    </mc:AlternateContent>
    <mc:AlternateContent xmlns:mc="http://schemas.openxmlformats.org/markup-compatibility/2006">
      <mc:Choice Requires="x14">
        <control shapeId="92178" r:id="rId37" name="CheckBox18">
          <controlPr defaultSize="0" autoLine="0" r:id="rId38">
            <anchor moveWithCells="1">
              <from>
                <xdr:col>9</xdr:col>
                <xdr:colOff>9525</xdr:colOff>
                <xdr:row>26</xdr:row>
                <xdr:rowOff>114300</xdr:rowOff>
              </from>
              <to>
                <xdr:col>12</xdr:col>
                <xdr:colOff>485775</xdr:colOff>
                <xdr:row>28</xdr:row>
                <xdr:rowOff>0</xdr:rowOff>
              </to>
            </anchor>
          </controlPr>
        </control>
      </mc:Choice>
      <mc:Fallback>
        <control shapeId="92178" r:id="rId37" name="CheckBox18"/>
      </mc:Fallback>
    </mc:AlternateContent>
    <mc:AlternateContent xmlns:mc="http://schemas.openxmlformats.org/markup-compatibility/2006">
      <mc:Choice Requires="x14">
        <control shapeId="92179" r:id="rId39" name="CheckBox19">
          <controlPr defaultSize="0" autoLine="0" autoPict="0" r:id="rId40">
            <anchor moveWithCells="1">
              <from>
                <xdr:col>9</xdr:col>
                <xdr:colOff>19050</xdr:colOff>
                <xdr:row>30</xdr:row>
                <xdr:rowOff>19050</xdr:rowOff>
              </from>
              <to>
                <xdr:col>12</xdr:col>
                <xdr:colOff>295275</xdr:colOff>
                <xdr:row>31</xdr:row>
                <xdr:rowOff>95250</xdr:rowOff>
              </to>
            </anchor>
          </controlPr>
        </control>
      </mc:Choice>
      <mc:Fallback>
        <control shapeId="92179" r:id="rId39" name="CheckBox19"/>
      </mc:Fallback>
    </mc:AlternateContent>
    <mc:AlternateContent xmlns:mc="http://schemas.openxmlformats.org/markup-compatibility/2006">
      <mc:Choice Requires="x14">
        <control shapeId="92180" r:id="rId41" name="CheckBox20">
          <controlPr defaultSize="0" autoLine="0" r:id="rId42">
            <anchor moveWithCells="1">
              <from>
                <xdr:col>14</xdr:col>
                <xdr:colOff>19050</xdr:colOff>
                <xdr:row>13</xdr:row>
                <xdr:rowOff>0</xdr:rowOff>
              </from>
              <to>
                <xdr:col>16</xdr:col>
                <xdr:colOff>171450</xdr:colOff>
                <xdr:row>14</xdr:row>
                <xdr:rowOff>76200</xdr:rowOff>
              </to>
            </anchor>
          </controlPr>
        </control>
      </mc:Choice>
      <mc:Fallback>
        <control shapeId="92180" r:id="rId41" name="CheckBox20"/>
      </mc:Fallback>
    </mc:AlternateContent>
    <mc:AlternateContent xmlns:mc="http://schemas.openxmlformats.org/markup-compatibility/2006">
      <mc:Choice Requires="x14">
        <control shapeId="92181" r:id="rId43" name="CheckBox21">
          <controlPr defaultSize="0" autoLine="0" autoPict="0" r:id="rId44">
            <anchor moveWithCells="1">
              <from>
                <xdr:col>14</xdr:col>
                <xdr:colOff>19050</xdr:colOff>
                <xdr:row>14</xdr:row>
                <xdr:rowOff>28575</xdr:rowOff>
              </from>
              <to>
                <xdr:col>18</xdr:col>
                <xdr:colOff>400050</xdr:colOff>
                <xdr:row>15</xdr:row>
                <xdr:rowOff>104775</xdr:rowOff>
              </to>
            </anchor>
          </controlPr>
        </control>
      </mc:Choice>
      <mc:Fallback>
        <control shapeId="92181" r:id="rId43" name="CheckBox2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113F-A24C-4EA0-952A-5E2D5CEA4592}">
  <sheetPr codeName="Sheet3">
    <tabColor rgb="FFBDD7EE"/>
    <pageSetUpPr fitToPage="1"/>
  </sheetPr>
  <dimension ref="A1:K33"/>
  <sheetViews>
    <sheetView zoomScaleNormal="100" workbookViewId="0">
      <selection activeCell="B13" sqref="B13"/>
    </sheetView>
  </sheetViews>
  <sheetFormatPr defaultRowHeight="15"/>
  <cols>
    <col min="1" max="1" width="12.140625" customWidth="1"/>
    <col min="2" max="2" width="31.42578125" customWidth="1"/>
    <col min="3" max="3" width="18.28515625" customWidth="1"/>
    <col min="4" max="4" width="31.140625" customWidth="1"/>
    <col min="5" max="5" width="19.140625" customWidth="1"/>
    <col min="6" max="6" width="23.140625" customWidth="1"/>
  </cols>
  <sheetData>
    <row r="1" spans="1:11" s="125" customFormat="1" ht="15.75" thickBot="1">
      <c r="A1" s="117" t="s">
        <v>61</v>
      </c>
      <c r="B1" s="1141">
        <f>'Budget Summary'!A9</f>
        <v>0</v>
      </c>
      <c r="C1" s="911"/>
      <c r="D1" s="911"/>
      <c r="E1" s="118" t="s">
        <v>594</v>
      </c>
      <c r="F1" s="119">
        <f>'Budget Summary'!G9</f>
        <v>0</v>
      </c>
    </row>
    <row r="2" spans="1:11" ht="16.5" thickBot="1">
      <c r="A2" s="1136" t="s">
        <v>735</v>
      </c>
      <c r="B2" s="1137"/>
      <c r="C2" s="1137"/>
      <c r="D2" s="1137"/>
      <c r="E2" s="1137"/>
      <c r="F2" s="1138"/>
    </row>
    <row r="3" spans="1:11">
      <c r="A3" s="719"/>
      <c r="B3" s="316"/>
      <c r="C3" s="316"/>
      <c r="D3" s="241"/>
      <c r="E3" s="241"/>
      <c r="F3" s="242"/>
    </row>
    <row r="4" spans="1:11">
      <c r="A4" s="1142" t="str">
        <f>'Budget Summary'!A6</f>
        <v>Program Year:  October 1, 2022 - September 30, 2023</v>
      </c>
      <c r="B4" s="1143"/>
      <c r="C4" s="1143"/>
      <c r="D4" s="1143"/>
      <c r="E4" s="124"/>
      <c r="F4" s="70"/>
    </row>
    <row r="5" spans="1:11">
      <c r="A5" s="127"/>
      <c r="B5" s="124"/>
      <c r="C5" s="124"/>
      <c r="D5" s="124"/>
      <c r="E5" s="52"/>
      <c r="F5" s="70"/>
    </row>
    <row r="6" spans="1:11" ht="15.75" thickBot="1">
      <c r="A6" s="88" t="s">
        <v>62</v>
      </c>
      <c r="B6" s="243"/>
      <c r="C6" s="1144">
        <f>'Budget Summary'!A9</f>
        <v>0</v>
      </c>
      <c r="D6" s="1144"/>
      <c r="E6" s="1144"/>
      <c r="F6" s="70"/>
    </row>
    <row r="7" spans="1:11">
      <c r="A7" s="127"/>
      <c r="B7" s="124"/>
      <c r="C7" s="124"/>
      <c r="D7" s="124"/>
      <c r="E7" s="52"/>
      <c r="F7" s="70"/>
    </row>
    <row r="8" spans="1:11" ht="15.75" thickBot="1">
      <c r="A8" s="127" t="s">
        <v>681</v>
      </c>
      <c r="B8" s="124"/>
      <c r="C8" s="610">
        <f>'Budget Summary'!H9</f>
        <v>0</v>
      </c>
      <c r="E8" s="52"/>
      <c r="F8" s="70"/>
    </row>
    <row r="9" spans="1:11">
      <c r="A9" s="71"/>
      <c r="E9" s="52"/>
      <c r="F9" s="70"/>
    </row>
    <row r="10" spans="1:11" ht="15.75" thickBot="1">
      <c r="A10" s="634" t="s">
        <v>589</v>
      </c>
      <c r="B10" s="72"/>
      <c r="C10" s="72"/>
      <c r="D10" s="72"/>
      <c r="E10" s="72"/>
      <c r="F10" s="246"/>
    </row>
    <row r="11" spans="1:11" ht="15.75" thickBot="1">
      <c r="A11" s="216" t="s">
        <v>109</v>
      </c>
      <c r="B11" s="138">
        <v>1</v>
      </c>
      <c r="C11" s="216"/>
      <c r="D11" s="216">
        <v>2</v>
      </c>
      <c r="E11" s="138"/>
      <c r="F11" s="216">
        <v>3</v>
      </c>
    </row>
    <row r="12" spans="1:11" ht="45.75" thickBot="1">
      <c r="A12" s="1139" t="s">
        <v>744</v>
      </c>
      <c r="B12" s="1140"/>
      <c r="C12" s="635" t="s">
        <v>590</v>
      </c>
      <c r="D12" s="562" t="s">
        <v>745</v>
      </c>
      <c r="E12" s="636" t="s">
        <v>65</v>
      </c>
      <c r="F12" s="562" t="s">
        <v>717</v>
      </c>
    </row>
    <row r="13" spans="1:11" ht="30.75" thickBot="1">
      <c r="A13" s="611" t="s">
        <v>591</v>
      </c>
      <c r="B13" s="547"/>
      <c r="C13" s="637" t="s">
        <v>590</v>
      </c>
      <c r="D13" s="547"/>
      <c r="E13" s="638" t="s">
        <v>65</v>
      </c>
      <c r="F13" s="663" t="str">
        <f>IF(B13&lt;1,"0%",(D13)/(B13))</f>
        <v>0%</v>
      </c>
    </row>
    <row r="14" spans="1:11">
      <c r="A14" s="613"/>
      <c r="B14" s="548"/>
      <c r="C14" s="614"/>
      <c r="D14" s="546"/>
      <c r="E14" s="614"/>
      <c r="F14" s="549"/>
    </row>
    <row r="15" spans="1:11" ht="15.75" thickBot="1">
      <c r="A15" s="613"/>
      <c r="B15" s="548"/>
      <c r="C15" s="614"/>
      <c r="D15" s="546"/>
      <c r="E15" s="614"/>
      <c r="F15" s="549"/>
      <c r="K15" s="644" t="s">
        <v>18</v>
      </c>
    </row>
    <row r="16" spans="1:11" ht="15.75" thickBot="1">
      <c r="A16" s="783" t="s">
        <v>677</v>
      </c>
      <c r="B16" s="784"/>
      <c r="C16" s="612"/>
      <c r="D16" s="785">
        <v>4</v>
      </c>
      <c r="E16" s="612"/>
      <c r="F16" s="786">
        <v>5</v>
      </c>
      <c r="K16" s="644"/>
    </row>
    <row r="17" spans="1:6" ht="43.15" customHeight="1" thickBot="1">
      <c r="A17" s="1139" t="s">
        <v>610</v>
      </c>
      <c r="B17" s="1140"/>
      <c r="C17" s="562" t="s">
        <v>64</v>
      </c>
      <c r="D17" s="562" t="s">
        <v>712</v>
      </c>
      <c r="E17" s="636" t="s">
        <v>65</v>
      </c>
      <c r="F17" s="562" t="s">
        <v>682</v>
      </c>
    </row>
    <row r="18" spans="1:6" ht="30.75" thickBot="1">
      <c r="A18" s="611" t="s">
        <v>591</v>
      </c>
      <c r="B18" s="659">
        <f>+'B - Center Reimb (Required)'!B13</f>
        <v>0</v>
      </c>
      <c r="C18" s="660" t="s">
        <v>64</v>
      </c>
      <c r="D18" s="661">
        <f>IF(F13&lt;=0.15,F13,0.15)</f>
        <v>0.15</v>
      </c>
      <c r="E18" s="662" t="s">
        <v>65</v>
      </c>
      <c r="F18" s="659">
        <f>IF(B18&lt;1,0,B18*D18)</f>
        <v>0</v>
      </c>
    </row>
    <row r="19" spans="1:6" ht="15.75" thickBot="1">
      <c r="A19" s="254"/>
      <c r="B19" s="241"/>
      <c r="C19" s="241"/>
      <c r="D19" s="241"/>
      <c r="E19" s="241"/>
      <c r="F19" s="242"/>
    </row>
    <row r="20" spans="1:6" hidden="1">
      <c r="A20" s="71"/>
      <c r="F20" s="70"/>
    </row>
    <row r="21" spans="1:6">
      <c r="A21" s="719" t="s">
        <v>820</v>
      </c>
      <c r="F21" s="70"/>
    </row>
    <row r="22" spans="1:6">
      <c r="A22" s="127" t="s">
        <v>863</v>
      </c>
      <c r="B22" s="125"/>
      <c r="C22" s="125"/>
      <c r="D22" s="125"/>
      <c r="E22" s="125"/>
      <c r="F22" s="126"/>
    </row>
    <row r="23" spans="1:6">
      <c r="A23" s="188" t="s">
        <v>110</v>
      </c>
      <c r="B23" s="125"/>
      <c r="C23" s="125"/>
      <c r="D23" s="125"/>
      <c r="E23" s="125"/>
      <c r="F23" s="126"/>
    </row>
    <row r="24" spans="1:6" ht="34.15" customHeight="1">
      <c r="A24" s="253">
        <v>1</v>
      </c>
      <c r="B24" s="1130" t="s">
        <v>861</v>
      </c>
      <c r="C24" s="1073"/>
      <c r="D24" s="1073"/>
      <c r="E24" s="1073"/>
      <c r="F24" s="1131"/>
    </row>
    <row r="25" spans="1:6" ht="34.15" customHeight="1">
      <c r="A25" s="253">
        <v>2</v>
      </c>
      <c r="B25" s="1130" t="s">
        <v>862</v>
      </c>
      <c r="C25" s="1073"/>
      <c r="D25" s="1073"/>
      <c r="E25" s="1073"/>
      <c r="F25" s="1131"/>
    </row>
    <row r="26" spans="1:6" ht="21" customHeight="1">
      <c r="A26" s="253">
        <v>3</v>
      </c>
      <c r="B26" s="1130" t="s">
        <v>860</v>
      </c>
      <c r="C26" s="1073"/>
      <c r="D26" s="1073"/>
      <c r="E26" s="1073"/>
      <c r="F26" s="1131"/>
    </row>
    <row r="27" spans="1:6" ht="63.6" customHeight="1">
      <c r="A27" s="253">
        <v>4</v>
      </c>
      <c r="B27" s="1130" t="s">
        <v>882</v>
      </c>
      <c r="C27" s="1130"/>
      <c r="D27" s="1130"/>
      <c r="E27" s="1130"/>
      <c r="F27" s="1132"/>
    </row>
    <row r="28" spans="1:6" ht="21.6" customHeight="1">
      <c r="A28" s="253"/>
      <c r="B28" s="1130" t="s">
        <v>859</v>
      </c>
      <c r="C28" s="1073"/>
      <c r="D28" s="1073"/>
      <c r="E28" s="1073"/>
      <c r="F28" s="1131"/>
    </row>
    <row r="29" spans="1:6" ht="20.45" customHeight="1" thickBot="1">
      <c r="A29" s="628">
        <v>5</v>
      </c>
      <c r="B29" s="1133" t="s">
        <v>606</v>
      </c>
      <c r="C29" s="1134"/>
      <c r="D29" s="1134"/>
      <c r="E29" s="1134"/>
      <c r="F29" s="1135"/>
    </row>
    <row r="30" spans="1:6" ht="47.45" customHeight="1">
      <c r="A30" s="1124" t="s">
        <v>877</v>
      </c>
      <c r="B30" s="1125"/>
      <c r="C30" s="1125"/>
      <c r="D30" s="1125"/>
      <c r="E30" s="1125"/>
      <c r="F30" s="1126"/>
    </row>
    <row r="31" spans="1:6" ht="64.900000000000006" customHeight="1" thickBot="1">
      <c r="A31" s="1127" t="s">
        <v>879</v>
      </c>
      <c r="B31" s="1128"/>
      <c r="C31" s="1128"/>
      <c r="D31" s="1128"/>
      <c r="E31" s="1128"/>
      <c r="F31" s="1129"/>
    </row>
    <row r="32" spans="1:6" s="376" customFormat="1" ht="12.75" thickBot="1">
      <c r="A32" s="738" t="s">
        <v>736</v>
      </c>
      <c r="B32" s="737"/>
      <c r="C32" s="625"/>
      <c r="D32" s="625"/>
      <c r="E32" s="625"/>
      <c r="F32" s="627"/>
    </row>
    <row r="33" spans="1:6" s="376" customFormat="1" ht="15" customHeight="1" thickBot="1">
      <c r="A33" s="607" t="s">
        <v>723</v>
      </c>
      <c r="B33" s="619"/>
      <c r="C33" s="619"/>
      <c r="D33" s="619"/>
      <c r="E33" s="619"/>
      <c r="F33" s="608" t="s">
        <v>918</v>
      </c>
    </row>
  </sheetData>
  <sheetProtection algorithmName="SHA-512" hashValue="DKBbaVKNOXID7iyRxYONZeLfJb+7JTiZce59vCOy6MeF9by6/BcaMJCJAVnvq51Jat/53kNKEkiGW4EF9CUQhw==" saltValue="a9WSS0WkMwBS2KzD5IQxNg==" spinCount="100000" sheet="1" objects="1" scenarios="1"/>
  <mergeCells count="14">
    <mergeCell ref="A2:F2"/>
    <mergeCell ref="A17:B17"/>
    <mergeCell ref="B1:D1"/>
    <mergeCell ref="A4:D4"/>
    <mergeCell ref="C6:E6"/>
    <mergeCell ref="A12:B12"/>
    <mergeCell ref="A30:F30"/>
    <mergeCell ref="A31:F31"/>
    <mergeCell ref="B24:F24"/>
    <mergeCell ref="B26:F26"/>
    <mergeCell ref="B27:F27"/>
    <mergeCell ref="B29:F29"/>
    <mergeCell ref="B25:F25"/>
    <mergeCell ref="B28:F28"/>
  </mergeCells>
  <printOptions horizontalCentered="1"/>
  <pageMargins left="0.5" right="0.5"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1214-B8C1-48B2-B4CD-EB52D37AB45F}">
  <sheetPr codeName="Sheet4">
    <tabColor theme="8" tint="0.39997558519241921"/>
    <pageSetUpPr fitToPage="1"/>
  </sheetPr>
  <dimension ref="A1:P753"/>
  <sheetViews>
    <sheetView zoomScaleNormal="100" workbookViewId="0">
      <selection activeCell="A14" sqref="A14"/>
    </sheetView>
  </sheetViews>
  <sheetFormatPr defaultColWidth="0" defaultRowHeight="15"/>
  <cols>
    <col min="1" max="1" width="39.85546875" style="125" customWidth="1"/>
    <col min="2" max="2" width="10.7109375" style="125" customWidth="1"/>
    <col min="3" max="3" width="19" style="125" customWidth="1"/>
    <col min="4" max="4" width="16.5703125" style="125" customWidth="1"/>
    <col min="5" max="5" width="12.85546875" style="125" customWidth="1"/>
    <col min="6" max="7" width="9.140625" style="125" customWidth="1"/>
    <col min="8" max="11" width="18.28515625" style="125" customWidth="1"/>
    <col min="12" max="13" width="9.140625" style="125" customWidth="1"/>
    <col min="14" max="14" width="18.5703125" style="125" customWidth="1"/>
    <col min="15" max="16" width="9.140625" style="125" customWidth="1"/>
    <col min="17" max="16384" width="9.140625" style="125" hidden="1"/>
  </cols>
  <sheetData>
    <row r="1" spans="1:14" ht="15.75" thickBot="1">
      <c r="A1" s="117" t="s">
        <v>61</v>
      </c>
      <c r="B1" s="1164">
        <f>'Budget Summary'!A9</f>
        <v>0</v>
      </c>
      <c r="C1" s="1165"/>
      <c r="D1" s="118" t="s">
        <v>594</v>
      </c>
      <c r="E1" s="140">
        <f>'Budget Summary'!G9</f>
        <v>0</v>
      </c>
    </row>
    <row r="2" spans="1:14" ht="16.5" thickBot="1">
      <c r="A2" s="1166" t="s">
        <v>784</v>
      </c>
      <c r="B2" s="1167"/>
      <c r="C2" s="1167"/>
      <c r="D2" s="1168"/>
      <c r="E2" s="1169"/>
      <c r="F2" s="498"/>
      <c r="G2" s="498"/>
    </row>
    <row r="3" spans="1:14" ht="75" customHeight="1" thickBot="1">
      <c r="A3" s="1170" t="s">
        <v>822</v>
      </c>
      <c r="B3" s="1171"/>
      <c r="C3" s="1171"/>
      <c r="D3" s="1171"/>
      <c r="E3" s="1172"/>
      <c r="F3" s="498"/>
      <c r="G3" s="498"/>
    </row>
    <row r="4" spans="1:14" ht="15.75" thickBot="1">
      <c r="A4" s="120"/>
      <c r="B4" s="316"/>
      <c r="C4" s="316"/>
      <c r="D4" s="316"/>
      <c r="E4" s="553"/>
      <c r="F4" s="498"/>
      <c r="G4" s="498"/>
    </row>
    <row r="5" spans="1:14" ht="15.75" thickBot="1">
      <c r="A5" s="127"/>
      <c r="B5" s="124"/>
      <c r="C5" s="124"/>
      <c r="D5" s="124"/>
      <c r="E5" s="499"/>
      <c r="F5" s="498"/>
      <c r="G5" s="498"/>
      <c r="H5" s="554" t="s">
        <v>781</v>
      </c>
      <c r="I5" s="121"/>
      <c r="J5" s="121"/>
      <c r="K5" s="121"/>
      <c r="L5" s="121"/>
      <c r="M5" s="121"/>
      <c r="N5" s="122"/>
    </row>
    <row r="6" spans="1:14" ht="15" customHeight="1" thickBot="1">
      <c r="A6" s="127"/>
      <c r="D6" s="1153" t="s">
        <v>580</v>
      </c>
      <c r="E6" s="1154"/>
      <c r="F6" s="498"/>
      <c r="G6" s="498"/>
      <c r="H6" s="188" t="s">
        <v>110</v>
      </c>
      <c r="N6" s="126"/>
    </row>
    <row r="7" spans="1:14" ht="15" customHeight="1" thickBot="1">
      <c r="A7" s="127"/>
      <c r="D7" s="1139" t="s">
        <v>614</v>
      </c>
      <c r="E7" s="1140"/>
      <c r="F7" s="498"/>
      <c r="G7" s="498"/>
      <c r="H7" s="384">
        <v>1</v>
      </c>
      <c r="I7" s="396" t="s">
        <v>618</v>
      </c>
      <c r="J7" s="396"/>
      <c r="K7" s="396"/>
      <c r="L7" s="396"/>
      <c r="M7" s="396"/>
      <c r="N7" s="397"/>
    </row>
    <row r="8" spans="1:14" ht="30.75" thickBot="1">
      <c r="A8" s="127"/>
      <c r="D8" s="555" t="s">
        <v>615</v>
      </c>
      <c r="E8" s="555" t="s">
        <v>616</v>
      </c>
      <c r="F8" s="498"/>
      <c r="G8" s="498"/>
      <c r="H8" s="556">
        <v>2</v>
      </c>
      <c r="I8" s="1156" t="s">
        <v>864</v>
      </c>
      <c r="J8" s="1157"/>
      <c r="K8" s="1157"/>
      <c r="L8" s="1157"/>
      <c r="M8" s="1157"/>
      <c r="N8" s="1158"/>
    </row>
    <row r="9" spans="1:14" ht="15" customHeight="1" thickBot="1">
      <c r="A9" s="127"/>
      <c r="D9" s="557">
        <f>SUM(B14:C7530)</f>
        <v>0</v>
      </c>
      <c r="E9" s="559">
        <f>SUM(D14:E7530)</f>
        <v>0</v>
      </c>
      <c r="F9" s="498"/>
      <c r="G9" s="498"/>
      <c r="H9" s="556">
        <v>3</v>
      </c>
      <c r="I9" s="1159" t="s">
        <v>865</v>
      </c>
      <c r="J9" s="1159"/>
      <c r="K9" s="1159"/>
      <c r="L9" s="1159"/>
      <c r="M9" s="1159"/>
      <c r="N9" s="1160"/>
    </row>
    <row r="10" spans="1:14">
      <c r="A10" s="127"/>
      <c r="B10" s="124"/>
      <c r="C10" s="124"/>
      <c r="D10" s="124"/>
      <c r="E10" s="499"/>
      <c r="F10" s="498"/>
      <c r="G10" s="498"/>
      <c r="H10" s="123"/>
      <c r="I10" s="1159"/>
      <c r="J10" s="1159"/>
      <c r="K10" s="1159"/>
      <c r="L10" s="1159"/>
      <c r="M10" s="1159"/>
      <c r="N10" s="1160"/>
    </row>
    <row r="11" spans="1:14" ht="15" customHeight="1" thickBot="1">
      <c r="A11" s="695" t="s">
        <v>791</v>
      </c>
      <c r="B11" s="134"/>
      <c r="C11" s="134"/>
      <c r="D11" s="134"/>
      <c r="E11" s="560"/>
      <c r="F11" s="498"/>
      <c r="G11" s="498"/>
      <c r="H11" s="133"/>
      <c r="I11" s="72"/>
      <c r="J11" s="72"/>
      <c r="K11" s="72"/>
      <c r="L11" s="72"/>
      <c r="M11" s="72"/>
      <c r="N11" s="246"/>
    </row>
    <row r="12" spans="1:14" ht="15.75" thickBot="1">
      <c r="A12" s="561" t="s">
        <v>584</v>
      </c>
      <c r="B12" s="1161" t="s">
        <v>585</v>
      </c>
      <c r="C12" s="1162"/>
      <c r="D12" s="1161" t="s">
        <v>586</v>
      </c>
      <c r="E12" s="1163"/>
      <c r="F12" s="498"/>
      <c r="G12" s="498"/>
    </row>
    <row r="13" spans="1:14" ht="15.75" thickBot="1">
      <c r="A13" s="555" t="s">
        <v>587</v>
      </c>
      <c r="B13" s="1139" t="s">
        <v>615</v>
      </c>
      <c r="C13" s="1140"/>
      <c r="D13" s="1139" t="s">
        <v>821</v>
      </c>
      <c r="E13" s="1140"/>
      <c r="F13" s="498"/>
      <c r="G13" s="498"/>
    </row>
    <row r="14" spans="1:14">
      <c r="A14" s="563"/>
      <c r="B14" s="1150"/>
      <c r="C14" s="1155"/>
      <c r="D14" s="1150"/>
      <c r="E14" s="1151"/>
      <c r="F14" s="498"/>
      <c r="G14" s="498"/>
    </row>
    <row r="15" spans="1:14">
      <c r="A15" s="566"/>
      <c r="B15" s="1145"/>
      <c r="C15" s="1152"/>
      <c r="D15" s="1145"/>
      <c r="E15" s="1146"/>
      <c r="F15" s="498"/>
      <c r="G15" s="498"/>
    </row>
    <row r="16" spans="1:14">
      <c r="A16" s="566"/>
      <c r="B16" s="1145"/>
      <c r="C16" s="1152"/>
      <c r="D16" s="1145"/>
      <c r="E16" s="1146"/>
      <c r="F16" s="498"/>
      <c r="G16" s="498"/>
    </row>
    <row r="17" spans="1:7">
      <c r="A17" s="566"/>
      <c r="B17" s="1145"/>
      <c r="C17" s="1152"/>
      <c r="D17" s="1145"/>
      <c r="E17" s="1146"/>
      <c r="F17" s="498"/>
      <c r="G17" s="498"/>
    </row>
    <row r="18" spans="1:7">
      <c r="A18" s="566"/>
      <c r="B18" s="1145"/>
      <c r="C18" s="1152"/>
      <c r="D18" s="1145"/>
      <c r="E18" s="1146"/>
      <c r="F18" s="498"/>
      <c r="G18" s="498"/>
    </row>
    <row r="19" spans="1:7">
      <c r="A19" s="566"/>
      <c r="B19" s="1145"/>
      <c r="C19" s="1152"/>
      <c r="D19" s="1145"/>
      <c r="E19" s="1146"/>
      <c r="F19" s="498"/>
      <c r="G19" s="498"/>
    </row>
    <row r="20" spans="1:7">
      <c r="A20" s="566"/>
      <c r="B20" s="1145"/>
      <c r="C20" s="1152"/>
      <c r="D20" s="1145"/>
      <c r="E20" s="1146"/>
      <c r="F20" s="498"/>
      <c r="G20" s="498"/>
    </row>
    <row r="21" spans="1:7">
      <c r="A21" s="566"/>
      <c r="B21" s="1145"/>
      <c r="C21" s="1152"/>
      <c r="D21" s="1145"/>
      <c r="E21" s="1146"/>
      <c r="F21" s="498"/>
      <c r="G21" s="498"/>
    </row>
    <row r="22" spans="1:7">
      <c r="A22" s="566"/>
      <c r="B22" s="1145"/>
      <c r="C22" s="1152"/>
      <c r="D22" s="1145"/>
      <c r="E22" s="1146"/>
      <c r="F22" s="498"/>
      <c r="G22" s="498"/>
    </row>
    <row r="23" spans="1:7">
      <c r="A23" s="566"/>
      <c r="B23" s="1145"/>
      <c r="C23" s="1152"/>
      <c r="D23" s="1145"/>
      <c r="E23" s="1146"/>
      <c r="F23" s="498"/>
      <c r="G23" s="498"/>
    </row>
    <row r="24" spans="1:7">
      <c r="A24" s="566"/>
      <c r="B24" s="1145"/>
      <c r="C24" s="1152"/>
      <c r="D24" s="1145"/>
      <c r="E24" s="1146"/>
      <c r="F24" s="498"/>
      <c r="G24" s="498"/>
    </row>
    <row r="25" spans="1:7">
      <c r="A25" s="566"/>
      <c r="B25" s="1145"/>
      <c r="C25" s="1152"/>
      <c r="D25" s="1145"/>
      <c r="E25" s="1146"/>
      <c r="F25" s="498"/>
      <c r="G25" s="498"/>
    </row>
    <row r="26" spans="1:7">
      <c r="A26" s="566"/>
      <c r="B26" s="1145"/>
      <c r="C26" s="1152"/>
      <c r="D26" s="1145"/>
      <c r="E26" s="1146"/>
      <c r="F26" s="498"/>
      <c r="G26" s="498"/>
    </row>
    <row r="27" spans="1:7">
      <c r="A27" s="566"/>
      <c r="B27" s="1145"/>
      <c r="C27" s="1152"/>
      <c r="D27" s="1145"/>
      <c r="E27" s="1146"/>
      <c r="F27" s="498"/>
      <c r="G27" s="498"/>
    </row>
    <row r="28" spans="1:7">
      <c r="A28" s="566"/>
      <c r="B28" s="1145"/>
      <c r="C28" s="1152"/>
      <c r="D28" s="1145"/>
      <c r="E28" s="1146"/>
      <c r="F28" s="498"/>
      <c r="G28" s="498"/>
    </row>
    <row r="29" spans="1:7">
      <c r="A29" s="566"/>
      <c r="B29" s="1145"/>
      <c r="C29" s="1152"/>
      <c r="D29" s="1145"/>
      <c r="E29" s="1146"/>
      <c r="F29" s="498"/>
      <c r="G29" s="498"/>
    </row>
    <row r="30" spans="1:7">
      <c r="A30" s="566"/>
      <c r="B30" s="1145"/>
      <c r="C30" s="1152"/>
      <c r="D30" s="1145"/>
      <c r="E30" s="1146"/>
      <c r="F30" s="498"/>
      <c r="G30" s="498"/>
    </row>
    <row r="31" spans="1:7">
      <c r="A31" s="566"/>
      <c r="B31" s="1145"/>
      <c r="C31" s="1152"/>
      <c r="D31" s="1145"/>
      <c r="E31" s="1146"/>
      <c r="F31" s="498"/>
      <c r="G31" s="498"/>
    </row>
    <row r="32" spans="1:7">
      <c r="A32" s="566"/>
      <c r="B32" s="1145"/>
      <c r="C32" s="1152"/>
      <c r="D32" s="1145"/>
      <c r="E32" s="1146"/>
      <c r="F32" s="498"/>
      <c r="G32" s="498"/>
    </row>
    <row r="33" spans="1:7">
      <c r="A33" s="566"/>
      <c r="B33" s="1145"/>
      <c r="C33" s="1152"/>
      <c r="D33" s="1145"/>
      <c r="E33" s="1146"/>
      <c r="F33" s="498"/>
      <c r="G33" s="498"/>
    </row>
    <row r="34" spans="1:7">
      <c r="A34" s="566"/>
      <c r="B34" s="1145"/>
      <c r="C34" s="1152"/>
      <c r="D34" s="1145"/>
      <c r="E34" s="1146"/>
      <c r="F34" s="498"/>
      <c r="G34" s="498"/>
    </row>
    <row r="35" spans="1:7">
      <c r="A35" s="566"/>
      <c r="B35" s="1145"/>
      <c r="C35" s="1152"/>
      <c r="D35" s="1145"/>
      <c r="E35" s="1146"/>
      <c r="F35" s="498"/>
      <c r="G35" s="498"/>
    </row>
    <row r="36" spans="1:7">
      <c r="A36" s="566"/>
      <c r="B36" s="1145"/>
      <c r="C36" s="1152"/>
      <c r="D36" s="1145"/>
      <c r="E36" s="1146"/>
      <c r="F36" s="498"/>
      <c r="G36" s="498"/>
    </row>
    <row r="37" spans="1:7">
      <c r="A37" s="566"/>
      <c r="B37" s="1145"/>
      <c r="C37" s="1152"/>
      <c r="D37" s="1145"/>
      <c r="E37" s="1146"/>
      <c r="F37" s="498"/>
      <c r="G37" s="498"/>
    </row>
    <row r="38" spans="1:7">
      <c r="A38" s="566"/>
      <c r="B38" s="1145"/>
      <c r="C38" s="1152"/>
      <c r="D38" s="1145"/>
      <c r="E38" s="1146"/>
      <c r="F38" s="498"/>
      <c r="G38" s="498"/>
    </row>
    <row r="39" spans="1:7">
      <c r="A39" s="566"/>
      <c r="B39" s="1145"/>
      <c r="C39" s="1152"/>
      <c r="D39" s="1145"/>
      <c r="E39" s="1146"/>
      <c r="F39" s="498"/>
      <c r="G39" s="498"/>
    </row>
    <row r="40" spans="1:7">
      <c r="A40" s="566"/>
      <c r="B40" s="1145"/>
      <c r="C40" s="1152"/>
      <c r="D40" s="1145"/>
      <c r="E40" s="1146"/>
      <c r="F40" s="498"/>
      <c r="G40" s="498"/>
    </row>
    <row r="41" spans="1:7">
      <c r="A41" s="566"/>
      <c r="B41" s="1145"/>
      <c r="C41" s="1152"/>
      <c r="D41" s="1145"/>
      <c r="E41" s="1146"/>
      <c r="F41" s="498"/>
      <c r="G41" s="498"/>
    </row>
    <row r="42" spans="1:7">
      <c r="A42" s="566"/>
      <c r="B42" s="1145"/>
      <c r="C42" s="1152"/>
      <c r="D42" s="1145"/>
      <c r="E42" s="1146"/>
      <c r="G42" s="498"/>
    </row>
    <row r="43" spans="1:7">
      <c r="A43" s="566"/>
      <c r="B43" s="1145"/>
      <c r="C43" s="1152"/>
      <c r="D43" s="1145"/>
      <c r="E43" s="1146"/>
      <c r="G43" s="498"/>
    </row>
    <row r="44" spans="1:7">
      <c r="A44" s="566"/>
      <c r="B44" s="1145"/>
      <c r="C44" s="1152"/>
      <c r="D44" s="1145"/>
      <c r="E44" s="1146"/>
    </row>
    <row r="45" spans="1:7">
      <c r="A45" s="566"/>
      <c r="B45" s="1145"/>
      <c r="C45" s="1152"/>
      <c r="D45" s="1145"/>
      <c r="E45" s="1146"/>
    </row>
    <row r="46" spans="1:7">
      <c r="A46" s="566"/>
      <c r="B46" s="1145"/>
      <c r="C46" s="1152"/>
      <c r="D46" s="1145"/>
      <c r="E46" s="1146"/>
    </row>
    <row r="47" spans="1:7">
      <c r="A47" s="566"/>
      <c r="B47" s="1145"/>
      <c r="C47" s="1152"/>
      <c r="D47" s="1145"/>
      <c r="E47" s="1146"/>
    </row>
    <row r="48" spans="1:7">
      <c r="A48" s="566"/>
      <c r="B48" s="1145"/>
      <c r="C48" s="1152"/>
      <c r="D48" s="1145"/>
      <c r="E48" s="1146"/>
    </row>
    <row r="49" spans="1:5">
      <c r="A49" s="566"/>
      <c r="B49" s="1145"/>
      <c r="C49" s="1152"/>
      <c r="D49" s="1145"/>
      <c r="E49" s="1146"/>
    </row>
    <row r="50" spans="1:5">
      <c r="A50" s="566"/>
      <c r="B50" s="1145"/>
      <c r="C50" s="1152"/>
      <c r="D50" s="1145"/>
      <c r="E50" s="1146"/>
    </row>
    <row r="51" spans="1:5">
      <c r="A51" s="566"/>
      <c r="B51" s="1145"/>
      <c r="C51" s="1152"/>
      <c r="D51" s="1145"/>
      <c r="E51" s="1146"/>
    </row>
    <row r="52" spans="1:5">
      <c r="A52" s="566"/>
      <c r="B52" s="1145"/>
      <c r="C52" s="1152"/>
      <c r="D52" s="1145"/>
      <c r="E52" s="1146"/>
    </row>
    <row r="53" spans="1:5">
      <c r="A53" s="566"/>
      <c r="B53" s="1145"/>
      <c r="C53" s="1152"/>
      <c r="D53" s="1145"/>
      <c r="E53" s="1146"/>
    </row>
    <row r="54" spans="1:5">
      <c r="A54" s="566"/>
      <c r="B54" s="1145"/>
      <c r="C54" s="1152"/>
      <c r="D54" s="1145"/>
      <c r="E54" s="1146"/>
    </row>
    <row r="55" spans="1:5">
      <c r="A55" s="566"/>
      <c r="B55" s="1145"/>
      <c r="C55" s="1152"/>
      <c r="D55" s="1145"/>
      <c r="E55" s="1146"/>
    </row>
    <row r="56" spans="1:5">
      <c r="A56" s="566"/>
      <c r="B56" s="1145"/>
      <c r="C56" s="1152"/>
      <c r="D56" s="1145"/>
      <c r="E56" s="1146"/>
    </row>
    <row r="57" spans="1:5">
      <c r="A57" s="566"/>
      <c r="B57" s="1145"/>
      <c r="C57" s="1152"/>
      <c r="D57" s="1145"/>
      <c r="E57" s="1146"/>
    </row>
    <row r="58" spans="1:5">
      <c r="A58" s="566"/>
      <c r="B58" s="1145"/>
      <c r="C58" s="1152"/>
      <c r="D58" s="1145"/>
      <c r="E58" s="1146"/>
    </row>
    <row r="59" spans="1:5">
      <c r="A59" s="566"/>
      <c r="B59" s="1145"/>
      <c r="C59" s="1152"/>
      <c r="D59" s="1145"/>
      <c r="E59" s="1146"/>
    </row>
    <row r="60" spans="1:5">
      <c r="A60" s="566"/>
      <c r="B60" s="1145"/>
      <c r="C60" s="1152"/>
      <c r="D60" s="1145"/>
      <c r="E60" s="1146"/>
    </row>
    <row r="61" spans="1:5">
      <c r="A61" s="566"/>
      <c r="B61" s="1145"/>
      <c r="C61" s="1152"/>
      <c r="D61" s="1145"/>
      <c r="E61" s="1146"/>
    </row>
    <row r="62" spans="1:5">
      <c r="A62" s="566"/>
      <c r="B62" s="1145"/>
      <c r="C62" s="1152"/>
      <c r="D62" s="1145"/>
      <c r="E62" s="1146"/>
    </row>
    <row r="63" spans="1:5">
      <c r="A63" s="566"/>
      <c r="B63" s="1145"/>
      <c r="C63" s="1152"/>
      <c r="D63" s="1145"/>
      <c r="E63" s="1146"/>
    </row>
    <row r="64" spans="1:5">
      <c r="A64" s="566"/>
      <c r="B64" s="1145"/>
      <c r="C64" s="1152"/>
      <c r="D64" s="1145"/>
      <c r="E64" s="1146"/>
    </row>
    <row r="65" spans="1:16">
      <c r="A65" s="566"/>
      <c r="B65" s="1145"/>
      <c r="C65" s="1152"/>
      <c r="D65" s="1145"/>
      <c r="E65" s="1146"/>
    </row>
    <row r="66" spans="1:16">
      <c r="A66" s="566"/>
      <c r="B66" s="1145"/>
      <c r="C66" s="1152"/>
      <c r="D66" s="1145"/>
      <c r="E66" s="1146"/>
      <c r="G66" s="124"/>
      <c r="H66" s="124"/>
      <c r="I66" s="124"/>
      <c r="J66" s="124"/>
      <c r="K66" s="124"/>
      <c r="L66" s="124"/>
      <c r="M66" s="124"/>
      <c r="N66" s="124"/>
      <c r="O66" s="124"/>
      <c r="P66" s="124"/>
    </row>
    <row r="67" spans="1:16">
      <c r="A67" s="566"/>
      <c r="B67" s="1145"/>
      <c r="C67" s="1152"/>
      <c r="D67" s="1145"/>
      <c r="E67" s="1146"/>
    </row>
    <row r="68" spans="1:16">
      <c r="A68" s="566"/>
      <c r="B68" s="1145"/>
      <c r="C68" s="1152"/>
      <c r="D68" s="1145"/>
      <c r="E68" s="1146"/>
    </row>
    <row r="69" spans="1:16">
      <c r="A69" s="566"/>
      <c r="B69" s="1145"/>
      <c r="C69" s="1152"/>
      <c r="D69" s="1145"/>
      <c r="E69" s="1146"/>
    </row>
    <row r="70" spans="1:16">
      <c r="A70" s="566"/>
      <c r="B70" s="1145"/>
      <c r="C70" s="1152"/>
      <c r="D70" s="1145"/>
      <c r="E70" s="1146"/>
    </row>
    <row r="71" spans="1:16">
      <c r="A71" s="566"/>
      <c r="B71" s="1145"/>
      <c r="C71" s="1152"/>
      <c r="D71" s="1145"/>
      <c r="E71" s="1146"/>
    </row>
    <row r="72" spans="1:16">
      <c r="A72" s="566"/>
      <c r="B72" s="1145"/>
      <c r="C72" s="1152"/>
      <c r="D72" s="1145"/>
      <c r="E72" s="1146"/>
    </row>
    <row r="73" spans="1:16">
      <c r="A73" s="566"/>
      <c r="B73" s="1145"/>
      <c r="C73" s="1152"/>
      <c r="D73" s="1145"/>
      <c r="E73" s="1146"/>
    </row>
    <row r="74" spans="1:16">
      <c r="A74" s="566"/>
      <c r="B74" s="1145"/>
      <c r="C74" s="1152"/>
      <c r="D74" s="1145"/>
      <c r="E74" s="1146"/>
    </row>
    <row r="75" spans="1:16">
      <c r="A75" s="566"/>
      <c r="B75" s="1145"/>
      <c r="C75" s="1152"/>
      <c r="D75" s="1145"/>
      <c r="E75" s="1146"/>
    </row>
    <row r="76" spans="1:16">
      <c r="A76" s="566"/>
      <c r="B76" s="1145"/>
      <c r="C76" s="1152"/>
      <c r="D76" s="1145"/>
      <c r="E76" s="1146"/>
    </row>
    <row r="77" spans="1:16">
      <c r="A77" s="566"/>
      <c r="B77" s="1145"/>
      <c r="C77" s="1152"/>
      <c r="D77" s="1145"/>
      <c r="E77" s="1146"/>
    </row>
    <row r="78" spans="1:16">
      <c r="A78" s="566"/>
      <c r="B78" s="1145"/>
      <c r="C78" s="1152"/>
      <c r="D78" s="1145"/>
      <c r="E78" s="1146"/>
    </row>
    <row r="79" spans="1:16">
      <c r="A79" s="566"/>
      <c r="B79" s="1145"/>
      <c r="C79" s="1152"/>
      <c r="D79" s="1145"/>
      <c r="E79" s="1146"/>
    </row>
    <row r="80" spans="1:16">
      <c r="A80" s="566"/>
      <c r="B80" s="1145"/>
      <c r="C80" s="1152"/>
      <c r="D80" s="1145"/>
      <c r="E80" s="1146"/>
    </row>
    <row r="81" spans="1:5">
      <c r="A81" s="566"/>
      <c r="B81" s="1145"/>
      <c r="C81" s="1152"/>
      <c r="D81" s="1145"/>
      <c r="E81" s="1146"/>
    </row>
    <row r="82" spans="1:5">
      <c r="A82" s="566"/>
      <c r="B82" s="1145"/>
      <c r="C82" s="1152"/>
      <c r="D82" s="1145"/>
      <c r="E82" s="1146"/>
    </row>
    <row r="83" spans="1:5">
      <c r="A83" s="566"/>
      <c r="B83" s="1145"/>
      <c r="C83" s="1152"/>
      <c r="D83" s="1145"/>
      <c r="E83" s="1146"/>
    </row>
    <row r="84" spans="1:5">
      <c r="A84" s="566"/>
      <c r="B84" s="1145"/>
      <c r="C84" s="1152"/>
      <c r="D84" s="1145"/>
      <c r="E84" s="1146"/>
    </row>
    <row r="85" spans="1:5">
      <c r="A85" s="566"/>
      <c r="B85" s="1145"/>
      <c r="C85" s="1152"/>
      <c r="D85" s="1145"/>
      <c r="E85" s="1146"/>
    </row>
    <row r="86" spans="1:5">
      <c r="A86" s="566"/>
      <c r="B86" s="1145"/>
      <c r="C86" s="1152"/>
      <c r="D86" s="1145"/>
      <c r="E86" s="1146"/>
    </row>
    <row r="87" spans="1:5">
      <c r="A87" s="566"/>
      <c r="B87" s="1145"/>
      <c r="C87" s="1152"/>
      <c r="D87" s="1145"/>
      <c r="E87" s="1146"/>
    </row>
    <row r="88" spans="1:5">
      <c r="A88" s="566"/>
      <c r="B88" s="1145"/>
      <c r="C88" s="1152"/>
      <c r="D88" s="1145"/>
      <c r="E88" s="1146"/>
    </row>
    <row r="89" spans="1:5">
      <c r="A89" s="566"/>
      <c r="B89" s="1145"/>
      <c r="C89" s="1152"/>
      <c r="D89" s="1145"/>
      <c r="E89" s="1146"/>
    </row>
    <row r="90" spans="1:5">
      <c r="A90" s="566"/>
      <c r="B90" s="1145"/>
      <c r="C90" s="1152"/>
      <c r="D90" s="1145"/>
      <c r="E90" s="1146"/>
    </row>
    <row r="91" spans="1:5">
      <c r="A91" s="566"/>
      <c r="B91" s="1145"/>
      <c r="C91" s="1152"/>
      <c r="D91" s="1145"/>
      <c r="E91" s="1146"/>
    </row>
    <row r="92" spans="1:5">
      <c r="A92" s="566"/>
      <c r="B92" s="1145"/>
      <c r="C92" s="1152"/>
      <c r="D92" s="1145"/>
      <c r="E92" s="1146"/>
    </row>
    <row r="93" spans="1:5">
      <c r="A93" s="566"/>
      <c r="B93" s="1145"/>
      <c r="C93" s="1152"/>
      <c r="D93" s="1145"/>
      <c r="E93" s="1146"/>
    </row>
    <row r="94" spans="1:5">
      <c r="A94" s="566"/>
      <c r="B94" s="1145"/>
      <c r="C94" s="1152"/>
      <c r="D94" s="1145"/>
      <c r="E94" s="1146"/>
    </row>
    <row r="95" spans="1:5">
      <c r="A95" s="566"/>
      <c r="B95" s="1145"/>
      <c r="C95" s="1152"/>
      <c r="D95" s="1145"/>
      <c r="E95" s="1146"/>
    </row>
    <row r="96" spans="1:5">
      <c r="A96" s="566"/>
      <c r="B96" s="1145"/>
      <c r="C96" s="1152"/>
      <c r="D96" s="1145"/>
      <c r="E96" s="1146"/>
    </row>
    <row r="97" spans="1:5">
      <c r="A97" s="566"/>
      <c r="B97" s="1145"/>
      <c r="C97" s="1152"/>
      <c r="D97" s="1145"/>
      <c r="E97" s="1146"/>
    </row>
    <row r="98" spans="1:5">
      <c r="A98" s="566"/>
      <c r="B98" s="1145"/>
      <c r="C98" s="1152"/>
      <c r="D98" s="1145"/>
      <c r="E98" s="1146"/>
    </row>
    <row r="99" spans="1:5">
      <c r="A99" s="566"/>
      <c r="B99" s="1145"/>
      <c r="C99" s="1152"/>
      <c r="D99" s="1145"/>
      <c r="E99" s="1146"/>
    </row>
    <row r="100" spans="1:5">
      <c r="A100" s="566"/>
      <c r="B100" s="1145"/>
      <c r="C100" s="1152"/>
      <c r="D100" s="1145"/>
      <c r="E100" s="1146"/>
    </row>
    <row r="101" spans="1:5">
      <c r="A101" s="566"/>
      <c r="B101" s="1145"/>
      <c r="C101" s="1152"/>
      <c r="D101" s="1145"/>
      <c r="E101" s="1146"/>
    </row>
    <row r="102" spans="1:5">
      <c r="A102" s="566"/>
      <c r="B102" s="1145"/>
      <c r="C102" s="1152"/>
      <c r="D102" s="1145"/>
      <c r="E102" s="1146"/>
    </row>
    <row r="103" spans="1:5">
      <c r="A103" s="566"/>
      <c r="B103" s="1145"/>
      <c r="C103" s="1152"/>
      <c r="D103" s="1145"/>
      <c r="E103" s="1146"/>
    </row>
    <row r="104" spans="1:5">
      <c r="A104" s="566"/>
      <c r="B104" s="1145"/>
      <c r="C104" s="1152"/>
      <c r="D104" s="1145"/>
      <c r="E104" s="1146"/>
    </row>
    <row r="105" spans="1:5">
      <c r="A105" s="566"/>
      <c r="B105" s="1145"/>
      <c r="C105" s="1152"/>
      <c r="D105" s="1145"/>
      <c r="E105" s="1146"/>
    </row>
    <row r="106" spans="1:5">
      <c r="A106" s="566"/>
      <c r="B106" s="1145"/>
      <c r="C106" s="1152"/>
      <c r="D106" s="1145"/>
      <c r="E106" s="1146"/>
    </row>
    <row r="107" spans="1:5">
      <c r="A107" s="566"/>
      <c r="B107" s="1145"/>
      <c r="C107" s="1152"/>
      <c r="D107" s="1145"/>
      <c r="E107" s="1146"/>
    </row>
    <row r="108" spans="1:5">
      <c r="A108" s="566"/>
      <c r="B108" s="1145"/>
      <c r="C108" s="1152"/>
      <c r="D108" s="1145"/>
      <c r="E108" s="1146"/>
    </row>
    <row r="109" spans="1:5">
      <c r="A109" s="566"/>
      <c r="B109" s="1145"/>
      <c r="C109" s="1152"/>
      <c r="D109" s="1145"/>
      <c r="E109" s="1146"/>
    </row>
    <row r="110" spans="1:5">
      <c r="A110" s="566"/>
      <c r="B110" s="1145"/>
      <c r="C110" s="1152"/>
      <c r="D110" s="1145"/>
      <c r="E110" s="1146"/>
    </row>
    <row r="111" spans="1:5">
      <c r="A111" s="566"/>
      <c r="B111" s="1145"/>
      <c r="C111" s="1152"/>
      <c r="D111" s="1145"/>
      <c r="E111" s="1146"/>
    </row>
    <row r="112" spans="1:5">
      <c r="A112" s="566"/>
      <c r="B112" s="1145"/>
      <c r="C112" s="1152"/>
      <c r="D112" s="1145"/>
      <c r="E112" s="1146"/>
    </row>
    <row r="113" spans="1:5">
      <c r="A113" s="566"/>
      <c r="B113" s="1145"/>
      <c r="C113" s="1152"/>
      <c r="D113" s="1145"/>
      <c r="E113" s="1146"/>
    </row>
    <row r="114" spans="1:5">
      <c r="A114" s="566"/>
      <c r="B114" s="1145"/>
      <c r="C114" s="1152"/>
      <c r="D114" s="1145"/>
      <c r="E114" s="1146"/>
    </row>
    <row r="115" spans="1:5">
      <c r="A115" s="566"/>
      <c r="B115" s="1145"/>
      <c r="C115" s="1152"/>
      <c r="D115" s="1145"/>
      <c r="E115" s="1146"/>
    </row>
    <row r="116" spans="1:5">
      <c r="A116" s="566"/>
      <c r="B116" s="1145"/>
      <c r="C116" s="1152"/>
      <c r="D116" s="1145"/>
      <c r="E116" s="1146"/>
    </row>
    <row r="117" spans="1:5">
      <c r="A117" s="566"/>
      <c r="B117" s="1145"/>
      <c r="C117" s="1152"/>
      <c r="D117" s="1145"/>
      <c r="E117" s="1146"/>
    </row>
    <row r="118" spans="1:5">
      <c r="A118" s="566"/>
      <c r="B118" s="1145"/>
      <c r="C118" s="1152"/>
      <c r="D118" s="1145"/>
      <c r="E118" s="1146"/>
    </row>
    <row r="119" spans="1:5">
      <c r="A119" s="566"/>
      <c r="B119" s="1145"/>
      <c r="C119" s="1152"/>
      <c r="D119" s="1145"/>
      <c r="E119" s="1146"/>
    </row>
    <row r="120" spans="1:5">
      <c r="A120" s="566"/>
      <c r="B120" s="1145"/>
      <c r="C120" s="1152"/>
      <c r="D120" s="1145"/>
      <c r="E120" s="1146"/>
    </row>
    <row r="121" spans="1:5">
      <c r="A121" s="566"/>
      <c r="B121" s="1145"/>
      <c r="C121" s="1152"/>
      <c r="D121" s="1145"/>
      <c r="E121" s="1146"/>
    </row>
    <row r="122" spans="1:5">
      <c r="A122" s="566"/>
      <c r="B122" s="1145"/>
      <c r="C122" s="1152"/>
      <c r="D122" s="1145"/>
      <c r="E122" s="1146"/>
    </row>
    <row r="123" spans="1:5">
      <c r="A123" s="566"/>
      <c r="B123" s="1145"/>
      <c r="C123" s="1152"/>
      <c r="D123" s="1145"/>
      <c r="E123" s="1146"/>
    </row>
    <row r="124" spans="1:5">
      <c r="A124" s="566"/>
      <c r="B124" s="1145"/>
      <c r="C124" s="1152"/>
      <c r="D124" s="1145"/>
      <c r="E124" s="1146"/>
    </row>
    <row r="125" spans="1:5">
      <c r="A125" s="566"/>
      <c r="B125" s="1145"/>
      <c r="C125" s="1152"/>
      <c r="D125" s="1145"/>
      <c r="E125" s="1146"/>
    </row>
    <row r="126" spans="1:5">
      <c r="A126" s="566"/>
      <c r="B126" s="1145"/>
      <c r="C126" s="1152"/>
      <c r="D126" s="1145"/>
      <c r="E126" s="1146"/>
    </row>
    <row r="127" spans="1:5">
      <c r="A127" s="566"/>
      <c r="B127" s="1145"/>
      <c r="C127" s="1152"/>
      <c r="D127" s="1145"/>
      <c r="E127" s="1146"/>
    </row>
    <row r="128" spans="1:5">
      <c r="A128" s="566"/>
      <c r="B128" s="1145"/>
      <c r="C128" s="1152"/>
      <c r="D128" s="1145"/>
      <c r="E128" s="1146"/>
    </row>
    <row r="129" spans="1:5">
      <c r="A129" s="566"/>
      <c r="B129" s="1145"/>
      <c r="C129" s="1152"/>
      <c r="D129" s="1145"/>
      <c r="E129" s="1146"/>
    </row>
    <row r="130" spans="1:5">
      <c r="A130" s="566"/>
      <c r="B130" s="1145"/>
      <c r="C130" s="1152"/>
      <c r="D130" s="1145"/>
      <c r="E130" s="1146"/>
    </row>
    <row r="131" spans="1:5">
      <c r="A131" s="566"/>
      <c r="B131" s="1145"/>
      <c r="C131" s="1152"/>
      <c r="D131" s="1145"/>
      <c r="E131" s="1146"/>
    </row>
    <row r="132" spans="1:5">
      <c r="A132" s="566"/>
      <c r="B132" s="1145"/>
      <c r="C132" s="1152"/>
      <c r="D132" s="1145"/>
      <c r="E132" s="1146"/>
    </row>
    <row r="133" spans="1:5">
      <c r="A133" s="566"/>
      <c r="B133" s="1145"/>
      <c r="C133" s="1152"/>
      <c r="D133" s="1145"/>
      <c r="E133" s="1146"/>
    </row>
    <row r="134" spans="1:5">
      <c r="A134" s="566"/>
      <c r="B134" s="1145"/>
      <c r="C134" s="1152"/>
      <c r="D134" s="1145"/>
      <c r="E134" s="1146"/>
    </row>
    <row r="135" spans="1:5">
      <c r="A135" s="566"/>
      <c r="B135" s="1145"/>
      <c r="C135" s="1152"/>
      <c r="D135" s="1145"/>
      <c r="E135" s="1146"/>
    </row>
    <row r="136" spans="1:5">
      <c r="A136" s="566"/>
      <c r="B136" s="1145"/>
      <c r="C136" s="1152"/>
      <c r="D136" s="1145"/>
      <c r="E136" s="1146"/>
    </row>
    <row r="137" spans="1:5">
      <c r="A137" s="566"/>
      <c r="B137" s="1145"/>
      <c r="C137" s="1152"/>
      <c r="D137" s="1145"/>
      <c r="E137" s="1146"/>
    </row>
    <row r="138" spans="1:5">
      <c r="A138" s="566"/>
      <c r="B138" s="1145"/>
      <c r="C138" s="1152"/>
      <c r="D138" s="1145"/>
      <c r="E138" s="1146"/>
    </row>
    <row r="139" spans="1:5">
      <c r="A139" s="566"/>
      <c r="B139" s="1145"/>
      <c r="C139" s="1152"/>
      <c r="D139" s="1145"/>
      <c r="E139" s="1146"/>
    </row>
    <row r="140" spans="1:5">
      <c r="A140" s="566"/>
      <c r="B140" s="1145"/>
      <c r="C140" s="1152"/>
      <c r="D140" s="1145"/>
      <c r="E140" s="1146"/>
    </row>
    <row r="141" spans="1:5">
      <c r="A141" s="566"/>
      <c r="B141" s="1145"/>
      <c r="C141" s="1152"/>
      <c r="D141" s="1145"/>
      <c r="E141" s="1146"/>
    </row>
    <row r="142" spans="1:5">
      <c r="A142" s="566"/>
      <c r="B142" s="1145"/>
      <c r="C142" s="1152"/>
      <c r="D142" s="1145"/>
      <c r="E142" s="1146"/>
    </row>
    <row r="143" spans="1:5">
      <c r="A143" s="566"/>
      <c r="B143" s="1145"/>
      <c r="C143" s="1152"/>
      <c r="D143" s="1145"/>
      <c r="E143" s="1146"/>
    </row>
    <row r="144" spans="1:5">
      <c r="A144" s="566"/>
      <c r="B144" s="1145"/>
      <c r="C144" s="1152"/>
      <c r="D144" s="1145"/>
      <c r="E144" s="1146"/>
    </row>
    <row r="145" spans="1:5">
      <c r="A145" s="566"/>
      <c r="B145" s="1145"/>
      <c r="C145" s="1152"/>
      <c r="D145" s="1145"/>
      <c r="E145" s="1146"/>
    </row>
    <row r="146" spans="1:5">
      <c r="A146" s="566"/>
      <c r="B146" s="1145"/>
      <c r="C146" s="1152"/>
      <c r="D146" s="1145"/>
      <c r="E146" s="1146"/>
    </row>
    <row r="147" spans="1:5">
      <c r="A147" s="566"/>
      <c r="B147" s="1145"/>
      <c r="C147" s="1152"/>
      <c r="D147" s="1145"/>
      <c r="E147" s="1146"/>
    </row>
    <row r="148" spans="1:5">
      <c r="A148" s="566"/>
      <c r="B148" s="1145"/>
      <c r="C148" s="1152"/>
      <c r="D148" s="1145"/>
      <c r="E148" s="1146"/>
    </row>
    <row r="149" spans="1:5">
      <c r="A149" s="566"/>
      <c r="B149" s="1145"/>
      <c r="C149" s="1152"/>
      <c r="D149" s="1145"/>
      <c r="E149" s="1146"/>
    </row>
    <row r="150" spans="1:5">
      <c r="A150" s="566"/>
      <c r="B150" s="1145"/>
      <c r="C150" s="1152"/>
      <c r="D150" s="1145"/>
      <c r="E150" s="1146"/>
    </row>
    <row r="151" spans="1:5">
      <c r="A151" s="566"/>
      <c r="B151" s="1145"/>
      <c r="C151" s="1152"/>
      <c r="D151" s="1145"/>
      <c r="E151" s="1146"/>
    </row>
    <row r="152" spans="1:5">
      <c r="A152" s="566"/>
      <c r="B152" s="1145"/>
      <c r="C152" s="1152"/>
      <c r="D152" s="1145"/>
      <c r="E152" s="1146"/>
    </row>
    <row r="153" spans="1:5">
      <c r="A153" s="566"/>
      <c r="B153" s="1145"/>
      <c r="C153" s="1152"/>
      <c r="D153" s="1145"/>
      <c r="E153" s="1146"/>
    </row>
    <row r="154" spans="1:5">
      <c r="A154" s="566"/>
      <c r="B154" s="1145"/>
      <c r="C154" s="1152"/>
      <c r="D154" s="1145"/>
      <c r="E154" s="1146"/>
    </row>
    <row r="155" spans="1:5">
      <c r="A155" s="566"/>
      <c r="B155" s="1145"/>
      <c r="C155" s="1152"/>
      <c r="D155" s="1145"/>
      <c r="E155" s="1146"/>
    </row>
    <row r="156" spans="1:5">
      <c r="A156" s="566"/>
      <c r="B156" s="1145"/>
      <c r="C156" s="1152"/>
      <c r="D156" s="1145"/>
      <c r="E156" s="1146"/>
    </row>
    <row r="157" spans="1:5">
      <c r="A157" s="566"/>
      <c r="B157" s="1145"/>
      <c r="C157" s="1152"/>
      <c r="D157" s="1145"/>
      <c r="E157" s="1146"/>
    </row>
    <row r="158" spans="1:5">
      <c r="A158" s="566"/>
      <c r="B158" s="1145"/>
      <c r="C158" s="1152"/>
      <c r="D158" s="1145"/>
      <c r="E158" s="1146"/>
    </row>
    <row r="159" spans="1:5">
      <c r="A159" s="566"/>
      <c r="B159" s="1145"/>
      <c r="C159" s="1152"/>
      <c r="D159" s="1145"/>
      <c r="E159" s="1146"/>
    </row>
    <row r="160" spans="1:5">
      <c r="A160" s="566"/>
      <c r="B160" s="1145"/>
      <c r="C160" s="1152"/>
      <c r="D160" s="1145"/>
      <c r="E160" s="1146"/>
    </row>
    <row r="161" spans="1:5">
      <c r="A161" s="566"/>
      <c r="B161" s="1145"/>
      <c r="C161" s="1152"/>
      <c r="D161" s="1145"/>
      <c r="E161" s="1146"/>
    </row>
    <row r="162" spans="1:5">
      <c r="A162" s="566"/>
      <c r="B162" s="1145"/>
      <c r="C162" s="1152"/>
      <c r="D162" s="1145"/>
      <c r="E162" s="1146"/>
    </row>
    <row r="163" spans="1:5">
      <c r="A163" s="566"/>
      <c r="B163" s="1145"/>
      <c r="C163" s="1152"/>
      <c r="D163" s="1145"/>
      <c r="E163" s="1146"/>
    </row>
    <row r="164" spans="1:5">
      <c r="A164" s="566"/>
      <c r="B164" s="1145"/>
      <c r="C164" s="1152"/>
      <c r="D164" s="1145"/>
      <c r="E164" s="1146"/>
    </row>
    <row r="165" spans="1:5">
      <c r="A165" s="566"/>
      <c r="B165" s="1145"/>
      <c r="C165" s="1152"/>
      <c r="D165" s="1145"/>
      <c r="E165" s="1146"/>
    </row>
    <row r="166" spans="1:5">
      <c r="A166" s="566"/>
      <c r="B166" s="1145"/>
      <c r="C166" s="1152"/>
      <c r="D166" s="1145"/>
      <c r="E166" s="1146"/>
    </row>
    <row r="167" spans="1:5">
      <c r="A167" s="566"/>
      <c r="B167" s="1145"/>
      <c r="C167" s="1152"/>
      <c r="D167" s="1145"/>
      <c r="E167" s="1146"/>
    </row>
    <row r="168" spans="1:5">
      <c r="A168" s="566"/>
      <c r="B168" s="1145"/>
      <c r="C168" s="1152"/>
      <c r="D168" s="1145"/>
      <c r="E168" s="1146"/>
    </row>
    <row r="169" spans="1:5">
      <c r="A169" s="566"/>
      <c r="B169" s="1145"/>
      <c r="C169" s="1152"/>
      <c r="D169" s="1145"/>
      <c r="E169" s="1146"/>
    </row>
    <row r="170" spans="1:5">
      <c r="A170" s="566"/>
      <c r="B170" s="1145"/>
      <c r="C170" s="1152"/>
      <c r="D170" s="1145"/>
      <c r="E170" s="1146"/>
    </row>
    <row r="171" spans="1:5">
      <c r="A171" s="566"/>
      <c r="B171" s="1145"/>
      <c r="C171" s="1152"/>
      <c r="D171" s="1145"/>
      <c r="E171" s="1146"/>
    </row>
    <row r="172" spans="1:5">
      <c r="A172" s="566"/>
      <c r="B172" s="1145"/>
      <c r="C172" s="1152"/>
      <c r="D172" s="1145"/>
      <c r="E172" s="1146"/>
    </row>
    <row r="173" spans="1:5">
      <c r="A173" s="566"/>
      <c r="B173" s="1145"/>
      <c r="C173" s="1152"/>
      <c r="D173" s="1145"/>
      <c r="E173" s="1146"/>
    </row>
    <row r="174" spans="1:5">
      <c r="A174" s="566"/>
      <c r="B174" s="1145"/>
      <c r="C174" s="1152"/>
      <c r="D174" s="1145"/>
      <c r="E174" s="1146"/>
    </row>
    <row r="175" spans="1:5">
      <c r="A175" s="566"/>
      <c r="B175" s="1145"/>
      <c r="C175" s="1152"/>
      <c r="D175" s="1145"/>
      <c r="E175" s="1146"/>
    </row>
    <row r="176" spans="1:5">
      <c r="A176" s="566"/>
      <c r="B176" s="1145"/>
      <c r="C176" s="1152"/>
      <c r="D176" s="1145"/>
      <c r="E176" s="1146"/>
    </row>
    <row r="177" spans="1:5">
      <c r="A177" s="566"/>
      <c r="B177" s="1145"/>
      <c r="C177" s="1152"/>
      <c r="D177" s="1145"/>
      <c r="E177" s="1146"/>
    </row>
    <row r="178" spans="1:5">
      <c r="A178" s="566"/>
      <c r="B178" s="1145"/>
      <c r="C178" s="1152"/>
      <c r="D178" s="1145"/>
      <c r="E178" s="1146"/>
    </row>
    <row r="179" spans="1:5">
      <c r="A179" s="566"/>
      <c r="B179" s="1145"/>
      <c r="C179" s="1152"/>
      <c r="D179" s="1145"/>
      <c r="E179" s="1146"/>
    </row>
    <row r="180" spans="1:5">
      <c r="A180" s="566"/>
      <c r="B180" s="1145"/>
      <c r="C180" s="1152"/>
      <c r="D180" s="1145"/>
      <c r="E180" s="1146"/>
    </row>
    <row r="181" spans="1:5">
      <c r="A181" s="566"/>
      <c r="B181" s="1145"/>
      <c r="C181" s="1152"/>
      <c r="D181" s="1145"/>
      <c r="E181" s="1146"/>
    </row>
    <row r="182" spans="1:5">
      <c r="A182" s="566"/>
      <c r="B182" s="1145"/>
      <c r="C182" s="1152"/>
      <c r="D182" s="1145"/>
      <c r="E182" s="1146"/>
    </row>
    <row r="183" spans="1:5">
      <c r="A183" s="566"/>
      <c r="B183" s="1145"/>
      <c r="C183" s="1152"/>
      <c r="D183" s="1145"/>
      <c r="E183" s="1146"/>
    </row>
    <row r="184" spans="1:5">
      <c r="A184" s="566"/>
      <c r="B184" s="1145"/>
      <c r="C184" s="1152"/>
      <c r="D184" s="1145"/>
      <c r="E184" s="1146"/>
    </row>
    <row r="185" spans="1:5">
      <c r="A185" s="566"/>
      <c r="B185" s="1145"/>
      <c r="C185" s="1152"/>
      <c r="D185" s="1145"/>
      <c r="E185" s="1146"/>
    </row>
    <row r="186" spans="1:5">
      <c r="A186" s="566"/>
      <c r="B186" s="1145"/>
      <c r="C186" s="1152"/>
      <c r="D186" s="1145"/>
      <c r="E186" s="1146"/>
    </row>
    <row r="187" spans="1:5">
      <c r="A187" s="566"/>
      <c r="B187" s="1145"/>
      <c r="C187" s="1152"/>
      <c r="D187" s="1145"/>
      <c r="E187" s="1146"/>
    </row>
    <row r="188" spans="1:5">
      <c r="A188" s="566"/>
      <c r="B188" s="1145"/>
      <c r="C188" s="1152"/>
      <c r="D188" s="1145"/>
      <c r="E188" s="1146"/>
    </row>
    <row r="189" spans="1:5">
      <c r="A189" s="566"/>
      <c r="B189" s="1145"/>
      <c r="C189" s="1152"/>
      <c r="D189" s="1145"/>
      <c r="E189" s="1146"/>
    </row>
    <row r="190" spans="1:5">
      <c r="A190" s="566"/>
      <c r="B190" s="1145"/>
      <c r="C190" s="1152"/>
      <c r="D190" s="1145"/>
      <c r="E190" s="1146"/>
    </row>
    <row r="191" spans="1:5">
      <c r="A191" s="566"/>
      <c r="B191" s="1145"/>
      <c r="C191" s="1152"/>
      <c r="D191" s="1145"/>
      <c r="E191" s="1146"/>
    </row>
    <row r="192" spans="1:5">
      <c r="A192" s="566"/>
      <c r="B192" s="1145"/>
      <c r="C192" s="1152"/>
      <c r="D192" s="1145"/>
      <c r="E192" s="1146"/>
    </row>
    <row r="193" spans="1:5">
      <c r="A193" s="566"/>
      <c r="B193" s="1145"/>
      <c r="C193" s="1152"/>
      <c r="D193" s="1145"/>
      <c r="E193" s="1146"/>
    </row>
    <row r="194" spans="1:5">
      <c r="A194" s="566"/>
      <c r="B194" s="1145"/>
      <c r="C194" s="1152"/>
      <c r="D194" s="1145"/>
      <c r="E194" s="1146"/>
    </row>
    <row r="195" spans="1:5">
      <c r="A195" s="566"/>
      <c r="B195" s="1145"/>
      <c r="C195" s="1152"/>
      <c r="D195" s="1145"/>
      <c r="E195" s="1146"/>
    </row>
    <row r="196" spans="1:5">
      <c r="A196" s="566"/>
      <c r="B196" s="1145"/>
      <c r="C196" s="1152"/>
      <c r="D196" s="1145"/>
      <c r="E196" s="1146"/>
    </row>
    <row r="197" spans="1:5">
      <c r="A197" s="566"/>
      <c r="B197" s="1145"/>
      <c r="C197" s="1152"/>
      <c r="D197" s="1145"/>
      <c r="E197" s="1146"/>
    </row>
    <row r="198" spans="1:5">
      <c r="A198" s="566"/>
      <c r="B198" s="1145"/>
      <c r="C198" s="1152"/>
      <c r="D198" s="1145"/>
      <c r="E198" s="1146"/>
    </row>
    <row r="199" spans="1:5">
      <c r="A199" s="566"/>
      <c r="B199" s="1145"/>
      <c r="C199" s="1152"/>
      <c r="D199" s="1145"/>
      <c r="E199" s="1146"/>
    </row>
    <row r="200" spans="1:5">
      <c r="A200" s="566"/>
      <c r="B200" s="1145"/>
      <c r="C200" s="1152"/>
      <c r="D200" s="1145"/>
      <c r="E200" s="1146"/>
    </row>
    <row r="201" spans="1:5">
      <c r="A201" s="566"/>
      <c r="B201" s="1145"/>
      <c r="C201" s="1152"/>
      <c r="D201" s="1145"/>
      <c r="E201" s="1146"/>
    </row>
    <row r="202" spans="1:5">
      <c r="A202" s="566"/>
      <c r="B202" s="1145"/>
      <c r="C202" s="1152"/>
      <c r="D202" s="1145"/>
      <c r="E202" s="1146"/>
    </row>
    <row r="203" spans="1:5">
      <c r="A203" s="566"/>
      <c r="B203" s="1145"/>
      <c r="C203" s="1152"/>
      <c r="D203" s="1145"/>
      <c r="E203" s="1146"/>
    </row>
    <row r="204" spans="1:5">
      <c r="A204" s="566"/>
      <c r="B204" s="1145"/>
      <c r="C204" s="1152"/>
      <c r="D204" s="1145"/>
      <c r="E204" s="1146"/>
    </row>
    <row r="205" spans="1:5">
      <c r="A205" s="566"/>
      <c r="B205" s="1145"/>
      <c r="C205" s="1152"/>
      <c r="D205" s="1145"/>
      <c r="E205" s="1146"/>
    </row>
    <row r="206" spans="1:5">
      <c r="A206" s="566"/>
      <c r="B206" s="1145"/>
      <c r="C206" s="1152"/>
      <c r="D206" s="1145"/>
      <c r="E206" s="1146"/>
    </row>
    <row r="207" spans="1:5">
      <c r="A207" s="566"/>
      <c r="B207" s="1145"/>
      <c r="C207" s="1152"/>
      <c r="D207" s="1145"/>
      <c r="E207" s="1146"/>
    </row>
    <row r="208" spans="1:5">
      <c r="A208" s="566"/>
      <c r="B208" s="1145"/>
      <c r="C208" s="1152"/>
      <c r="D208" s="1145"/>
      <c r="E208" s="1146"/>
    </row>
    <row r="209" spans="1:5">
      <c r="A209" s="566"/>
      <c r="B209" s="1145"/>
      <c r="C209" s="1152"/>
      <c r="D209" s="1145"/>
      <c r="E209" s="1146"/>
    </row>
    <row r="210" spans="1:5">
      <c r="A210" s="566"/>
      <c r="B210" s="1145"/>
      <c r="C210" s="1152"/>
      <c r="D210" s="1145"/>
      <c r="E210" s="1146"/>
    </row>
    <row r="211" spans="1:5">
      <c r="A211" s="566"/>
      <c r="B211" s="1145"/>
      <c r="C211" s="1152"/>
      <c r="D211" s="1145"/>
      <c r="E211" s="1146"/>
    </row>
    <row r="212" spans="1:5">
      <c r="A212" s="566"/>
      <c r="B212" s="1145"/>
      <c r="C212" s="1152"/>
      <c r="D212" s="1145"/>
      <c r="E212" s="1146"/>
    </row>
    <row r="213" spans="1:5">
      <c r="A213" s="566"/>
      <c r="B213" s="1145"/>
      <c r="C213" s="1152"/>
      <c r="D213" s="1145"/>
      <c r="E213" s="1146"/>
    </row>
    <row r="214" spans="1:5">
      <c r="A214" s="566"/>
      <c r="B214" s="1145"/>
      <c r="C214" s="1152"/>
      <c r="D214" s="1145"/>
      <c r="E214" s="1146"/>
    </row>
    <row r="215" spans="1:5">
      <c r="A215" s="566"/>
      <c r="B215" s="1145"/>
      <c r="C215" s="1152"/>
      <c r="D215" s="1145"/>
      <c r="E215" s="1146"/>
    </row>
    <row r="216" spans="1:5">
      <c r="A216" s="566"/>
      <c r="B216" s="1145"/>
      <c r="C216" s="1152"/>
      <c r="D216" s="1145"/>
      <c r="E216" s="1146"/>
    </row>
    <row r="217" spans="1:5">
      <c r="A217" s="566"/>
      <c r="B217" s="1145"/>
      <c r="C217" s="1152"/>
      <c r="D217" s="1145"/>
      <c r="E217" s="1146"/>
    </row>
    <row r="218" spans="1:5">
      <c r="A218" s="566"/>
      <c r="B218" s="1145"/>
      <c r="C218" s="1152"/>
      <c r="D218" s="1145"/>
      <c r="E218" s="1146"/>
    </row>
    <row r="219" spans="1:5">
      <c r="A219" s="566"/>
      <c r="B219" s="1145"/>
      <c r="C219" s="1152"/>
      <c r="D219" s="1145"/>
      <c r="E219" s="1146"/>
    </row>
    <row r="220" spans="1:5">
      <c r="A220" s="566"/>
      <c r="B220" s="1145"/>
      <c r="C220" s="1152"/>
      <c r="D220" s="1145"/>
      <c r="E220" s="1146"/>
    </row>
    <row r="221" spans="1:5">
      <c r="A221" s="566"/>
      <c r="B221" s="1145"/>
      <c r="C221" s="1152"/>
      <c r="D221" s="1145"/>
      <c r="E221" s="1146"/>
    </row>
    <row r="222" spans="1:5">
      <c r="A222" s="566"/>
      <c r="B222" s="1145"/>
      <c r="C222" s="1152"/>
      <c r="D222" s="1145"/>
      <c r="E222" s="1146"/>
    </row>
    <row r="223" spans="1:5">
      <c r="A223" s="566"/>
      <c r="B223" s="1145"/>
      <c r="C223" s="1152"/>
      <c r="D223" s="1145"/>
      <c r="E223" s="1146"/>
    </row>
    <row r="224" spans="1:5">
      <c r="A224" s="566"/>
      <c r="B224" s="1145"/>
      <c r="C224" s="1152"/>
      <c r="D224" s="1145"/>
      <c r="E224" s="1146"/>
    </row>
    <row r="225" spans="1:5">
      <c r="A225" s="566"/>
      <c r="B225" s="1145"/>
      <c r="C225" s="1152"/>
      <c r="D225" s="1145"/>
      <c r="E225" s="1146"/>
    </row>
    <row r="226" spans="1:5">
      <c r="A226" s="566"/>
      <c r="B226" s="1145"/>
      <c r="C226" s="1152"/>
      <c r="D226" s="1145"/>
      <c r="E226" s="1146"/>
    </row>
    <row r="227" spans="1:5">
      <c r="A227" s="566"/>
      <c r="B227" s="1145"/>
      <c r="C227" s="1152"/>
      <c r="D227" s="1145"/>
      <c r="E227" s="1146"/>
    </row>
    <row r="228" spans="1:5">
      <c r="A228" s="566"/>
      <c r="B228" s="1145"/>
      <c r="C228" s="1152"/>
      <c r="D228" s="1145"/>
      <c r="E228" s="1146"/>
    </row>
    <row r="229" spans="1:5">
      <c r="A229" s="566"/>
      <c r="B229" s="1145"/>
      <c r="C229" s="1152"/>
      <c r="D229" s="1145"/>
      <c r="E229" s="1146"/>
    </row>
    <row r="230" spans="1:5">
      <c r="A230" s="566"/>
      <c r="B230" s="1145"/>
      <c r="C230" s="1152"/>
      <c r="D230" s="1145"/>
      <c r="E230" s="1146"/>
    </row>
    <row r="231" spans="1:5">
      <c r="A231" s="566"/>
      <c r="B231" s="1145"/>
      <c r="C231" s="1152"/>
      <c r="D231" s="1145"/>
      <c r="E231" s="1146"/>
    </row>
    <row r="232" spans="1:5">
      <c r="A232" s="566"/>
      <c r="B232" s="1145"/>
      <c r="C232" s="1152"/>
      <c r="D232" s="1145"/>
      <c r="E232" s="1146"/>
    </row>
    <row r="233" spans="1:5">
      <c r="A233" s="566"/>
      <c r="B233" s="1145"/>
      <c r="C233" s="1152"/>
      <c r="D233" s="1145"/>
      <c r="E233" s="1146"/>
    </row>
    <row r="234" spans="1:5">
      <c r="A234" s="566"/>
      <c r="B234" s="1145"/>
      <c r="C234" s="1152"/>
      <c r="D234" s="1145"/>
      <c r="E234" s="1146"/>
    </row>
    <row r="235" spans="1:5">
      <c r="A235" s="566"/>
      <c r="B235" s="1145"/>
      <c r="C235" s="1152"/>
      <c r="D235" s="1145"/>
      <c r="E235" s="1146"/>
    </row>
    <row r="236" spans="1:5">
      <c r="A236" s="566"/>
      <c r="B236" s="1145"/>
      <c r="C236" s="1152"/>
      <c r="D236" s="1145"/>
      <c r="E236" s="1146"/>
    </row>
    <row r="237" spans="1:5">
      <c r="A237" s="566"/>
      <c r="B237" s="1145"/>
      <c r="C237" s="1152"/>
      <c r="D237" s="1145"/>
      <c r="E237" s="1146"/>
    </row>
    <row r="238" spans="1:5">
      <c r="A238" s="566"/>
      <c r="B238" s="1145"/>
      <c r="C238" s="1152"/>
      <c r="D238" s="1145"/>
      <c r="E238" s="1146"/>
    </row>
    <row r="239" spans="1:5">
      <c r="A239" s="566"/>
      <c r="B239" s="1145"/>
      <c r="C239" s="1152"/>
      <c r="D239" s="1145"/>
      <c r="E239" s="1146"/>
    </row>
    <row r="240" spans="1:5">
      <c r="A240" s="566"/>
      <c r="B240" s="1145"/>
      <c r="C240" s="1152"/>
      <c r="D240" s="1145"/>
      <c r="E240" s="1146"/>
    </row>
    <row r="241" spans="1:5">
      <c r="A241" s="566"/>
      <c r="B241" s="1145"/>
      <c r="C241" s="1152"/>
      <c r="D241" s="1145"/>
      <c r="E241" s="1146"/>
    </row>
    <row r="242" spans="1:5">
      <c r="A242" s="566"/>
      <c r="B242" s="1145"/>
      <c r="C242" s="1152"/>
      <c r="D242" s="1145"/>
      <c r="E242" s="1146"/>
    </row>
    <row r="243" spans="1:5">
      <c r="A243" s="566"/>
      <c r="B243" s="1145"/>
      <c r="C243" s="1152"/>
      <c r="D243" s="1145"/>
      <c r="E243" s="1146"/>
    </row>
    <row r="244" spans="1:5">
      <c r="A244" s="566"/>
      <c r="B244" s="1145"/>
      <c r="C244" s="1152"/>
      <c r="D244" s="1145"/>
      <c r="E244" s="1146"/>
    </row>
    <row r="245" spans="1:5">
      <c r="A245" s="566"/>
      <c r="B245" s="1145"/>
      <c r="C245" s="1152"/>
      <c r="D245" s="1145"/>
      <c r="E245" s="1146"/>
    </row>
    <row r="246" spans="1:5">
      <c r="A246" s="566"/>
      <c r="B246" s="1145"/>
      <c r="C246" s="1152"/>
      <c r="D246" s="1145"/>
      <c r="E246" s="1146"/>
    </row>
    <row r="247" spans="1:5">
      <c r="A247" s="566"/>
      <c r="B247" s="1145"/>
      <c r="C247" s="1152"/>
      <c r="D247" s="1145"/>
      <c r="E247" s="1146"/>
    </row>
    <row r="248" spans="1:5">
      <c r="A248" s="566"/>
      <c r="B248" s="1145"/>
      <c r="C248" s="1152"/>
      <c r="D248" s="1145"/>
      <c r="E248" s="1146"/>
    </row>
    <row r="249" spans="1:5">
      <c r="A249" s="566"/>
      <c r="B249" s="1145"/>
      <c r="C249" s="1152"/>
      <c r="D249" s="1145"/>
      <c r="E249" s="1146"/>
    </row>
    <row r="250" spans="1:5">
      <c r="A250" s="566"/>
      <c r="B250" s="1145"/>
      <c r="C250" s="1152"/>
      <c r="D250" s="1145"/>
      <c r="E250" s="1146"/>
    </row>
    <row r="251" spans="1:5">
      <c r="A251" s="566"/>
      <c r="B251" s="1145"/>
      <c r="C251" s="1152"/>
      <c r="D251" s="1145"/>
      <c r="E251" s="1146"/>
    </row>
    <row r="252" spans="1:5">
      <c r="A252" s="566"/>
      <c r="B252" s="1145"/>
      <c r="C252" s="1152"/>
      <c r="D252" s="1145"/>
      <c r="E252" s="1146"/>
    </row>
    <row r="253" spans="1:5">
      <c r="A253" s="566"/>
      <c r="B253" s="1145"/>
      <c r="C253" s="1152"/>
      <c r="D253" s="1145"/>
      <c r="E253" s="1146"/>
    </row>
    <row r="254" spans="1:5">
      <c r="A254" s="566"/>
      <c r="B254" s="1145"/>
      <c r="C254" s="1152"/>
      <c r="D254" s="1145"/>
      <c r="E254" s="1146"/>
    </row>
    <row r="255" spans="1:5">
      <c r="A255" s="566"/>
      <c r="B255" s="1145"/>
      <c r="C255" s="1152"/>
      <c r="D255" s="1145"/>
      <c r="E255" s="1146"/>
    </row>
    <row r="256" spans="1:5">
      <c r="A256" s="566"/>
      <c r="B256" s="1145"/>
      <c r="C256" s="1152"/>
      <c r="D256" s="1145"/>
      <c r="E256" s="1146"/>
    </row>
    <row r="257" spans="1:5">
      <c r="A257" s="566"/>
      <c r="B257" s="1145"/>
      <c r="C257" s="1152"/>
      <c r="D257" s="1145"/>
      <c r="E257" s="1146"/>
    </row>
    <row r="258" spans="1:5">
      <c r="A258" s="566"/>
      <c r="B258" s="1145"/>
      <c r="C258" s="1152"/>
      <c r="D258" s="1145"/>
      <c r="E258" s="1146"/>
    </row>
    <row r="259" spans="1:5">
      <c r="A259" s="566"/>
      <c r="B259" s="1145"/>
      <c r="C259" s="1152"/>
      <c r="D259" s="1145"/>
      <c r="E259" s="1146"/>
    </row>
    <row r="260" spans="1:5">
      <c r="A260" s="566"/>
      <c r="B260" s="1145"/>
      <c r="C260" s="1152"/>
      <c r="D260" s="1145"/>
      <c r="E260" s="1146"/>
    </row>
    <row r="261" spans="1:5">
      <c r="A261" s="566"/>
      <c r="B261" s="1145"/>
      <c r="C261" s="1152"/>
      <c r="D261" s="1145"/>
      <c r="E261" s="1146"/>
    </row>
    <row r="262" spans="1:5">
      <c r="A262" s="566"/>
      <c r="B262" s="1145"/>
      <c r="C262" s="1152"/>
      <c r="D262" s="1145"/>
      <c r="E262" s="1146"/>
    </row>
    <row r="263" spans="1:5">
      <c r="A263" s="566"/>
      <c r="B263" s="1145"/>
      <c r="C263" s="1152"/>
      <c r="D263" s="1145"/>
      <c r="E263" s="1146"/>
    </row>
    <row r="264" spans="1:5">
      <c r="A264" s="566"/>
      <c r="B264" s="1145"/>
      <c r="C264" s="1152"/>
      <c r="D264" s="1145"/>
      <c r="E264" s="1146"/>
    </row>
    <row r="265" spans="1:5">
      <c r="A265" s="566"/>
      <c r="B265" s="1145"/>
      <c r="C265" s="1152"/>
      <c r="D265" s="1145"/>
      <c r="E265" s="1146"/>
    </row>
    <row r="266" spans="1:5">
      <c r="A266" s="566"/>
      <c r="B266" s="1145"/>
      <c r="C266" s="1152"/>
      <c r="D266" s="1145"/>
      <c r="E266" s="1146"/>
    </row>
    <row r="267" spans="1:5">
      <c r="A267" s="566"/>
      <c r="B267" s="1145"/>
      <c r="C267" s="1152"/>
      <c r="D267" s="1145"/>
      <c r="E267" s="1146"/>
    </row>
    <row r="268" spans="1:5">
      <c r="A268" s="566"/>
      <c r="B268" s="1145"/>
      <c r="C268" s="1152"/>
      <c r="D268" s="1145"/>
      <c r="E268" s="1146"/>
    </row>
    <row r="269" spans="1:5">
      <c r="A269" s="566"/>
      <c r="B269" s="1145"/>
      <c r="C269" s="1152"/>
      <c r="D269" s="1145"/>
      <c r="E269" s="1146"/>
    </row>
    <row r="270" spans="1:5">
      <c r="A270" s="566"/>
      <c r="B270" s="1145"/>
      <c r="C270" s="1152"/>
      <c r="D270" s="1145"/>
      <c r="E270" s="1146"/>
    </row>
    <row r="271" spans="1:5">
      <c r="A271" s="566"/>
      <c r="B271" s="1145"/>
      <c r="C271" s="1152"/>
      <c r="D271" s="1145"/>
      <c r="E271" s="1146"/>
    </row>
    <row r="272" spans="1:5">
      <c r="A272" s="566"/>
      <c r="B272" s="1145"/>
      <c r="C272" s="1152"/>
      <c r="D272" s="1145"/>
      <c r="E272" s="1146"/>
    </row>
    <row r="273" spans="1:5">
      <c r="A273" s="566"/>
      <c r="B273" s="1145"/>
      <c r="C273" s="1152"/>
      <c r="D273" s="1145"/>
      <c r="E273" s="1146"/>
    </row>
    <row r="274" spans="1:5">
      <c r="A274" s="566"/>
      <c r="B274" s="1145"/>
      <c r="C274" s="1152"/>
      <c r="D274" s="1145"/>
      <c r="E274" s="1146"/>
    </row>
    <row r="275" spans="1:5">
      <c r="A275" s="566"/>
      <c r="B275" s="1145"/>
      <c r="C275" s="1152"/>
      <c r="D275" s="1145"/>
      <c r="E275" s="1146"/>
    </row>
    <row r="276" spans="1:5">
      <c r="A276" s="566"/>
      <c r="B276" s="1145"/>
      <c r="C276" s="1152"/>
      <c r="D276" s="1145"/>
      <c r="E276" s="1146"/>
    </row>
    <row r="277" spans="1:5">
      <c r="A277" s="566"/>
      <c r="B277" s="1145"/>
      <c r="C277" s="1152"/>
      <c r="D277" s="1145"/>
      <c r="E277" s="1146"/>
    </row>
    <row r="278" spans="1:5">
      <c r="A278" s="566"/>
      <c r="B278" s="1145"/>
      <c r="C278" s="1152"/>
      <c r="D278" s="1145"/>
      <c r="E278" s="1146"/>
    </row>
    <row r="279" spans="1:5">
      <c r="A279" s="566"/>
      <c r="B279" s="1145"/>
      <c r="C279" s="1152"/>
      <c r="D279" s="1145"/>
      <c r="E279" s="1146"/>
    </row>
    <row r="280" spans="1:5">
      <c r="A280" s="566"/>
      <c r="B280" s="1145"/>
      <c r="C280" s="1152"/>
      <c r="D280" s="1145"/>
      <c r="E280" s="1146"/>
    </row>
    <row r="281" spans="1:5">
      <c r="A281" s="566"/>
      <c r="B281" s="1145"/>
      <c r="C281" s="1152"/>
      <c r="D281" s="1145"/>
      <c r="E281" s="1146"/>
    </row>
    <row r="282" spans="1:5">
      <c r="A282" s="566"/>
      <c r="B282" s="1145"/>
      <c r="C282" s="1152"/>
      <c r="D282" s="1145"/>
      <c r="E282" s="1146"/>
    </row>
    <row r="283" spans="1:5">
      <c r="A283" s="566"/>
      <c r="B283" s="1145"/>
      <c r="C283" s="1152"/>
      <c r="D283" s="1145"/>
      <c r="E283" s="1146"/>
    </row>
    <row r="284" spans="1:5">
      <c r="A284" s="566"/>
      <c r="B284" s="1145"/>
      <c r="C284" s="1152"/>
      <c r="D284" s="1145"/>
      <c r="E284" s="1146"/>
    </row>
    <row r="285" spans="1:5">
      <c r="A285" s="566"/>
      <c r="B285" s="1145"/>
      <c r="C285" s="1152"/>
      <c r="D285" s="1145"/>
      <c r="E285" s="1146"/>
    </row>
    <row r="286" spans="1:5">
      <c r="A286" s="566"/>
      <c r="B286" s="1145"/>
      <c r="C286" s="1152"/>
      <c r="D286" s="1145"/>
      <c r="E286" s="1146"/>
    </row>
    <row r="287" spans="1:5">
      <c r="A287" s="566"/>
      <c r="B287" s="1145"/>
      <c r="C287" s="1152"/>
      <c r="D287" s="1145"/>
      <c r="E287" s="1146"/>
    </row>
    <row r="288" spans="1:5">
      <c r="A288" s="566"/>
      <c r="B288" s="1145"/>
      <c r="C288" s="1152"/>
      <c r="D288" s="1145"/>
      <c r="E288" s="1146"/>
    </row>
    <row r="289" spans="1:5">
      <c r="A289" s="566"/>
      <c r="B289" s="1145"/>
      <c r="C289" s="1152"/>
      <c r="D289" s="1145"/>
      <c r="E289" s="1146"/>
    </row>
    <row r="290" spans="1:5">
      <c r="A290" s="566"/>
      <c r="B290" s="1145"/>
      <c r="C290" s="1152"/>
      <c r="D290" s="1145"/>
      <c r="E290" s="1146"/>
    </row>
    <row r="291" spans="1:5">
      <c r="A291" s="566"/>
      <c r="B291" s="1145"/>
      <c r="C291" s="1152"/>
      <c r="D291" s="1145"/>
      <c r="E291" s="1146"/>
    </row>
    <row r="292" spans="1:5">
      <c r="A292" s="566"/>
      <c r="B292" s="1145"/>
      <c r="C292" s="1152"/>
      <c r="D292" s="1145"/>
      <c r="E292" s="1146"/>
    </row>
    <row r="293" spans="1:5">
      <c r="A293" s="566"/>
      <c r="B293" s="1145"/>
      <c r="C293" s="1152"/>
      <c r="D293" s="1145"/>
      <c r="E293" s="1146"/>
    </row>
    <row r="294" spans="1:5">
      <c r="A294" s="566"/>
      <c r="B294" s="1145"/>
      <c r="C294" s="1152"/>
      <c r="D294" s="1145"/>
      <c r="E294" s="1146"/>
    </row>
    <row r="295" spans="1:5">
      <c r="A295" s="566"/>
      <c r="B295" s="1145"/>
      <c r="C295" s="1152"/>
      <c r="D295" s="1145"/>
      <c r="E295" s="1146"/>
    </row>
    <row r="296" spans="1:5">
      <c r="A296" s="566"/>
      <c r="B296" s="1145"/>
      <c r="C296" s="1152"/>
      <c r="D296" s="1145"/>
      <c r="E296" s="1146"/>
    </row>
    <row r="297" spans="1:5">
      <c r="A297" s="566"/>
      <c r="B297" s="1145"/>
      <c r="C297" s="1152"/>
      <c r="D297" s="1145"/>
      <c r="E297" s="1146"/>
    </row>
    <row r="298" spans="1:5">
      <c r="A298" s="566"/>
      <c r="B298" s="1145"/>
      <c r="C298" s="1152"/>
      <c r="D298" s="1145"/>
      <c r="E298" s="1146"/>
    </row>
    <row r="299" spans="1:5">
      <c r="A299" s="566"/>
      <c r="B299" s="1145"/>
      <c r="C299" s="1152"/>
      <c r="D299" s="1145"/>
      <c r="E299" s="1146"/>
    </row>
    <row r="300" spans="1:5">
      <c r="A300" s="566"/>
      <c r="B300" s="1145"/>
      <c r="C300" s="1152"/>
      <c r="D300" s="1145"/>
      <c r="E300" s="1146"/>
    </row>
    <row r="301" spans="1:5">
      <c r="A301" s="566"/>
      <c r="B301" s="1145"/>
      <c r="C301" s="1152"/>
      <c r="D301" s="1145"/>
      <c r="E301" s="1146"/>
    </row>
    <row r="302" spans="1:5">
      <c r="A302" s="566"/>
      <c r="B302" s="1145"/>
      <c r="C302" s="1152"/>
      <c r="D302" s="1145"/>
      <c r="E302" s="1146"/>
    </row>
    <row r="303" spans="1:5">
      <c r="A303" s="566"/>
      <c r="B303" s="1145"/>
      <c r="C303" s="1152"/>
      <c r="D303" s="1145"/>
      <c r="E303" s="1146"/>
    </row>
    <row r="304" spans="1:5">
      <c r="A304" s="566"/>
      <c r="B304" s="1145"/>
      <c r="C304" s="1152"/>
      <c r="D304" s="1145"/>
      <c r="E304" s="1146"/>
    </row>
    <row r="305" spans="1:5">
      <c r="A305" s="566"/>
      <c r="B305" s="1145"/>
      <c r="C305" s="1152"/>
      <c r="D305" s="1145"/>
      <c r="E305" s="1146"/>
    </row>
    <row r="306" spans="1:5">
      <c r="A306" s="566"/>
      <c r="B306" s="1145"/>
      <c r="C306" s="1152"/>
      <c r="D306" s="1145"/>
      <c r="E306" s="1146"/>
    </row>
    <row r="307" spans="1:5">
      <c r="A307" s="566"/>
      <c r="B307" s="1145"/>
      <c r="C307" s="1152"/>
      <c r="D307" s="1145"/>
      <c r="E307" s="1146"/>
    </row>
    <row r="308" spans="1:5">
      <c r="A308" s="566"/>
      <c r="B308" s="1145"/>
      <c r="C308" s="1152"/>
      <c r="D308" s="1145"/>
      <c r="E308" s="1146"/>
    </row>
    <row r="309" spans="1:5">
      <c r="A309" s="566"/>
      <c r="B309" s="1145"/>
      <c r="C309" s="1152"/>
      <c r="D309" s="1145"/>
      <c r="E309" s="1146"/>
    </row>
    <row r="310" spans="1:5">
      <c r="A310" s="566"/>
      <c r="B310" s="1145"/>
      <c r="C310" s="1152"/>
      <c r="D310" s="1145"/>
      <c r="E310" s="1146"/>
    </row>
    <row r="311" spans="1:5">
      <c r="A311" s="566"/>
      <c r="B311" s="1145"/>
      <c r="C311" s="1152"/>
      <c r="D311" s="1145"/>
      <c r="E311" s="1146"/>
    </row>
    <row r="312" spans="1:5">
      <c r="A312" s="566"/>
      <c r="B312" s="1145"/>
      <c r="C312" s="1152"/>
      <c r="D312" s="1145"/>
      <c r="E312" s="1146"/>
    </row>
    <row r="313" spans="1:5">
      <c r="A313" s="566"/>
      <c r="B313" s="1145"/>
      <c r="C313" s="1152"/>
      <c r="D313" s="1145"/>
      <c r="E313" s="1146"/>
    </row>
    <row r="314" spans="1:5">
      <c r="A314" s="566"/>
      <c r="B314" s="1145"/>
      <c r="C314" s="1152"/>
      <c r="D314" s="1145"/>
      <c r="E314" s="1146"/>
    </row>
    <row r="315" spans="1:5">
      <c r="A315" s="566"/>
      <c r="B315" s="1145"/>
      <c r="C315" s="1152"/>
      <c r="D315" s="1145"/>
      <c r="E315" s="1146"/>
    </row>
    <row r="316" spans="1:5">
      <c r="A316" s="566"/>
      <c r="B316" s="1145"/>
      <c r="C316" s="1152"/>
      <c r="D316" s="1145"/>
      <c r="E316" s="1146"/>
    </row>
    <row r="317" spans="1:5">
      <c r="A317" s="566"/>
      <c r="B317" s="1145"/>
      <c r="C317" s="1152"/>
      <c r="D317" s="1145"/>
      <c r="E317" s="1146"/>
    </row>
    <row r="318" spans="1:5">
      <c r="A318" s="566"/>
      <c r="B318" s="1145"/>
      <c r="C318" s="1152"/>
      <c r="D318" s="1145"/>
      <c r="E318" s="1146"/>
    </row>
    <row r="319" spans="1:5">
      <c r="A319" s="566"/>
      <c r="B319" s="1145"/>
      <c r="C319" s="1152"/>
      <c r="D319" s="1145"/>
      <c r="E319" s="1146"/>
    </row>
    <row r="320" spans="1:5">
      <c r="A320" s="566"/>
      <c r="B320" s="1145"/>
      <c r="C320" s="1152"/>
      <c r="D320" s="1145"/>
      <c r="E320" s="1146"/>
    </row>
    <row r="321" spans="1:5">
      <c r="A321" s="566"/>
      <c r="B321" s="1145"/>
      <c r="C321" s="1152"/>
      <c r="D321" s="1145"/>
      <c r="E321" s="1146"/>
    </row>
    <row r="322" spans="1:5">
      <c r="A322" s="566"/>
      <c r="B322" s="1145"/>
      <c r="C322" s="1152"/>
      <c r="D322" s="1145"/>
      <c r="E322" s="1146"/>
    </row>
    <row r="323" spans="1:5">
      <c r="A323" s="566"/>
      <c r="B323" s="1145"/>
      <c r="C323" s="1152"/>
      <c r="D323" s="1145"/>
      <c r="E323" s="1146"/>
    </row>
    <row r="324" spans="1:5">
      <c r="A324" s="566"/>
      <c r="B324" s="1145"/>
      <c r="C324" s="1152"/>
      <c r="D324" s="1145"/>
      <c r="E324" s="1146"/>
    </row>
    <row r="325" spans="1:5">
      <c r="A325" s="566"/>
      <c r="B325" s="1145"/>
      <c r="C325" s="1152"/>
      <c r="D325" s="1145"/>
      <c r="E325" s="1146"/>
    </row>
    <row r="326" spans="1:5">
      <c r="A326" s="566"/>
      <c r="B326" s="1145"/>
      <c r="C326" s="1152"/>
      <c r="D326" s="1145"/>
      <c r="E326" s="1146"/>
    </row>
    <row r="327" spans="1:5">
      <c r="A327" s="566"/>
      <c r="B327" s="1145"/>
      <c r="C327" s="1152"/>
      <c r="D327" s="1145"/>
      <c r="E327" s="1146"/>
    </row>
    <row r="328" spans="1:5">
      <c r="A328" s="566"/>
      <c r="B328" s="1145"/>
      <c r="C328" s="1152"/>
      <c r="D328" s="1145"/>
      <c r="E328" s="1146"/>
    </row>
    <row r="329" spans="1:5">
      <c r="A329" s="566"/>
      <c r="B329" s="1145"/>
      <c r="C329" s="1152"/>
      <c r="D329" s="1145"/>
      <c r="E329" s="1146"/>
    </row>
    <row r="330" spans="1:5">
      <c r="A330" s="566"/>
      <c r="B330" s="1145"/>
      <c r="C330" s="1152"/>
      <c r="D330" s="1145"/>
      <c r="E330" s="1146"/>
    </row>
    <row r="331" spans="1:5">
      <c r="A331" s="566"/>
      <c r="B331" s="1145"/>
      <c r="C331" s="1152"/>
      <c r="D331" s="1145"/>
      <c r="E331" s="1146"/>
    </row>
    <row r="332" spans="1:5">
      <c r="A332" s="566"/>
      <c r="B332" s="1145"/>
      <c r="C332" s="1152"/>
      <c r="D332" s="1145"/>
      <c r="E332" s="1146"/>
    </row>
    <row r="333" spans="1:5">
      <c r="A333" s="566"/>
      <c r="B333" s="1145"/>
      <c r="C333" s="1152"/>
      <c r="D333" s="1145"/>
      <c r="E333" s="1146"/>
    </row>
    <row r="334" spans="1:5">
      <c r="A334" s="566"/>
      <c r="B334" s="1145"/>
      <c r="C334" s="1152"/>
      <c r="D334" s="1145"/>
      <c r="E334" s="1146"/>
    </row>
    <row r="335" spans="1:5">
      <c r="A335" s="566"/>
      <c r="B335" s="1145"/>
      <c r="C335" s="1152"/>
      <c r="D335" s="1145"/>
      <c r="E335" s="1146"/>
    </row>
    <row r="336" spans="1:5">
      <c r="A336" s="566"/>
      <c r="B336" s="1145"/>
      <c r="C336" s="1152"/>
      <c r="D336" s="1145"/>
      <c r="E336" s="1146"/>
    </row>
    <row r="337" spans="1:5">
      <c r="A337" s="566"/>
      <c r="B337" s="1145"/>
      <c r="C337" s="1152"/>
      <c r="D337" s="1145"/>
      <c r="E337" s="1146"/>
    </row>
    <row r="338" spans="1:5">
      <c r="A338" s="566"/>
      <c r="B338" s="1145"/>
      <c r="C338" s="1152"/>
      <c r="D338" s="1145"/>
      <c r="E338" s="1146"/>
    </row>
    <row r="339" spans="1:5">
      <c r="A339" s="566"/>
      <c r="B339" s="1145"/>
      <c r="C339" s="1152"/>
      <c r="D339" s="1145"/>
      <c r="E339" s="1146"/>
    </row>
    <row r="340" spans="1:5">
      <c r="A340" s="566"/>
      <c r="B340" s="1145"/>
      <c r="C340" s="1152"/>
      <c r="D340" s="1145"/>
      <c r="E340" s="1146"/>
    </row>
    <row r="341" spans="1:5">
      <c r="A341" s="566"/>
      <c r="B341" s="1145"/>
      <c r="C341" s="1152"/>
      <c r="D341" s="1145"/>
      <c r="E341" s="1146"/>
    </row>
    <row r="342" spans="1:5">
      <c r="A342" s="566"/>
      <c r="B342" s="1145"/>
      <c r="C342" s="1152"/>
      <c r="D342" s="1145"/>
      <c r="E342" s="1146"/>
    </row>
    <row r="343" spans="1:5">
      <c r="A343" s="566"/>
      <c r="B343" s="1145"/>
      <c r="C343" s="1152"/>
      <c r="D343" s="1145"/>
      <c r="E343" s="1146"/>
    </row>
    <row r="344" spans="1:5">
      <c r="A344" s="566"/>
      <c r="B344" s="1145"/>
      <c r="C344" s="1152"/>
      <c r="D344" s="1145"/>
      <c r="E344" s="1146"/>
    </row>
    <row r="345" spans="1:5">
      <c r="A345" s="566"/>
      <c r="B345" s="1145"/>
      <c r="C345" s="1152"/>
      <c r="D345" s="1145"/>
      <c r="E345" s="1146"/>
    </row>
    <row r="346" spans="1:5">
      <c r="A346" s="566"/>
      <c r="B346" s="1145"/>
      <c r="C346" s="1152"/>
      <c r="D346" s="1145"/>
      <c r="E346" s="1146"/>
    </row>
    <row r="347" spans="1:5">
      <c r="A347" s="566"/>
      <c r="B347" s="1145"/>
      <c r="C347" s="1152"/>
      <c r="D347" s="1145"/>
      <c r="E347" s="1146"/>
    </row>
    <row r="348" spans="1:5">
      <c r="A348" s="566"/>
      <c r="B348" s="1145"/>
      <c r="C348" s="1152"/>
      <c r="D348" s="1145"/>
      <c r="E348" s="1146"/>
    </row>
    <row r="349" spans="1:5">
      <c r="A349" s="566"/>
      <c r="B349" s="1145"/>
      <c r="C349" s="1152"/>
      <c r="D349" s="1145"/>
      <c r="E349" s="1146"/>
    </row>
    <row r="350" spans="1:5">
      <c r="A350" s="566"/>
      <c r="B350" s="1145"/>
      <c r="C350" s="1152"/>
      <c r="D350" s="1145"/>
      <c r="E350" s="1146"/>
    </row>
    <row r="351" spans="1:5">
      <c r="A351" s="566"/>
      <c r="B351" s="1145"/>
      <c r="C351" s="1152"/>
      <c r="D351" s="1145"/>
      <c r="E351" s="1146"/>
    </row>
    <row r="352" spans="1:5">
      <c r="A352" s="566"/>
      <c r="B352" s="1145"/>
      <c r="C352" s="1152"/>
      <c r="D352" s="1145"/>
      <c r="E352" s="1146"/>
    </row>
    <row r="353" spans="1:5">
      <c r="A353" s="566"/>
      <c r="B353" s="1145"/>
      <c r="C353" s="1152"/>
      <c r="D353" s="1145"/>
      <c r="E353" s="1146"/>
    </row>
    <row r="354" spans="1:5">
      <c r="A354" s="566"/>
      <c r="B354" s="1145"/>
      <c r="C354" s="1152"/>
      <c r="D354" s="1145"/>
      <c r="E354" s="1146"/>
    </row>
    <row r="355" spans="1:5">
      <c r="A355" s="566"/>
      <c r="B355" s="1145"/>
      <c r="C355" s="1152"/>
      <c r="D355" s="1145"/>
      <c r="E355" s="1146"/>
    </row>
    <row r="356" spans="1:5">
      <c r="A356" s="566"/>
      <c r="B356" s="1145"/>
      <c r="C356" s="1152"/>
      <c r="D356" s="1145"/>
      <c r="E356" s="1146"/>
    </row>
    <row r="357" spans="1:5">
      <c r="A357" s="566"/>
      <c r="B357" s="1145"/>
      <c r="C357" s="1152"/>
      <c r="D357" s="1145"/>
      <c r="E357" s="1146"/>
    </row>
    <row r="358" spans="1:5">
      <c r="A358" s="566"/>
      <c r="B358" s="1145"/>
      <c r="C358" s="1152"/>
      <c r="D358" s="1145"/>
      <c r="E358" s="1146"/>
    </row>
    <row r="359" spans="1:5">
      <c r="A359" s="566"/>
      <c r="B359" s="1145"/>
      <c r="C359" s="1152"/>
      <c r="D359" s="1145"/>
      <c r="E359" s="1146"/>
    </row>
    <row r="360" spans="1:5">
      <c r="A360" s="566"/>
      <c r="B360" s="1145"/>
      <c r="C360" s="1152"/>
      <c r="D360" s="1145"/>
      <c r="E360" s="1146"/>
    </row>
    <row r="361" spans="1:5">
      <c r="A361" s="566"/>
      <c r="B361" s="1145"/>
      <c r="C361" s="1152"/>
      <c r="D361" s="1145"/>
      <c r="E361" s="1146"/>
    </row>
    <row r="362" spans="1:5">
      <c r="A362" s="566"/>
      <c r="B362" s="1145"/>
      <c r="C362" s="1152"/>
      <c r="D362" s="1145"/>
      <c r="E362" s="1146"/>
    </row>
    <row r="363" spans="1:5">
      <c r="A363" s="566"/>
      <c r="B363" s="1145"/>
      <c r="C363" s="1152"/>
      <c r="D363" s="1145"/>
      <c r="E363" s="1146"/>
    </row>
    <row r="364" spans="1:5">
      <c r="A364" s="566"/>
      <c r="B364" s="1145"/>
      <c r="C364" s="1152"/>
      <c r="D364" s="1145"/>
      <c r="E364" s="1146"/>
    </row>
    <row r="365" spans="1:5">
      <c r="A365" s="566"/>
      <c r="B365" s="1145"/>
      <c r="C365" s="1152"/>
      <c r="D365" s="1145"/>
      <c r="E365" s="1146"/>
    </row>
    <row r="366" spans="1:5">
      <c r="A366" s="566"/>
      <c r="B366" s="1145"/>
      <c r="C366" s="1152"/>
      <c r="D366" s="1145"/>
      <c r="E366" s="1146"/>
    </row>
    <row r="367" spans="1:5">
      <c r="A367" s="566"/>
      <c r="B367" s="1145"/>
      <c r="C367" s="1152"/>
      <c r="D367" s="1145"/>
      <c r="E367" s="1146"/>
    </row>
    <row r="368" spans="1:5">
      <c r="A368" s="566"/>
      <c r="B368" s="1145"/>
      <c r="C368" s="1152"/>
      <c r="D368" s="1145"/>
      <c r="E368" s="1146"/>
    </row>
    <row r="369" spans="1:5">
      <c r="A369" s="566"/>
      <c r="B369" s="1145"/>
      <c r="C369" s="1152"/>
      <c r="D369" s="1145"/>
      <c r="E369" s="1146"/>
    </row>
    <row r="370" spans="1:5">
      <c r="A370" s="566"/>
      <c r="B370" s="1145"/>
      <c r="C370" s="1152"/>
      <c r="D370" s="1145"/>
      <c r="E370" s="1146"/>
    </row>
    <row r="371" spans="1:5">
      <c r="A371" s="566"/>
      <c r="B371" s="1145"/>
      <c r="C371" s="1152"/>
      <c r="D371" s="1145"/>
      <c r="E371" s="1146"/>
    </row>
    <row r="372" spans="1:5">
      <c r="A372" s="566"/>
      <c r="B372" s="1145"/>
      <c r="C372" s="1152"/>
      <c r="D372" s="1145"/>
      <c r="E372" s="1146"/>
    </row>
    <row r="373" spans="1:5">
      <c r="A373" s="566"/>
      <c r="B373" s="1145"/>
      <c r="C373" s="1152"/>
      <c r="D373" s="1145"/>
      <c r="E373" s="1146"/>
    </row>
    <row r="374" spans="1:5">
      <c r="A374" s="566"/>
      <c r="B374" s="1145"/>
      <c r="C374" s="1152"/>
      <c r="D374" s="1145"/>
      <c r="E374" s="1146"/>
    </row>
    <row r="375" spans="1:5">
      <c r="A375" s="566"/>
      <c r="B375" s="1145"/>
      <c r="C375" s="1152"/>
      <c r="D375" s="1145"/>
      <c r="E375" s="1146"/>
    </row>
    <row r="376" spans="1:5">
      <c r="A376" s="566"/>
      <c r="B376" s="1145"/>
      <c r="C376" s="1152"/>
      <c r="D376" s="1145"/>
      <c r="E376" s="1146"/>
    </row>
    <row r="377" spans="1:5">
      <c r="A377" s="566"/>
      <c r="B377" s="1145"/>
      <c r="C377" s="1152"/>
      <c r="D377" s="1145"/>
      <c r="E377" s="1146"/>
    </row>
    <row r="378" spans="1:5">
      <c r="A378" s="566"/>
      <c r="B378" s="1145"/>
      <c r="C378" s="1152"/>
      <c r="D378" s="1145"/>
      <c r="E378" s="1146"/>
    </row>
    <row r="379" spans="1:5">
      <c r="A379" s="566"/>
      <c r="B379" s="1145"/>
      <c r="C379" s="1152"/>
      <c r="D379" s="1145"/>
      <c r="E379" s="1146"/>
    </row>
    <row r="380" spans="1:5">
      <c r="A380" s="566"/>
      <c r="B380" s="1145"/>
      <c r="C380" s="1152"/>
      <c r="D380" s="1145"/>
      <c r="E380" s="1146"/>
    </row>
    <row r="381" spans="1:5">
      <c r="A381" s="566"/>
      <c r="B381" s="1145"/>
      <c r="C381" s="1152"/>
      <c r="D381" s="1145"/>
      <c r="E381" s="1146"/>
    </row>
    <row r="382" spans="1:5">
      <c r="A382" s="566"/>
      <c r="B382" s="1145"/>
      <c r="C382" s="1152"/>
      <c r="D382" s="1145"/>
      <c r="E382" s="1146"/>
    </row>
    <row r="383" spans="1:5">
      <c r="A383" s="566"/>
      <c r="B383" s="1145"/>
      <c r="C383" s="1152"/>
      <c r="D383" s="1145"/>
      <c r="E383" s="1146"/>
    </row>
    <row r="384" spans="1:5">
      <c r="A384" s="566"/>
      <c r="B384" s="1145"/>
      <c r="C384" s="1152"/>
      <c r="D384" s="1145"/>
      <c r="E384" s="1146"/>
    </row>
    <row r="385" spans="1:5">
      <c r="A385" s="566"/>
      <c r="B385" s="1145"/>
      <c r="C385" s="1152"/>
      <c r="D385" s="1145"/>
      <c r="E385" s="1146"/>
    </row>
    <row r="386" spans="1:5">
      <c r="A386" s="566"/>
      <c r="B386" s="1145"/>
      <c r="C386" s="1152"/>
      <c r="D386" s="1145"/>
      <c r="E386" s="1146"/>
    </row>
    <row r="387" spans="1:5">
      <c r="A387" s="566"/>
      <c r="B387" s="1145"/>
      <c r="C387" s="1152"/>
      <c r="D387" s="1145"/>
      <c r="E387" s="1146"/>
    </row>
    <row r="388" spans="1:5">
      <c r="A388" s="566"/>
      <c r="B388" s="1145"/>
      <c r="C388" s="1152"/>
      <c r="D388" s="1145"/>
      <c r="E388" s="1146"/>
    </row>
    <row r="389" spans="1:5">
      <c r="A389" s="566"/>
      <c r="B389" s="1145"/>
      <c r="C389" s="1152"/>
      <c r="D389" s="1145"/>
      <c r="E389" s="1146"/>
    </row>
    <row r="390" spans="1:5">
      <c r="A390" s="566"/>
      <c r="B390" s="1145"/>
      <c r="C390" s="1152"/>
      <c r="D390" s="1145"/>
      <c r="E390" s="1146"/>
    </row>
    <row r="391" spans="1:5">
      <c r="A391" s="566"/>
      <c r="B391" s="1145"/>
      <c r="C391" s="1152"/>
      <c r="D391" s="1145"/>
      <c r="E391" s="1146"/>
    </row>
    <row r="392" spans="1:5">
      <c r="A392" s="566"/>
      <c r="B392" s="1145"/>
      <c r="C392" s="1152"/>
      <c r="D392" s="1145"/>
      <c r="E392" s="1146"/>
    </row>
    <row r="393" spans="1:5">
      <c r="A393" s="566"/>
      <c r="B393" s="1145"/>
      <c r="C393" s="1152"/>
      <c r="D393" s="1145"/>
      <c r="E393" s="1146"/>
    </row>
    <row r="394" spans="1:5">
      <c r="A394" s="566"/>
      <c r="B394" s="1145"/>
      <c r="C394" s="1152"/>
      <c r="D394" s="1145"/>
      <c r="E394" s="1146"/>
    </row>
    <row r="395" spans="1:5">
      <c r="A395" s="566"/>
      <c r="B395" s="1145"/>
      <c r="C395" s="1152"/>
      <c r="D395" s="1145"/>
      <c r="E395" s="1146"/>
    </row>
    <row r="396" spans="1:5">
      <c r="A396" s="566"/>
      <c r="B396" s="1145"/>
      <c r="C396" s="1152"/>
      <c r="D396" s="1145"/>
      <c r="E396" s="1146"/>
    </row>
    <row r="397" spans="1:5">
      <c r="A397" s="566"/>
      <c r="B397" s="1145"/>
      <c r="C397" s="1152"/>
      <c r="D397" s="1145"/>
      <c r="E397" s="1146"/>
    </row>
    <row r="398" spans="1:5">
      <c r="A398" s="566"/>
      <c r="B398" s="1145"/>
      <c r="C398" s="1152"/>
      <c r="D398" s="1145"/>
      <c r="E398" s="1146"/>
    </row>
    <row r="399" spans="1:5">
      <c r="A399" s="566"/>
      <c r="B399" s="1145"/>
      <c r="C399" s="1152"/>
      <c r="D399" s="1145"/>
      <c r="E399" s="1146"/>
    </row>
    <row r="400" spans="1:5">
      <c r="A400" s="566"/>
      <c r="B400" s="1145"/>
      <c r="C400" s="1152"/>
      <c r="D400" s="1145"/>
      <c r="E400" s="1146"/>
    </row>
    <row r="401" spans="1:5">
      <c r="A401" s="566"/>
      <c r="B401" s="1145"/>
      <c r="C401" s="1152"/>
      <c r="D401" s="1145"/>
      <c r="E401" s="1146"/>
    </row>
    <row r="402" spans="1:5">
      <c r="A402" s="566"/>
      <c r="B402" s="1145"/>
      <c r="C402" s="1152"/>
      <c r="D402" s="1145"/>
      <c r="E402" s="1146"/>
    </row>
    <row r="403" spans="1:5">
      <c r="A403" s="566"/>
      <c r="B403" s="1145"/>
      <c r="C403" s="1152"/>
      <c r="D403" s="1145"/>
      <c r="E403" s="1146"/>
    </row>
    <row r="404" spans="1:5">
      <c r="A404" s="566"/>
      <c r="B404" s="1145"/>
      <c r="C404" s="1152"/>
      <c r="D404" s="1145"/>
      <c r="E404" s="1146"/>
    </row>
    <row r="405" spans="1:5">
      <c r="A405" s="566"/>
      <c r="B405" s="1145"/>
      <c r="C405" s="1152"/>
      <c r="D405" s="1145"/>
      <c r="E405" s="1146"/>
    </row>
    <row r="406" spans="1:5">
      <c r="A406" s="566"/>
      <c r="B406" s="1145"/>
      <c r="C406" s="1152"/>
      <c r="D406" s="1145"/>
      <c r="E406" s="1146"/>
    </row>
    <row r="407" spans="1:5">
      <c r="A407" s="566"/>
      <c r="B407" s="1145"/>
      <c r="C407" s="1152"/>
      <c r="D407" s="1145"/>
      <c r="E407" s="1146"/>
    </row>
    <row r="408" spans="1:5">
      <c r="A408" s="566"/>
      <c r="B408" s="1145"/>
      <c r="C408" s="1152"/>
      <c r="D408" s="1145"/>
      <c r="E408" s="1146"/>
    </row>
    <row r="409" spans="1:5">
      <c r="A409" s="566"/>
      <c r="B409" s="1145"/>
      <c r="C409" s="1152"/>
      <c r="D409" s="1145"/>
      <c r="E409" s="1146"/>
    </row>
    <row r="410" spans="1:5">
      <c r="A410" s="566"/>
      <c r="B410" s="1145"/>
      <c r="C410" s="1152"/>
      <c r="D410" s="1145"/>
      <c r="E410" s="1146"/>
    </row>
    <row r="411" spans="1:5">
      <c r="A411" s="566"/>
      <c r="B411" s="1145"/>
      <c r="C411" s="1152"/>
      <c r="D411" s="1145"/>
      <c r="E411" s="1146"/>
    </row>
    <row r="412" spans="1:5">
      <c r="A412" s="566"/>
      <c r="B412" s="1145"/>
      <c r="C412" s="1152"/>
      <c r="D412" s="1145"/>
      <c r="E412" s="1146"/>
    </row>
    <row r="413" spans="1:5">
      <c r="A413" s="566"/>
      <c r="B413" s="1145"/>
      <c r="C413" s="1152"/>
      <c r="D413" s="1145"/>
      <c r="E413" s="1146"/>
    </row>
    <row r="414" spans="1:5">
      <c r="A414" s="566"/>
      <c r="B414" s="1145"/>
      <c r="C414" s="1152"/>
      <c r="D414" s="1145"/>
      <c r="E414" s="1146"/>
    </row>
    <row r="415" spans="1:5">
      <c r="A415" s="566"/>
      <c r="B415" s="1145"/>
      <c r="C415" s="1152"/>
      <c r="D415" s="1145"/>
      <c r="E415" s="1146"/>
    </row>
    <row r="416" spans="1:5">
      <c r="A416" s="566"/>
      <c r="B416" s="1145"/>
      <c r="C416" s="1152"/>
      <c r="D416" s="1145"/>
      <c r="E416" s="1146"/>
    </row>
    <row r="417" spans="1:5">
      <c r="A417" s="566"/>
      <c r="B417" s="1145"/>
      <c r="C417" s="1152"/>
      <c r="D417" s="1145"/>
      <c r="E417" s="1146"/>
    </row>
    <row r="418" spans="1:5">
      <c r="A418" s="566"/>
      <c r="B418" s="1145"/>
      <c r="C418" s="1152"/>
      <c r="D418" s="1145"/>
      <c r="E418" s="1146"/>
    </row>
    <row r="419" spans="1:5">
      <c r="A419" s="566"/>
      <c r="B419" s="1145"/>
      <c r="C419" s="1152"/>
      <c r="D419" s="1145"/>
      <c r="E419" s="1146"/>
    </row>
    <row r="420" spans="1:5">
      <c r="A420" s="566"/>
      <c r="B420" s="1145"/>
      <c r="C420" s="1152"/>
      <c r="D420" s="1145"/>
      <c r="E420" s="1146"/>
    </row>
    <row r="421" spans="1:5">
      <c r="A421" s="566"/>
      <c r="B421" s="1145"/>
      <c r="C421" s="1152"/>
      <c r="D421" s="1145"/>
      <c r="E421" s="1146"/>
    </row>
    <row r="422" spans="1:5">
      <c r="A422" s="566"/>
      <c r="B422" s="1145"/>
      <c r="C422" s="1152"/>
      <c r="D422" s="1145"/>
      <c r="E422" s="1146"/>
    </row>
    <row r="423" spans="1:5">
      <c r="A423" s="566"/>
      <c r="B423" s="1145"/>
      <c r="C423" s="1152"/>
      <c r="D423" s="1145"/>
      <c r="E423" s="1146"/>
    </row>
    <row r="424" spans="1:5">
      <c r="A424" s="566"/>
      <c r="B424" s="1145"/>
      <c r="C424" s="1152"/>
      <c r="D424" s="1145"/>
      <c r="E424" s="1146"/>
    </row>
    <row r="425" spans="1:5">
      <c r="A425" s="566"/>
      <c r="B425" s="1145"/>
      <c r="C425" s="1152"/>
      <c r="D425" s="1145"/>
      <c r="E425" s="1146"/>
    </row>
    <row r="426" spans="1:5">
      <c r="A426" s="566"/>
      <c r="B426" s="1145"/>
      <c r="C426" s="1152"/>
      <c r="D426" s="1145"/>
      <c r="E426" s="1146"/>
    </row>
    <row r="427" spans="1:5">
      <c r="A427" s="566"/>
      <c r="B427" s="1145"/>
      <c r="C427" s="1152"/>
      <c r="D427" s="1145"/>
      <c r="E427" s="1146"/>
    </row>
    <row r="428" spans="1:5">
      <c r="A428" s="566"/>
      <c r="B428" s="1145"/>
      <c r="C428" s="1152"/>
      <c r="D428" s="1145"/>
      <c r="E428" s="1146"/>
    </row>
    <row r="429" spans="1:5">
      <c r="A429" s="566"/>
      <c r="B429" s="1145"/>
      <c r="C429" s="1152"/>
      <c r="D429" s="1145"/>
      <c r="E429" s="1146"/>
    </row>
    <row r="430" spans="1:5">
      <c r="A430" s="566"/>
      <c r="B430" s="1145"/>
      <c r="C430" s="1152"/>
      <c r="D430" s="1145"/>
      <c r="E430" s="1146"/>
    </row>
    <row r="431" spans="1:5">
      <c r="A431" s="566"/>
      <c r="B431" s="1145"/>
      <c r="C431" s="1152"/>
      <c r="D431" s="1145"/>
      <c r="E431" s="1146"/>
    </row>
    <row r="432" spans="1:5">
      <c r="A432" s="566"/>
      <c r="B432" s="1145"/>
      <c r="C432" s="1152"/>
      <c r="D432" s="1145"/>
      <c r="E432" s="1146"/>
    </row>
    <row r="433" spans="1:5">
      <c r="A433" s="566"/>
      <c r="B433" s="1145"/>
      <c r="C433" s="1152"/>
      <c r="D433" s="1145"/>
      <c r="E433" s="1146"/>
    </row>
    <row r="434" spans="1:5">
      <c r="A434" s="566"/>
      <c r="B434" s="1145"/>
      <c r="C434" s="1152"/>
      <c r="D434" s="1145"/>
      <c r="E434" s="1146"/>
    </row>
    <row r="435" spans="1:5">
      <c r="A435" s="566"/>
      <c r="B435" s="1145"/>
      <c r="C435" s="1152"/>
      <c r="D435" s="1145"/>
      <c r="E435" s="1146"/>
    </row>
    <row r="436" spans="1:5">
      <c r="A436" s="566"/>
      <c r="B436" s="1145"/>
      <c r="C436" s="1152"/>
      <c r="D436" s="1145"/>
      <c r="E436" s="1146"/>
    </row>
    <row r="437" spans="1:5">
      <c r="A437" s="566"/>
      <c r="B437" s="1145"/>
      <c r="C437" s="1152"/>
      <c r="D437" s="1145"/>
      <c r="E437" s="1146"/>
    </row>
    <row r="438" spans="1:5">
      <c r="A438" s="566"/>
      <c r="B438" s="1145"/>
      <c r="C438" s="1152"/>
      <c r="D438" s="1145"/>
      <c r="E438" s="1146"/>
    </row>
    <row r="439" spans="1:5">
      <c r="A439" s="566"/>
      <c r="B439" s="1145"/>
      <c r="C439" s="1152"/>
      <c r="D439" s="1145"/>
      <c r="E439" s="1146"/>
    </row>
    <row r="440" spans="1:5">
      <c r="A440" s="566"/>
      <c r="B440" s="1145"/>
      <c r="C440" s="1152"/>
      <c r="D440" s="1145"/>
      <c r="E440" s="1146"/>
    </row>
    <row r="441" spans="1:5">
      <c r="A441" s="566"/>
      <c r="B441" s="1145"/>
      <c r="C441" s="1152"/>
      <c r="D441" s="1145"/>
      <c r="E441" s="1146"/>
    </row>
    <row r="442" spans="1:5">
      <c r="A442" s="566"/>
      <c r="B442" s="1145"/>
      <c r="C442" s="1152"/>
      <c r="D442" s="1145"/>
      <c r="E442" s="1146"/>
    </row>
    <row r="443" spans="1:5">
      <c r="A443" s="566"/>
      <c r="B443" s="1145"/>
      <c r="C443" s="1152"/>
      <c r="D443" s="1145"/>
      <c r="E443" s="1146"/>
    </row>
    <row r="444" spans="1:5">
      <c r="A444" s="566"/>
      <c r="B444" s="1145"/>
      <c r="C444" s="1152"/>
      <c r="D444" s="1145"/>
      <c r="E444" s="1146"/>
    </row>
    <row r="445" spans="1:5">
      <c r="A445" s="566"/>
      <c r="B445" s="1145"/>
      <c r="C445" s="1152"/>
      <c r="D445" s="1145"/>
      <c r="E445" s="1146"/>
    </row>
    <row r="446" spans="1:5">
      <c r="A446" s="566"/>
      <c r="B446" s="1145"/>
      <c r="C446" s="1152"/>
      <c r="D446" s="1145"/>
      <c r="E446" s="1146"/>
    </row>
    <row r="447" spans="1:5">
      <c r="A447" s="566"/>
      <c r="B447" s="1145"/>
      <c r="C447" s="1152"/>
      <c r="D447" s="1145"/>
      <c r="E447" s="1146"/>
    </row>
    <row r="448" spans="1:5">
      <c r="A448" s="566"/>
      <c r="B448" s="1145"/>
      <c r="C448" s="1152"/>
      <c r="D448" s="1145"/>
      <c r="E448" s="1146"/>
    </row>
    <row r="449" spans="1:5">
      <c r="A449" s="566"/>
      <c r="B449" s="1145"/>
      <c r="C449" s="1152"/>
      <c r="D449" s="1145"/>
      <c r="E449" s="1146"/>
    </row>
    <row r="450" spans="1:5">
      <c r="A450" s="566"/>
      <c r="B450" s="1145"/>
      <c r="C450" s="1152"/>
      <c r="D450" s="1145"/>
      <c r="E450" s="1146"/>
    </row>
    <row r="451" spans="1:5">
      <c r="A451" s="566"/>
      <c r="B451" s="1145"/>
      <c r="C451" s="1152"/>
      <c r="D451" s="1145"/>
      <c r="E451" s="1146"/>
    </row>
    <row r="452" spans="1:5">
      <c r="A452" s="566"/>
      <c r="B452" s="1145"/>
      <c r="C452" s="1152"/>
      <c r="D452" s="1145"/>
      <c r="E452" s="1146"/>
    </row>
    <row r="453" spans="1:5">
      <c r="A453" s="566"/>
      <c r="B453" s="1145"/>
      <c r="C453" s="1152"/>
      <c r="D453" s="1145"/>
      <c r="E453" s="1146"/>
    </row>
    <row r="454" spans="1:5">
      <c r="A454" s="566"/>
      <c r="B454" s="1145"/>
      <c r="C454" s="1152"/>
      <c r="D454" s="1145"/>
      <c r="E454" s="1146"/>
    </row>
    <row r="455" spans="1:5">
      <c r="A455" s="566"/>
      <c r="B455" s="1145"/>
      <c r="C455" s="1152"/>
      <c r="D455" s="1145"/>
      <c r="E455" s="1146"/>
    </row>
    <row r="456" spans="1:5">
      <c r="A456" s="566"/>
      <c r="B456" s="1145"/>
      <c r="C456" s="1152"/>
      <c r="D456" s="1145"/>
      <c r="E456" s="1146"/>
    </row>
    <row r="457" spans="1:5">
      <c r="A457" s="566"/>
      <c r="B457" s="1145"/>
      <c r="C457" s="1152"/>
      <c r="D457" s="1145"/>
      <c r="E457" s="1146"/>
    </row>
    <row r="458" spans="1:5">
      <c r="A458" s="566"/>
      <c r="B458" s="1145"/>
      <c r="C458" s="1152"/>
      <c r="D458" s="1145"/>
      <c r="E458" s="1146"/>
    </row>
    <row r="459" spans="1:5">
      <c r="A459" s="566"/>
      <c r="B459" s="1145"/>
      <c r="C459" s="1152"/>
      <c r="D459" s="1145"/>
      <c r="E459" s="1146"/>
    </row>
    <row r="460" spans="1:5">
      <c r="A460" s="566"/>
      <c r="B460" s="1145"/>
      <c r="C460" s="1152"/>
      <c r="D460" s="1145"/>
      <c r="E460" s="1146"/>
    </row>
    <row r="461" spans="1:5">
      <c r="A461" s="566"/>
      <c r="B461" s="1145"/>
      <c r="C461" s="1152"/>
      <c r="D461" s="1145"/>
      <c r="E461" s="1146"/>
    </row>
    <row r="462" spans="1:5">
      <c r="A462" s="566"/>
      <c r="B462" s="1145"/>
      <c r="C462" s="1152"/>
      <c r="D462" s="1145"/>
      <c r="E462" s="1146"/>
    </row>
    <row r="463" spans="1:5">
      <c r="A463" s="566"/>
      <c r="B463" s="1145"/>
      <c r="C463" s="1152"/>
      <c r="D463" s="1145"/>
      <c r="E463" s="1146"/>
    </row>
    <row r="464" spans="1:5">
      <c r="A464" s="566"/>
      <c r="B464" s="1145"/>
      <c r="C464" s="1152"/>
      <c r="D464" s="1145"/>
      <c r="E464" s="1146"/>
    </row>
    <row r="465" spans="1:5">
      <c r="A465" s="566"/>
      <c r="B465" s="1145"/>
      <c r="C465" s="1152"/>
      <c r="D465" s="1145"/>
      <c r="E465" s="1146"/>
    </row>
    <row r="466" spans="1:5">
      <c r="A466" s="566"/>
      <c r="B466" s="1145"/>
      <c r="C466" s="1152"/>
      <c r="D466" s="1145"/>
      <c r="E466" s="1146"/>
    </row>
    <row r="467" spans="1:5">
      <c r="A467" s="566"/>
      <c r="B467" s="1145"/>
      <c r="C467" s="1152"/>
      <c r="D467" s="1145"/>
      <c r="E467" s="1146"/>
    </row>
    <row r="468" spans="1:5">
      <c r="A468" s="566"/>
      <c r="B468" s="1145"/>
      <c r="C468" s="1152"/>
      <c r="D468" s="1145"/>
      <c r="E468" s="1146"/>
    </row>
    <row r="469" spans="1:5">
      <c r="A469" s="566"/>
      <c r="B469" s="1145"/>
      <c r="C469" s="1152"/>
      <c r="D469" s="1145"/>
      <c r="E469" s="1146"/>
    </row>
    <row r="470" spans="1:5">
      <c r="A470" s="566"/>
      <c r="B470" s="1145"/>
      <c r="C470" s="1152"/>
      <c r="D470" s="1145"/>
      <c r="E470" s="1146"/>
    </row>
    <row r="471" spans="1:5">
      <c r="A471" s="566"/>
      <c r="B471" s="1145"/>
      <c r="C471" s="1152"/>
      <c r="D471" s="1145"/>
      <c r="E471" s="1146"/>
    </row>
    <row r="472" spans="1:5">
      <c r="A472" s="566"/>
      <c r="B472" s="1145"/>
      <c r="C472" s="1152"/>
      <c r="D472" s="1145"/>
      <c r="E472" s="1146"/>
    </row>
    <row r="473" spans="1:5">
      <c r="A473" s="566"/>
      <c r="B473" s="1145"/>
      <c r="C473" s="1152"/>
      <c r="D473" s="1145"/>
      <c r="E473" s="1146"/>
    </row>
    <row r="474" spans="1:5">
      <c r="A474" s="566"/>
      <c r="B474" s="1145"/>
      <c r="C474" s="1152"/>
      <c r="D474" s="1145"/>
      <c r="E474" s="1146"/>
    </row>
    <row r="475" spans="1:5">
      <c r="A475" s="566"/>
      <c r="B475" s="1145"/>
      <c r="C475" s="1152"/>
      <c r="D475" s="1145"/>
      <c r="E475" s="1146"/>
    </row>
    <row r="476" spans="1:5">
      <c r="A476" s="566"/>
      <c r="B476" s="1145"/>
      <c r="C476" s="1152"/>
      <c r="D476" s="1145"/>
      <c r="E476" s="1146"/>
    </row>
    <row r="477" spans="1:5">
      <c r="A477" s="566"/>
      <c r="B477" s="1145"/>
      <c r="C477" s="1152"/>
      <c r="D477" s="1145"/>
      <c r="E477" s="1146"/>
    </row>
    <row r="478" spans="1:5">
      <c r="A478" s="566"/>
      <c r="B478" s="1145"/>
      <c r="C478" s="1152"/>
      <c r="D478" s="1145"/>
      <c r="E478" s="1146"/>
    </row>
    <row r="479" spans="1:5">
      <c r="A479" s="566"/>
      <c r="B479" s="1145"/>
      <c r="C479" s="1152"/>
      <c r="D479" s="1145"/>
      <c r="E479" s="1146"/>
    </row>
    <row r="480" spans="1:5">
      <c r="A480" s="566"/>
      <c r="B480" s="1145"/>
      <c r="C480" s="1152"/>
      <c r="D480" s="1145"/>
      <c r="E480" s="1146"/>
    </row>
    <row r="481" spans="1:5">
      <c r="A481" s="566"/>
      <c r="B481" s="1145"/>
      <c r="C481" s="1152"/>
      <c r="D481" s="1145"/>
      <c r="E481" s="1146"/>
    </row>
    <row r="482" spans="1:5">
      <c r="A482" s="566"/>
      <c r="B482" s="1145"/>
      <c r="C482" s="1152"/>
      <c r="D482" s="1145"/>
      <c r="E482" s="1146"/>
    </row>
    <row r="483" spans="1:5">
      <c r="A483" s="566"/>
      <c r="B483" s="1145"/>
      <c r="C483" s="1152"/>
      <c r="D483" s="1145"/>
      <c r="E483" s="1146"/>
    </row>
    <row r="484" spans="1:5">
      <c r="A484" s="566"/>
      <c r="B484" s="1145"/>
      <c r="C484" s="1152"/>
      <c r="D484" s="1145"/>
      <c r="E484" s="1146"/>
    </row>
    <row r="485" spans="1:5">
      <c r="A485" s="566"/>
      <c r="B485" s="1145"/>
      <c r="C485" s="1152"/>
      <c r="D485" s="1145"/>
      <c r="E485" s="1146"/>
    </row>
    <row r="486" spans="1:5">
      <c r="A486" s="566"/>
      <c r="B486" s="1145"/>
      <c r="C486" s="1152"/>
      <c r="D486" s="1145"/>
      <c r="E486" s="1146"/>
    </row>
    <row r="487" spans="1:5">
      <c r="A487" s="566"/>
      <c r="B487" s="1145"/>
      <c r="C487" s="1152"/>
      <c r="D487" s="1145"/>
      <c r="E487" s="1146"/>
    </row>
    <row r="488" spans="1:5">
      <c r="A488" s="566"/>
      <c r="B488" s="1145"/>
      <c r="C488" s="1152"/>
      <c r="D488" s="1145"/>
      <c r="E488" s="1146"/>
    </row>
    <row r="489" spans="1:5">
      <c r="A489" s="566"/>
      <c r="B489" s="1145"/>
      <c r="C489" s="1152"/>
      <c r="D489" s="1145"/>
      <c r="E489" s="1146"/>
    </row>
    <row r="490" spans="1:5">
      <c r="A490" s="566"/>
      <c r="B490" s="1145"/>
      <c r="C490" s="1152"/>
      <c r="D490" s="1145"/>
      <c r="E490" s="1146"/>
    </row>
    <row r="491" spans="1:5">
      <c r="A491" s="566"/>
      <c r="B491" s="1145"/>
      <c r="C491" s="1152"/>
      <c r="D491" s="1145"/>
      <c r="E491" s="1146"/>
    </row>
    <row r="492" spans="1:5">
      <c r="A492" s="566"/>
      <c r="B492" s="1145"/>
      <c r="C492" s="1152"/>
      <c r="D492" s="1145"/>
      <c r="E492" s="1146"/>
    </row>
    <row r="493" spans="1:5">
      <c r="A493" s="566"/>
      <c r="B493" s="1145"/>
      <c r="C493" s="1152"/>
      <c r="D493" s="1145"/>
      <c r="E493" s="1146"/>
    </row>
    <row r="494" spans="1:5">
      <c r="A494" s="566"/>
      <c r="B494" s="1145"/>
      <c r="C494" s="1152"/>
      <c r="D494" s="1145"/>
      <c r="E494" s="1146"/>
    </row>
    <row r="495" spans="1:5">
      <c r="A495" s="566"/>
      <c r="B495" s="1145"/>
      <c r="C495" s="1152"/>
      <c r="D495" s="1145"/>
      <c r="E495" s="1146"/>
    </row>
    <row r="496" spans="1:5">
      <c r="A496" s="566"/>
      <c r="B496" s="1145"/>
      <c r="C496" s="1152"/>
      <c r="D496" s="1145"/>
      <c r="E496" s="1146"/>
    </row>
    <row r="497" spans="1:5">
      <c r="A497" s="566"/>
      <c r="B497" s="1145"/>
      <c r="C497" s="1152"/>
      <c r="D497" s="1145"/>
      <c r="E497" s="1146"/>
    </row>
    <row r="498" spans="1:5">
      <c r="A498" s="566"/>
      <c r="B498" s="1145"/>
      <c r="C498" s="1152"/>
      <c r="D498" s="1145"/>
      <c r="E498" s="1146"/>
    </row>
    <row r="499" spans="1:5">
      <c r="A499" s="566"/>
      <c r="B499" s="1145"/>
      <c r="C499" s="1152"/>
      <c r="D499" s="1145"/>
      <c r="E499" s="1146"/>
    </row>
    <row r="500" spans="1:5">
      <c r="A500" s="566"/>
      <c r="B500" s="1145"/>
      <c r="C500" s="1152"/>
      <c r="D500" s="1145"/>
      <c r="E500" s="1146"/>
    </row>
    <row r="501" spans="1:5">
      <c r="A501" s="566"/>
      <c r="B501" s="1145"/>
      <c r="C501" s="1152"/>
      <c r="D501" s="1145"/>
      <c r="E501" s="1146"/>
    </row>
    <row r="502" spans="1:5">
      <c r="A502" s="566"/>
      <c r="B502" s="1145"/>
      <c r="C502" s="1152"/>
      <c r="D502" s="1145"/>
      <c r="E502" s="1146"/>
    </row>
    <row r="503" spans="1:5">
      <c r="A503" s="566"/>
      <c r="B503" s="1145"/>
      <c r="C503" s="1152"/>
      <c r="D503" s="1145"/>
      <c r="E503" s="1146"/>
    </row>
    <row r="504" spans="1:5">
      <c r="A504" s="566"/>
      <c r="B504" s="1145"/>
      <c r="C504" s="1152"/>
      <c r="D504" s="1145"/>
      <c r="E504" s="1146"/>
    </row>
    <row r="505" spans="1:5">
      <c r="A505" s="566"/>
      <c r="B505" s="1145"/>
      <c r="C505" s="1152"/>
      <c r="D505" s="1145"/>
      <c r="E505" s="1146"/>
    </row>
    <row r="506" spans="1:5">
      <c r="A506" s="566"/>
      <c r="B506" s="1145"/>
      <c r="C506" s="1152"/>
      <c r="D506" s="1145"/>
      <c r="E506" s="1146"/>
    </row>
    <row r="507" spans="1:5">
      <c r="A507" s="566"/>
      <c r="B507" s="1145"/>
      <c r="C507" s="1152"/>
      <c r="D507" s="1145"/>
      <c r="E507" s="1146"/>
    </row>
    <row r="508" spans="1:5">
      <c r="A508" s="566"/>
      <c r="B508" s="1145"/>
      <c r="C508" s="1152"/>
      <c r="D508" s="1145"/>
      <c r="E508" s="1146"/>
    </row>
    <row r="509" spans="1:5">
      <c r="A509" s="566"/>
      <c r="B509" s="1145"/>
      <c r="C509" s="1152"/>
      <c r="D509" s="1145"/>
      <c r="E509" s="1146"/>
    </row>
    <row r="510" spans="1:5">
      <c r="A510" s="566"/>
      <c r="B510" s="1145"/>
      <c r="C510" s="1152"/>
      <c r="D510" s="1145"/>
      <c r="E510" s="1146"/>
    </row>
    <row r="511" spans="1:5">
      <c r="A511" s="566"/>
      <c r="B511" s="1145"/>
      <c r="C511" s="1152"/>
      <c r="D511" s="1145"/>
      <c r="E511" s="1146"/>
    </row>
    <row r="512" spans="1:5">
      <c r="A512" s="566"/>
      <c r="B512" s="1145"/>
      <c r="C512" s="1152"/>
      <c r="D512" s="1145"/>
      <c r="E512" s="1146"/>
    </row>
    <row r="513" spans="1:5">
      <c r="A513" s="566"/>
      <c r="B513" s="1145"/>
      <c r="C513" s="1152"/>
      <c r="D513" s="1145"/>
      <c r="E513" s="1146"/>
    </row>
    <row r="514" spans="1:5">
      <c r="A514" s="566"/>
      <c r="B514" s="1145"/>
      <c r="C514" s="1152"/>
      <c r="D514" s="1145"/>
      <c r="E514" s="1146"/>
    </row>
    <row r="515" spans="1:5">
      <c r="A515" s="566"/>
      <c r="B515" s="1145"/>
      <c r="C515" s="1152"/>
      <c r="D515" s="1145"/>
      <c r="E515" s="1146"/>
    </row>
    <row r="516" spans="1:5">
      <c r="A516" s="566"/>
      <c r="B516" s="1145"/>
      <c r="C516" s="1152"/>
      <c r="D516" s="1145"/>
      <c r="E516" s="1146"/>
    </row>
    <row r="517" spans="1:5">
      <c r="A517" s="566"/>
      <c r="B517" s="1145"/>
      <c r="C517" s="1152"/>
      <c r="D517" s="1145"/>
      <c r="E517" s="1146"/>
    </row>
    <row r="518" spans="1:5">
      <c r="A518" s="566"/>
      <c r="B518" s="1145"/>
      <c r="C518" s="1152"/>
      <c r="D518" s="1145"/>
      <c r="E518" s="1146"/>
    </row>
    <row r="519" spans="1:5">
      <c r="A519" s="566"/>
      <c r="B519" s="1145"/>
      <c r="C519" s="1152"/>
      <c r="D519" s="1145"/>
      <c r="E519" s="1146"/>
    </row>
    <row r="520" spans="1:5">
      <c r="A520" s="566"/>
      <c r="B520" s="1145"/>
      <c r="C520" s="1152"/>
      <c r="D520" s="1145"/>
      <c r="E520" s="1146"/>
    </row>
    <row r="521" spans="1:5">
      <c r="A521" s="566"/>
      <c r="B521" s="1145"/>
      <c r="C521" s="1152"/>
      <c r="D521" s="1145"/>
      <c r="E521" s="1146"/>
    </row>
    <row r="522" spans="1:5">
      <c r="A522" s="566"/>
      <c r="B522" s="1145"/>
      <c r="C522" s="1152"/>
      <c r="D522" s="1145"/>
      <c r="E522" s="1146"/>
    </row>
    <row r="523" spans="1:5">
      <c r="A523" s="566"/>
      <c r="B523" s="1145"/>
      <c r="C523" s="1152"/>
      <c r="D523" s="1145"/>
      <c r="E523" s="1146"/>
    </row>
    <row r="524" spans="1:5">
      <c r="A524" s="566"/>
      <c r="B524" s="1145"/>
      <c r="C524" s="1152"/>
      <c r="D524" s="1145"/>
      <c r="E524" s="1146"/>
    </row>
    <row r="525" spans="1:5">
      <c r="A525" s="566"/>
      <c r="B525" s="1145"/>
      <c r="C525" s="1152"/>
      <c r="D525" s="1145"/>
      <c r="E525" s="1146"/>
    </row>
    <row r="526" spans="1:5">
      <c r="A526" s="566"/>
      <c r="B526" s="1145"/>
      <c r="C526" s="1152"/>
      <c r="D526" s="1145"/>
      <c r="E526" s="1146"/>
    </row>
    <row r="527" spans="1:5">
      <c r="A527" s="566"/>
      <c r="B527" s="1145"/>
      <c r="C527" s="1152"/>
      <c r="D527" s="1145"/>
      <c r="E527" s="1146"/>
    </row>
    <row r="528" spans="1:5">
      <c r="A528" s="566"/>
      <c r="B528" s="1145"/>
      <c r="C528" s="1152"/>
      <c r="D528" s="1145"/>
      <c r="E528" s="1146"/>
    </row>
    <row r="529" spans="1:5">
      <c r="A529" s="566"/>
      <c r="B529" s="1145"/>
      <c r="C529" s="1152"/>
      <c r="D529" s="1145"/>
      <c r="E529" s="1146"/>
    </row>
    <row r="530" spans="1:5">
      <c r="A530" s="566"/>
      <c r="B530" s="1145"/>
      <c r="C530" s="1152"/>
      <c r="D530" s="1145"/>
      <c r="E530" s="1146"/>
    </row>
    <row r="531" spans="1:5">
      <c r="A531" s="566"/>
      <c r="B531" s="1145"/>
      <c r="C531" s="1152"/>
      <c r="D531" s="1145"/>
      <c r="E531" s="1146"/>
    </row>
    <row r="532" spans="1:5">
      <c r="A532" s="566"/>
      <c r="B532" s="1145"/>
      <c r="C532" s="1152"/>
      <c r="D532" s="1145"/>
      <c r="E532" s="1146"/>
    </row>
    <row r="533" spans="1:5">
      <c r="A533" s="566"/>
      <c r="B533" s="1145"/>
      <c r="C533" s="1152"/>
      <c r="D533" s="1145"/>
      <c r="E533" s="1146"/>
    </row>
    <row r="534" spans="1:5">
      <c r="A534" s="566"/>
      <c r="B534" s="1145"/>
      <c r="C534" s="1152"/>
      <c r="D534" s="1145"/>
      <c r="E534" s="1146"/>
    </row>
    <row r="535" spans="1:5">
      <c r="A535" s="566"/>
      <c r="B535" s="1145"/>
      <c r="C535" s="1152"/>
      <c r="D535" s="1145"/>
      <c r="E535" s="1146"/>
    </row>
    <row r="536" spans="1:5">
      <c r="A536" s="566"/>
      <c r="B536" s="1145"/>
      <c r="C536" s="1152"/>
      <c r="D536" s="1145"/>
      <c r="E536" s="1146"/>
    </row>
    <row r="537" spans="1:5">
      <c r="A537" s="566"/>
      <c r="B537" s="1145"/>
      <c r="C537" s="1152"/>
      <c r="D537" s="1145"/>
      <c r="E537" s="1146"/>
    </row>
    <row r="538" spans="1:5">
      <c r="A538" s="566"/>
      <c r="B538" s="1145"/>
      <c r="C538" s="1152"/>
      <c r="D538" s="1145"/>
      <c r="E538" s="1146"/>
    </row>
    <row r="539" spans="1:5">
      <c r="A539" s="566"/>
      <c r="B539" s="1145"/>
      <c r="C539" s="1152"/>
      <c r="D539" s="1145"/>
      <c r="E539" s="1146"/>
    </row>
    <row r="540" spans="1:5">
      <c r="A540" s="566"/>
      <c r="B540" s="1145"/>
      <c r="C540" s="1152"/>
      <c r="D540" s="1145"/>
      <c r="E540" s="1146"/>
    </row>
    <row r="541" spans="1:5">
      <c r="A541" s="566"/>
      <c r="B541" s="1145"/>
      <c r="C541" s="1152"/>
      <c r="D541" s="1145"/>
      <c r="E541" s="1146"/>
    </row>
    <row r="542" spans="1:5">
      <c r="A542" s="566"/>
      <c r="B542" s="1145"/>
      <c r="C542" s="1152"/>
      <c r="D542" s="1145"/>
      <c r="E542" s="1146"/>
    </row>
    <row r="543" spans="1:5">
      <c r="A543" s="566"/>
      <c r="B543" s="1145"/>
      <c r="C543" s="1152"/>
      <c r="D543" s="1145"/>
      <c r="E543" s="1146"/>
    </row>
    <row r="544" spans="1:5">
      <c r="A544" s="566"/>
      <c r="B544" s="1145"/>
      <c r="C544" s="1152"/>
      <c r="D544" s="1145"/>
      <c r="E544" s="1146"/>
    </row>
    <row r="545" spans="1:5">
      <c r="A545" s="566"/>
      <c r="B545" s="1145"/>
      <c r="C545" s="1152"/>
      <c r="D545" s="1145"/>
      <c r="E545" s="1146"/>
    </row>
    <row r="546" spans="1:5">
      <c r="A546" s="566"/>
      <c r="B546" s="1145"/>
      <c r="C546" s="1152"/>
      <c r="D546" s="1145"/>
      <c r="E546" s="1146"/>
    </row>
    <row r="547" spans="1:5">
      <c r="A547" s="566"/>
      <c r="B547" s="1145"/>
      <c r="C547" s="1152"/>
      <c r="D547" s="1145"/>
      <c r="E547" s="1146"/>
    </row>
    <row r="548" spans="1:5">
      <c r="A548" s="566"/>
      <c r="B548" s="1145"/>
      <c r="C548" s="1152"/>
      <c r="D548" s="1145"/>
      <c r="E548" s="1146"/>
    </row>
    <row r="549" spans="1:5">
      <c r="A549" s="566"/>
      <c r="B549" s="1145"/>
      <c r="C549" s="1152"/>
      <c r="D549" s="1145"/>
      <c r="E549" s="1146"/>
    </row>
    <row r="550" spans="1:5">
      <c r="A550" s="566"/>
      <c r="B550" s="1145"/>
      <c r="C550" s="1152"/>
      <c r="D550" s="1145"/>
      <c r="E550" s="1146"/>
    </row>
    <row r="551" spans="1:5">
      <c r="A551" s="566"/>
      <c r="B551" s="1145"/>
      <c r="C551" s="1152"/>
      <c r="D551" s="1145"/>
      <c r="E551" s="1146"/>
    </row>
    <row r="552" spans="1:5">
      <c r="A552" s="566"/>
      <c r="B552" s="1145"/>
      <c r="C552" s="1152"/>
      <c r="D552" s="1145"/>
      <c r="E552" s="1146"/>
    </row>
    <row r="553" spans="1:5">
      <c r="A553" s="566"/>
      <c r="B553" s="1145"/>
      <c r="C553" s="1152"/>
      <c r="D553" s="1145"/>
      <c r="E553" s="1146"/>
    </row>
    <row r="554" spans="1:5">
      <c r="A554" s="566"/>
      <c r="B554" s="1145"/>
      <c r="C554" s="1152"/>
      <c r="D554" s="1145"/>
      <c r="E554" s="1146"/>
    </row>
    <row r="555" spans="1:5">
      <c r="A555" s="566"/>
      <c r="B555" s="1145"/>
      <c r="C555" s="1152"/>
      <c r="D555" s="1145"/>
      <c r="E555" s="1146"/>
    </row>
    <row r="556" spans="1:5">
      <c r="A556" s="566"/>
      <c r="B556" s="1145"/>
      <c r="C556" s="1152"/>
      <c r="D556" s="1145"/>
      <c r="E556" s="1146"/>
    </row>
    <row r="557" spans="1:5">
      <c r="A557" s="566"/>
      <c r="B557" s="1145"/>
      <c r="C557" s="1152"/>
      <c r="D557" s="1145"/>
      <c r="E557" s="1146"/>
    </row>
    <row r="558" spans="1:5">
      <c r="A558" s="566"/>
      <c r="B558" s="1145"/>
      <c r="C558" s="1152"/>
      <c r="D558" s="1145"/>
      <c r="E558" s="1146"/>
    </row>
    <row r="559" spans="1:5">
      <c r="A559" s="566"/>
      <c r="B559" s="1145"/>
      <c r="C559" s="1152"/>
      <c r="D559" s="1145"/>
      <c r="E559" s="1146"/>
    </row>
    <row r="560" spans="1:5">
      <c r="A560" s="566"/>
      <c r="B560" s="1145"/>
      <c r="C560" s="1152"/>
      <c r="D560" s="1145"/>
      <c r="E560" s="1146"/>
    </row>
    <row r="561" spans="1:5">
      <c r="A561" s="566"/>
      <c r="B561" s="1145"/>
      <c r="C561" s="1152"/>
      <c r="D561" s="1145"/>
      <c r="E561" s="1146"/>
    </row>
    <row r="562" spans="1:5">
      <c r="A562" s="566"/>
      <c r="B562" s="1145"/>
      <c r="C562" s="1152"/>
      <c r="D562" s="1145"/>
      <c r="E562" s="1146"/>
    </row>
    <row r="563" spans="1:5">
      <c r="A563" s="566"/>
      <c r="B563" s="1145"/>
      <c r="C563" s="1152"/>
      <c r="D563" s="1145"/>
      <c r="E563" s="1146"/>
    </row>
    <row r="564" spans="1:5">
      <c r="A564" s="566"/>
      <c r="B564" s="1145"/>
      <c r="C564" s="1152"/>
      <c r="D564" s="1145"/>
      <c r="E564" s="1146"/>
    </row>
    <row r="565" spans="1:5">
      <c r="A565" s="566"/>
      <c r="B565" s="1145"/>
      <c r="C565" s="1152"/>
      <c r="D565" s="1145"/>
      <c r="E565" s="1146"/>
    </row>
    <row r="566" spans="1:5">
      <c r="A566" s="566"/>
      <c r="B566" s="1145"/>
      <c r="C566" s="1152"/>
      <c r="D566" s="1145"/>
      <c r="E566" s="1146"/>
    </row>
    <row r="567" spans="1:5">
      <c r="A567" s="566"/>
      <c r="B567" s="1145"/>
      <c r="C567" s="1152"/>
      <c r="D567" s="1145"/>
      <c r="E567" s="1146"/>
    </row>
    <row r="568" spans="1:5">
      <c r="A568" s="566"/>
      <c r="B568" s="1145"/>
      <c r="C568" s="1152"/>
      <c r="D568" s="1145"/>
      <c r="E568" s="1146"/>
    </row>
    <row r="569" spans="1:5">
      <c r="A569" s="566"/>
      <c r="B569" s="1145"/>
      <c r="C569" s="1152"/>
      <c r="D569" s="1145"/>
      <c r="E569" s="1146"/>
    </row>
    <row r="570" spans="1:5">
      <c r="A570" s="566"/>
      <c r="B570" s="1145"/>
      <c r="C570" s="1152"/>
      <c r="D570" s="1145"/>
      <c r="E570" s="1146"/>
    </row>
    <row r="571" spans="1:5">
      <c r="A571" s="566"/>
      <c r="B571" s="1145"/>
      <c r="C571" s="1152"/>
      <c r="D571" s="1145"/>
      <c r="E571" s="1146"/>
    </row>
    <row r="572" spans="1:5">
      <c r="A572" s="566"/>
      <c r="B572" s="1145"/>
      <c r="C572" s="1152"/>
      <c r="D572" s="1145"/>
      <c r="E572" s="1146"/>
    </row>
    <row r="573" spans="1:5">
      <c r="A573" s="566"/>
      <c r="B573" s="1145"/>
      <c r="C573" s="1152"/>
      <c r="D573" s="1145"/>
      <c r="E573" s="1146"/>
    </row>
    <row r="574" spans="1:5">
      <c r="A574" s="566"/>
      <c r="B574" s="1145"/>
      <c r="C574" s="1152"/>
      <c r="D574" s="1145"/>
      <c r="E574" s="1146"/>
    </row>
    <row r="575" spans="1:5">
      <c r="A575" s="566"/>
      <c r="B575" s="1145"/>
      <c r="C575" s="1152"/>
      <c r="D575" s="1145"/>
      <c r="E575" s="1146"/>
    </row>
    <row r="576" spans="1:5">
      <c r="A576" s="566"/>
      <c r="B576" s="1145"/>
      <c r="C576" s="1152"/>
      <c r="D576" s="1145"/>
      <c r="E576" s="1146"/>
    </row>
    <row r="577" spans="1:5">
      <c r="A577" s="566"/>
      <c r="B577" s="1145"/>
      <c r="C577" s="1152"/>
      <c r="D577" s="1145"/>
      <c r="E577" s="1146"/>
    </row>
    <row r="578" spans="1:5">
      <c r="A578" s="566"/>
      <c r="B578" s="1145"/>
      <c r="C578" s="1152"/>
      <c r="D578" s="1145"/>
      <c r="E578" s="1146"/>
    </row>
    <row r="579" spans="1:5">
      <c r="A579" s="566"/>
      <c r="B579" s="1145"/>
      <c r="C579" s="1152"/>
      <c r="D579" s="1145"/>
      <c r="E579" s="1146"/>
    </row>
    <row r="580" spans="1:5">
      <c r="A580" s="566"/>
      <c r="B580" s="1145"/>
      <c r="C580" s="1152"/>
      <c r="D580" s="1145"/>
      <c r="E580" s="1146"/>
    </row>
    <row r="581" spans="1:5">
      <c r="A581" s="566"/>
      <c r="B581" s="1145"/>
      <c r="C581" s="1152"/>
      <c r="D581" s="1145"/>
      <c r="E581" s="1146"/>
    </row>
    <row r="582" spans="1:5">
      <c r="A582" s="566"/>
      <c r="B582" s="1145"/>
      <c r="C582" s="1152"/>
      <c r="D582" s="1145"/>
      <c r="E582" s="1146"/>
    </row>
    <row r="583" spans="1:5">
      <c r="A583" s="566"/>
      <c r="B583" s="1145"/>
      <c r="C583" s="1152"/>
      <c r="D583" s="1145"/>
      <c r="E583" s="1146"/>
    </row>
    <row r="584" spans="1:5">
      <c r="A584" s="566"/>
      <c r="B584" s="1145"/>
      <c r="C584" s="1152"/>
      <c r="D584" s="1145"/>
      <c r="E584" s="1146"/>
    </row>
    <row r="585" spans="1:5">
      <c r="A585" s="566"/>
      <c r="B585" s="1145"/>
      <c r="C585" s="1152"/>
      <c r="D585" s="1145"/>
      <c r="E585" s="1146"/>
    </row>
    <row r="586" spans="1:5">
      <c r="A586" s="566"/>
      <c r="B586" s="1145"/>
      <c r="C586" s="1152"/>
      <c r="D586" s="1145"/>
      <c r="E586" s="1146"/>
    </row>
    <row r="587" spans="1:5">
      <c r="A587" s="566"/>
      <c r="B587" s="1145"/>
      <c r="C587" s="1152"/>
      <c r="D587" s="1145"/>
      <c r="E587" s="1146"/>
    </row>
    <row r="588" spans="1:5">
      <c r="A588" s="566"/>
      <c r="B588" s="1145"/>
      <c r="C588" s="1152"/>
      <c r="D588" s="1145"/>
      <c r="E588" s="1146"/>
    </row>
    <row r="589" spans="1:5">
      <c r="A589" s="566"/>
      <c r="B589" s="1145"/>
      <c r="C589" s="1152"/>
      <c r="D589" s="1145"/>
      <c r="E589" s="1146"/>
    </row>
    <row r="590" spans="1:5">
      <c r="A590" s="566"/>
      <c r="B590" s="1145"/>
      <c r="C590" s="1152"/>
      <c r="D590" s="1145"/>
      <c r="E590" s="1146"/>
    </row>
    <row r="591" spans="1:5">
      <c r="A591" s="566"/>
      <c r="B591" s="1145"/>
      <c r="C591" s="1152"/>
      <c r="D591" s="1145"/>
      <c r="E591" s="1146"/>
    </row>
    <row r="592" spans="1:5">
      <c r="A592" s="566"/>
      <c r="B592" s="1145"/>
      <c r="C592" s="1152"/>
      <c r="D592" s="1145"/>
      <c r="E592" s="1146"/>
    </row>
    <row r="593" spans="1:5">
      <c r="A593" s="566"/>
      <c r="B593" s="1145"/>
      <c r="C593" s="1152"/>
      <c r="D593" s="1145"/>
      <c r="E593" s="1146"/>
    </row>
    <row r="594" spans="1:5">
      <c r="A594" s="566"/>
      <c r="B594" s="1145"/>
      <c r="C594" s="1152"/>
      <c r="D594" s="1145"/>
      <c r="E594" s="1146"/>
    </row>
    <row r="595" spans="1:5">
      <c r="A595" s="566"/>
      <c r="B595" s="1145"/>
      <c r="C595" s="1152"/>
      <c r="D595" s="1145"/>
      <c r="E595" s="1146"/>
    </row>
    <row r="596" spans="1:5">
      <c r="A596" s="566"/>
      <c r="B596" s="1145"/>
      <c r="C596" s="1152"/>
      <c r="D596" s="1145"/>
      <c r="E596" s="1146"/>
    </row>
    <row r="597" spans="1:5">
      <c r="A597" s="566"/>
      <c r="B597" s="1145"/>
      <c r="C597" s="1152"/>
      <c r="D597" s="1145"/>
      <c r="E597" s="1146"/>
    </row>
    <row r="598" spans="1:5">
      <c r="A598" s="566"/>
      <c r="B598" s="1145"/>
      <c r="C598" s="1152"/>
      <c r="D598" s="1145"/>
      <c r="E598" s="1146"/>
    </row>
    <row r="599" spans="1:5">
      <c r="A599" s="566"/>
      <c r="B599" s="1145"/>
      <c r="C599" s="1152"/>
      <c r="D599" s="1145"/>
      <c r="E599" s="1146"/>
    </row>
    <row r="600" spans="1:5">
      <c r="A600" s="566"/>
      <c r="B600" s="1145"/>
      <c r="C600" s="1152"/>
      <c r="D600" s="1145"/>
      <c r="E600" s="1146"/>
    </row>
    <row r="601" spans="1:5">
      <c r="A601" s="566"/>
      <c r="B601" s="1145"/>
      <c r="C601" s="1152"/>
      <c r="D601" s="1145"/>
      <c r="E601" s="1146"/>
    </row>
    <row r="602" spans="1:5">
      <c r="A602" s="566"/>
      <c r="B602" s="1145"/>
      <c r="C602" s="1152"/>
      <c r="D602" s="1145"/>
      <c r="E602" s="1146"/>
    </row>
    <row r="603" spans="1:5">
      <c r="A603" s="566"/>
      <c r="B603" s="1145"/>
      <c r="C603" s="1152"/>
      <c r="D603" s="1145"/>
      <c r="E603" s="1146"/>
    </row>
    <row r="604" spans="1:5">
      <c r="A604" s="566"/>
      <c r="B604" s="1145"/>
      <c r="C604" s="1152"/>
      <c r="D604" s="1145"/>
      <c r="E604" s="1146"/>
    </row>
    <row r="605" spans="1:5">
      <c r="A605" s="566"/>
      <c r="B605" s="1145"/>
      <c r="C605" s="1152"/>
      <c r="D605" s="1145"/>
      <c r="E605" s="1146"/>
    </row>
    <row r="606" spans="1:5">
      <c r="A606" s="566"/>
      <c r="B606" s="1145"/>
      <c r="C606" s="1152"/>
      <c r="D606" s="1145"/>
      <c r="E606" s="1146"/>
    </row>
    <row r="607" spans="1:5">
      <c r="A607" s="566"/>
      <c r="B607" s="1145"/>
      <c r="C607" s="1152"/>
      <c r="D607" s="1145"/>
      <c r="E607" s="1146"/>
    </row>
    <row r="608" spans="1:5">
      <c r="A608" s="566"/>
      <c r="B608" s="1145"/>
      <c r="C608" s="1152"/>
      <c r="D608" s="1145"/>
      <c r="E608" s="1146"/>
    </row>
    <row r="609" spans="1:5">
      <c r="A609" s="566"/>
      <c r="B609" s="1145"/>
      <c r="C609" s="1152"/>
      <c r="D609" s="1145"/>
      <c r="E609" s="1146"/>
    </row>
    <row r="610" spans="1:5">
      <c r="A610" s="566"/>
      <c r="B610" s="1145"/>
      <c r="C610" s="1152"/>
      <c r="D610" s="1145"/>
      <c r="E610" s="1146"/>
    </row>
    <row r="611" spans="1:5">
      <c r="A611" s="566"/>
      <c r="B611" s="1145"/>
      <c r="C611" s="1152"/>
      <c r="D611" s="1145"/>
      <c r="E611" s="1146"/>
    </row>
    <row r="612" spans="1:5">
      <c r="A612" s="566"/>
      <c r="B612" s="1145"/>
      <c r="C612" s="1152"/>
      <c r="D612" s="1145"/>
      <c r="E612" s="1146"/>
    </row>
    <row r="613" spans="1:5">
      <c r="A613" s="566"/>
      <c r="B613" s="1145"/>
      <c r="C613" s="1152"/>
      <c r="D613" s="1145"/>
      <c r="E613" s="1146"/>
    </row>
    <row r="614" spans="1:5">
      <c r="A614" s="566"/>
      <c r="B614" s="1145"/>
      <c r="C614" s="1152"/>
      <c r="D614" s="1145"/>
      <c r="E614" s="1146"/>
    </row>
    <row r="615" spans="1:5">
      <c r="A615" s="566"/>
      <c r="B615" s="1145"/>
      <c r="C615" s="1152"/>
      <c r="D615" s="1145"/>
      <c r="E615" s="1146"/>
    </row>
    <row r="616" spans="1:5">
      <c r="A616" s="566"/>
      <c r="B616" s="1145"/>
      <c r="C616" s="1152"/>
      <c r="D616" s="1145"/>
      <c r="E616" s="1146"/>
    </row>
    <row r="617" spans="1:5">
      <c r="A617" s="566"/>
      <c r="B617" s="1145"/>
      <c r="C617" s="1152"/>
      <c r="D617" s="1145"/>
      <c r="E617" s="1146"/>
    </row>
    <row r="618" spans="1:5">
      <c r="A618" s="566"/>
      <c r="B618" s="1145"/>
      <c r="C618" s="1152"/>
      <c r="D618" s="1145"/>
      <c r="E618" s="1146"/>
    </row>
    <row r="619" spans="1:5">
      <c r="A619" s="566"/>
      <c r="B619" s="1145"/>
      <c r="C619" s="1152"/>
      <c r="D619" s="1145"/>
      <c r="E619" s="1146"/>
    </row>
    <row r="620" spans="1:5">
      <c r="A620" s="566"/>
      <c r="B620" s="1145"/>
      <c r="C620" s="1152"/>
      <c r="D620" s="1145"/>
      <c r="E620" s="1146"/>
    </row>
    <row r="621" spans="1:5">
      <c r="A621" s="566"/>
      <c r="B621" s="1145"/>
      <c r="C621" s="1152"/>
      <c r="D621" s="1145"/>
      <c r="E621" s="1146"/>
    </row>
    <row r="622" spans="1:5">
      <c r="A622" s="566"/>
      <c r="B622" s="1145"/>
      <c r="C622" s="1152"/>
      <c r="D622" s="1145"/>
      <c r="E622" s="1146"/>
    </row>
    <row r="623" spans="1:5">
      <c r="A623" s="566"/>
      <c r="B623" s="1145"/>
      <c r="C623" s="1152"/>
      <c r="D623" s="1145"/>
      <c r="E623" s="1146"/>
    </row>
    <row r="624" spans="1:5">
      <c r="A624" s="566"/>
      <c r="B624" s="1145"/>
      <c r="C624" s="1152"/>
      <c r="D624" s="1145"/>
      <c r="E624" s="1146"/>
    </row>
    <row r="625" spans="1:5">
      <c r="A625" s="566"/>
      <c r="B625" s="1145"/>
      <c r="C625" s="1152"/>
      <c r="D625" s="1145"/>
      <c r="E625" s="1146"/>
    </row>
    <row r="626" spans="1:5">
      <c r="A626" s="566"/>
      <c r="B626" s="1145"/>
      <c r="C626" s="1152"/>
      <c r="D626" s="1145"/>
      <c r="E626" s="1146"/>
    </row>
    <row r="627" spans="1:5">
      <c r="A627" s="566"/>
      <c r="B627" s="1145"/>
      <c r="C627" s="1152"/>
      <c r="D627" s="1145"/>
      <c r="E627" s="1146"/>
    </row>
    <row r="628" spans="1:5">
      <c r="A628" s="566"/>
      <c r="B628" s="1145"/>
      <c r="C628" s="1152"/>
      <c r="D628" s="1145"/>
      <c r="E628" s="1146"/>
    </row>
    <row r="629" spans="1:5">
      <c r="A629" s="566"/>
      <c r="B629" s="1145"/>
      <c r="C629" s="1152"/>
      <c r="D629" s="1145"/>
      <c r="E629" s="1146"/>
    </row>
    <row r="630" spans="1:5">
      <c r="A630" s="566"/>
      <c r="B630" s="1145"/>
      <c r="C630" s="1152"/>
      <c r="D630" s="1145"/>
      <c r="E630" s="1146"/>
    </row>
    <row r="631" spans="1:5">
      <c r="A631" s="566"/>
      <c r="B631" s="1145"/>
      <c r="C631" s="1152"/>
      <c r="D631" s="1145"/>
      <c r="E631" s="1146"/>
    </row>
    <row r="632" spans="1:5">
      <c r="A632" s="566"/>
      <c r="B632" s="1145"/>
      <c r="C632" s="1152"/>
      <c r="D632" s="1145"/>
      <c r="E632" s="1146"/>
    </row>
    <row r="633" spans="1:5">
      <c r="A633" s="566"/>
      <c r="B633" s="1145"/>
      <c r="C633" s="1152"/>
      <c r="D633" s="1145"/>
      <c r="E633" s="1146"/>
    </row>
    <row r="634" spans="1:5">
      <c r="A634" s="566"/>
      <c r="B634" s="1145"/>
      <c r="C634" s="1152"/>
      <c r="D634" s="1145"/>
      <c r="E634" s="1146"/>
    </row>
    <row r="635" spans="1:5">
      <c r="A635" s="566"/>
      <c r="B635" s="1145"/>
      <c r="C635" s="1152"/>
      <c r="D635" s="1145"/>
      <c r="E635" s="1146"/>
    </row>
    <row r="636" spans="1:5">
      <c r="A636" s="566"/>
      <c r="B636" s="1145"/>
      <c r="C636" s="1152"/>
      <c r="D636" s="1145"/>
      <c r="E636" s="1146"/>
    </row>
    <row r="637" spans="1:5">
      <c r="A637" s="566"/>
      <c r="B637" s="1145"/>
      <c r="C637" s="1152"/>
      <c r="D637" s="1145"/>
      <c r="E637" s="1146"/>
    </row>
    <row r="638" spans="1:5">
      <c r="A638" s="566"/>
      <c r="B638" s="1145"/>
      <c r="C638" s="1152"/>
      <c r="D638" s="1145"/>
      <c r="E638" s="1146"/>
    </row>
    <row r="639" spans="1:5">
      <c r="A639" s="566"/>
      <c r="B639" s="1145"/>
      <c r="C639" s="1152"/>
      <c r="D639" s="1145"/>
      <c r="E639" s="1146"/>
    </row>
    <row r="640" spans="1:5">
      <c r="A640" s="566"/>
      <c r="B640" s="1145"/>
      <c r="C640" s="1152"/>
      <c r="D640" s="1145"/>
      <c r="E640" s="1146"/>
    </row>
    <row r="641" spans="1:5">
      <c r="A641" s="566"/>
      <c r="B641" s="1145"/>
      <c r="C641" s="1152"/>
      <c r="D641" s="1145"/>
      <c r="E641" s="1146"/>
    </row>
    <row r="642" spans="1:5">
      <c r="A642" s="566"/>
      <c r="B642" s="1145"/>
      <c r="C642" s="1152"/>
      <c r="D642" s="1145"/>
      <c r="E642" s="1146"/>
    </row>
    <row r="643" spans="1:5">
      <c r="A643" s="566"/>
      <c r="B643" s="1145"/>
      <c r="C643" s="1152"/>
      <c r="D643" s="1145"/>
      <c r="E643" s="1146"/>
    </row>
    <row r="644" spans="1:5">
      <c r="A644" s="566"/>
      <c r="B644" s="1145"/>
      <c r="C644" s="1152"/>
      <c r="D644" s="1145"/>
      <c r="E644" s="1146"/>
    </row>
    <row r="645" spans="1:5">
      <c r="A645" s="566"/>
      <c r="B645" s="1145"/>
      <c r="C645" s="1152"/>
      <c r="D645" s="1145"/>
      <c r="E645" s="1146"/>
    </row>
    <row r="646" spans="1:5">
      <c r="A646" s="566"/>
      <c r="B646" s="1145"/>
      <c r="C646" s="1152"/>
      <c r="D646" s="1145"/>
      <c r="E646" s="1146"/>
    </row>
    <row r="647" spans="1:5">
      <c r="A647" s="566"/>
      <c r="B647" s="1145"/>
      <c r="C647" s="1152"/>
      <c r="D647" s="1145"/>
      <c r="E647" s="1146"/>
    </row>
    <row r="648" spans="1:5">
      <c r="A648" s="566"/>
      <c r="B648" s="1145"/>
      <c r="C648" s="1152"/>
      <c r="D648" s="1145"/>
      <c r="E648" s="1146"/>
    </row>
    <row r="649" spans="1:5">
      <c r="A649" s="566"/>
      <c r="B649" s="1145"/>
      <c r="C649" s="1152"/>
      <c r="D649" s="1145"/>
      <c r="E649" s="1146"/>
    </row>
    <row r="650" spans="1:5">
      <c r="A650" s="566"/>
      <c r="B650" s="1145"/>
      <c r="C650" s="1152"/>
      <c r="D650" s="1145"/>
      <c r="E650" s="1146"/>
    </row>
    <row r="651" spans="1:5">
      <c r="A651" s="566"/>
      <c r="B651" s="1145"/>
      <c r="C651" s="1152"/>
      <c r="D651" s="1145"/>
      <c r="E651" s="1146"/>
    </row>
    <row r="652" spans="1:5">
      <c r="A652" s="566"/>
      <c r="B652" s="1145"/>
      <c r="C652" s="1152"/>
      <c r="D652" s="1145"/>
      <c r="E652" s="1146"/>
    </row>
    <row r="653" spans="1:5">
      <c r="A653" s="566"/>
      <c r="B653" s="1145"/>
      <c r="C653" s="1152"/>
      <c r="D653" s="1145"/>
      <c r="E653" s="1146"/>
    </row>
    <row r="654" spans="1:5">
      <c r="A654" s="566"/>
      <c r="B654" s="1145"/>
      <c r="C654" s="1152"/>
      <c r="D654" s="1145"/>
      <c r="E654" s="1146"/>
    </row>
    <row r="655" spans="1:5">
      <c r="A655" s="566"/>
      <c r="B655" s="1145"/>
      <c r="C655" s="1152"/>
      <c r="D655" s="1145"/>
      <c r="E655" s="1146"/>
    </row>
    <row r="656" spans="1:5">
      <c r="A656" s="566"/>
      <c r="B656" s="1145"/>
      <c r="C656" s="1152"/>
      <c r="D656" s="1145"/>
      <c r="E656" s="1146"/>
    </row>
    <row r="657" spans="1:5">
      <c r="A657" s="566"/>
      <c r="B657" s="1145"/>
      <c r="C657" s="1152"/>
      <c r="D657" s="1145"/>
      <c r="E657" s="1146"/>
    </row>
    <row r="658" spans="1:5">
      <c r="A658" s="566"/>
      <c r="B658" s="1145"/>
      <c r="C658" s="1152"/>
      <c r="D658" s="1145"/>
      <c r="E658" s="1146"/>
    </row>
    <row r="659" spans="1:5">
      <c r="A659" s="566"/>
      <c r="B659" s="1145"/>
      <c r="C659" s="1152"/>
      <c r="D659" s="1145"/>
      <c r="E659" s="1146"/>
    </row>
    <row r="660" spans="1:5">
      <c r="A660" s="566"/>
      <c r="B660" s="1145"/>
      <c r="C660" s="1152"/>
      <c r="D660" s="1145"/>
      <c r="E660" s="1146"/>
    </row>
    <row r="661" spans="1:5">
      <c r="A661" s="566"/>
      <c r="B661" s="1145"/>
      <c r="C661" s="1152"/>
      <c r="D661" s="1145"/>
      <c r="E661" s="1146"/>
    </row>
    <row r="662" spans="1:5">
      <c r="A662" s="566"/>
      <c r="B662" s="1145"/>
      <c r="C662" s="1152"/>
      <c r="D662" s="1145"/>
      <c r="E662" s="1146"/>
    </row>
    <row r="663" spans="1:5">
      <c r="A663" s="566"/>
      <c r="B663" s="1145"/>
      <c r="C663" s="1152"/>
      <c r="D663" s="1145"/>
      <c r="E663" s="1146"/>
    </row>
    <row r="664" spans="1:5">
      <c r="A664" s="566"/>
      <c r="B664" s="1145"/>
      <c r="C664" s="1152"/>
      <c r="D664" s="1145"/>
      <c r="E664" s="1146"/>
    </row>
    <row r="665" spans="1:5">
      <c r="A665" s="566"/>
      <c r="B665" s="1145"/>
      <c r="C665" s="1152"/>
      <c r="D665" s="1145"/>
      <c r="E665" s="1146"/>
    </row>
    <row r="666" spans="1:5">
      <c r="A666" s="566"/>
      <c r="B666" s="1145"/>
      <c r="C666" s="1152"/>
      <c r="D666" s="1145"/>
      <c r="E666" s="1146"/>
    </row>
    <row r="667" spans="1:5">
      <c r="A667" s="566"/>
      <c r="B667" s="1145"/>
      <c r="C667" s="1152"/>
      <c r="D667" s="1145"/>
      <c r="E667" s="1146"/>
    </row>
    <row r="668" spans="1:5">
      <c r="A668" s="566"/>
      <c r="B668" s="1145"/>
      <c r="C668" s="1152"/>
      <c r="D668" s="1145"/>
      <c r="E668" s="1146"/>
    </row>
    <row r="669" spans="1:5">
      <c r="A669" s="566"/>
      <c r="B669" s="1145"/>
      <c r="C669" s="1152"/>
      <c r="D669" s="1145"/>
      <c r="E669" s="1146"/>
    </row>
    <row r="670" spans="1:5">
      <c r="A670" s="566"/>
      <c r="B670" s="1145"/>
      <c r="C670" s="1152"/>
      <c r="D670" s="1145"/>
      <c r="E670" s="1146"/>
    </row>
    <row r="671" spans="1:5">
      <c r="A671" s="566"/>
      <c r="B671" s="1145"/>
      <c r="C671" s="1152"/>
      <c r="D671" s="1145"/>
      <c r="E671" s="1146"/>
    </row>
    <row r="672" spans="1:5">
      <c r="A672" s="566"/>
      <c r="B672" s="1145"/>
      <c r="C672" s="1152"/>
      <c r="D672" s="1145"/>
      <c r="E672" s="1146"/>
    </row>
    <row r="673" spans="1:5">
      <c r="A673" s="566"/>
      <c r="B673" s="1145"/>
      <c r="C673" s="1152"/>
      <c r="D673" s="1145"/>
      <c r="E673" s="1146"/>
    </row>
    <row r="674" spans="1:5">
      <c r="A674" s="566"/>
      <c r="B674" s="1145"/>
      <c r="C674" s="1152"/>
      <c r="D674" s="1145"/>
      <c r="E674" s="1146"/>
    </row>
    <row r="675" spans="1:5">
      <c r="A675" s="566"/>
      <c r="B675" s="1145"/>
      <c r="C675" s="1152"/>
      <c r="D675" s="1145"/>
      <c r="E675" s="1146"/>
    </row>
    <row r="676" spans="1:5">
      <c r="A676" s="566"/>
      <c r="B676" s="1145"/>
      <c r="C676" s="1152"/>
      <c r="D676" s="1145"/>
      <c r="E676" s="1146"/>
    </row>
    <row r="677" spans="1:5">
      <c r="A677" s="566"/>
      <c r="B677" s="1145"/>
      <c r="C677" s="1152"/>
      <c r="D677" s="1145"/>
      <c r="E677" s="1146"/>
    </row>
    <row r="678" spans="1:5">
      <c r="A678" s="566"/>
      <c r="B678" s="1145"/>
      <c r="C678" s="1152"/>
      <c r="D678" s="1145"/>
      <c r="E678" s="1146"/>
    </row>
    <row r="679" spans="1:5">
      <c r="A679" s="566"/>
      <c r="B679" s="1145"/>
      <c r="C679" s="1152"/>
      <c r="D679" s="1145"/>
      <c r="E679" s="1146"/>
    </row>
    <row r="680" spans="1:5">
      <c r="A680" s="566"/>
      <c r="B680" s="1145"/>
      <c r="C680" s="1152"/>
      <c r="D680" s="1145"/>
      <c r="E680" s="1146"/>
    </row>
    <row r="681" spans="1:5">
      <c r="A681" s="566"/>
      <c r="B681" s="1145"/>
      <c r="C681" s="1152"/>
      <c r="D681" s="1145"/>
      <c r="E681" s="1146"/>
    </row>
    <row r="682" spans="1:5">
      <c r="A682" s="566"/>
      <c r="B682" s="1145"/>
      <c r="C682" s="1152"/>
      <c r="D682" s="1145"/>
      <c r="E682" s="1146"/>
    </row>
    <row r="683" spans="1:5">
      <c r="A683" s="566"/>
      <c r="B683" s="1145"/>
      <c r="C683" s="1152"/>
      <c r="D683" s="1145"/>
      <c r="E683" s="1146"/>
    </row>
    <row r="684" spans="1:5">
      <c r="A684" s="566"/>
      <c r="B684" s="1145"/>
      <c r="C684" s="1152"/>
      <c r="D684" s="1145"/>
      <c r="E684" s="1146"/>
    </row>
    <row r="685" spans="1:5">
      <c r="A685" s="566"/>
      <c r="B685" s="1145"/>
      <c r="C685" s="1152"/>
      <c r="D685" s="1145"/>
      <c r="E685" s="1146"/>
    </row>
    <row r="686" spans="1:5">
      <c r="A686" s="566"/>
      <c r="B686" s="1145"/>
      <c r="C686" s="1152"/>
      <c r="D686" s="1145"/>
      <c r="E686" s="1146"/>
    </row>
    <row r="687" spans="1:5">
      <c r="A687" s="566"/>
      <c r="B687" s="1145"/>
      <c r="C687" s="1152"/>
      <c r="D687" s="1145"/>
      <c r="E687" s="1146"/>
    </row>
    <row r="688" spans="1:5">
      <c r="A688" s="566"/>
      <c r="B688" s="1145"/>
      <c r="C688" s="1152"/>
      <c r="D688" s="1145"/>
      <c r="E688" s="1146"/>
    </row>
    <row r="689" spans="1:5">
      <c r="A689" s="566"/>
      <c r="B689" s="1145"/>
      <c r="C689" s="1152"/>
      <c r="D689" s="1145"/>
      <c r="E689" s="1146"/>
    </row>
    <row r="690" spans="1:5">
      <c r="A690" s="566"/>
      <c r="B690" s="1145"/>
      <c r="C690" s="1152"/>
      <c r="D690" s="1145"/>
      <c r="E690" s="1146"/>
    </row>
    <row r="691" spans="1:5">
      <c r="A691" s="566"/>
      <c r="B691" s="1145"/>
      <c r="C691" s="1152"/>
      <c r="D691" s="1145"/>
      <c r="E691" s="1146"/>
    </row>
    <row r="692" spans="1:5">
      <c r="A692" s="566"/>
      <c r="B692" s="1145"/>
      <c r="C692" s="1152"/>
      <c r="D692" s="1145"/>
      <c r="E692" s="1146"/>
    </row>
    <row r="693" spans="1:5">
      <c r="A693" s="566"/>
      <c r="B693" s="1145"/>
      <c r="C693" s="1152"/>
      <c r="D693" s="1145"/>
      <c r="E693" s="1146"/>
    </row>
    <row r="694" spans="1:5">
      <c r="A694" s="566"/>
      <c r="B694" s="1145"/>
      <c r="C694" s="1152"/>
      <c r="D694" s="1145"/>
      <c r="E694" s="1146"/>
    </row>
    <row r="695" spans="1:5">
      <c r="A695" s="566"/>
      <c r="B695" s="1145"/>
      <c r="C695" s="1152"/>
      <c r="D695" s="1145"/>
      <c r="E695" s="1146"/>
    </row>
    <row r="696" spans="1:5">
      <c r="A696" s="566"/>
      <c r="B696" s="1145"/>
      <c r="C696" s="1152"/>
      <c r="D696" s="1145"/>
      <c r="E696" s="1146"/>
    </row>
    <row r="697" spans="1:5">
      <c r="A697" s="566"/>
      <c r="B697" s="1145"/>
      <c r="C697" s="1152"/>
      <c r="D697" s="1145"/>
      <c r="E697" s="1146"/>
    </row>
    <row r="698" spans="1:5">
      <c r="A698" s="566"/>
      <c r="B698" s="1145"/>
      <c r="C698" s="1152"/>
      <c r="D698" s="1145"/>
      <c r="E698" s="1146"/>
    </row>
    <row r="699" spans="1:5">
      <c r="A699" s="566"/>
      <c r="B699" s="1145"/>
      <c r="C699" s="1152"/>
      <c r="D699" s="1145"/>
      <c r="E699" s="1146"/>
    </row>
    <row r="700" spans="1:5">
      <c r="A700" s="566"/>
      <c r="B700" s="1145"/>
      <c r="C700" s="1152"/>
      <c r="D700" s="1145"/>
      <c r="E700" s="1146"/>
    </row>
    <row r="701" spans="1:5">
      <c r="A701" s="566"/>
      <c r="B701" s="1145"/>
      <c r="C701" s="1152"/>
      <c r="D701" s="1145"/>
      <c r="E701" s="1146"/>
    </row>
    <row r="702" spans="1:5">
      <c r="A702" s="566"/>
      <c r="B702" s="1145"/>
      <c r="C702" s="1152"/>
      <c r="D702" s="1145"/>
      <c r="E702" s="1146"/>
    </row>
    <row r="703" spans="1:5">
      <c r="A703" s="566"/>
      <c r="B703" s="1145"/>
      <c r="C703" s="1152"/>
      <c r="D703" s="1145"/>
      <c r="E703" s="1146"/>
    </row>
    <row r="704" spans="1:5">
      <c r="A704" s="566"/>
      <c r="B704" s="1145"/>
      <c r="C704" s="1152"/>
      <c r="D704" s="1145"/>
      <c r="E704" s="1146"/>
    </row>
    <row r="705" spans="1:5">
      <c r="A705" s="566"/>
      <c r="B705" s="1145"/>
      <c r="C705" s="1152"/>
      <c r="D705" s="1145"/>
      <c r="E705" s="1146"/>
    </row>
    <row r="706" spans="1:5">
      <c r="A706" s="566"/>
      <c r="B706" s="1145"/>
      <c r="C706" s="1152"/>
      <c r="D706" s="1145"/>
      <c r="E706" s="1146"/>
    </row>
    <row r="707" spans="1:5">
      <c r="A707" s="566"/>
      <c r="B707" s="1145"/>
      <c r="C707" s="1152"/>
      <c r="D707" s="1145"/>
      <c r="E707" s="1146"/>
    </row>
    <row r="708" spans="1:5">
      <c r="A708" s="566"/>
      <c r="B708" s="1145"/>
      <c r="C708" s="1152"/>
      <c r="D708" s="1145"/>
      <c r="E708" s="1146"/>
    </row>
    <row r="709" spans="1:5">
      <c r="A709" s="566"/>
      <c r="B709" s="1145"/>
      <c r="C709" s="1152"/>
      <c r="D709" s="1145"/>
      <c r="E709" s="1146"/>
    </row>
    <row r="710" spans="1:5">
      <c r="A710" s="566"/>
      <c r="B710" s="1145"/>
      <c r="C710" s="1152"/>
      <c r="D710" s="1145"/>
      <c r="E710" s="1146"/>
    </row>
    <row r="711" spans="1:5">
      <c r="A711" s="566"/>
      <c r="B711" s="1145"/>
      <c r="C711" s="1152"/>
      <c r="D711" s="1145"/>
      <c r="E711" s="1146"/>
    </row>
    <row r="712" spans="1:5">
      <c r="A712" s="566"/>
      <c r="B712" s="1145"/>
      <c r="C712" s="1152"/>
      <c r="D712" s="1145"/>
      <c r="E712" s="1146"/>
    </row>
    <row r="713" spans="1:5">
      <c r="A713" s="566"/>
      <c r="B713" s="1145"/>
      <c r="C713" s="1152"/>
      <c r="D713" s="1145"/>
      <c r="E713" s="1146"/>
    </row>
    <row r="714" spans="1:5">
      <c r="A714" s="566"/>
      <c r="B714" s="1145"/>
      <c r="C714" s="1152"/>
      <c r="D714" s="1145"/>
      <c r="E714" s="1146"/>
    </row>
    <row r="715" spans="1:5">
      <c r="A715" s="566"/>
      <c r="B715" s="1145"/>
      <c r="C715" s="1152"/>
      <c r="D715" s="1145"/>
      <c r="E715" s="1146"/>
    </row>
    <row r="716" spans="1:5">
      <c r="A716" s="566"/>
      <c r="B716" s="1145"/>
      <c r="C716" s="1152"/>
      <c r="D716" s="1145"/>
      <c r="E716" s="1146"/>
    </row>
    <row r="717" spans="1:5">
      <c r="A717" s="566"/>
      <c r="B717" s="1145"/>
      <c r="C717" s="1152"/>
      <c r="D717" s="1145"/>
      <c r="E717" s="1146"/>
    </row>
    <row r="718" spans="1:5">
      <c r="A718" s="566"/>
      <c r="B718" s="1145"/>
      <c r="C718" s="1152"/>
      <c r="D718" s="1145"/>
      <c r="E718" s="1146"/>
    </row>
    <row r="719" spans="1:5">
      <c r="A719" s="566"/>
      <c r="B719" s="1145"/>
      <c r="C719" s="1152"/>
      <c r="D719" s="1145"/>
      <c r="E719" s="1146"/>
    </row>
    <row r="720" spans="1:5">
      <c r="A720" s="566"/>
      <c r="B720" s="1145"/>
      <c r="C720" s="1152"/>
      <c r="D720" s="1145"/>
      <c r="E720" s="1146"/>
    </row>
    <row r="721" spans="1:5">
      <c r="A721" s="566"/>
      <c r="B721" s="1145"/>
      <c r="C721" s="1152"/>
      <c r="D721" s="1145"/>
      <c r="E721" s="1146"/>
    </row>
    <row r="722" spans="1:5">
      <c r="A722" s="566"/>
      <c r="B722" s="1145"/>
      <c r="C722" s="1152"/>
      <c r="D722" s="1145"/>
      <c r="E722" s="1146"/>
    </row>
    <row r="723" spans="1:5">
      <c r="A723" s="566"/>
      <c r="B723" s="1145"/>
      <c r="C723" s="1152"/>
      <c r="D723" s="1145"/>
      <c r="E723" s="1146"/>
    </row>
    <row r="724" spans="1:5">
      <c r="A724" s="566"/>
      <c r="B724" s="1145"/>
      <c r="C724" s="1152"/>
      <c r="D724" s="1145"/>
      <c r="E724" s="1146"/>
    </row>
    <row r="725" spans="1:5">
      <c r="A725" s="566"/>
      <c r="B725" s="1145"/>
      <c r="C725" s="1152"/>
      <c r="D725" s="1145"/>
      <c r="E725" s="1146"/>
    </row>
    <row r="726" spans="1:5">
      <c r="A726" s="566"/>
      <c r="B726" s="1145"/>
      <c r="C726" s="1152"/>
      <c r="D726" s="1145"/>
      <c r="E726" s="1146"/>
    </row>
    <row r="727" spans="1:5">
      <c r="A727" s="566"/>
      <c r="B727" s="1145"/>
      <c r="C727" s="1152"/>
      <c r="D727" s="1145"/>
      <c r="E727" s="1146"/>
    </row>
    <row r="728" spans="1:5">
      <c r="A728" s="566"/>
      <c r="B728" s="1145"/>
      <c r="C728" s="1152"/>
      <c r="D728" s="1145"/>
      <c r="E728" s="1146"/>
    </row>
    <row r="729" spans="1:5">
      <c r="A729" s="566"/>
      <c r="B729" s="1145"/>
      <c r="C729" s="1152"/>
      <c r="D729" s="1145"/>
      <c r="E729" s="1146"/>
    </row>
    <row r="730" spans="1:5">
      <c r="A730" s="566"/>
      <c r="B730" s="1145"/>
      <c r="C730" s="1152"/>
      <c r="D730" s="1145"/>
      <c r="E730" s="1146"/>
    </row>
    <row r="731" spans="1:5">
      <c r="A731" s="566"/>
      <c r="B731" s="1145"/>
      <c r="C731" s="1152"/>
      <c r="D731" s="1145"/>
      <c r="E731" s="1146"/>
    </row>
    <row r="732" spans="1:5">
      <c r="A732" s="566"/>
      <c r="B732" s="1145"/>
      <c r="C732" s="1152"/>
      <c r="D732" s="1145"/>
      <c r="E732" s="1146"/>
    </row>
    <row r="733" spans="1:5">
      <c r="A733" s="566"/>
      <c r="B733" s="1145"/>
      <c r="C733" s="1152"/>
      <c r="D733" s="1145"/>
      <c r="E733" s="1146"/>
    </row>
    <row r="734" spans="1:5">
      <c r="A734" s="566"/>
      <c r="B734" s="1145"/>
      <c r="C734" s="1152"/>
      <c r="D734" s="1145"/>
      <c r="E734" s="1146"/>
    </row>
    <row r="735" spans="1:5">
      <c r="A735" s="566"/>
      <c r="B735" s="1145"/>
      <c r="C735" s="1152"/>
      <c r="D735" s="1145"/>
      <c r="E735" s="1146"/>
    </row>
    <row r="736" spans="1:5">
      <c r="A736" s="566"/>
      <c r="B736" s="1145"/>
      <c r="C736" s="1152"/>
      <c r="D736" s="1145"/>
      <c r="E736" s="1146"/>
    </row>
    <row r="737" spans="1:5">
      <c r="A737" s="566"/>
      <c r="B737" s="1145"/>
      <c r="C737" s="1152"/>
      <c r="D737" s="1145"/>
      <c r="E737" s="1146"/>
    </row>
    <row r="738" spans="1:5">
      <c r="A738" s="566"/>
      <c r="B738" s="1145"/>
      <c r="C738" s="1152"/>
      <c r="D738" s="1145"/>
      <c r="E738" s="1146"/>
    </row>
    <row r="739" spans="1:5">
      <c r="A739" s="566"/>
      <c r="B739" s="1145"/>
      <c r="C739" s="1152"/>
      <c r="D739" s="1145"/>
      <c r="E739" s="1146"/>
    </row>
    <row r="740" spans="1:5">
      <c r="A740" s="566"/>
      <c r="B740" s="1145"/>
      <c r="C740" s="1152"/>
      <c r="D740" s="1145"/>
      <c r="E740" s="1146"/>
    </row>
    <row r="741" spans="1:5">
      <c r="A741" s="566"/>
      <c r="B741" s="1145"/>
      <c r="C741" s="1152"/>
      <c r="D741" s="1145"/>
      <c r="E741" s="1146"/>
    </row>
    <row r="742" spans="1:5">
      <c r="A742" s="566"/>
      <c r="B742" s="1145"/>
      <c r="C742" s="1152"/>
      <c r="D742" s="1145"/>
      <c r="E742" s="1146"/>
    </row>
    <row r="743" spans="1:5">
      <c r="A743" s="566"/>
      <c r="B743" s="1145"/>
      <c r="C743" s="1152"/>
      <c r="D743" s="1145"/>
      <c r="E743" s="1146"/>
    </row>
    <row r="744" spans="1:5">
      <c r="A744" s="566"/>
      <c r="B744" s="1145"/>
      <c r="C744" s="1152"/>
      <c r="D744" s="1145"/>
      <c r="E744" s="1146"/>
    </row>
    <row r="745" spans="1:5">
      <c r="A745" s="566"/>
      <c r="B745" s="1145"/>
      <c r="C745" s="1152"/>
      <c r="D745" s="1145"/>
      <c r="E745" s="1146"/>
    </row>
    <row r="746" spans="1:5">
      <c r="A746" s="566"/>
      <c r="B746" s="1145"/>
      <c r="C746" s="1152"/>
      <c r="D746" s="1145"/>
      <c r="E746" s="1146"/>
    </row>
    <row r="747" spans="1:5">
      <c r="A747" s="566"/>
      <c r="B747" s="1145"/>
      <c r="C747" s="1152"/>
      <c r="D747" s="1145"/>
      <c r="E747" s="1146"/>
    </row>
    <row r="748" spans="1:5">
      <c r="A748" s="566"/>
      <c r="B748" s="1145"/>
      <c r="C748" s="1152"/>
      <c r="D748" s="1145"/>
      <c r="E748" s="1146"/>
    </row>
    <row r="749" spans="1:5">
      <c r="A749" s="566"/>
      <c r="B749" s="1145"/>
      <c r="C749" s="1152"/>
      <c r="D749" s="1145"/>
      <c r="E749" s="1146"/>
    </row>
    <row r="750" spans="1:5">
      <c r="A750" s="566"/>
      <c r="B750" s="1145"/>
      <c r="C750" s="1152"/>
      <c r="D750" s="1145"/>
      <c r="E750" s="1146"/>
    </row>
    <row r="751" spans="1:5">
      <c r="A751" s="566"/>
      <c r="B751" s="1145"/>
      <c r="C751" s="1152"/>
      <c r="D751" s="1145"/>
      <c r="E751" s="1146"/>
    </row>
    <row r="752" spans="1:5">
      <c r="A752" s="566"/>
      <c r="B752" s="1145"/>
      <c r="C752" s="1152"/>
      <c r="D752" s="1145"/>
      <c r="E752" s="1146"/>
    </row>
    <row r="753" spans="1:5" ht="15.75" thickBot="1">
      <c r="A753" s="642"/>
      <c r="B753" s="1147"/>
      <c r="C753" s="1149"/>
      <c r="D753" s="1147"/>
      <c r="E753" s="1148"/>
    </row>
  </sheetData>
  <sheetProtection algorithmName="SHA-512" hashValue="eh2gOT8Z6JgottYiSQ+v9H7BCVWWxamYzdo+h/FLXOqCyl0s1SFB3HFXa4qDk+ExEsIB2RP4/59VF9fk51oELg==" saltValue="ivK0CsfHxoeTYbQkocGvsQ==" spinCount="100000" sheet="1" objects="1" scenarios="1"/>
  <mergeCells count="1491">
    <mergeCell ref="B15:C15"/>
    <mergeCell ref="B16:C16"/>
    <mergeCell ref="B17:C17"/>
    <mergeCell ref="B18:C18"/>
    <mergeCell ref="B19:C19"/>
    <mergeCell ref="B20:C20"/>
    <mergeCell ref="D6:E6"/>
    <mergeCell ref="D7:E7"/>
    <mergeCell ref="D13:E13"/>
    <mergeCell ref="B13:C13"/>
    <mergeCell ref="B14:C14"/>
    <mergeCell ref="I8:N8"/>
    <mergeCell ref="I9:N10"/>
    <mergeCell ref="B12:C12"/>
    <mergeCell ref="D12:E12"/>
    <mergeCell ref="B1:C1"/>
    <mergeCell ref="A2:E2"/>
    <mergeCell ref="A3:E3"/>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87:C87"/>
    <mergeCell ref="B88:C88"/>
    <mergeCell ref="B89:C89"/>
    <mergeCell ref="B90:C90"/>
    <mergeCell ref="B91:C91"/>
    <mergeCell ref="B92:C92"/>
    <mergeCell ref="B81:C81"/>
    <mergeCell ref="B82:C82"/>
    <mergeCell ref="B83:C83"/>
    <mergeCell ref="B84:C84"/>
    <mergeCell ref="B85:C85"/>
    <mergeCell ref="B86:C86"/>
    <mergeCell ref="B75:C75"/>
    <mergeCell ref="B76:C76"/>
    <mergeCell ref="B77:C77"/>
    <mergeCell ref="B78:C78"/>
    <mergeCell ref="B79:C79"/>
    <mergeCell ref="B80:C80"/>
    <mergeCell ref="B105:C105"/>
    <mergeCell ref="B106:C106"/>
    <mergeCell ref="B107:C107"/>
    <mergeCell ref="B108:C108"/>
    <mergeCell ref="B109:C109"/>
    <mergeCell ref="B110:C110"/>
    <mergeCell ref="B99:C99"/>
    <mergeCell ref="B100:C100"/>
    <mergeCell ref="B101:C101"/>
    <mergeCell ref="B102:C102"/>
    <mergeCell ref="B103:C103"/>
    <mergeCell ref="B104:C104"/>
    <mergeCell ref="B93:C93"/>
    <mergeCell ref="B94:C94"/>
    <mergeCell ref="B95:C95"/>
    <mergeCell ref="B96:C96"/>
    <mergeCell ref="B97:C97"/>
    <mergeCell ref="B98:C98"/>
    <mergeCell ref="B123:C123"/>
    <mergeCell ref="B124:C124"/>
    <mergeCell ref="B125:C125"/>
    <mergeCell ref="B126:C126"/>
    <mergeCell ref="B127:C127"/>
    <mergeCell ref="B128:C128"/>
    <mergeCell ref="B117:C117"/>
    <mergeCell ref="B118:C118"/>
    <mergeCell ref="B119:C119"/>
    <mergeCell ref="B120:C120"/>
    <mergeCell ref="B121:C121"/>
    <mergeCell ref="B122:C122"/>
    <mergeCell ref="B111:C111"/>
    <mergeCell ref="B112:C112"/>
    <mergeCell ref="B113:C113"/>
    <mergeCell ref="B114:C114"/>
    <mergeCell ref="B115:C115"/>
    <mergeCell ref="B116:C116"/>
    <mergeCell ref="B141:C141"/>
    <mergeCell ref="B142:C142"/>
    <mergeCell ref="B143:C143"/>
    <mergeCell ref="B144:C144"/>
    <mergeCell ref="B145:C145"/>
    <mergeCell ref="B146:C146"/>
    <mergeCell ref="B135:C135"/>
    <mergeCell ref="B136:C136"/>
    <mergeCell ref="B137:C137"/>
    <mergeCell ref="B138:C138"/>
    <mergeCell ref="B139:C139"/>
    <mergeCell ref="B140:C140"/>
    <mergeCell ref="B129:C129"/>
    <mergeCell ref="B130:C130"/>
    <mergeCell ref="B131:C131"/>
    <mergeCell ref="B132:C132"/>
    <mergeCell ref="B133:C133"/>
    <mergeCell ref="B134:C134"/>
    <mergeCell ref="B159:C159"/>
    <mergeCell ref="B160:C160"/>
    <mergeCell ref="B161:C161"/>
    <mergeCell ref="B162:C162"/>
    <mergeCell ref="B163:C163"/>
    <mergeCell ref="B164:C164"/>
    <mergeCell ref="B153:C153"/>
    <mergeCell ref="B154:C154"/>
    <mergeCell ref="B155:C155"/>
    <mergeCell ref="B156:C156"/>
    <mergeCell ref="B157:C157"/>
    <mergeCell ref="B158:C158"/>
    <mergeCell ref="B147:C147"/>
    <mergeCell ref="B148:C148"/>
    <mergeCell ref="B149:C149"/>
    <mergeCell ref="B150:C150"/>
    <mergeCell ref="B151:C151"/>
    <mergeCell ref="B152:C152"/>
    <mergeCell ref="B177:C177"/>
    <mergeCell ref="B178:C178"/>
    <mergeCell ref="B179:C179"/>
    <mergeCell ref="B180:C180"/>
    <mergeCell ref="B181:C181"/>
    <mergeCell ref="B182:C182"/>
    <mergeCell ref="B171:C171"/>
    <mergeCell ref="B172:C172"/>
    <mergeCell ref="B173:C173"/>
    <mergeCell ref="B174:C174"/>
    <mergeCell ref="B175:C175"/>
    <mergeCell ref="B176:C176"/>
    <mergeCell ref="B165:C165"/>
    <mergeCell ref="B166:C166"/>
    <mergeCell ref="B167:C167"/>
    <mergeCell ref="B168:C168"/>
    <mergeCell ref="B169:C169"/>
    <mergeCell ref="B170:C170"/>
    <mergeCell ref="B195:C195"/>
    <mergeCell ref="B196:C196"/>
    <mergeCell ref="B197:C197"/>
    <mergeCell ref="B198:C198"/>
    <mergeCell ref="B199:C199"/>
    <mergeCell ref="B200:C200"/>
    <mergeCell ref="B189:C189"/>
    <mergeCell ref="B190:C190"/>
    <mergeCell ref="B191:C191"/>
    <mergeCell ref="B192:C192"/>
    <mergeCell ref="B193:C193"/>
    <mergeCell ref="B194:C194"/>
    <mergeCell ref="B183:C183"/>
    <mergeCell ref="B184:C184"/>
    <mergeCell ref="B185:C185"/>
    <mergeCell ref="B186:C186"/>
    <mergeCell ref="B187:C187"/>
    <mergeCell ref="B188:C188"/>
    <mergeCell ref="B213:C213"/>
    <mergeCell ref="B214:C214"/>
    <mergeCell ref="B215:C215"/>
    <mergeCell ref="B216:C216"/>
    <mergeCell ref="B217:C217"/>
    <mergeCell ref="B218:C218"/>
    <mergeCell ref="B207:C207"/>
    <mergeCell ref="B208:C208"/>
    <mergeCell ref="B209:C209"/>
    <mergeCell ref="B210:C210"/>
    <mergeCell ref="B211:C211"/>
    <mergeCell ref="B212:C212"/>
    <mergeCell ref="B201:C201"/>
    <mergeCell ref="B202:C202"/>
    <mergeCell ref="B203:C203"/>
    <mergeCell ref="B204:C204"/>
    <mergeCell ref="B205:C205"/>
    <mergeCell ref="B206:C206"/>
    <mergeCell ref="B231:C231"/>
    <mergeCell ref="B232:C232"/>
    <mergeCell ref="B233:C233"/>
    <mergeCell ref="B234:C234"/>
    <mergeCell ref="B235:C235"/>
    <mergeCell ref="B236:C236"/>
    <mergeCell ref="B225:C225"/>
    <mergeCell ref="B226:C226"/>
    <mergeCell ref="B227:C227"/>
    <mergeCell ref="B228:C228"/>
    <mergeCell ref="B229:C229"/>
    <mergeCell ref="B230:C230"/>
    <mergeCell ref="B219:C219"/>
    <mergeCell ref="B220:C220"/>
    <mergeCell ref="B221:C221"/>
    <mergeCell ref="B222:C222"/>
    <mergeCell ref="B223:C223"/>
    <mergeCell ref="B224:C224"/>
    <mergeCell ref="B249:C249"/>
    <mergeCell ref="B250:C250"/>
    <mergeCell ref="B251:C251"/>
    <mergeCell ref="B252:C252"/>
    <mergeCell ref="B253:C253"/>
    <mergeCell ref="B254:C254"/>
    <mergeCell ref="B243:C243"/>
    <mergeCell ref="B244:C244"/>
    <mergeCell ref="B245:C245"/>
    <mergeCell ref="B246:C246"/>
    <mergeCell ref="B247:C247"/>
    <mergeCell ref="B248:C248"/>
    <mergeCell ref="B237:C237"/>
    <mergeCell ref="B238:C238"/>
    <mergeCell ref="B239:C239"/>
    <mergeCell ref="B240:C240"/>
    <mergeCell ref="B241:C241"/>
    <mergeCell ref="B242:C242"/>
    <mergeCell ref="B267:C267"/>
    <mergeCell ref="B268:C268"/>
    <mergeCell ref="B269:C269"/>
    <mergeCell ref="B270:C270"/>
    <mergeCell ref="B271:C271"/>
    <mergeCell ref="B272:C272"/>
    <mergeCell ref="B261:C261"/>
    <mergeCell ref="B262:C262"/>
    <mergeCell ref="B263:C263"/>
    <mergeCell ref="B264:C264"/>
    <mergeCell ref="B265:C265"/>
    <mergeCell ref="B266:C266"/>
    <mergeCell ref="B255:C255"/>
    <mergeCell ref="B256:C256"/>
    <mergeCell ref="B257:C257"/>
    <mergeCell ref="B258:C258"/>
    <mergeCell ref="B259:C259"/>
    <mergeCell ref="B260:C260"/>
    <mergeCell ref="B285:C285"/>
    <mergeCell ref="B286:C286"/>
    <mergeCell ref="B287:C287"/>
    <mergeCell ref="B288:C288"/>
    <mergeCell ref="B289:C289"/>
    <mergeCell ref="B290:C290"/>
    <mergeCell ref="B279:C279"/>
    <mergeCell ref="B280:C280"/>
    <mergeCell ref="B281:C281"/>
    <mergeCell ref="B282:C282"/>
    <mergeCell ref="B283:C283"/>
    <mergeCell ref="B284:C284"/>
    <mergeCell ref="B273:C273"/>
    <mergeCell ref="B274:C274"/>
    <mergeCell ref="B275:C275"/>
    <mergeCell ref="B276:C276"/>
    <mergeCell ref="B277:C277"/>
    <mergeCell ref="B278:C278"/>
    <mergeCell ref="B303:C303"/>
    <mergeCell ref="B304:C304"/>
    <mergeCell ref="B305:C305"/>
    <mergeCell ref="B306:C306"/>
    <mergeCell ref="B307:C307"/>
    <mergeCell ref="B308:C308"/>
    <mergeCell ref="B297:C297"/>
    <mergeCell ref="B298:C298"/>
    <mergeCell ref="B299:C299"/>
    <mergeCell ref="B300:C300"/>
    <mergeCell ref="B301:C301"/>
    <mergeCell ref="B302:C302"/>
    <mergeCell ref="B291:C291"/>
    <mergeCell ref="B292:C292"/>
    <mergeCell ref="B293:C293"/>
    <mergeCell ref="B294:C294"/>
    <mergeCell ref="B295:C295"/>
    <mergeCell ref="B296:C296"/>
    <mergeCell ref="B321:C321"/>
    <mergeCell ref="B322:C322"/>
    <mergeCell ref="B323:C323"/>
    <mergeCell ref="B324:C324"/>
    <mergeCell ref="B325:C325"/>
    <mergeCell ref="B326:C326"/>
    <mergeCell ref="B315:C315"/>
    <mergeCell ref="B316:C316"/>
    <mergeCell ref="B317:C317"/>
    <mergeCell ref="B318:C318"/>
    <mergeCell ref="B319:C319"/>
    <mergeCell ref="B320:C320"/>
    <mergeCell ref="B309:C309"/>
    <mergeCell ref="B310:C310"/>
    <mergeCell ref="B311:C311"/>
    <mergeCell ref="B312:C312"/>
    <mergeCell ref="B313:C313"/>
    <mergeCell ref="B314:C314"/>
    <mergeCell ref="B339:C339"/>
    <mergeCell ref="B340:C340"/>
    <mergeCell ref="B341:C341"/>
    <mergeCell ref="B342:C342"/>
    <mergeCell ref="B343:C343"/>
    <mergeCell ref="B344:C344"/>
    <mergeCell ref="B333:C333"/>
    <mergeCell ref="B334:C334"/>
    <mergeCell ref="B335:C335"/>
    <mergeCell ref="B336:C336"/>
    <mergeCell ref="B337:C337"/>
    <mergeCell ref="B338:C338"/>
    <mergeCell ref="B327:C327"/>
    <mergeCell ref="B328:C328"/>
    <mergeCell ref="B329:C329"/>
    <mergeCell ref="B330:C330"/>
    <mergeCell ref="B331:C331"/>
    <mergeCell ref="B332:C332"/>
    <mergeCell ref="B357:C357"/>
    <mergeCell ref="B358:C358"/>
    <mergeCell ref="B359:C359"/>
    <mergeCell ref="B360:C360"/>
    <mergeCell ref="B361:C361"/>
    <mergeCell ref="B362:C362"/>
    <mergeCell ref="B351:C351"/>
    <mergeCell ref="B352:C352"/>
    <mergeCell ref="B353:C353"/>
    <mergeCell ref="B354:C354"/>
    <mergeCell ref="B355:C355"/>
    <mergeCell ref="B356:C356"/>
    <mergeCell ref="B345:C345"/>
    <mergeCell ref="B346:C346"/>
    <mergeCell ref="B347:C347"/>
    <mergeCell ref="B348:C348"/>
    <mergeCell ref="B349:C349"/>
    <mergeCell ref="B350:C350"/>
    <mergeCell ref="B375:C375"/>
    <mergeCell ref="B376:C376"/>
    <mergeCell ref="B377:C377"/>
    <mergeCell ref="B378:C378"/>
    <mergeCell ref="B379:C379"/>
    <mergeCell ref="B380:C380"/>
    <mergeCell ref="B369:C369"/>
    <mergeCell ref="B370:C370"/>
    <mergeCell ref="B371:C371"/>
    <mergeCell ref="B372:C372"/>
    <mergeCell ref="B373:C373"/>
    <mergeCell ref="B374:C374"/>
    <mergeCell ref="B363:C363"/>
    <mergeCell ref="B364:C364"/>
    <mergeCell ref="B365:C365"/>
    <mergeCell ref="B366:C366"/>
    <mergeCell ref="B367:C367"/>
    <mergeCell ref="B368:C368"/>
    <mergeCell ref="B393:C393"/>
    <mergeCell ref="B394:C394"/>
    <mergeCell ref="B395:C395"/>
    <mergeCell ref="B396:C396"/>
    <mergeCell ref="B397:C397"/>
    <mergeCell ref="B398:C398"/>
    <mergeCell ref="B387:C387"/>
    <mergeCell ref="B388:C388"/>
    <mergeCell ref="B389:C389"/>
    <mergeCell ref="B390:C390"/>
    <mergeCell ref="B391:C391"/>
    <mergeCell ref="B392:C392"/>
    <mergeCell ref="B381:C381"/>
    <mergeCell ref="B382:C382"/>
    <mergeCell ref="B383:C383"/>
    <mergeCell ref="B384:C384"/>
    <mergeCell ref="B385:C385"/>
    <mergeCell ref="B386:C386"/>
    <mergeCell ref="B411:C411"/>
    <mergeCell ref="B412:C412"/>
    <mergeCell ref="B413:C413"/>
    <mergeCell ref="B414:C414"/>
    <mergeCell ref="B415:C415"/>
    <mergeCell ref="B416:C416"/>
    <mergeCell ref="B405:C405"/>
    <mergeCell ref="B406:C406"/>
    <mergeCell ref="B407:C407"/>
    <mergeCell ref="B408:C408"/>
    <mergeCell ref="B409:C409"/>
    <mergeCell ref="B410:C410"/>
    <mergeCell ref="B399:C399"/>
    <mergeCell ref="B400:C400"/>
    <mergeCell ref="B401:C401"/>
    <mergeCell ref="B402:C402"/>
    <mergeCell ref="B403:C403"/>
    <mergeCell ref="B404:C404"/>
    <mergeCell ref="B429:C429"/>
    <mergeCell ref="B430:C430"/>
    <mergeCell ref="B431:C431"/>
    <mergeCell ref="B432:C432"/>
    <mergeCell ref="B433:C433"/>
    <mergeCell ref="B434:C434"/>
    <mergeCell ref="B423:C423"/>
    <mergeCell ref="B424:C424"/>
    <mergeCell ref="B425:C425"/>
    <mergeCell ref="B426:C426"/>
    <mergeCell ref="B427:C427"/>
    <mergeCell ref="B428:C428"/>
    <mergeCell ref="B417:C417"/>
    <mergeCell ref="B418:C418"/>
    <mergeCell ref="B419:C419"/>
    <mergeCell ref="B420:C420"/>
    <mergeCell ref="B421:C421"/>
    <mergeCell ref="B422:C422"/>
    <mergeCell ref="B447:C447"/>
    <mergeCell ref="B448:C448"/>
    <mergeCell ref="B449:C449"/>
    <mergeCell ref="B450:C450"/>
    <mergeCell ref="B451:C451"/>
    <mergeCell ref="B452:C452"/>
    <mergeCell ref="B441:C441"/>
    <mergeCell ref="B442:C442"/>
    <mergeCell ref="B443:C443"/>
    <mergeCell ref="B444:C444"/>
    <mergeCell ref="B445:C445"/>
    <mergeCell ref="B446:C446"/>
    <mergeCell ref="B435:C435"/>
    <mergeCell ref="B436:C436"/>
    <mergeCell ref="B437:C437"/>
    <mergeCell ref="B438:C438"/>
    <mergeCell ref="B439:C439"/>
    <mergeCell ref="B440:C440"/>
    <mergeCell ref="B465:C465"/>
    <mergeCell ref="B466:C466"/>
    <mergeCell ref="B467:C467"/>
    <mergeCell ref="B468:C468"/>
    <mergeCell ref="B469:C469"/>
    <mergeCell ref="B470:C470"/>
    <mergeCell ref="B459:C459"/>
    <mergeCell ref="B460:C460"/>
    <mergeCell ref="B461:C461"/>
    <mergeCell ref="B462:C462"/>
    <mergeCell ref="B463:C463"/>
    <mergeCell ref="B464:C464"/>
    <mergeCell ref="B453:C453"/>
    <mergeCell ref="B454:C454"/>
    <mergeCell ref="B455:C455"/>
    <mergeCell ref="B456:C456"/>
    <mergeCell ref="B457:C457"/>
    <mergeCell ref="B458:C458"/>
    <mergeCell ref="B483:C483"/>
    <mergeCell ref="B484:C484"/>
    <mergeCell ref="B485:C485"/>
    <mergeCell ref="B486:C486"/>
    <mergeCell ref="B487:C487"/>
    <mergeCell ref="B488:C488"/>
    <mergeCell ref="B477:C477"/>
    <mergeCell ref="B478:C478"/>
    <mergeCell ref="B479:C479"/>
    <mergeCell ref="B480:C480"/>
    <mergeCell ref="B481:C481"/>
    <mergeCell ref="B482:C482"/>
    <mergeCell ref="B471:C471"/>
    <mergeCell ref="B472:C472"/>
    <mergeCell ref="B473:C473"/>
    <mergeCell ref="B474:C474"/>
    <mergeCell ref="B475:C475"/>
    <mergeCell ref="B476:C476"/>
    <mergeCell ref="B501:C501"/>
    <mergeCell ref="B502:C502"/>
    <mergeCell ref="B503:C503"/>
    <mergeCell ref="B504:C504"/>
    <mergeCell ref="B505:C505"/>
    <mergeCell ref="B506:C506"/>
    <mergeCell ref="B495:C495"/>
    <mergeCell ref="B496:C496"/>
    <mergeCell ref="B497:C497"/>
    <mergeCell ref="B498:C498"/>
    <mergeCell ref="B499:C499"/>
    <mergeCell ref="B500:C500"/>
    <mergeCell ref="B489:C489"/>
    <mergeCell ref="B490:C490"/>
    <mergeCell ref="B491:C491"/>
    <mergeCell ref="B492:C492"/>
    <mergeCell ref="B493:C493"/>
    <mergeCell ref="B494:C494"/>
    <mergeCell ref="B519:C519"/>
    <mergeCell ref="B520:C520"/>
    <mergeCell ref="B521:C521"/>
    <mergeCell ref="B522:C522"/>
    <mergeCell ref="B523:C523"/>
    <mergeCell ref="B524:C524"/>
    <mergeCell ref="B513:C513"/>
    <mergeCell ref="B514:C514"/>
    <mergeCell ref="B515:C515"/>
    <mergeCell ref="B516:C516"/>
    <mergeCell ref="B517:C517"/>
    <mergeCell ref="B518:C518"/>
    <mergeCell ref="B507:C507"/>
    <mergeCell ref="B508:C508"/>
    <mergeCell ref="B509:C509"/>
    <mergeCell ref="B510:C510"/>
    <mergeCell ref="B511:C511"/>
    <mergeCell ref="B512:C512"/>
    <mergeCell ref="B537:C537"/>
    <mergeCell ref="B538:C538"/>
    <mergeCell ref="B539:C539"/>
    <mergeCell ref="B540:C540"/>
    <mergeCell ref="B541:C541"/>
    <mergeCell ref="B542:C542"/>
    <mergeCell ref="B531:C531"/>
    <mergeCell ref="B532:C532"/>
    <mergeCell ref="B533:C533"/>
    <mergeCell ref="B534:C534"/>
    <mergeCell ref="B535:C535"/>
    <mergeCell ref="B536:C536"/>
    <mergeCell ref="B525:C525"/>
    <mergeCell ref="B526:C526"/>
    <mergeCell ref="B527:C527"/>
    <mergeCell ref="B528:C528"/>
    <mergeCell ref="B529:C529"/>
    <mergeCell ref="B530:C530"/>
    <mergeCell ref="B555:C555"/>
    <mergeCell ref="B556:C556"/>
    <mergeCell ref="B557:C557"/>
    <mergeCell ref="B558:C558"/>
    <mergeCell ref="B559:C559"/>
    <mergeCell ref="B560:C560"/>
    <mergeCell ref="B549:C549"/>
    <mergeCell ref="B550:C550"/>
    <mergeCell ref="B551:C551"/>
    <mergeCell ref="B552:C552"/>
    <mergeCell ref="B553:C553"/>
    <mergeCell ref="B554:C554"/>
    <mergeCell ref="B543:C543"/>
    <mergeCell ref="B544:C544"/>
    <mergeCell ref="B545:C545"/>
    <mergeCell ref="B546:C546"/>
    <mergeCell ref="B547:C547"/>
    <mergeCell ref="B548:C548"/>
    <mergeCell ref="B573:C573"/>
    <mergeCell ref="B574:C574"/>
    <mergeCell ref="B575:C575"/>
    <mergeCell ref="B576:C576"/>
    <mergeCell ref="B577:C577"/>
    <mergeCell ref="B578:C578"/>
    <mergeCell ref="B567:C567"/>
    <mergeCell ref="B568:C568"/>
    <mergeCell ref="B569:C569"/>
    <mergeCell ref="B570:C570"/>
    <mergeCell ref="B571:C571"/>
    <mergeCell ref="B572:C572"/>
    <mergeCell ref="B561:C561"/>
    <mergeCell ref="B562:C562"/>
    <mergeCell ref="B563:C563"/>
    <mergeCell ref="B564:C564"/>
    <mergeCell ref="B565:C565"/>
    <mergeCell ref="B566:C566"/>
    <mergeCell ref="B591:C591"/>
    <mergeCell ref="B592:C592"/>
    <mergeCell ref="B593:C593"/>
    <mergeCell ref="B594:C594"/>
    <mergeCell ref="B595:C595"/>
    <mergeCell ref="B596:C596"/>
    <mergeCell ref="B585:C585"/>
    <mergeCell ref="B586:C586"/>
    <mergeCell ref="B587:C587"/>
    <mergeCell ref="B588:C588"/>
    <mergeCell ref="B589:C589"/>
    <mergeCell ref="B590:C590"/>
    <mergeCell ref="B579:C579"/>
    <mergeCell ref="B580:C580"/>
    <mergeCell ref="B581:C581"/>
    <mergeCell ref="B582:C582"/>
    <mergeCell ref="B583:C583"/>
    <mergeCell ref="B584:C584"/>
    <mergeCell ref="B609:C609"/>
    <mergeCell ref="B610:C610"/>
    <mergeCell ref="B611:C611"/>
    <mergeCell ref="B612:C612"/>
    <mergeCell ref="B613:C613"/>
    <mergeCell ref="B614:C614"/>
    <mergeCell ref="B603:C603"/>
    <mergeCell ref="B604:C604"/>
    <mergeCell ref="B605:C605"/>
    <mergeCell ref="B606:C606"/>
    <mergeCell ref="B607:C607"/>
    <mergeCell ref="B608:C608"/>
    <mergeCell ref="B597:C597"/>
    <mergeCell ref="B598:C598"/>
    <mergeCell ref="B599:C599"/>
    <mergeCell ref="B600:C600"/>
    <mergeCell ref="B601:C601"/>
    <mergeCell ref="B602:C602"/>
    <mergeCell ref="B627:C627"/>
    <mergeCell ref="B628:C628"/>
    <mergeCell ref="B629:C629"/>
    <mergeCell ref="B630:C630"/>
    <mergeCell ref="B631:C631"/>
    <mergeCell ref="B632:C632"/>
    <mergeCell ref="B621:C621"/>
    <mergeCell ref="B622:C622"/>
    <mergeCell ref="B623:C623"/>
    <mergeCell ref="B624:C624"/>
    <mergeCell ref="B625:C625"/>
    <mergeCell ref="B626:C626"/>
    <mergeCell ref="B615:C615"/>
    <mergeCell ref="B616:C616"/>
    <mergeCell ref="B617:C617"/>
    <mergeCell ref="B618:C618"/>
    <mergeCell ref="B619:C619"/>
    <mergeCell ref="B620:C620"/>
    <mergeCell ref="B645:C645"/>
    <mergeCell ref="B646:C646"/>
    <mergeCell ref="B647:C647"/>
    <mergeCell ref="B648:C648"/>
    <mergeCell ref="B649:C649"/>
    <mergeCell ref="B650:C650"/>
    <mergeCell ref="B639:C639"/>
    <mergeCell ref="B640:C640"/>
    <mergeCell ref="B641:C641"/>
    <mergeCell ref="B642:C642"/>
    <mergeCell ref="B643:C643"/>
    <mergeCell ref="B644:C644"/>
    <mergeCell ref="B633:C633"/>
    <mergeCell ref="B634:C634"/>
    <mergeCell ref="B635:C635"/>
    <mergeCell ref="B636:C636"/>
    <mergeCell ref="B637:C637"/>
    <mergeCell ref="B638:C638"/>
    <mergeCell ref="B663:C663"/>
    <mergeCell ref="B664:C664"/>
    <mergeCell ref="B665:C665"/>
    <mergeCell ref="B666:C666"/>
    <mergeCell ref="B667:C667"/>
    <mergeCell ref="B668:C668"/>
    <mergeCell ref="B657:C657"/>
    <mergeCell ref="B658:C658"/>
    <mergeCell ref="B659:C659"/>
    <mergeCell ref="B660:C660"/>
    <mergeCell ref="B661:C661"/>
    <mergeCell ref="B662:C662"/>
    <mergeCell ref="B651:C651"/>
    <mergeCell ref="B652:C652"/>
    <mergeCell ref="B653:C653"/>
    <mergeCell ref="B654:C654"/>
    <mergeCell ref="B655:C655"/>
    <mergeCell ref="B656:C656"/>
    <mergeCell ref="B681:C681"/>
    <mergeCell ref="B682:C682"/>
    <mergeCell ref="B683:C683"/>
    <mergeCell ref="B684:C684"/>
    <mergeCell ref="B685:C685"/>
    <mergeCell ref="B686:C686"/>
    <mergeCell ref="B675:C675"/>
    <mergeCell ref="B676:C676"/>
    <mergeCell ref="B677:C677"/>
    <mergeCell ref="B678:C678"/>
    <mergeCell ref="B679:C679"/>
    <mergeCell ref="B680:C680"/>
    <mergeCell ref="B669:C669"/>
    <mergeCell ref="B670:C670"/>
    <mergeCell ref="B671:C671"/>
    <mergeCell ref="B672:C672"/>
    <mergeCell ref="B673:C673"/>
    <mergeCell ref="B674:C674"/>
    <mergeCell ref="B699:C699"/>
    <mergeCell ref="B700:C700"/>
    <mergeCell ref="B701:C701"/>
    <mergeCell ref="B702:C702"/>
    <mergeCell ref="B703:C703"/>
    <mergeCell ref="B704:C704"/>
    <mergeCell ref="B693:C693"/>
    <mergeCell ref="B694:C694"/>
    <mergeCell ref="B695:C695"/>
    <mergeCell ref="B696:C696"/>
    <mergeCell ref="B697:C697"/>
    <mergeCell ref="B698:C698"/>
    <mergeCell ref="B687:C687"/>
    <mergeCell ref="B688:C688"/>
    <mergeCell ref="B689:C689"/>
    <mergeCell ref="B690:C690"/>
    <mergeCell ref="B691:C691"/>
    <mergeCell ref="B692:C692"/>
    <mergeCell ref="B717:C717"/>
    <mergeCell ref="B718:C718"/>
    <mergeCell ref="B719:C719"/>
    <mergeCell ref="B720:C720"/>
    <mergeCell ref="B721:C721"/>
    <mergeCell ref="B722:C722"/>
    <mergeCell ref="B711:C711"/>
    <mergeCell ref="B712:C712"/>
    <mergeCell ref="B713:C713"/>
    <mergeCell ref="B714:C714"/>
    <mergeCell ref="B715:C715"/>
    <mergeCell ref="B716:C716"/>
    <mergeCell ref="B705:C705"/>
    <mergeCell ref="B706:C706"/>
    <mergeCell ref="B707:C707"/>
    <mergeCell ref="B708:C708"/>
    <mergeCell ref="B709:C709"/>
    <mergeCell ref="B710:C710"/>
    <mergeCell ref="B745:C745"/>
    <mergeCell ref="B746:C746"/>
    <mergeCell ref="B735:C735"/>
    <mergeCell ref="B736:C736"/>
    <mergeCell ref="B737:C737"/>
    <mergeCell ref="B738:C738"/>
    <mergeCell ref="B739:C739"/>
    <mergeCell ref="B740:C740"/>
    <mergeCell ref="B729:C729"/>
    <mergeCell ref="B730:C730"/>
    <mergeCell ref="B731:C731"/>
    <mergeCell ref="B732:C732"/>
    <mergeCell ref="B733:C733"/>
    <mergeCell ref="B734:C734"/>
    <mergeCell ref="B723:C723"/>
    <mergeCell ref="B724:C724"/>
    <mergeCell ref="B725:C725"/>
    <mergeCell ref="B726:C726"/>
    <mergeCell ref="B727:C727"/>
    <mergeCell ref="B728:C728"/>
    <mergeCell ref="D29:E29"/>
    <mergeCell ref="D30:E30"/>
    <mergeCell ref="D31:E31"/>
    <mergeCell ref="D32:E32"/>
    <mergeCell ref="D33:E33"/>
    <mergeCell ref="D34:E34"/>
    <mergeCell ref="D23:E23"/>
    <mergeCell ref="D24:E24"/>
    <mergeCell ref="D25:E25"/>
    <mergeCell ref="D26:E26"/>
    <mergeCell ref="D27:E27"/>
    <mergeCell ref="D28:E28"/>
    <mergeCell ref="B753:C753"/>
    <mergeCell ref="D15:E15"/>
    <mergeCell ref="D16:E16"/>
    <mergeCell ref="D17:E17"/>
    <mergeCell ref="D14:E14"/>
    <mergeCell ref="D18:E18"/>
    <mergeCell ref="D19:E19"/>
    <mergeCell ref="D20:E20"/>
    <mergeCell ref="D21:E21"/>
    <mergeCell ref="D22:E22"/>
    <mergeCell ref="B747:C747"/>
    <mergeCell ref="B748:C748"/>
    <mergeCell ref="B749:C749"/>
    <mergeCell ref="B750:C750"/>
    <mergeCell ref="B751:C751"/>
    <mergeCell ref="B752:C752"/>
    <mergeCell ref="B741:C741"/>
    <mergeCell ref="B742:C742"/>
    <mergeCell ref="B743:C743"/>
    <mergeCell ref="B744:C744"/>
    <mergeCell ref="D47:E47"/>
    <mergeCell ref="D48:E48"/>
    <mergeCell ref="D49:E49"/>
    <mergeCell ref="D50:E50"/>
    <mergeCell ref="D51:E51"/>
    <mergeCell ref="D52:E52"/>
    <mergeCell ref="D41:E41"/>
    <mergeCell ref="D42:E42"/>
    <mergeCell ref="D43:E43"/>
    <mergeCell ref="D44:E44"/>
    <mergeCell ref="D45:E45"/>
    <mergeCell ref="D46:E46"/>
    <mergeCell ref="D35:E35"/>
    <mergeCell ref="D36:E36"/>
    <mergeCell ref="D37:E37"/>
    <mergeCell ref="D38:E38"/>
    <mergeCell ref="D39:E39"/>
    <mergeCell ref="D40:E40"/>
    <mergeCell ref="D65:E65"/>
    <mergeCell ref="D66:E66"/>
    <mergeCell ref="D67:E67"/>
    <mergeCell ref="D68:E68"/>
    <mergeCell ref="D69:E69"/>
    <mergeCell ref="D70:E70"/>
    <mergeCell ref="D59:E59"/>
    <mergeCell ref="D60:E60"/>
    <mergeCell ref="D61:E61"/>
    <mergeCell ref="D62:E62"/>
    <mergeCell ref="D63:E63"/>
    <mergeCell ref="D64:E64"/>
    <mergeCell ref="D53:E53"/>
    <mergeCell ref="D54:E54"/>
    <mergeCell ref="D55:E55"/>
    <mergeCell ref="D56:E56"/>
    <mergeCell ref="D57:E57"/>
    <mergeCell ref="D58:E58"/>
    <mergeCell ref="D83:E83"/>
    <mergeCell ref="D84:E84"/>
    <mergeCell ref="D85:E85"/>
    <mergeCell ref="D86:E86"/>
    <mergeCell ref="D87:E87"/>
    <mergeCell ref="D88:E88"/>
    <mergeCell ref="D77:E77"/>
    <mergeCell ref="D78:E78"/>
    <mergeCell ref="D79:E79"/>
    <mergeCell ref="D80:E80"/>
    <mergeCell ref="D81:E81"/>
    <mergeCell ref="D82:E82"/>
    <mergeCell ref="D71:E71"/>
    <mergeCell ref="D72:E72"/>
    <mergeCell ref="D73:E73"/>
    <mergeCell ref="D74:E74"/>
    <mergeCell ref="D75:E75"/>
    <mergeCell ref="D76:E76"/>
    <mergeCell ref="D101:E101"/>
    <mergeCell ref="D102:E102"/>
    <mergeCell ref="D103:E103"/>
    <mergeCell ref="D104:E104"/>
    <mergeCell ref="D105:E105"/>
    <mergeCell ref="D106:E106"/>
    <mergeCell ref="D95:E95"/>
    <mergeCell ref="D96:E96"/>
    <mergeCell ref="D97:E97"/>
    <mergeCell ref="D98:E98"/>
    <mergeCell ref="D99:E99"/>
    <mergeCell ref="D100:E100"/>
    <mergeCell ref="D89:E89"/>
    <mergeCell ref="D90:E90"/>
    <mergeCell ref="D91:E91"/>
    <mergeCell ref="D92:E92"/>
    <mergeCell ref="D93:E93"/>
    <mergeCell ref="D94:E94"/>
    <mergeCell ref="D119:E119"/>
    <mergeCell ref="D120:E120"/>
    <mergeCell ref="D121:E121"/>
    <mergeCell ref="D122:E122"/>
    <mergeCell ref="D123:E123"/>
    <mergeCell ref="D124:E124"/>
    <mergeCell ref="D113:E113"/>
    <mergeCell ref="D114:E114"/>
    <mergeCell ref="D115:E115"/>
    <mergeCell ref="D116:E116"/>
    <mergeCell ref="D117:E117"/>
    <mergeCell ref="D118:E118"/>
    <mergeCell ref="D107:E107"/>
    <mergeCell ref="D108:E108"/>
    <mergeCell ref="D109:E109"/>
    <mergeCell ref="D110:E110"/>
    <mergeCell ref="D111:E111"/>
    <mergeCell ref="D112:E112"/>
    <mergeCell ref="D137:E137"/>
    <mergeCell ref="D138:E138"/>
    <mergeCell ref="D139:E139"/>
    <mergeCell ref="D140:E140"/>
    <mergeCell ref="D141:E141"/>
    <mergeCell ref="D142:E142"/>
    <mergeCell ref="D131:E131"/>
    <mergeCell ref="D132:E132"/>
    <mergeCell ref="D133:E133"/>
    <mergeCell ref="D134:E134"/>
    <mergeCell ref="D135:E135"/>
    <mergeCell ref="D136:E136"/>
    <mergeCell ref="D125:E125"/>
    <mergeCell ref="D126:E126"/>
    <mergeCell ref="D127:E127"/>
    <mergeCell ref="D128:E128"/>
    <mergeCell ref="D129:E129"/>
    <mergeCell ref="D130:E130"/>
    <mergeCell ref="D155:E155"/>
    <mergeCell ref="D156:E156"/>
    <mergeCell ref="D157:E157"/>
    <mergeCell ref="D158:E158"/>
    <mergeCell ref="D159:E159"/>
    <mergeCell ref="D160:E160"/>
    <mergeCell ref="D149:E149"/>
    <mergeCell ref="D150:E150"/>
    <mergeCell ref="D151:E151"/>
    <mergeCell ref="D152:E152"/>
    <mergeCell ref="D153:E153"/>
    <mergeCell ref="D154:E154"/>
    <mergeCell ref="D143:E143"/>
    <mergeCell ref="D144:E144"/>
    <mergeCell ref="D145:E145"/>
    <mergeCell ref="D146:E146"/>
    <mergeCell ref="D147:E147"/>
    <mergeCell ref="D148:E148"/>
    <mergeCell ref="D173:E173"/>
    <mergeCell ref="D174:E174"/>
    <mergeCell ref="D175:E175"/>
    <mergeCell ref="D176:E176"/>
    <mergeCell ref="D177:E177"/>
    <mergeCell ref="D178:E178"/>
    <mergeCell ref="D167:E167"/>
    <mergeCell ref="D168:E168"/>
    <mergeCell ref="D169:E169"/>
    <mergeCell ref="D170:E170"/>
    <mergeCell ref="D171:E171"/>
    <mergeCell ref="D172:E172"/>
    <mergeCell ref="D161:E161"/>
    <mergeCell ref="D162:E162"/>
    <mergeCell ref="D163:E163"/>
    <mergeCell ref="D164:E164"/>
    <mergeCell ref="D165:E165"/>
    <mergeCell ref="D166:E166"/>
    <mergeCell ref="D191:E191"/>
    <mergeCell ref="D192:E192"/>
    <mergeCell ref="D193:E193"/>
    <mergeCell ref="D194:E194"/>
    <mergeCell ref="D195:E195"/>
    <mergeCell ref="D196:E196"/>
    <mergeCell ref="D185:E185"/>
    <mergeCell ref="D186:E186"/>
    <mergeCell ref="D187:E187"/>
    <mergeCell ref="D188:E188"/>
    <mergeCell ref="D189:E189"/>
    <mergeCell ref="D190:E190"/>
    <mergeCell ref="D179:E179"/>
    <mergeCell ref="D180:E180"/>
    <mergeCell ref="D181:E181"/>
    <mergeCell ref="D182:E182"/>
    <mergeCell ref="D183:E183"/>
    <mergeCell ref="D184:E184"/>
    <mergeCell ref="D209:E209"/>
    <mergeCell ref="D210:E210"/>
    <mergeCell ref="D211:E211"/>
    <mergeCell ref="D212:E212"/>
    <mergeCell ref="D213:E213"/>
    <mergeCell ref="D214:E214"/>
    <mergeCell ref="D203:E203"/>
    <mergeCell ref="D204:E204"/>
    <mergeCell ref="D205:E205"/>
    <mergeCell ref="D206:E206"/>
    <mergeCell ref="D207:E207"/>
    <mergeCell ref="D208:E208"/>
    <mergeCell ref="D197:E197"/>
    <mergeCell ref="D198:E198"/>
    <mergeCell ref="D199:E199"/>
    <mergeCell ref="D200:E200"/>
    <mergeCell ref="D201:E201"/>
    <mergeCell ref="D202:E202"/>
    <mergeCell ref="D227:E227"/>
    <mergeCell ref="D228:E228"/>
    <mergeCell ref="D229:E229"/>
    <mergeCell ref="D230:E230"/>
    <mergeCell ref="D231:E231"/>
    <mergeCell ref="D232:E232"/>
    <mergeCell ref="D221:E221"/>
    <mergeCell ref="D222:E222"/>
    <mergeCell ref="D223:E223"/>
    <mergeCell ref="D224:E224"/>
    <mergeCell ref="D225:E225"/>
    <mergeCell ref="D226:E226"/>
    <mergeCell ref="D215:E215"/>
    <mergeCell ref="D216:E216"/>
    <mergeCell ref="D217:E217"/>
    <mergeCell ref="D218:E218"/>
    <mergeCell ref="D219:E219"/>
    <mergeCell ref="D220:E220"/>
    <mergeCell ref="D245:E245"/>
    <mergeCell ref="D246:E246"/>
    <mergeCell ref="D247:E247"/>
    <mergeCell ref="D248:E248"/>
    <mergeCell ref="D249:E249"/>
    <mergeCell ref="D250:E250"/>
    <mergeCell ref="D239:E239"/>
    <mergeCell ref="D240:E240"/>
    <mergeCell ref="D241:E241"/>
    <mergeCell ref="D242:E242"/>
    <mergeCell ref="D243:E243"/>
    <mergeCell ref="D244:E244"/>
    <mergeCell ref="D233:E233"/>
    <mergeCell ref="D234:E234"/>
    <mergeCell ref="D235:E235"/>
    <mergeCell ref="D236:E236"/>
    <mergeCell ref="D237:E237"/>
    <mergeCell ref="D238:E238"/>
    <mergeCell ref="D263:E263"/>
    <mergeCell ref="D264:E264"/>
    <mergeCell ref="D265:E265"/>
    <mergeCell ref="D266:E266"/>
    <mergeCell ref="D267:E267"/>
    <mergeCell ref="D268:E268"/>
    <mergeCell ref="D257:E257"/>
    <mergeCell ref="D258:E258"/>
    <mergeCell ref="D259:E259"/>
    <mergeCell ref="D260:E260"/>
    <mergeCell ref="D261:E261"/>
    <mergeCell ref="D262:E262"/>
    <mergeCell ref="D251:E251"/>
    <mergeCell ref="D252:E252"/>
    <mergeCell ref="D253:E253"/>
    <mergeCell ref="D254:E254"/>
    <mergeCell ref="D255:E255"/>
    <mergeCell ref="D256:E256"/>
    <mergeCell ref="D281:E281"/>
    <mergeCell ref="D282:E282"/>
    <mergeCell ref="D283:E283"/>
    <mergeCell ref="D284:E284"/>
    <mergeCell ref="D285:E285"/>
    <mergeCell ref="D286:E286"/>
    <mergeCell ref="D275:E275"/>
    <mergeCell ref="D276:E276"/>
    <mergeCell ref="D277:E277"/>
    <mergeCell ref="D278:E278"/>
    <mergeCell ref="D279:E279"/>
    <mergeCell ref="D280:E280"/>
    <mergeCell ref="D269:E269"/>
    <mergeCell ref="D270:E270"/>
    <mergeCell ref="D271:E271"/>
    <mergeCell ref="D272:E272"/>
    <mergeCell ref="D273:E273"/>
    <mergeCell ref="D274:E274"/>
    <mergeCell ref="D299:E299"/>
    <mergeCell ref="D300:E300"/>
    <mergeCell ref="D301:E301"/>
    <mergeCell ref="D302:E302"/>
    <mergeCell ref="D303:E303"/>
    <mergeCell ref="D304:E304"/>
    <mergeCell ref="D293:E293"/>
    <mergeCell ref="D294:E294"/>
    <mergeCell ref="D295:E295"/>
    <mergeCell ref="D296:E296"/>
    <mergeCell ref="D297:E297"/>
    <mergeCell ref="D298:E298"/>
    <mergeCell ref="D287:E287"/>
    <mergeCell ref="D288:E288"/>
    <mergeCell ref="D289:E289"/>
    <mergeCell ref="D290:E290"/>
    <mergeCell ref="D291:E291"/>
    <mergeCell ref="D292:E292"/>
    <mergeCell ref="D317:E317"/>
    <mergeCell ref="D318:E318"/>
    <mergeCell ref="D319:E319"/>
    <mergeCell ref="D320:E320"/>
    <mergeCell ref="D321:E321"/>
    <mergeCell ref="D322:E322"/>
    <mergeCell ref="D311:E311"/>
    <mergeCell ref="D312:E312"/>
    <mergeCell ref="D313:E313"/>
    <mergeCell ref="D314:E314"/>
    <mergeCell ref="D315:E315"/>
    <mergeCell ref="D316:E316"/>
    <mergeCell ref="D305:E305"/>
    <mergeCell ref="D306:E306"/>
    <mergeCell ref="D307:E307"/>
    <mergeCell ref="D308:E308"/>
    <mergeCell ref="D309:E309"/>
    <mergeCell ref="D310:E310"/>
    <mergeCell ref="D335:E335"/>
    <mergeCell ref="D336:E336"/>
    <mergeCell ref="D337:E337"/>
    <mergeCell ref="D338:E338"/>
    <mergeCell ref="D339:E339"/>
    <mergeCell ref="D340:E340"/>
    <mergeCell ref="D329:E329"/>
    <mergeCell ref="D330:E330"/>
    <mergeCell ref="D331:E331"/>
    <mergeCell ref="D332:E332"/>
    <mergeCell ref="D333:E333"/>
    <mergeCell ref="D334:E334"/>
    <mergeCell ref="D323:E323"/>
    <mergeCell ref="D324:E324"/>
    <mergeCell ref="D325:E325"/>
    <mergeCell ref="D326:E326"/>
    <mergeCell ref="D327:E327"/>
    <mergeCell ref="D328:E328"/>
    <mergeCell ref="D353:E353"/>
    <mergeCell ref="D354:E354"/>
    <mergeCell ref="D355:E355"/>
    <mergeCell ref="D356:E356"/>
    <mergeCell ref="D357:E357"/>
    <mergeCell ref="D358:E358"/>
    <mergeCell ref="D347:E347"/>
    <mergeCell ref="D348:E348"/>
    <mergeCell ref="D349:E349"/>
    <mergeCell ref="D350:E350"/>
    <mergeCell ref="D351:E351"/>
    <mergeCell ref="D352:E352"/>
    <mergeCell ref="D341:E341"/>
    <mergeCell ref="D342:E342"/>
    <mergeCell ref="D343:E343"/>
    <mergeCell ref="D344:E344"/>
    <mergeCell ref="D345:E345"/>
    <mergeCell ref="D346:E346"/>
    <mergeCell ref="D371:E371"/>
    <mergeCell ref="D372:E372"/>
    <mergeCell ref="D373:E373"/>
    <mergeCell ref="D374:E374"/>
    <mergeCell ref="D375:E375"/>
    <mergeCell ref="D376:E376"/>
    <mergeCell ref="D365:E365"/>
    <mergeCell ref="D366:E366"/>
    <mergeCell ref="D367:E367"/>
    <mergeCell ref="D368:E368"/>
    <mergeCell ref="D369:E369"/>
    <mergeCell ref="D370:E370"/>
    <mergeCell ref="D359:E359"/>
    <mergeCell ref="D360:E360"/>
    <mergeCell ref="D361:E361"/>
    <mergeCell ref="D362:E362"/>
    <mergeCell ref="D363:E363"/>
    <mergeCell ref="D364:E364"/>
    <mergeCell ref="D389:E389"/>
    <mergeCell ref="D390:E390"/>
    <mergeCell ref="D391:E391"/>
    <mergeCell ref="D392:E392"/>
    <mergeCell ref="D393:E393"/>
    <mergeCell ref="D394:E394"/>
    <mergeCell ref="D383:E383"/>
    <mergeCell ref="D384:E384"/>
    <mergeCell ref="D385:E385"/>
    <mergeCell ref="D386:E386"/>
    <mergeCell ref="D387:E387"/>
    <mergeCell ref="D388:E388"/>
    <mergeCell ref="D377:E377"/>
    <mergeCell ref="D378:E378"/>
    <mergeCell ref="D379:E379"/>
    <mergeCell ref="D380:E380"/>
    <mergeCell ref="D381:E381"/>
    <mergeCell ref="D382:E382"/>
    <mergeCell ref="D407:E407"/>
    <mergeCell ref="D408:E408"/>
    <mergeCell ref="D409:E409"/>
    <mergeCell ref="D410:E410"/>
    <mergeCell ref="D411:E411"/>
    <mergeCell ref="D412:E412"/>
    <mergeCell ref="D401:E401"/>
    <mergeCell ref="D402:E402"/>
    <mergeCell ref="D403:E403"/>
    <mergeCell ref="D404:E404"/>
    <mergeCell ref="D405:E405"/>
    <mergeCell ref="D406:E406"/>
    <mergeCell ref="D395:E395"/>
    <mergeCell ref="D396:E396"/>
    <mergeCell ref="D397:E397"/>
    <mergeCell ref="D398:E398"/>
    <mergeCell ref="D399:E399"/>
    <mergeCell ref="D400:E400"/>
    <mergeCell ref="D425:E425"/>
    <mergeCell ref="D426:E426"/>
    <mergeCell ref="D427:E427"/>
    <mergeCell ref="D428:E428"/>
    <mergeCell ref="D429:E429"/>
    <mergeCell ref="D430:E430"/>
    <mergeCell ref="D419:E419"/>
    <mergeCell ref="D420:E420"/>
    <mergeCell ref="D421:E421"/>
    <mergeCell ref="D422:E422"/>
    <mergeCell ref="D423:E423"/>
    <mergeCell ref="D424:E424"/>
    <mergeCell ref="D413:E413"/>
    <mergeCell ref="D414:E414"/>
    <mergeCell ref="D415:E415"/>
    <mergeCell ref="D416:E416"/>
    <mergeCell ref="D417:E417"/>
    <mergeCell ref="D418:E418"/>
    <mergeCell ref="D443:E443"/>
    <mergeCell ref="D444:E444"/>
    <mergeCell ref="D445:E445"/>
    <mergeCell ref="D446:E446"/>
    <mergeCell ref="D447:E447"/>
    <mergeCell ref="D448:E448"/>
    <mergeCell ref="D437:E437"/>
    <mergeCell ref="D438:E438"/>
    <mergeCell ref="D439:E439"/>
    <mergeCell ref="D440:E440"/>
    <mergeCell ref="D441:E441"/>
    <mergeCell ref="D442:E442"/>
    <mergeCell ref="D431:E431"/>
    <mergeCell ref="D432:E432"/>
    <mergeCell ref="D433:E433"/>
    <mergeCell ref="D434:E434"/>
    <mergeCell ref="D435:E435"/>
    <mergeCell ref="D436:E436"/>
    <mergeCell ref="D461:E461"/>
    <mergeCell ref="D462:E462"/>
    <mergeCell ref="D463:E463"/>
    <mergeCell ref="D464:E464"/>
    <mergeCell ref="D465:E465"/>
    <mergeCell ref="D466:E466"/>
    <mergeCell ref="D455:E455"/>
    <mergeCell ref="D456:E456"/>
    <mergeCell ref="D457:E457"/>
    <mergeCell ref="D458:E458"/>
    <mergeCell ref="D459:E459"/>
    <mergeCell ref="D460:E460"/>
    <mergeCell ref="D449:E449"/>
    <mergeCell ref="D450:E450"/>
    <mergeCell ref="D451:E451"/>
    <mergeCell ref="D452:E452"/>
    <mergeCell ref="D453:E453"/>
    <mergeCell ref="D454:E454"/>
    <mergeCell ref="D479:E479"/>
    <mergeCell ref="D480:E480"/>
    <mergeCell ref="D481:E481"/>
    <mergeCell ref="D482:E482"/>
    <mergeCell ref="D483:E483"/>
    <mergeCell ref="D484:E484"/>
    <mergeCell ref="D473:E473"/>
    <mergeCell ref="D474:E474"/>
    <mergeCell ref="D475:E475"/>
    <mergeCell ref="D476:E476"/>
    <mergeCell ref="D477:E477"/>
    <mergeCell ref="D478:E478"/>
    <mergeCell ref="D467:E467"/>
    <mergeCell ref="D468:E468"/>
    <mergeCell ref="D469:E469"/>
    <mergeCell ref="D470:E470"/>
    <mergeCell ref="D471:E471"/>
    <mergeCell ref="D472:E472"/>
    <mergeCell ref="D497:E497"/>
    <mergeCell ref="D498:E498"/>
    <mergeCell ref="D499:E499"/>
    <mergeCell ref="D500:E500"/>
    <mergeCell ref="D501:E501"/>
    <mergeCell ref="D502:E502"/>
    <mergeCell ref="D491:E491"/>
    <mergeCell ref="D492:E492"/>
    <mergeCell ref="D493:E493"/>
    <mergeCell ref="D494:E494"/>
    <mergeCell ref="D495:E495"/>
    <mergeCell ref="D496:E496"/>
    <mergeCell ref="D485:E485"/>
    <mergeCell ref="D486:E486"/>
    <mergeCell ref="D487:E487"/>
    <mergeCell ref="D488:E488"/>
    <mergeCell ref="D489:E489"/>
    <mergeCell ref="D490:E490"/>
    <mergeCell ref="D515:E515"/>
    <mergeCell ref="D516:E516"/>
    <mergeCell ref="D517:E517"/>
    <mergeCell ref="D518:E518"/>
    <mergeCell ref="D519:E519"/>
    <mergeCell ref="D520:E520"/>
    <mergeCell ref="D509:E509"/>
    <mergeCell ref="D510:E510"/>
    <mergeCell ref="D511:E511"/>
    <mergeCell ref="D512:E512"/>
    <mergeCell ref="D513:E513"/>
    <mergeCell ref="D514:E514"/>
    <mergeCell ref="D503:E503"/>
    <mergeCell ref="D504:E504"/>
    <mergeCell ref="D505:E505"/>
    <mergeCell ref="D506:E506"/>
    <mergeCell ref="D507:E507"/>
    <mergeCell ref="D508:E508"/>
    <mergeCell ref="D533:E533"/>
    <mergeCell ref="D534:E534"/>
    <mergeCell ref="D535:E535"/>
    <mergeCell ref="D536:E536"/>
    <mergeCell ref="D537:E537"/>
    <mergeCell ref="D538:E538"/>
    <mergeCell ref="D527:E527"/>
    <mergeCell ref="D528:E528"/>
    <mergeCell ref="D529:E529"/>
    <mergeCell ref="D530:E530"/>
    <mergeCell ref="D531:E531"/>
    <mergeCell ref="D532:E532"/>
    <mergeCell ref="D521:E521"/>
    <mergeCell ref="D522:E522"/>
    <mergeCell ref="D523:E523"/>
    <mergeCell ref="D524:E524"/>
    <mergeCell ref="D525:E525"/>
    <mergeCell ref="D526:E526"/>
    <mergeCell ref="D551:E551"/>
    <mergeCell ref="D552:E552"/>
    <mergeCell ref="D553:E553"/>
    <mergeCell ref="D554:E554"/>
    <mergeCell ref="D555:E555"/>
    <mergeCell ref="D556:E556"/>
    <mergeCell ref="D545:E545"/>
    <mergeCell ref="D546:E546"/>
    <mergeCell ref="D547:E547"/>
    <mergeCell ref="D548:E548"/>
    <mergeCell ref="D549:E549"/>
    <mergeCell ref="D550:E550"/>
    <mergeCell ref="D539:E539"/>
    <mergeCell ref="D540:E540"/>
    <mergeCell ref="D541:E541"/>
    <mergeCell ref="D542:E542"/>
    <mergeCell ref="D543:E543"/>
    <mergeCell ref="D544:E544"/>
    <mergeCell ref="D569:E569"/>
    <mergeCell ref="D570:E570"/>
    <mergeCell ref="D571:E571"/>
    <mergeCell ref="D572:E572"/>
    <mergeCell ref="D573:E573"/>
    <mergeCell ref="D574:E574"/>
    <mergeCell ref="D563:E563"/>
    <mergeCell ref="D564:E564"/>
    <mergeCell ref="D565:E565"/>
    <mergeCell ref="D566:E566"/>
    <mergeCell ref="D567:E567"/>
    <mergeCell ref="D568:E568"/>
    <mergeCell ref="D557:E557"/>
    <mergeCell ref="D558:E558"/>
    <mergeCell ref="D559:E559"/>
    <mergeCell ref="D560:E560"/>
    <mergeCell ref="D561:E561"/>
    <mergeCell ref="D562:E562"/>
    <mergeCell ref="D587:E587"/>
    <mergeCell ref="D588:E588"/>
    <mergeCell ref="D589:E589"/>
    <mergeCell ref="D590:E590"/>
    <mergeCell ref="D591:E591"/>
    <mergeCell ref="D592:E592"/>
    <mergeCell ref="D581:E581"/>
    <mergeCell ref="D582:E582"/>
    <mergeCell ref="D583:E583"/>
    <mergeCell ref="D584:E584"/>
    <mergeCell ref="D585:E585"/>
    <mergeCell ref="D586:E586"/>
    <mergeCell ref="D575:E575"/>
    <mergeCell ref="D576:E576"/>
    <mergeCell ref="D577:E577"/>
    <mergeCell ref="D578:E578"/>
    <mergeCell ref="D579:E579"/>
    <mergeCell ref="D580:E580"/>
    <mergeCell ref="D605:E605"/>
    <mergeCell ref="D606:E606"/>
    <mergeCell ref="D607:E607"/>
    <mergeCell ref="D608:E608"/>
    <mergeCell ref="D609:E609"/>
    <mergeCell ref="D610:E610"/>
    <mergeCell ref="D599:E599"/>
    <mergeCell ref="D600:E600"/>
    <mergeCell ref="D601:E601"/>
    <mergeCell ref="D602:E602"/>
    <mergeCell ref="D603:E603"/>
    <mergeCell ref="D604:E604"/>
    <mergeCell ref="D593:E593"/>
    <mergeCell ref="D594:E594"/>
    <mergeCell ref="D595:E595"/>
    <mergeCell ref="D596:E596"/>
    <mergeCell ref="D597:E597"/>
    <mergeCell ref="D598:E598"/>
    <mergeCell ref="D623:E623"/>
    <mergeCell ref="D624:E624"/>
    <mergeCell ref="D625:E625"/>
    <mergeCell ref="D626:E626"/>
    <mergeCell ref="D627:E627"/>
    <mergeCell ref="D628:E628"/>
    <mergeCell ref="D617:E617"/>
    <mergeCell ref="D618:E618"/>
    <mergeCell ref="D619:E619"/>
    <mergeCell ref="D620:E620"/>
    <mergeCell ref="D621:E621"/>
    <mergeCell ref="D622:E622"/>
    <mergeCell ref="D611:E611"/>
    <mergeCell ref="D612:E612"/>
    <mergeCell ref="D613:E613"/>
    <mergeCell ref="D614:E614"/>
    <mergeCell ref="D615:E615"/>
    <mergeCell ref="D616:E616"/>
    <mergeCell ref="D641:E641"/>
    <mergeCell ref="D642:E642"/>
    <mergeCell ref="D643:E643"/>
    <mergeCell ref="D644:E644"/>
    <mergeCell ref="D645:E645"/>
    <mergeCell ref="D646:E646"/>
    <mergeCell ref="D635:E635"/>
    <mergeCell ref="D636:E636"/>
    <mergeCell ref="D637:E637"/>
    <mergeCell ref="D638:E638"/>
    <mergeCell ref="D639:E639"/>
    <mergeCell ref="D640:E640"/>
    <mergeCell ref="D629:E629"/>
    <mergeCell ref="D630:E630"/>
    <mergeCell ref="D631:E631"/>
    <mergeCell ref="D632:E632"/>
    <mergeCell ref="D633:E633"/>
    <mergeCell ref="D634:E634"/>
    <mergeCell ref="D659:E659"/>
    <mergeCell ref="D660:E660"/>
    <mergeCell ref="D661:E661"/>
    <mergeCell ref="D662:E662"/>
    <mergeCell ref="D663:E663"/>
    <mergeCell ref="D664:E664"/>
    <mergeCell ref="D653:E653"/>
    <mergeCell ref="D654:E654"/>
    <mergeCell ref="D655:E655"/>
    <mergeCell ref="D656:E656"/>
    <mergeCell ref="D657:E657"/>
    <mergeCell ref="D658:E658"/>
    <mergeCell ref="D647:E647"/>
    <mergeCell ref="D648:E648"/>
    <mergeCell ref="D649:E649"/>
    <mergeCell ref="D650:E650"/>
    <mergeCell ref="D651:E651"/>
    <mergeCell ref="D652:E652"/>
    <mergeCell ref="D677:E677"/>
    <mergeCell ref="D678:E678"/>
    <mergeCell ref="D679:E679"/>
    <mergeCell ref="D680:E680"/>
    <mergeCell ref="D681:E681"/>
    <mergeCell ref="D682:E682"/>
    <mergeCell ref="D671:E671"/>
    <mergeCell ref="D672:E672"/>
    <mergeCell ref="D673:E673"/>
    <mergeCell ref="D674:E674"/>
    <mergeCell ref="D675:E675"/>
    <mergeCell ref="D676:E676"/>
    <mergeCell ref="D665:E665"/>
    <mergeCell ref="D666:E666"/>
    <mergeCell ref="D667:E667"/>
    <mergeCell ref="D668:E668"/>
    <mergeCell ref="D669:E669"/>
    <mergeCell ref="D670:E670"/>
    <mergeCell ref="D695:E695"/>
    <mergeCell ref="D696:E696"/>
    <mergeCell ref="D697:E697"/>
    <mergeCell ref="D698:E698"/>
    <mergeCell ref="D699:E699"/>
    <mergeCell ref="D700:E700"/>
    <mergeCell ref="D689:E689"/>
    <mergeCell ref="D690:E690"/>
    <mergeCell ref="D691:E691"/>
    <mergeCell ref="D692:E692"/>
    <mergeCell ref="D693:E693"/>
    <mergeCell ref="D694:E694"/>
    <mergeCell ref="D683:E683"/>
    <mergeCell ref="D684:E684"/>
    <mergeCell ref="D685:E685"/>
    <mergeCell ref="D686:E686"/>
    <mergeCell ref="D687:E687"/>
    <mergeCell ref="D688:E688"/>
    <mergeCell ref="D713:E713"/>
    <mergeCell ref="D714:E714"/>
    <mergeCell ref="D715:E715"/>
    <mergeCell ref="D716:E716"/>
    <mergeCell ref="D717:E717"/>
    <mergeCell ref="D718:E718"/>
    <mergeCell ref="D707:E707"/>
    <mergeCell ref="D708:E708"/>
    <mergeCell ref="D709:E709"/>
    <mergeCell ref="D710:E710"/>
    <mergeCell ref="D711:E711"/>
    <mergeCell ref="D712:E712"/>
    <mergeCell ref="D701:E701"/>
    <mergeCell ref="D702:E702"/>
    <mergeCell ref="D703:E703"/>
    <mergeCell ref="D704:E704"/>
    <mergeCell ref="D705:E705"/>
    <mergeCell ref="D706:E706"/>
    <mergeCell ref="D731:E731"/>
    <mergeCell ref="D732:E732"/>
    <mergeCell ref="D733:E733"/>
    <mergeCell ref="D734:E734"/>
    <mergeCell ref="D735:E735"/>
    <mergeCell ref="D736:E736"/>
    <mergeCell ref="D725:E725"/>
    <mergeCell ref="D726:E726"/>
    <mergeCell ref="D727:E727"/>
    <mergeCell ref="D728:E728"/>
    <mergeCell ref="D729:E729"/>
    <mergeCell ref="D730:E730"/>
    <mergeCell ref="D719:E719"/>
    <mergeCell ref="D720:E720"/>
    <mergeCell ref="D721:E721"/>
    <mergeCell ref="D722:E722"/>
    <mergeCell ref="D723:E723"/>
    <mergeCell ref="D724:E724"/>
    <mergeCell ref="D749:E749"/>
    <mergeCell ref="D750:E750"/>
    <mergeCell ref="D751:E751"/>
    <mergeCell ref="D752:E752"/>
    <mergeCell ref="D753:E753"/>
    <mergeCell ref="D743:E743"/>
    <mergeCell ref="D744:E744"/>
    <mergeCell ref="D745:E745"/>
    <mergeCell ref="D746:E746"/>
    <mergeCell ref="D747:E747"/>
    <mergeCell ref="D748:E748"/>
    <mergeCell ref="D737:E737"/>
    <mergeCell ref="D738:E738"/>
    <mergeCell ref="D739:E739"/>
    <mergeCell ref="D740:E740"/>
    <mergeCell ref="D741:E741"/>
    <mergeCell ref="D742:E742"/>
  </mergeCells>
  <pageMargins left="0.7" right="0.7" top="0.75" bottom="0.75" header="0.3" footer="0.3"/>
  <pageSetup orientation="landscape" r:id="rId1"/>
  <ignoredErrors>
    <ignoredError sqref="A12:E1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EEF6-1332-4924-AE5B-87267F5C1D70}">
  <sheetPr codeName="Sheet5">
    <tabColor theme="8" tint="0.39997558519241921"/>
    <pageSetUpPr fitToPage="1"/>
  </sheetPr>
  <dimension ref="A1:P800"/>
  <sheetViews>
    <sheetView zoomScaleNormal="100" workbookViewId="0">
      <selection activeCell="B15" sqref="B15"/>
    </sheetView>
  </sheetViews>
  <sheetFormatPr defaultColWidth="0" defaultRowHeight="15"/>
  <cols>
    <col min="1" max="1" width="38.140625" style="125" customWidth="1"/>
    <col min="2" max="2" width="23.140625" style="125" customWidth="1"/>
    <col min="3" max="3" width="22.7109375" style="125" customWidth="1"/>
    <col min="4" max="5" width="19" style="125" customWidth="1"/>
    <col min="6" max="6" width="11.85546875" style="125" bestFit="1" customWidth="1"/>
    <col min="7" max="7" width="9.140625" style="125" customWidth="1"/>
    <col min="8" max="11" width="18.28515625" style="125" customWidth="1"/>
    <col min="12" max="12" width="9.140625" style="125" customWidth="1"/>
    <col min="13" max="13" width="20.85546875" style="125" customWidth="1"/>
    <col min="14" max="16" width="9.140625" style="125" customWidth="1"/>
    <col min="17" max="16384" width="9.140625" style="125" hidden="1"/>
  </cols>
  <sheetData>
    <row r="1" spans="1:14" ht="15.75" thickBot="1">
      <c r="A1" s="117" t="s">
        <v>61</v>
      </c>
      <c r="B1" s="1164">
        <f>'Budget Summary'!A9</f>
        <v>0</v>
      </c>
      <c r="C1" s="1165"/>
      <c r="D1" s="118" t="s">
        <v>594</v>
      </c>
      <c r="E1" s="140">
        <f>'Budget Summary'!G9</f>
        <v>0</v>
      </c>
    </row>
    <row r="2" spans="1:14" ht="16.5" thickBot="1">
      <c r="A2" s="1166" t="s">
        <v>786</v>
      </c>
      <c r="B2" s="1167"/>
      <c r="C2" s="1167"/>
      <c r="D2" s="1168"/>
      <c r="E2" s="1169"/>
      <c r="F2" s="498"/>
      <c r="G2" s="498"/>
    </row>
    <row r="3" spans="1:14" ht="61.15" customHeight="1" thickBot="1">
      <c r="A3" s="1170" t="s">
        <v>876</v>
      </c>
      <c r="B3" s="1171"/>
      <c r="C3" s="1171"/>
      <c r="D3" s="1171"/>
      <c r="E3" s="1172"/>
      <c r="F3" s="498"/>
      <c r="G3" s="498"/>
    </row>
    <row r="4" spans="1:14" ht="15.75" thickBot="1">
      <c r="A4" s="120"/>
      <c r="B4" s="316"/>
      <c r="C4" s="316"/>
      <c r="D4" s="316"/>
      <c r="E4" s="553"/>
      <c r="F4" s="498"/>
      <c r="G4" s="498"/>
    </row>
    <row r="5" spans="1:14" ht="15.75" thickBot="1">
      <c r="A5" s="127"/>
      <c r="B5" s="124"/>
      <c r="C5" s="124"/>
      <c r="D5" s="124"/>
      <c r="E5" s="499"/>
      <c r="F5" s="498"/>
      <c r="G5" s="498"/>
      <c r="H5" s="554" t="s">
        <v>787</v>
      </c>
      <c r="I5" s="121"/>
      <c r="J5" s="121"/>
      <c r="K5" s="121"/>
      <c r="L5" s="121"/>
      <c r="M5" s="121"/>
      <c r="N5" s="122"/>
    </row>
    <row r="6" spans="1:14" ht="15.75" thickBot="1">
      <c r="A6" s="127"/>
      <c r="B6" s="1153" t="s">
        <v>580</v>
      </c>
      <c r="C6" s="1176"/>
      <c r="D6" s="1176"/>
      <c r="E6" s="1154"/>
      <c r="F6" s="498"/>
      <c r="G6" s="498"/>
      <c r="H6" s="188" t="s">
        <v>110</v>
      </c>
      <c r="N6" s="126"/>
    </row>
    <row r="7" spans="1:14" ht="15.75" thickBot="1">
      <c r="A7" s="127"/>
      <c r="B7" s="1139" t="s">
        <v>875</v>
      </c>
      <c r="C7" s="1175"/>
      <c r="D7" s="1139" t="s">
        <v>581</v>
      </c>
      <c r="E7" s="1175"/>
      <c r="F7" s="498"/>
      <c r="G7" s="498"/>
      <c r="H7" s="384">
        <v>1</v>
      </c>
      <c r="I7" s="396" t="s">
        <v>871</v>
      </c>
      <c r="J7" s="396"/>
      <c r="K7" s="396"/>
      <c r="L7" s="396"/>
      <c r="M7" s="396"/>
      <c r="N7" s="397"/>
    </row>
    <row r="8" spans="1:14" ht="45.75" thickBot="1">
      <c r="A8" s="127"/>
      <c r="B8" s="555" t="s">
        <v>582</v>
      </c>
      <c r="C8" s="555" t="s">
        <v>583</v>
      </c>
      <c r="D8" s="555" t="s">
        <v>582</v>
      </c>
      <c r="E8" s="749" t="s">
        <v>583</v>
      </c>
      <c r="F8" s="498"/>
      <c r="G8" s="498"/>
      <c r="H8" s="556">
        <v>2</v>
      </c>
      <c r="I8" s="1156" t="s">
        <v>883</v>
      </c>
      <c r="J8" s="1157"/>
      <c r="K8" s="1157"/>
      <c r="L8" s="1157"/>
      <c r="M8" s="1157"/>
      <c r="N8" s="1158"/>
    </row>
    <row r="9" spans="1:14" ht="15" customHeight="1" thickBot="1">
      <c r="A9" s="127"/>
      <c r="B9" s="557">
        <f>SUM(B15:B1653)</f>
        <v>0</v>
      </c>
      <c r="C9" s="558">
        <f>SUM(C15:C1653)</f>
        <v>0</v>
      </c>
      <c r="D9" s="558">
        <f>SUM(D15:D1653)</f>
        <v>0</v>
      </c>
      <c r="E9" s="559">
        <f>ROUND(SUM(E15:E1653),2)</f>
        <v>0</v>
      </c>
      <c r="F9" s="498"/>
      <c r="G9" s="498"/>
      <c r="H9" s="556">
        <v>3</v>
      </c>
      <c r="I9" s="1159" t="s">
        <v>869</v>
      </c>
      <c r="J9" s="1073"/>
      <c r="K9" s="1073"/>
      <c r="L9" s="1073"/>
      <c r="M9" s="1073"/>
      <c r="N9" s="1131"/>
    </row>
    <row r="10" spans="1:14">
      <c r="A10" s="127"/>
      <c r="B10" s="124"/>
      <c r="C10" s="124"/>
      <c r="D10" s="124"/>
      <c r="E10" s="499"/>
      <c r="F10" s="498"/>
      <c r="G10" s="498"/>
      <c r="H10" s="123"/>
      <c r="I10" s="1073"/>
      <c r="J10" s="1073"/>
      <c r="K10" s="1073"/>
      <c r="L10" s="1073"/>
      <c r="M10" s="1073"/>
      <c r="N10" s="1131"/>
    </row>
    <row r="11" spans="1:14" ht="15" customHeight="1" thickBot="1">
      <c r="A11" s="695" t="s">
        <v>785</v>
      </c>
      <c r="B11" s="134"/>
      <c r="C11" s="134"/>
      <c r="D11" s="134"/>
      <c r="E11" s="560"/>
      <c r="F11" s="742"/>
      <c r="G11" s="498"/>
      <c r="H11" s="133"/>
      <c r="I11" s="72"/>
      <c r="J11" s="72"/>
      <c r="K11" s="72"/>
      <c r="L11" s="72"/>
      <c r="M11" s="72"/>
      <c r="N11" s="246"/>
    </row>
    <row r="12" spans="1:14" ht="15.75" thickBot="1">
      <c r="A12" s="561" t="s">
        <v>584</v>
      </c>
      <c r="B12" s="1161" t="s">
        <v>585</v>
      </c>
      <c r="C12" s="1162"/>
      <c r="D12" s="1161" t="s">
        <v>586</v>
      </c>
      <c r="E12" s="1163"/>
      <c r="F12" s="498"/>
      <c r="G12" s="498"/>
    </row>
    <row r="13" spans="1:14" ht="15.75" thickBot="1">
      <c r="A13" s="1173" t="s">
        <v>587</v>
      </c>
      <c r="B13" s="1139" t="s">
        <v>875</v>
      </c>
      <c r="C13" s="1175"/>
      <c r="D13" s="1139" t="s">
        <v>581</v>
      </c>
      <c r="E13" s="1175"/>
      <c r="F13" s="498"/>
      <c r="G13" s="498"/>
    </row>
    <row r="14" spans="1:14" ht="43.9" customHeight="1" thickBot="1">
      <c r="A14" s="1174"/>
      <c r="B14" s="562" t="s">
        <v>582</v>
      </c>
      <c r="C14" s="562" t="s">
        <v>583</v>
      </c>
      <c r="D14" s="562" t="s">
        <v>582</v>
      </c>
      <c r="E14" s="562" t="s">
        <v>583</v>
      </c>
      <c r="F14" s="955" t="str">
        <f>IF(E9=('B - Center Reimb (Required)'!F13+'B - Center Reimb (Required)'!F17),"J","L")</f>
        <v>J</v>
      </c>
      <c r="G14" s="957" t="str">
        <f>IF(E9=('B - Center Reimb (Required)'!F13+'B - Center Reimb (Required)'!F17),"OK - Total Center Expenditures = Total Center Reimbursements.","NOT OK - Total Center Expenditures 
do not = Total Center Reimbursements.")</f>
        <v>OK - Total Center Expenditures = Total Center Reimbursements.</v>
      </c>
      <c r="H14" s="958"/>
      <c r="I14" s="958"/>
      <c r="J14" s="958"/>
      <c r="K14" s="958"/>
      <c r="L14" s="959"/>
    </row>
    <row r="15" spans="1:14" ht="15" customHeight="1" thickBot="1">
      <c r="A15" s="873">
        <f>+'Center 1 - Reimb (Required)'!A14</f>
        <v>0</v>
      </c>
      <c r="B15" s="875"/>
      <c r="C15" s="564"/>
      <c r="D15" s="564"/>
      <c r="E15" s="565"/>
      <c r="F15" s="956"/>
      <c r="G15" s="960"/>
      <c r="H15" s="961"/>
      <c r="I15" s="961"/>
      <c r="J15" s="961"/>
      <c r="K15" s="961"/>
      <c r="L15" s="961"/>
      <c r="M15" s="750">
        <f>+'B - Center Reimb (Required)'!F13+'B - Center Reimb (Required)'!F17-'Center 2 - Expenses (Required)'!E9</f>
        <v>0</v>
      </c>
    </row>
    <row r="16" spans="1:14">
      <c r="A16" s="874">
        <f>+'Center 1 - Reimb (Required)'!A15</f>
        <v>0</v>
      </c>
      <c r="B16" s="567"/>
      <c r="C16" s="731"/>
      <c r="D16" s="741"/>
      <c r="E16" s="569"/>
      <c r="F16" s="498"/>
      <c r="G16" s="498"/>
    </row>
    <row r="17" spans="1:7">
      <c r="A17" s="666">
        <f>+'Center 1 - Reimb (Required)'!A16</f>
        <v>0</v>
      </c>
      <c r="B17" s="567"/>
      <c r="C17" s="731"/>
      <c r="D17" s="741"/>
      <c r="E17" s="569"/>
      <c r="F17" s="498"/>
      <c r="G17" s="498"/>
    </row>
    <row r="18" spans="1:7">
      <c r="A18" s="666">
        <f>+'Center 1 - Reimb (Required)'!A17</f>
        <v>0</v>
      </c>
      <c r="B18" s="567"/>
      <c r="C18" s="731"/>
      <c r="D18" s="741"/>
      <c r="E18" s="569"/>
      <c r="F18" s="498"/>
      <c r="G18" s="498"/>
    </row>
    <row r="19" spans="1:7">
      <c r="A19" s="666">
        <f>+'Center 1 - Reimb (Required)'!A18</f>
        <v>0</v>
      </c>
      <c r="B19" s="567"/>
      <c r="C19" s="731"/>
      <c r="D19" s="741"/>
      <c r="E19" s="569"/>
      <c r="F19" s="498"/>
      <c r="G19" s="498"/>
    </row>
    <row r="20" spans="1:7">
      <c r="A20" s="666">
        <f>+'Center 1 - Reimb (Required)'!A19</f>
        <v>0</v>
      </c>
      <c r="B20" s="567"/>
      <c r="C20" s="731"/>
      <c r="D20" s="741"/>
      <c r="E20" s="569"/>
      <c r="F20" s="498"/>
      <c r="G20" s="498"/>
    </row>
    <row r="21" spans="1:7">
      <c r="A21" s="666">
        <f>+'Center 1 - Reimb (Required)'!A20</f>
        <v>0</v>
      </c>
      <c r="B21" s="567"/>
      <c r="C21" s="731"/>
      <c r="D21" s="741"/>
      <c r="E21" s="569"/>
      <c r="F21" s="498"/>
      <c r="G21" s="498"/>
    </row>
    <row r="22" spans="1:7">
      <c r="A22" s="666">
        <f>+'Center 1 - Reimb (Required)'!A21</f>
        <v>0</v>
      </c>
      <c r="B22" s="567"/>
      <c r="C22" s="731"/>
      <c r="D22" s="741"/>
      <c r="E22" s="569"/>
      <c r="F22" s="498"/>
      <c r="G22" s="498"/>
    </row>
    <row r="23" spans="1:7">
      <c r="A23" s="666">
        <f>+'Center 1 - Reimb (Required)'!A22</f>
        <v>0</v>
      </c>
      <c r="B23" s="567"/>
      <c r="C23" s="731"/>
      <c r="D23" s="741"/>
      <c r="E23" s="569"/>
      <c r="F23" s="498"/>
      <c r="G23" s="498"/>
    </row>
    <row r="24" spans="1:7">
      <c r="A24" s="666">
        <f>+'Center 1 - Reimb (Required)'!A23</f>
        <v>0</v>
      </c>
      <c r="B24" s="567"/>
      <c r="C24" s="568"/>
      <c r="D24" s="741"/>
      <c r="E24" s="569"/>
      <c r="F24" s="498"/>
      <c r="G24" s="498"/>
    </row>
    <row r="25" spans="1:7">
      <c r="A25" s="666">
        <f>+'Center 1 - Reimb (Required)'!A24</f>
        <v>0</v>
      </c>
      <c r="B25" s="567"/>
      <c r="C25" s="568"/>
      <c r="D25" s="741"/>
      <c r="E25" s="569"/>
      <c r="F25" s="498"/>
      <c r="G25" s="498"/>
    </row>
    <row r="26" spans="1:7">
      <c r="A26" s="666">
        <f>+'Center 1 - Reimb (Required)'!A25</f>
        <v>0</v>
      </c>
      <c r="B26" s="567"/>
      <c r="C26" s="568"/>
      <c r="D26" s="741"/>
      <c r="E26" s="569"/>
      <c r="F26" s="498"/>
      <c r="G26" s="498"/>
    </row>
    <row r="27" spans="1:7">
      <c r="A27" s="666">
        <f>+'Center 1 - Reimb (Required)'!A26</f>
        <v>0</v>
      </c>
      <c r="B27" s="567"/>
      <c r="C27" s="568"/>
      <c r="D27" s="741"/>
      <c r="E27" s="569"/>
      <c r="F27" s="498"/>
      <c r="G27" s="498"/>
    </row>
    <row r="28" spans="1:7">
      <c r="A28" s="666">
        <f>+'Center 1 - Reimb (Required)'!A27</f>
        <v>0</v>
      </c>
      <c r="B28" s="567"/>
      <c r="C28" s="568"/>
      <c r="D28" s="741"/>
      <c r="E28" s="569"/>
      <c r="F28" s="498"/>
      <c r="G28" s="498"/>
    </row>
    <row r="29" spans="1:7">
      <c r="A29" s="666">
        <f>+'Center 1 - Reimb (Required)'!A28</f>
        <v>0</v>
      </c>
      <c r="B29" s="567"/>
      <c r="C29" s="568"/>
      <c r="D29" s="741"/>
      <c r="E29" s="569"/>
      <c r="F29" s="498"/>
      <c r="G29" s="498"/>
    </row>
    <row r="30" spans="1:7">
      <c r="A30" s="666">
        <f>+'Center 1 - Reimb (Required)'!A29</f>
        <v>0</v>
      </c>
      <c r="B30" s="567"/>
      <c r="C30" s="568"/>
      <c r="D30" s="568"/>
      <c r="E30" s="569"/>
      <c r="F30" s="498"/>
      <c r="G30" s="498"/>
    </row>
    <row r="31" spans="1:7">
      <c r="A31" s="666">
        <f>+'Center 1 - Reimb (Required)'!A30</f>
        <v>0</v>
      </c>
      <c r="B31" s="567"/>
      <c r="C31" s="568"/>
      <c r="D31" s="568"/>
      <c r="E31" s="569"/>
      <c r="F31" s="498"/>
      <c r="G31" s="498"/>
    </row>
    <row r="32" spans="1:7">
      <c r="A32" s="666">
        <f>+'Center 1 - Reimb (Required)'!A31</f>
        <v>0</v>
      </c>
      <c r="B32" s="567"/>
      <c r="C32" s="568"/>
      <c r="D32" s="568"/>
      <c r="E32" s="569"/>
      <c r="F32" s="498"/>
      <c r="G32" s="498"/>
    </row>
    <row r="33" spans="1:7">
      <c r="A33" s="666">
        <f>+'Center 1 - Reimb (Required)'!A32</f>
        <v>0</v>
      </c>
      <c r="B33" s="567"/>
      <c r="C33" s="568"/>
      <c r="D33" s="568"/>
      <c r="E33" s="569"/>
      <c r="F33" s="498"/>
      <c r="G33" s="498"/>
    </row>
    <row r="34" spans="1:7">
      <c r="A34" s="666">
        <f>+'Center 1 - Reimb (Required)'!A33</f>
        <v>0</v>
      </c>
      <c r="B34" s="567"/>
      <c r="C34" s="568"/>
      <c r="D34" s="568"/>
      <c r="E34" s="569"/>
      <c r="F34" s="498"/>
      <c r="G34" s="498"/>
    </row>
    <row r="35" spans="1:7">
      <c r="A35" s="666">
        <f>+'Center 1 - Reimb (Required)'!A34</f>
        <v>0</v>
      </c>
      <c r="B35" s="567"/>
      <c r="C35" s="568"/>
      <c r="D35" s="568"/>
      <c r="E35" s="569"/>
      <c r="F35" s="498"/>
      <c r="G35" s="498"/>
    </row>
    <row r="36" spans="1:7">
      <c r="A36" s="666">
        <f>+'Center 1 - Reimb (Required)'!A35</f>
        <v>0</v>
      </c>
      <c r="B36" s="567"/>
      <c r="C36" s="568"/>
      <c r="D36" s="568"/>
      <c r="E36" s="569"/>
      <c r="F36" s="498"/>
      <c r="G36" s="498"/>
    </row>
    <row r="37" spans="1:7">
      <c r="A37" s="666">
        <f>+'Center 1 - Reimb (Required)'!A36</f>
        <v>0</v>
      </c>
      <c r="B37" s="567"/>
      <c r="C37" s="568"/>
      <c r="D37" s="568"/>
      <c r="E37" s="569"/>
      <c r="F37" s="498"/>
      <c r="G37" s="498"/>
    </row>
    <row r="38" spans="1:7">
      <c r="A38" s="666">
        <f>+'Center 1 - Reimb (Required)'!A37</f>
        <v>0</v>
      </c>
      <c r="B38" s="567"/>
      <c r="C38" s="568"/>
      <c r="D38" s="568"/>
      <c r="E38" s="569"/>
      <c r="F38" s="498"/>
      <c r="G38" s="498"/>
    </row>
    <row r="39" spans="1:7">
      <c r="A39" s="666">
        <f>+'Center 1 - Reimb (Required)'!A38</f>
        <v>0</v>
      </c>
      <c r="B39" s="567"/>
      <c r="C39" s="568"/>
      <c r="D39" s="568"/>
      <c r="E39" s="569"/>
      <c r="F39" s="498"/>
      <c r="G39" s="498"/>
    </row>
    <row r="40" spans="1:7">
      <c r="A40" s="666">
        <f>+'Center 1 - Reimb (Required)'!A39</f>
        <v>0</v>
      </c>
      <c r="B40" s="567"/>
      <c r="C40" s="568"/>
      <c r="D40" s="568"/>
      <c r="E40" s="569"/>
      <c r="F40" s="498"/>
      <c r="G40" s="498"/>
    </row>
    <row r="41" spans="1:7">
      <c r="A41" s="666">
        <f>+'Center 1 - Reimb (Required)'!A40</f>
        <v>0</v>
      </c>
      <c r="B41" s="567"/>
      <c r="C41" s="568"/>
      <c r="D41" s="568"/>
      <c r="E41" s="569"/>
      <c r="F41" s="498"/>
      <c r="G41" s="498"/>
    </row>
    <row r="42" spans="1:7">
      <c r="A42" s="666">
        <f>+'Center 1 - Reimb (Required)'!A41</f>
        <v>0</v>
      </c>
      <c r="B42" s="567"/>
      <c r="C42" s="568"/>
      <c r="D42" s="568"/>
      <c r="E42" s="569"/>
      <c r="F42" s="498"/>
      <c r="G42" s="498"/>
    </row>
    <row r="43" spans="1:7">
      <c r="A43" s="666">
        <f>+'Center 1 - Reimb (Required)'!A42</f>
        <v>0</v>
      </c>
      <c r="B43" s="567"/>
      <c r="C43" s="568"/>
      <c r="D43" s="568"/>
      <c r="E43" s="569"/>
      <c r="G43" s="498"/>
    </row>
    <row r="44" spans="1:7">
      <c r="A44" s="666">
        <f>+'Center 1 - Reimb (Required)'!A43</f>
        <v>0</v>
      </c>
      <c r="B44" s="567"/>
      <c r="C44" s="568"/>
      <c r="D44" s="568"/>
      <c r="E44" s="569"/>
      <c r="G44" s="498"/>
    </row>
    <row r="45" spans="1:7">
      <c r="A45" s="666">
        <f>+'Center 1 - Reimb (Required)'!A44</f>
        <v>0</v>
      </c>
      <c r="B45" s="567"/>
      <c r="C45" s="568"/>
      <c r="D45" s="568"/>
      <c r="E45" s="569"/>
    </row>
    <row r="46" spans="1:7">
      <c r="A46" s="666">
        <f>+'Center 1 - Reimb (Required)'!A45</f>
        <v>0</v>
      </c>
      <c r="B46" s="567"/>
      <c r="C46" s="568"/>
      <c r="D46" s="568"/>
      <c r="E46" s="569"/>
    </row>
    <row r="47" spans="1:7">
      <c r="A47" s="666">
        <f>+'Center 1 - Reimb (Required)'!A46</f>
        <v>0</v>
      </c>
      <c r="B47" s="567"/>
      <c r="C47" s="568"/>
      <c r="D47" s="568"/>
      <c r="E47" s="569"/>
    </row>
    <row r="48" spans="1:7">
      <c r="A48" s="666">
        <f>+'Center 1 - Reimb (Required)'!A47</f>
        <v>0</v>
      </c>
      <c r="B48" s="567"/>
      <c r="C48" s="568"/>
      <c r="D48" s="568"/>
      <c r="E48" s="569"/>
    </row>
    <row r="49" spans="1:5">
      <c r="A49" s="666">
        <f>+'Center 1 - Reimb (Required)'!A48</f>
        <v>0</v>
      </c>
      <c r="B49" s="567"/>
      <c r="C49" s="568"/>
      <c r="D49" s="568"/>
      <c r="E49" s="569"/>
    </row>
    <row r="50" spans="1:5">
      <c r="A50" s="666">
        <f>+'Center 1 - Reimb (Required)'!A49</f>
        <v>0</v>
      </c>
      <c r="B50" s="567"/>
      <c r="C50" s="568"/>
      <c r="D50" s="568"/>
      <c r="E50" s="569"/>
    </row>
    <row r="51" spans="1:5">
      <c r="A51" s="666">
        <f>+'Center 1 - Reimb (Required)'!A50</f>
        <v>0</v>
      </c>
      <c r="B51" s="567"/>
      <c r="C51" s="568"/>
      <c r="D51" s="568"/>
      <c r="E51" s="569"/>
    </row>
    <row r="52" spans="1:5">
      <c r="A52" s="666">
        <f>+'Center 1 - Reimb (Required)'!A51</f>
        <v>0</v>
      </c>
      <c r="B52" s="567"/>
      <c r="C52" s="568"/>
      <c r="D52" s="568"/>
      <c r="E52" s="569"/>
    </row>
    <row r="53" spans="1:5">
      <c r="A53" s="666">
        <f>+'Center 1 - Reimb (Required)'!A52</f>
        <v>0</v>
      </c>
      <c r="B53" s="567"/>
      <c r="C53" s="568"/>
      <c r="D53" s="568"/>
      <c r="E53" s="569"/>
    </row>
    <row r="54" spans="1:5">
      <c r="A54" s="666">
        <f>+'Center 1 - Reimb (Required)'!A53</f>
        <v>0</v>
      </c>
      <c r="B54" s="567"/>
      <c r="C54" s="568"/>
      <c r="D54" s="568"/>
      <c r="E54" s="569"/>
    </row>
    <row r="55" spans="1:5">
      <c r="A55" s="666">
        <f>+'Center 1 - Reimb (Required)'!A54</f>
        <v>0</v>
      </c>
      <c r="B55" s="567"/>
      <c r="C55" s="568"/>
      <c r="D55" s="568"/>
      <c r="E55" s="569"/>
    </row>
    <row r="56" spans="1:5">
      <c r="A56" s="666">
        <f>+'Center 1 - Reimb (Required)'!A55</f>
        <v>0</v>
      </c>
      <c r="B56" s="567"/>
      <c r="C56" s="568"/>
      <c r="D56" s="568"/>
      <c r="E56" s="569"/>
    </row>
    <row r="57" spans="1:5">
      <c r="A57" s="666">
        <f>+'Center 1 - Reimb (Required)'!A56</f>
        <v>0</v>
      </c>
      <c r="B57" s="567"/>
      <c r="C57" s="568"/>
      <c r="D57" s="568"/>
      <c r="E57" s="569"/>
    </row>
    <row r="58" spans="1:5">
      <c r="A58" s="666">
        <f>+'Center 1 - Reimb (Required)'!A57</f>
        <v>0</v>
      </c>
      <c r="B58" s="567"/>
      <c r="C58" s="568"/>
      <c r="D58" s="568"/>
      <c r="E58" s="569"/>
    </row>
    <row r="59" spans="1:5">
      <c r="A59" s="666">
        <f>+'Center 1 - Reimb (Required)'!A58</f>
        <v>0</v>
      </c>
      <c r="B59" s="567"/>
      <c r="C59" s="568"/>
      <c r="D59" s="568"/>
      <c r="E59" s="569"/>
    </row>
    <row r="60" spans="1:5">
      <c r="A60" s="666">
        <f>+'Center 1 - Reimb (Required)'!A59</f>
        <v>0</v>
      </c>
      <c r="B60" s="567"/>
      <c r="C60" s="568"/>
      <c r="D60" s="568"/>
      <c r="E60" s="569"/>
    </row>
    <row r="61" spans="1:5">
      <c r="A61" s="666">
        <f>+'Center 1 - Reimb (Required)'!A60</f>
        <v>0</v>
      </c>
      <c r="B61" s="567"/>
      <c r="C61" s="568"/>
      <c r="D61" s="568"/>
      <c r="E61" s="569"/>
    </row>
    <row r="62" spans="1:5">
      <c r="A62" s="666">
        <f>+'Center 1 - Reimb (Required)'!A61</f>
        <v>0</v>
      </c>
      <c r="B62" s="567"/>
      <c r="C62" s="568"/>
      <c r="D62" s="568"/>
      <c r="E62" s="569"/>
    </row>
    <row r="63" spans="1:5">
      <c r="A63" s="666">
        <f>+'Center 1 - Reimb (Required)'!A62</f>
        <v>0</v>
      </c>
      <c r="B63" s="567"/>
      <c r="C63" s="568"/>
      <c r="D63" s="568"/>
      <c r="E63" s="569"/>
    </row>
    <row r="64" spans="1:5">
      <c r="A64" s="666">
        <f>+'Center 1 - Reimb (Required)'!A63</f>
        <v>0</v>
      </c>
      <c r="B64" s="567"/>
      <c r="C64" s="568"/>
      <c r="D64" s="568"/>
      <c r="E64" s="569"/>
    </row>
    <row r="65" spans="1:16">
      <c r="A65" s="666">
        <f>+'Center 1 - Reimb (Required)'!A64</f>
        <v>0</v>
      </c>
      <c r="B65" s="567"/>
      <c r="C65" s="568"/>
      <c r="D65" s="568"/>
      <c r="E65" s="569"/>
    </row>
    <row r="66" spans="1:16">
      <c r="A66" s="666">
        <f>+'Center 1 - Reimb (Required)'!A65</f>
        <v>0</v>
      </c>
      <c r="B66" s="567"/>
      <c r="C66" s="568"/>
      <c r="D66" s="568"/>
      <c r="E66" s="569"/>
    </row>
    <row r="67" spans="1:16">
      <c r="A67" s="666">
        <f>+'Center 1 - Reimb (Required)'!A66</f>
        <v>0</v>
      </c>
      <c r="B67" s="567"/>
      <c r="C67" s="568"/>
      <c r="D67" s="568"/>
      <c r="E67" s="569"/>
      <c r="G67" s="124"/>
      <c r="H67" s="124"/>
      <c r="I67" s="124"/>
      <c r="J67" s="124"/>
      <c r="K67" s="124"/>
      <c r="L67" s="124"/>
      <c r="M67" s="124"/>
      <c r="N67" s="124"/>
      <c r="O67" s="124"/>
      <c r="P67" s="124"/>
    </row>
    <row r="68" spans="1:16">
      <c r="A68" s="666">
        <f>+'Center 1 - Reimb (Required)'!A67</f>
        <v>0</v>
      </c>
      <c r="B68" s="567"/>
      <c r="C68" s="568"/>
      <c r="D68" s="568"/>
      <c r="E68" s="569"/>
    </row>
    <row r="69" spans="1:16">
      <c r="A69" s="666">
        <f>+'Center 1 - Reimb (Required)'!A68</f>
        <v>0</v>
      </c>
      <c r="B69" s="567"/>
      <c r="C69" s="568"/>
      <c r="D69" s="568"/>
      <c r="E69" s="569"/>
    </row>
    <row r="70" spans="1:16">
      <c r="A70" s="666">
        <f>+'Center 1 - Reimb (Required)'!A69</f>
        <v>0</v>
      </c>
      <c r="B70" s="567"/>
      <c r="C70" s="568"/>
      <c r="D70" s="568"/>
      <c r="E70" s="569"/>
    </row>
    <row r="71" spans="1:16">
      <c r="A71" s="666">
        <f>+'Center 1 - Reimb (Required)'!A70</f>
        <v>0</v>
      </c>
      <c r="B71" s="567"/>
      <c r="C71" s="568"/>
      <c r="D71" s="568"/>
      <c r="E71" s="569"/>
    </row>
    <row r="72" spans="1:16">
      <c r="A72" s="666">
        <f>+'Center 1 - Reimb (Required)'!A71</f>
        <v>0</v>
      </c>
      <c r="B72" s="567"/>
      <c r="C72" s="568"/>
      <c r="D72" s="568"/>
      <c r="E72" s="569"/>
    </row>
    <row r="73" spans="1:16">
      <c r="A73" s="666">
        <f>+'Center 1 - Reimb (Required)'!A72</f>
        <v>0</v>
      </c>
      <c r="B73" s="567"/>
      <c r="C73" s="568"/>
      <c r="D73" s="568"/>
      <c r="E73" s="569"/>
    </row>
    <row r="74" spans="1:16">
      <c r="A74" s="666">
        <f>+'Center 1 - Reimb (Required)'!A73</f>
        <v>0</v>
      </c>
      <c r="B74" s="567"/>
      <c r="C74" s="568"/>
      <c r="D74" s="568"/>
      <c r="E74" s="569"/>
    </row>
    <row r="75" spans="1:16">
      <c r="A75" s="666">
        <f>+'Center 1 - Reimb (Required)'!A74</f>
        <v>0</v>
      </c>
      <c r="B75" s="567"/>
      <c r="C75" s="568"/>
      <c r="D75" s="568"/>
      <c r="E75" s="569"/>
    </row>
    <row r="76" spans="1:16">
      <c r="A76" s="666">
        <f>+'Center 1 - Reimb (Required)'!A75</f>
        <v>0</v>
      </c>
      <c r="B76" s="567"/>
      <c r="C76" s="568"/>
      <c r="D76" s="568"/>
      <c r="E76" s="569"/>
    </row>
    <row r="77" spans="1:16">
      <c r="A77" s="666">
        <f>+'Center 1 - Reimb (Required)'!A76</f>
        <v>0</v>
      </c>
      <c r="B77" s="567"/>
      <c r="C77" s="568"/>
      <c r="D77" s="568"/>
      <c r="E77" s="569"/>
    </row>
    <row r="78" spans="1:16">
      <c r="A78" s="666">
        <f>+'Center 1 - Reimb (Required)'!A77</f>
        <v>0</v>
      </c>
      <c r="B78" s="567"/>
      <c r="C78" s="568"/>
      <c r="D78" s="568"/>
      <c r="E78" s="569"/>
    </row>
    <row r="79" spans="1:16">
      <c r="A79" s="666">
        <f>+'Center 1 - Reimb (Required)'!A78</f>
        <v>0</v>
      </c>
      <c r="B79" s="567"/>
      <c r="C79" s="568"/>
      <c r="D79" s="568"/>
      <c r="E79" s="569"/>
    </row>
    <row r="80" spans="1:16">
      <c r="A80" s="666">
        <f>+'Center 1 - Reimb (Required)'!A79</f>
        <v>0</v>
      </c>
      <c r="B80" s="567"/>
      <c r="C80" s="568"/>
      <c r="D80" s="568"/>
      <c r="E80" s="569"/>
    </row>
    <row r="81" spans="1:5">
      <c r="A81" s="666">
        <f>+'Center 1 - Reimb (Required)'!A80</f>
        <v>0</v>
      </c>
      <c r="B81" s="567"/>
      <c r="C81" s="568"/>
      <c r="D81" s="568"/>
      <c r="E81" s="569"/>
    </row>
    <row r="82" spans="1:5">
      <c r="A82" s="666">
        <f>+'Center 1 - Reimb (Required)'!A81</f>
        <v>0</v>
      </c>
      <c r="B82" s="567"/>
      <c r="C82" s="568"/>
      <c r="D82" s="568"/>
      <c r="E82" s="569"/>
    </row>
    <row r="83" spans="1:5">
      <c r="A83" s="666">
        <f>+'Center 1 - Reimb (Required)'!A82</f>
        <v>0</v>
      </c>
      <c r="B83" s="567"/>
      <c r="C83" s="568"/>
      <c r="D83" s="568"/>
      <c r="E83" s="569"/>
    </row>
    <row r="84" spans="1:5">
      <c r="A84" s="666">
        <f>+'Center 1 - Reimb (Required)'!A83</f>
        <v>0</v>
      </c>
      <c r="B84" s="567"/>
      <c r="C84" s="568"/>
      <c r="D84" s="568"/>
      <c r="E84" s="569"/>
    </row>
    <row r="85" spans="1:5">
      <c r="A85" s="666">
        <f>+'Center 1 - Reimb (Required)'!A84</f>
        <v>0</v>
      </c>
      <c r="B85" s="567"/>
      <c r="C85" s="568"/>
      <c r="D85" s="568"/>
      <c r="E85" s="569"/>
    </row>
    <row r="86" spans="1:5">
      <c r="A86" s="666">
        <f>+'Center 1 - Reimb (Required)'!A85</f>
        <v>0</v>
      </c>
      <c r="B86" s="567"/>
      <c r="C86" s="568"/>
      <c r="D86" s="568"/>
      <c r="E86" s="569"/>
    </row>
    <row r="87" spans="1:5">
      <c r="A87" s="666">
        <f>+'Center 1 - Reimb (Required)'!A86</f>
        <v>0</v>
      </c>
      <c r="B87" s="567"/>
      <c r="C87" s="568"/>
      <c r="D87" s="568"/>
      <c r="E87" s="569"/>
    </row>
    <row r="88" spans="1:5">
      <c r="A88" s="666">
        <f>+'Center 1 - Reimb (Required)'!A87</f>
        <v>0</v>
      </c>
      <c r="B88" s="567"/>
      <c r="C88" s="568"/>
      <c r="D88" s="568"/>
      <c r="E88" s="569"/>
    </row>
    <row r="89" spans="1:5">
      <c r="A89" s="666">
        <f>+'Center 1 - Reimb (Required)'!A88</f>
        <v>0</v>
      </c>
      <c r="B89" s="567"/>
      <c r="C89" s="568"/>
      <c r="D89" s="568"/>
      <c r="E89" s="569"/>
    </row>
    <row r="90" spans="1:5">
      <c r="A90" s="666">
        <f>+'Center 1 - Reimb (Required)'!A89</f>
        <v>0</v>
      </c>
      <c r="B90" s="567"/>
      <c r="C90" s="568"/>
      <c r="D90" s="568"/>
      <c r="E90" s="569"/>
    </row>
    <row r="91" spans="1:5">
      <c r="A91" s="666">
        <f>+'Center 1 - Reimb (Required)'!A90</f>
        <v>0</v>
      </c>
      <c r="B91" s="567"/>
      <c r="C91" s="568"/>
      <c r="D91" s="568"/>
      <c r="E91" s="569"/>
    </row>
    <row r="92" spans="1:5">
      <c r="A92" s="666">
        <f>+'Center 1 - Reimb (Required)'!A91</f>
        <v>0</v>
      </c>
      <c r="B92" s="567"/>
      <c r="C92" s="568"/>
      <c r="D92" s="568"/>
      <c r="E92" s="569"/>
    </row>
    <row r="93" spans="1:5">
      <c r="A93" s="666">
        <f>+'Center 1 - Reimb (Required)'!A92</f>
        <v>0</v>
      </c>
      <c r="B93" s="567"/>
      <c r="C93" s="568"/>
      <c r="D93" s="568"/>
      <c r="E93" s="569"/>
    </row>
    <row r="94" spans="1:5">
      <c r="A94" s="666">
        <f>+'Center 1 - Reimb (Required)'!A93</f>
        <v>0</v>
      </c>
      <c r="B94" s="567"/>
      <c r="C94" s="568"/>
      <c r="D94" s="568"/>
      <c r="E94" s="569"/>
    </row>
    <row r="95" spans="1:5">
      <c r="A95" s="666">
        <f>+'Center 1 - Reimb (Required)'!A94</f>
        <v>0</v>
      </c>
      <c r="B95" s="567"/>
      <c r="C95" s="568"/>
      <c r="D95" s="568"/>
      <c r="E95" s="569"/>
    </row>
    <row r="96" spans="1:5">
      <c r="A96" s="666">
        <f>+'Center 1 - Reimb (Required)'!A95</f>
        <v>0</v>
      </c>
      <c r="B96" s="567"/>
      <c r="C96" s="568"/>
      <c r="D96" s="568"/>
      <c r="E96" s="569"/>
    </row>
    <row r="97" spans="1:5">
      <c r="A97" s="666">
        <f>+'Center 1 - Reimb (Required)'!A96</f>
        <v>0</v>
      </c>
      <c r="B97" s="567"/>
      <c r="C97" s="568"/>
      <c r="D97" s="568"/>
      <c r="E97" s="569"/>
    </row>
    <row r="98" spans="1:5">
      <c r="A98" s="666">
        <f>+'Center 1 - Reimb (Required)'!A97</f>
        <v>0</v>
      </c>
      <c r="B98" s="567"/>
      <c r="C98" s="568"/>
      <c r="D98" s="568"/>
      <c r="E98" s="569"/>
    </row>
    <row r="99" spans="1:5">
      <c r="A99" s="666">
        <f>+'Center 1 - Reimb (Required)'!A98</f>
        <v>0</v>
      </c>
      <c r="B99" s="567"/>
      <c r="C99" s="568"/>
      <c r="D99" s="568"/>
      <c r="E99" s="569"/>
    </row>
    <row r="100" spans="1:5">
      <c r="A100" s="666">
        <f>+'Center 1 - Reimb (Required)'!A99</f>
        <v>0</v>
      </c>
      <c r="B100" s="567"/>
      <c r="C100" s="568"/>
      <c r="D100" s="568"/>
      <c r="E100" s="569"/>
    </row>
    <row r="101" spans="1:5">
      <c r="A101" s="666">
        <f>+'Center 1 - Reimb (Required)'!A100</f>
        <v>0</v>
      </c>
      <c r="B101" s="567"/>
      <c r="C101" s="568"/>
      <c r="D101" s="568"/>
      <c r="E101" s="569"/>
    </row>
    <row r="102" spans="1:5">
      <c r="A102" s="666">
        <f>+'Center 1 - Reimb (Required)'!A101</f>
        <v>0</v>
      </c>
      <c r="B102" s="567"/>
      <c r="C102" s="568"/>
      <c r="D102" s="568"/>
      <c r="E102" s="569"/>
    </row>
    <row r="103" spans="1:5">
      <c r="A103" s="666">
        <f>+'Center 1 - Reimb (Required)'!A102</f>
        <v>0</v>
      </c>
      <c r="B103" s="567"/>
      <c r="C103" s="568"/>
      <c r="D103" s="568"/>
      <c r="E103" s="569"/>
    </row>
    <row r="104" spans="1:5">
      <c r="A104" s="666">
        <f>+'Center 1 - Reimb (Required)'!A103</f>
        <v>0</v>
      </c>
      <c r="B104" s="567"/>
      <c r="C104" s="568"/>
      <c r="D104" s="568"/>
      <c r="E104" s="569"/>
    </row>
    <row r="105" spans="1:5">
      <c r="A105" s="666">
        <f>+'Center 1 - Reimb (Required)'!A104</f>
        <v>0</v>
      </c>
      <c r="B105" s="567"/>
      <c r="C105" s="568"/>
      <c r="D105" s="568"/>
      <c r="E105" s="569"/>
    </row>
    <row r="106" spans="1:5">
      <c r="A106" s="666">
        <f>+'Center 1 - Reimb (Required)'!A105</f>
        <v>0</v>
      </c>
      <c r="B106" s="567"/>
      <c r="C106" s="568"/>
      <c r="D106" s="568"/>
      <c r="E106" s="569"/>
    </row>
    <row r="107" spans="1:5">
      <c r="A107" s="666">
        <f>+'Center 1 - Reimb (Required)'!A106</f>
        <v>0</v>
      </c>
      <c r="B107" s="567"/>
      <c r="C107" s="568"/>
      <c r="D107" s="568"/>
      <c r="E107" s="569"/>
    </row>
    <row r="108" spans="1:5">
      <c r="A108" s="666">
        <f>+'Center 1 - Reimb (Required)'!A107</f>
        <v>0</v>
      </c>
      <c r="B108" s="567"/>
      <c r="C108" s="568"/>
      <c r="D108" s="568"/>
      <c r="E108" s="569"/>
    </row>
    <row r="109" spans="1:5">
      <c r="A109" s="666">
        <f>+'Center 1 - Reimb (Required)'!A108</f>
        <v>0</v>
      </c>
      <c r="B109" s="567"/>
      <c r="C109" s="568"/>
      <c r="D109" s="568"/>
      <c r="E109" s="569"/>
    </row>
    <row r="110" spans="1:5">
      <c r="A110" s="666">
        <f>+'Center 1 - Reimb (Required)'!A109</f>
        <v>0</v>
      </c>
      <c r="B110" s="567"/>
      <c r="C110" s="568"/>
      <c r="D110" s="568"/>
      <c r="E110" s="569"/>
    </row>
    <row r="111" spans="1:5">
      <c r="A111" s="666">
        <f>+'Center 1 - Reimb (Required)'!A110</f>
        <v>0</v>
      </c>
      <c r="B111" s="567"/>
      <c r="C111" s="568"/>
      <c r="D111" s="568"/>
      <c r="E111" s="569"/>
    </row>
    <row r="112" spans="1:5">
      <c r="A112" s="666">
        <f>+'Center 1 - Reimb (Required)'!A111</f>
        <v>0</v>
      </c>
      <c r="B112" s="567"/>
      <c r="C112" s="568"/>
      <c r="D112" s="568"/>
      <c r="E112" s="569"/>
    </row>
    <row r="113" spans="1:5">
      <c r="A113" s="666">
        <f>+'Center 1 - Reimb (Required)'!A112</f>
        <v>0</v>
      </c>
      <c r="B113" s="567"/>
      <c r="C113" s="568"/>
      <c r="D113" s="568"/>
      <c r="E113" s="569"/>
    </row>
    <row r="114" spans="1:5">
      <c r="A114" s="666">
        <f>+'Center 1 - Reimb (Required)'!A113</f>
        <v>0</v>
      </c>
      <c r="B114" s="567"/>
      <c r="C114" s="568"/>
      <c r="D114" s="568"/>
      <c r="E114" s="569"/>
    </row>
    <row r="115" spans="1:5">
      <c r="A115" s="666">
        <f>+'Center 1 - Reimb (Required)'!A114</f>
        <v>0</v>
      </c>
      <c r="B115" s="567"/>
      <c r="C115" s="568"/>
      <c r="D115" s="568"/>
      <c r="E115" s="569"/>
    </row>
    <row r="116" spans="1:5">
      <c r="A116" s="666">
        <f>+'Center 1 - Reimb (Required)'!A115</f>
        <v>0</v>
      </c>
      <c r="B116" s="567"/>
      <c r="C116" s="568"/>
      <c r="D116" s="568"/>
      <c r="E116" s="569"/>
    </row>
    <row r="117" spans="1:5">
      <c r="A117" s="666">
        <f>+'Center 1 - Reimb (Required)'!A116</f>
        <v>0</v>
      </c>
      <c r="B117" s="567"/>
      <c r="C117" s="568"/>
      <c r="D117" s="568"/>
      <c r="E117" s="569"/>
    </row>
    <row r="118" spans="1:5">
      <c r="A118" s="666">
        <f>+'Center 1 - Reimb (Required)'!A117</f>
        <v>0</v>
      </c>
      <c r="B118" s="567"/>
      <c r="C118" s="568"/>
      <c r="D118" s="568"/>
      <c r="E118" s="569"/>
    </row>
    <row r="119" spans="1:5">
      <c r="A119" s="666">
        <f>+'Center 1 - Reimb (Required)'!A118</f>
        <v>0</v>
      </c>
      <c r="B119" s="567"/>
      <c r="C119" s="568"/>
      <c r="D119" s="568"/>
      <c r="E119" s="569"/>
    </row>
    <row r="120" spans="1:5">
      <c r="A120" s="666">
        <f>+'Center 1 - Reimb (Required)'!A119</f>
        <v>0</v>
      </c>
      <c r="B120" s="567"/>
      <c r="C120" s="568"/>
      <c r="D120" s="568"/>
      <c r="E120" s="569"/>
    </row>
    <row r="121" spans="1:5">
      <c r="A121" s="666">
        <f>+'Center 1 - Reimb (Required)'!A120</f>
        <v>0</v>
      </c>
      <c r="B121" s="567"/>
      <c r="C121" s="568"/>
      <c r="D121" s="568"/>
      <c r="E121" s="569"/>
    </row>
    <row r="122" spans="1:5">
      <c r="A122" s="666">
        <f>+'Center 1 - Reimb (Required)'!A121</f>
        <v>0</v>
      </c>
      <c r="B122" s="567"/>
      <c r="C122" s="568"/>
      <c r="D122" s="568"/>
      <c r="E122" s="569"/>
    </row>
    <row r="123" spans="1:5">
      <c r="A123" s="666">
        <f>+'Center 1 - Reimb (Required)'!A122</f>
        <v>0</v>
      </c>
      <c r="B123" s="567"/>
      <c r="C123" s="568"/>
      <c r="D123" s="568"/>
      <c r="E123" s="569"/>
    </row>
    <row r="124" spans="1:5">
      <c r="A124" s="666">
        <f>+'Center 1 - Reimb (Required)'!A123</f>
        <v>0</v>
      </c>
      <c r="B124" s="567"/>
      <c r="C124" s="568"/>
      <c r="D124" s="568"/>
      <c r="E124" s="569"/>
    </row>
    <row r="125" spans="1:5">
      <c r="A125" s="666">
        <f>+'Center 1 - Reimb (Required)'!A124</f>
        <v>0</v>
      </c>
      <c r="B125" s="567"/>
      <c r="C125" s="568"/>
      <c r="D125" s="568"/>
      <c r="E125" s="569"/>
    </row>
    <row r="126" spans="1:5">
      <c r="A126" s="666">
        <f>+'Center 1 - Reimb (Required)'!A125</f>
        <v>0</v>
      </c>
      <c r="B126" s="567"/>
      <c r="C126" s="568"/>
      <c r="D126" s="568"/>
      <c r="E126" s="569"/>
    </row>
    <row r="127" spans="1:5">
      <c r="A127" s="666">
        <f>+'Center 1 - Reimb (Required)'!A126</f>
        <v>0</v>
      </c>
      <c r="B127" s="567"/>
      <c r="C127" s="568"/>
      <c r="D127" s="568"/>
      <c r="E127" s="569"/>
    </row>
    <row r="128" spans="1:5">
      <c r="A128" s="666">
        <f>+'Center 1 - Reimb (Required)'!A127</f>
        <v>0</v>
      </c>
      <c r="B128" s="567"/>
      <c r="C128" s="568"/>
      <c r="D128" s="568"/>
      <c r="E128" s="569"/>
    </row>
    <row r="129" spans="1:5">
      <c r="A129" s="666">
        <f>+'Center 1 - Reimb (Required)'!A128</f>
        <v>0</v>
      </c>
      <c r="B129" s="567"/>
      <c r="C129" s="568"/>
      <c r="D129" s="568"/>
      <c r="E129" s="569"/>
    </row>
    <row r="130" spans="1:5">
      <c r="A130" s="666">
        <f>+'Center 1 - Reimb (Required)'!A129</f>
        <v>0</v>
      </c>
      <c r="B130" s="567"/>
      <c r="C130" s="568"/>
      <c r="D130" s="568"/>
      <c r="E130" s="569"/>
    </row>
    <row r="131" spans="1:5">
      <c r="A131" s="666">
        <f>+'Center 1 - Reimb (Required)'!A130</f>
        <v>0</v>
      </c>
      <c r="B131" s="567"/>
      <c r="C131" s="568"/>
      <c r="D131" s="568"/>
      <c r="E131" s="569"/>
    </row>
    <row r="132" spans="1:5">
      <c r="A132" s="666">
        <f>+'Center 1 - Reimb (Required)'!A131</f>
        <v>0</v>
      </c>
      <c r="B132" s="567"/>
      <c r="C132" s="568"/>
      <c r="D132" s="568"/>
      <c r="E132" s="569"/>
    </row>
    <row r="133" spans="1:5">
      <c r="A133" s="666">
        <f>+'Center 1 - Reimb (Required)'!A132</f>
        <v>0</v>
      </c>
      <c r="B133" s="567"/>
      <c r="C133" s="568"/>
      <c r="D133" s="568"/>
      <c r="E133" s="569"/>
    </row>
    <row r="134" spans="1:5">
      <c r="A134" s="666">
        <f>+'Center 1 - Reimb (Required)'!A133</f>
        <v>0</v>
      </c>
      <c r="B134" s="567"/>
      <c r="C134" s="568"/>
      <c r="D134" s="568"/>
      <c r="E134" s="569"/>
    </row>
    <row r="135" spans="1:5">
      <c r="A135" s="666">
        <f>+'Center 1 - Reimb (Required)'!A134</f>
        <v>0</v>
      </c>
      <c r="B135" s="567"/>
      <c r="C135" s="568"/>
      <c r="D135" s="568"/>
      <c r="E135" s="569"/>
    </row>
    <row r="136" spans="1:5">
      <c r="A136" s="666">
        <f>+'Center 1 - Reimb (Required)'!A135</f>
        <v>0</v>
      </c>
      <c r="B136" s="567"/>
      <c r="C136" s="568"/>
      <c r="D136" s="568"/>
      <c r="E136" s="569"/>
    </row>
    <row r="137" spans="1:5">
      <c r="A137" s="666">
        <f>+'Center 1 - Reimb (Required)'!A136</f>
        <v>0</v>
      </c>
      <c r="B137" s="567"/>
      <c r="C137" s="568"/>
      <c r="D137" s="568"/>
      <c r="E137" s="569"/>
    </row>
    <row r="138" spans="1:5">
      <c r="A138" s="666">
        <f>+'Center 1 - Reimb (Required)'!A137</f>
        <v>0</v>
      </c>
      <c r="B138" s="567"/>
      <c r="C138" s="568"/>
      <c r="D138" s="568"/>
      <c r="E138" s="569"/>
    </row>
    <row r="139" spans="1:5">
      <c r="A139" s="666">
        <f>+'Center 1 - Reimb (Required)'!A138</f>
        <v>0</v>
      </c>
      <c r="B139" s="567"/>
      <c r="C139" s="568"/>
      <c r="D139" s="568"/>
      <c r="E139" s="569"/>
    </row>
    <row r="140" spans="1:5">
      <c r="A140" s="666">
        <f>+'Center 1 - Reimb (Required)'!A139</f>
        <v>0</v>
      </c>
      <c r="B140" s="567"/>
      <c r="C140" s="568"/>
      <c r="D140" s="568"/>
      <c r="E140" s="569"/>
    </row>
    <row r="141" spans="1:5">
      <c r="A141" s="666">
        <f>+'Center 1 - Reimb (Required)'!A140</f>
        <v>0</v>
      </c>
      <c r="B141" s="567"/>
      <c r="C141" s="568"/>
      <c r="D141" s="568"/>
      <c r="E141" s="569"/>
    </row>
    <row r="142" spans="1:5">
      <c r="A142" s="666">
        <f>+'Center 1 - Reimb (Required)'!A141</f>
        <v>0</v>
      </c>
      <c r="B142" s="567"/>
      <c r="C142" s="568"/>
      <c r="D142" s="568"/>
      <c r="E142" s="569"/>
    </row>
    <row r="143" spans="1:5">
      <c r="A143" s="666">
        <f>+'Center 1 - Reimb (Required)'!A142</f>
        <v>0</v>
      </c>
      <c r="B143" s="567"/>
      <c r="C143" s="568"/>
      <c r="D143" s="568"/>
      <c r="E143" s="569"/>
    </row>
    <row r="144" spans="1:5">
      <c r="A144" s="666">
        <f>+'Center 1 - Reimb (Required)'!A143</f>
        <v>0</v>
      </c>
      <c r="B144" s="567"/>
      <c r="C144" s="568"/>
      <c r="D144" s="568"/>
      <c r="E144" s="569"/>
    </row>
    <row r="145" spans="1:5">
      <c r="A145" s="666">
        <f>+'Center 1 - Reimb (Required)'!A144</f>
        <v>0</v>
      </c>
      <c r="B145" s="567"/>
      <c r="C145" s="568"/>
      <c r="D145" s="568"/>
      <c r="E145" s="569"/>
    </row>
    <row r="146" spans="1:5">
      <c r="A146" s="666">
        <f>+'Center 1 - Reimb (Required)'!A145</f>
        <v>0</v>
      </c>
      <c r="B146" s="567"/>
      <c r="C146" s="568"/>
      <c r="D146" s="568"/>
      <c r="E146" s="569"/>
    </row>
    <row r="147" spans="1:5">
      <c r="A147" s="666">
        <f>+'Center 1 - Reimb (Required)'!A146</f>
        <v>0</v>
      </c>
      <c r="B147" s="567"/>
      <c r="C147" s="568"/>
      <c r="D147" s="568"/>
      <c r="E147" s="569"/>
    </row>
    <row r="148" spans="1:5">
      <c r="A148" s="666">
        <f>+'Center 1 - Reimb (Required)'!A147</f>
        <v>0</v>
      </c>
      <c r="B148" s="567"/>
      <c r="C148" s="568"/>
      <c r="D148" s="568"/>
      <c r="E148" s="569"/>
    </row>
    <row r="149" spans="1:5">
      <c r="A149" s="666">
        <f>+'Center 1 - Reimb (Required)'!A148</f>
        <v>0</v>
      </c>
      <c r="B149" s="567"/>
      <c r="C149" s="568"/>
      <c r="D149" s="568"/>
      <c r="E149" s="569"/>
    </row>
    <row r="150" spans="1:5">
      <c r="A150" s="666">
        <f>+'Center 1 - Reimb (Required)'!A149</f>
        <v>0</v>
      </c>
      <c r="B150" s="567"/>
      <c r="C150" s="568"/>
      <c r="D150" s="568"/>
      <c r="E150" s="569"/>
    </row>
    <row r="151" spans="1:5">
      <c r="A151" s="666">
        <f>+'Center 1 - Reimb (Required)'!A150</f>
        <v>0</v>
      </c>
      <c r="B151" s="567"/>
      <c r="C151" s="568"/>
      <c r="D151" s="568"/>
      <c r="E151" s="569"/>
    </row>
    <row r="152" spans="1:5">
      <c r="A152" s="666">
        <f>+'Center 1 - Reimb (Required)'!A151</f>
        <v>0</v>
      </c>
      <c r="B152" s="567"/>
      <c r="C152" s="568"/>
      <c r="D152" s="568"/>
      <c r="E152" s="569"/>
    </row>
    <row r="153" spans="1:5">
      <c r="A153" s="666">
        <f>+'Center 1 - Reimb (Required)'!A152</f>
        <v>0</v>
      </c>
      <c r="B153" s="567"/>
      <c r="C153" s="568"/>
      <c r="D153" s="568"/>
      <c r="E153" s="569"/>
    </row>
    <row r="154" spans="1:5">
      <c r="A154" s="666">
        <f>+'Center 1 - Reimb (Required)'!A153</f>
        <v>0</v>
      </c>
      <c r="B154" s="567"/>
      <c r="C154" s="568"/>
      <c r="D154" s="568"/>
      <c r="E154" s="569"/>
    </row>
    <row r="155" spans="1:5">
      <c r="A155" s="666">
        <f>+'Center 1 - Reimb (Required)'!A154</f>
        <v>0</v>
      </c>
      <c r="B155" s="567"/>
      <c r="C155" s="568"/>
      <c r="D155" s="568"/>
      <c r="E155" s="569"/>
    </row>
    <row r="156" spans="1:5">
      <c r="A156" s="666">
        <f>+'Center 1 - Reimb (Required)'!A155</f>
        <v>0</v>
      </c>
      <c r="B156" s="567"/>
      <c r="C156" s="568"/>
      <c r="D156" s="568"/>
      <c r="E156" s="569"/>
    </row>
    <row r="157" spans="1:5">
      <c r="A157" s="666">
        <f>+'Center 1 - Reimb (Required)'!A156</f>
        <v>0</v>
      </c>
      <c r="B157" s="567"/>
      <c r="C157" s="568"/>
      <c r="D157" s="568"/>
      <c r="E157" s="569"/>
    </row>
    <row r="158" spans="1:5">
      <c r="A158" s="666">
        <f>+'Center 1 - Reimb (Required)'!A157</f>
        <v>0</v>
      </c>
      <c r="B158" s="567"/>
      <c r="C158" s="568"/>
      <c r="D158" s="568"/>
      <c r="E158" s="569"/>
    </row>
    <row r="159" spans="1:5">
      <c r="A159" s="666">
        <f>+'Center 1 - Reimb (Required)'!A158</f>
        <v>0</v>
      </c>
      <c r="B159" s="567"/>
      <c r="C159" s="568"/>
      <c r="D159" s="568"/>
      <c r="E159" s="569"/>
    </row>
    <row r="160" spans="1:5">
      <c r="A160" s="666">
        <f>+'Center 1 - Reimb (Required)'!A159</f>
        <v>0</v>
      </c>
      <c r="B160" s="567"/>
      <c r="C160" s="568"/>
      <c r="D160" s="568"/>
      <c r="E160" s="569"/>
    </row>
    <row r="161" spans="1:5">
      <c r="A161" s="666">
        <f>+'Center 1 - Reimb (Required)'!A160</f>
        <v>0</v>
      </c>
      <c r="B161" s="567"/>
      <c r="C161" s="568"/>
      <c r="D161" s="568"/>
      <c r="E161" s="569"/>
    </row>
    <row r="162" spans="1:5">
      <c r="A162" s="666">
        <f>+'Center 1 - Reimb (Required)'!A161</f>
        <v>0</v>
      </c>
      <c r="B162" s="567"/>
      <c r="C162" s="568"/>
      <c r="D162" s="568"/>
      <c r="E162" s="569"/>
    </row>
    <row r="163" spans="1:5">
      <c r="A163" s="666">
        <f>+'Center 1 - Reimb (Required)'!A162</f>
        <v>0</v>
      </c>
      <c r="B163" s="567"/>
      <c r="C163" s="568"/>
      <c r="D163" s="568"/>
      <c r="E163" s="569"/>
    </row>
    <row r="164" spans="1:5">
      <c r="A164" s="666">
        <f>+'Center 1 - Reimb (Required)'!A163</f>
        <v>0</v>
      </c>
      <c r="B164" s="567"/>
      <c r="C164" s="568"/>
      <c r="D164" s="568"/>
      <c r="E164" s="569"/>
    </row>
    <row r="165" spans="1:5">
      <c r="A165" s="666">
        <f>+'Center 1 - Reimb (Required)'!A164</f>
        <v>0</v>
      </c>
      <c r="B165" s="567"/>
      <c r="C165" s="568"/>
      <c r="D165" s="568"/>
      <c r="E165" s="569"/>
    </row>
    <row r="166" spans="1:5">
      <c r="A166" s="666">
        <f>+'Center 1 - Reimb (Required)'!A165</f>
        <v>0</v>
      </c>
      <c r="B166" s="567"/>
      <c r="C166" s="568"/>
      <c r="D166" s="568"/>
      <c r="E166" s="569"/>
    </row>
    <row r="167" spans="1:5">
      <c r="A167" s="666">
        <f>+'Center 1 - Reimb (Required)'!A166</f>
        <v>0</v>
      </c>
      <c r="B167" s="567"/>
      <c r="C167" s="568"/>
      <c r="D167" s="568"/>
      <c r="E167" s="569"/>
    </row>
    <row r="168" spans="1:5">
      <c r="A168" s="666">
        <f>+'Center 1 - Reimb (Required)'!A167</f>
        <v>0</v>
      </c>
      <c r="B168" s="567"/>
      <c r="C168" s="568"/>
      <c r="D168" s="568"/>
      <c r="E168" s="569"/>
    </row>
    <row r="169" spans="1:5">
      <c r="A169" s="666">
        <f>+'Center 1 - Reimb (Required)'!A168</f>
        <v>0</v>
      </c>
      <c r="B169" s="567"/>
      <c r="C169" s="568"/>
      <c r="D169" s="568"/>
      <c r="E169" s="569"/>
    </row>
    <row r="170" spans="1:5">
      <c r="A170" s="666">
        <f>+'Center 1 - Reimb (Required)'!A169</f>
        <v>0</v>
      </c>
      <c r="B170" s="567"/>
      <c r="C170" s="568"/>
      <c r="D170" s="568"/>
      <c r="E170" s="569"/>
    </row>
    <row r="171" spans="1:5">
      <c r="A171" s="666">
        <f>+'Center 1 - Reimb (Required)'!A170</f>
        <v>0</v>
      </c>
      <c r="B171" s="567"/>
      <c r="C171" s="568"/>
      <c r="D171" s="568"/>
      <c r="E171" s="569"/>
    </row>
    <row r="172" spans="1:5">
      <c r="A172" s="666">
        <f>+'Center 1 - Reimb (Required)'!A171</f>
        <v>0</v>
      </c>
      <c r="B172" s="567"/>
      <c r="C172" s="568"/>
      <c r="D172" s="568"/>
      <c r="E172" s="569"/>
    </row>
    <row r="173" spans="1:5">
      <c r="A173" s="666">
        <f>+'Center 1 - Reimb (Required)'!A172</f>
        <v>0</v>
      </c>
      <c r="B173" s="567"/>
      <c r="C173" s="568"/>
      <c r="D173" s="568"/>
      <c r="E173" s="569"/>
    </row>
    <row r="174" spans="1:5">
      <c r="A174" s="666">
        <f>+'Center 1 - Reimb (Required)'!A173</f>
        <v>0</v>
      </c>
      <c r="B174" s="567"/>
      <c r="C174" s="568"/>
      <c r="D174" s="568"/>
      <c r="E174" s="569"/>
    </row>
    <row r="175" spans="1:5">
      <c r="A175" s="666">
        <f>+'Center 1 - Reimb (Required)'!A174</f>
        <v>0</v>
      </c>
      <c r="B175" s="567"/>
      <c r="C175" s="568"/>
      <c r="D175" s="568"/>
      <c r="E175" s="569"/>
    </row>
    <row r="176" spans="1:5">
      <c r="A176" s="666">
        <f>+'Center 1 - Reimb (Required)'!A175</f>
        <v>0</v>
      </c>
      <c r="B176" s="567"/>
      <c r="C176" s="568"/>
      <c r="D176" s="568"/>
      <c r="E176" s="569"/>
    </row>
    <row r="177" spans="1:5">
      <c r="A177" s="666">
        <f>+'Center 1 - Reimb (Required)'!A176</f>
        <v>0</v>
      </c>
      <c r="B177" s="567"/>
      <c r="C177" s="568"/>
      <c r="D177" s="568"/>
      <c r="E177" s="569"/>
    </row>
    <row r="178" spans="1:5">
      <c r="A178" s="666">
        <f>+'Center 1 - Reimb (Required)'!A177</f>
        <v>0</v>
      </c>
      <c r="B178" s="567"/>
      <c r="C178" s="568"/>
      <c r="D178" s="568"/>
      <c r="E178" s="569"/>
    </row>
    <row r="179" spans="1:5">
      <c r="A179" s="666">
        <f>+'Center 1 - Reimb (Required)'!A178</f>
        <v>0</v>
      </c>
      <c r="B179" s="567"/>
      <c r="C179" s="568"/>
      <c r="D179" s="568"/>
      <c r="E179" s="569"/>
    </row>
    <row r="180" spans="1:5">
      <c r="A180" s="666">
        <f>+'Center 1 - Reimb (Required)'!A179</f>
        <v>0</v>
      </c>
      <c r="B180" s="567"/>
      <c r="C180" s="568"/>
      <c r="D180" s="568"/>
      <c r="E180" s="569"/>
    </row>
    <row r="181" spans="1:5">
      <c r="A181" s="666">
        <f>+'Center 1 - Reimb (Required)'!A180</f>
        <v>0</v>
      </c>
      <c r="B181" s="567"/>
      <c r="C181" s="568"/>
      <c r="D181" s="568"/>
      <c r="E181" s="569"/>
    </row>
    <row r="182" spans="1:5">
      <c r="A182" s="666">
        <f>+'Center 1 - Reimb (Required)'!A181</f>
        <v>0</v>
      </c>
      <c r="B182" s="567"/>
      <c r="C182" s="568"/>
      <c r="D182" s="568"/>
      <c r="E182" s="569"/>
    </row>
    <row r="183" spans="1:5">
      <c r="A183" s="666">
        <f>+'Center 1 - Reimb (Required)'!A182</f>
        <v>0</v>
      </c>
      <c r="B183" s="567"/>
      <c r="C183" s="568"/>
      <c r="D183" s="568"/>
      <c r="E183" s="569"/>
    </row>
    <row r="184" spans="1:5">
      <c r="A184" s="666">
        <f>+'Center 1 - Reimb (Required)'!A183</f>
        <v>0</v>
      </c>
      <c r="B184" s="567"/>
      <c r="C184" s="568"/>
      <c r="D184" s="568"/>
      <c r="E184" s="569"/>
    </row>
    <row r="185" spans="1:5">
      <c r="A185" s="666">
        <f>+'Center 1 - Reimb (Required)'!A184</f>
        <v>0</v>
      </c>
      <c r="B185" s="567"/>
      <c r="C185" s="568"/>
      <c r="D185" s="568"/>
      <c r="E185" s="569"/>
    </row>
    <row r="186" spans="1:5">
      <c r="A186" s="666">
        <f>+'Center 1 - Reimb (Required)'!A185</f>
        <v>0</v>
      </c>
      <c r="B186" s="567"/>
      <c r="C186" s="568"/>
      <c r="D186" s="568"/>
      <c r="E186" s="569"/>
    </row>
    <row r="187" spans="1:5">
      <c r="A187" s="666">
        <f>+'Center 1 - Reimb (Required)'!A186</f>
        <v>0</v>
      </c>
      <c r="B187" s="567"/>
      <c r="C187" s="568"/>
      <c r="D187" s="568"/>
      <c r="E187" s="569"/>
    </row>
    <row r="188" spans="1:5">
      <c r="A188" s="666">
        <f>+'Center 1 - Reimb (Required)'!A187</f>
        <v>0</v>
      </c>
      <c r="B188" s="567"/>
      <c r="C188" s="568"/>
      <c r="D188" s="568"/>
      <c r="E188" s="569"/>
    </row>
    <row r="189" spans="1:5">
      <c r="A189" s="666">
        <f>+'Center 1 - Reimb (Required)'!A188</f>
        <v>0</v>
      </c>
      <c r="B189" s="567"/>
      <c r="C189" s="568"/>
      <c r="D189" s="568"/>
      <c r="E189" s="569"/>
    </row>
    <row r="190" spans="1:5">
      <c r="A190" s="666">
        <f>+'Center 1 - Reimb (Required)'!A189</f>
        <v>0</v>
      </c>
      <c r="B190" s="567"/>
      <c r="C190" s="568"/>
      <c r="D190" s="568"/>
      <c r="E190" s="569"/>
    </row>
    <row r="191" spans="1:5">
      <c r="A191" s="666">
        <f>+'Center 1 - Reimb (Required)'!A190</f>
        <v>0</v>
      </c>
      <c r="B191" s="567"/>
      <c r="C191" s="568"/>
      <c r="D191" s="568"/>
      <c r="E191" s="569"/>
    </row>
    <row r="192" spans="1:5">
      <c r="A192" s="666">
        <f>+'Center 1 - Reimb (Required)'!A191</f>
        <v>0</v>
      </c>
      <c r="B192" s="567"/>
      <c r="C192" s="568"/>
      <c r="D192" s="568"/>
      <c r="E192" s="569"/>
    </row>
    <row r="193" spans="1:5">
      <c r="A193" s="666">
        <f>+'Center 1 - Reimb (Required)'!A192</f>
        <v>0</v>
      </c>
      <c r="B193" s="567"/>
      <c r="C193" s="568"/>
      <c r="D193" s="568"/>
      <c r="E193" s="569"/>
    </row>
    <row r="194" spans="1:5">
      <c r="A194" s="666">
        <f>+'Center 1 - Reimb (Required)'!A193</f>
        <v>0</v>
      </c>
      <c r="B194" s="567"/>
      <c r="C194" s="568"/>
      <c r="D194" s="568"/>
      <c r="E194" s="569"/>
    </row>
    <row r="195" spans="1:5">
      <c r="A195" s="666">
        <f>+'Center 1 - Reimb (Required)'!A194</f>
        <v>0</v>
      </c>
      <c r="B195" s="567"/>
      <c r="C195" s="568"/>
      <c r="D195" s="568"/>
      <c r="E195" s="569"/>
    </row>
    <row r="196" spans="1:5">
      <c r="A196" s="666">
        <f>+'Center 1 - Reimb (Required)'!A195</f>
        <v>0</v>
      </c>
      <c r="B196" s="567"/>
      <c r="C196" s="568"/>
      <c r="D196" s="568"/>
      <c r="E196" s="569"/>
    </row>
    <row r="197" spans="1:5">
      <c r="A197" s="666">
        <f>+'Center 1 - Reimb (Required)'!A196</f>
        <v>0</v>
      </c>
      <c r="B197" s="567"/>
      <c r="C197" s="568"/>
      <c r="D197" s="568"/>
      <c r="E197" s="569"/>
    </row>
    <row r="198" spans="1:5">
      <c r="A198" s="666">
        <f>+'Center 1 - Reimb (Required)'!A197</f>
        <v>0</v>
      </c>
      <c r="B198" s="567"/>
      <c r="C198" s="568"/>
      <c r="D198" s="568"/>
      <c r="E198" s="569"/>
    </row>
    <row r="199" spans="1:5">
      <c r="A199" s="666">
        <f>+'Center 1 - Reimb (Required)'!A198</f>
        <v>0</v>
      </c>
      <c r="B199" s="567"/>
      <c r="C199" s="568"/>
      <c r="D199" s="568"/>
      <c r="E199" s="569"/>
    </row>
    <row r="200" spans="1:5">
      <c r="A200" s="666">
        <f>+'Center 1 - Reimb (Required)'!A199</f>
        <v>0</v>
      </c>
      <c r="B200" s="567"/>
      <c r="C200" s="568"/>
      <c r="D200" s="568"/>
      <c r="E200" s="569"/>
    </row>
    <row r="201" spans="1:5">
      <c r="A201" s="666">
        <f>+'Center 1 - Reimb (Required)'!A200</f>
        <v>0</v>
      </c>
      <c r="B201" s="567"/>
      <c r="C201" s="568"/>
      <c r="D201" s="568"/>
      <c r="E201" s="569"/>
    </row>
    <row r="202" spans="1:5">
      <c r="A202" s="666">
        <f>+'Center 1 - Reimb (Required)'!A201</f>
        <v>0</v>
      </c>
      <c r="B202" s="567"/>
      <c r="C202" s="568"/>
      <c r="D202" s="568"/>
      <c r="E202" s="569"/>
    </row>
    <row r="203" spans="1:5">
      <c r="A203" s="666">
        <f>+'Center 1 - Reimb (Required)'!A202</f>
        <v>0</v>
      </c>
      <c r="B203" s="567"/>
      <c r="C203" s="568"/>
      <c r="D203" s="568"/>
      <c r="E203" s="569"/>
    </row>
    <row r="204" spans="1:5">
      <c r="A204" s="666">
        <f>+'Center 1 - Reimb (Required)'!A203</f>
        <v>0</v>
      </c>
      <c r="B204" s="567"/>
      <c r="C204" s="568"/>
      <c r="D204" s="568"/>
      <c r="E204" s="569"/>
    </row>
    <row r="205" spans="1:5">
      <c r="A205" s="666">
        <f>+'Center 1 - Reimb (Required)'!A204</f>
        <v>0</v>
      </c>
      <c r="B205" s="567"/>
      <c r="C205" s="568"/>
      <c r="D205" s="568"/>
      <c r="E205" s="569"/>
    </row>
    <row r="206" spans="1:5">
      <c r="A206" s="666">
        <f>+'Center 1 - Reimb (Required)'!A205</f>
        <v>0</v>
      </c>
      <c r="B206" s="567"/>
      <c r="C206" s="568"/>
      <c r="D206" s="568"/>
      <c r="E206" s="569"/>
    </row>
    <row r="207" spans="1:5">
      <c r="A207" s="666">
        <f>+'Center 1 - Reimb (Required)'!A206</f>
        <v>0</v>
      </c>
      <c r="B207" s="567"/>
      <c r="C207" s="568"/>
      <c r="D207" s="568"/>
      <c r="E207" s="569"/>
    </row>
    <row r="208" spans="1:5">
      <c r="A208" s="666">
        <f>+'Center 1 - Reimb (Required)'!A207</f>
        <v>0</v>
      </c>
      <c r="B208" s="567"/>
      <c r="C208" s="568"/>
      <c r="D208" s="568"/>
      <c r="E208" s="569"/>
    </row>
    <row r="209" spans="1:5">
      <c r="A209" s="666">
        <f>+'Center 1 - Reimb (Required)'!A208</f>
        <v>0</v>
      </c>
      <c r="B209" s="567"/>
      <c r="C209" s="568"/>
      <c r="D209" s="568"/>
      <c r="E209" s="569"/>
    </row>
    <row r="210" spans="1:5">
      <c r="A210" s="666">
        <f>+'Center 1 - Reimb (Required)'!A209</f>
        <v>0</v>
      </c>
      <c r="B210" s="567"/>
      <c r="C210" s="568"/>
      <c r="D210" s="568"/>
      <c r="E210" s="569"/>
    </row>
    <row r="211" spans="1:5">
      <c r="A211" s="666">
        <f>+'Center 1 - Reimb (Required)'!A210</f>
        <v>0</v>
      </c>
      <c r="B211" s="567"/>
      <c r="C211" s="568"/>
      <c r="D211" s="568"/>
      <c r="E211" s="569"/>
    </row>
    <row r="212" spans="1:5">
      <c r="A212" s="666">
        <f>+'Center 1 - Reimb (Required)'!A211</f>
        <v>0</v>
      </c>
      <c r="B212" s="567"/>
      <c r="C212" s="568"/>
      <c r="D212" s="568"/>
      <c r="E212" s="569"/>
    </row>
    <row r="213" spans="1:5">
      <c r="A213" s="666">
        <f>+'Center 1 - Reimb (Required)'!A212</f>
        <v>0</v>
      </c>
      <c r="B213" s="567"/>
      <c r="C213" s="568"/>
      <c r="D213" s="568"/>
      <c r="E213" s="569"/>
    </row>
    <row r="214" spans="1:5">
      <c r="A214" s="666">
        <f>+'Center 1 - Reimb (Required)'!A213</f>
        <v>0</v>
      </c>
      <c r="B214" s="567"/>
      <c r="C214" s="568"/>
      <c r="D214" s="568"/>
      <c r="E214" s="569"/>
    </row>
    <row r="215" spans="1:5">
      <c r="A215" s="666">
        <f>+'Center 1 - Reimb (Required)'!A214</f>
        <v>0</v>
      </c>
      <c r="B215" s="567"/>
      <c r="C215" s="568"/>
      <c r="D215" s="568"/>
      <c r="E215" s="569"/>
    </row>
    <row r="216" spans="1:5">
      <c r="A216" s="666">
        <f>+'Center 1 - Reimb (Required)'!A215</f>
        <v>0</v>
      </c>
      <c r="B216" s="567"/>
      <c r="C216" s="568"/>
      <c r="D216" s="568"/>
      <c r="E216" s="569"/>
    </row>
    <row r="217" spans="1:5">
      <c r="A217" s="666">
        <f>+'Center 1 - Reimb (Required)'!A216</f>
        <v>0</v>
      </c>
      <c r="B217" s="567"/>
      <c r="C217" s="568"/>
      <c r="D217" s="568"/>
      <c r="E217" s="569"/>
    </row>
    <row r="218" spans="1:5">
      <c r="A218" s="666">
        <f>+'Center 1 - Reimb (Required)'!A217</f>
        <v>0</v>
      </c>
      <c r="B218" s="567"/>
      <c r="C218" s="568"/>
      <c r="D218" s="568"/>
      <c r="E218" s="569"/>
    </row>
    <row r="219" spans="1:5">
      <c r="A219" s="666">
        <f>+'Center 1 - Reimb (Required)'!A218</f>
        <v>0</v>
      </c>
      <c r="B219" s="567"/>
      <c r="C219" s="568"/>
      <c r="D219" s="568"/>
      <c r="E219" s="569"/>
    </row>
    <row r="220" spans="1:5">
      <c r="A220" s="666">
        <f>+'Center 1 - Reimb (Required)'!A219</f>
        <v>0</v>
      </c>
      <c r="B220" s="567"/>
      <c r="C220" s="568"/>
      <c r="D220" s="568"/>
      <c r="E220" s="569"/>
    </row>
    <row r="221" spans="1:5">
      <c r="A221" s="666">
        <f>+'Center 1 - Reimb (Required)'!A220</f>
        <v>0</v>
      </c>
      <c r="B221" s="567"/>
      <c r="C221" s="568"/>
      <c r="D221" s="568"/>
      <c r="E221" s="569"/>
    </row>
    <row r="222" spans="1:5">
      <c r="A222" s="666">
        <f>+'Center 1 - Reimb (Required)'!A221</f>
        <v>0</v>
      </c>
      <c r="B222" s="567"/>
      <c r="C222" s="568"/>
      <c r="D222" s="568"/>
      <c r="E222" s="569"/>
    </row>
    <row r="223" spans="1:5">
      <c r="A223" s="666">
        <f>+'Center 1 - Reimb (Required)'!A222</f>
        <v>0</v>
      </c>
      <c r="B223" s="567"/>
      <c r="C223" s="568"/>
      <c r="D223" s="568"/>
      <c r="E223" s="569"/>
    </row>
    <row r="224" spans="1:5">
      <c r="A224" s="666">
        <f>+'Center 1 - Reimb (Required)'!A223</f>
        <v>0</v>
      </c>
      <c r="B224" s="567"/>
      <c r="C224" s="568"/>
      <c r="D224" s="568"/>
      <c r="E224" s="569"/>
    </row>
    <row r="225" spans="1:5">
      <c r="A225" s="666">
        <f>+'Center 1 - Reimb (Required)'!A224</f>
        <v>0</v>
      </c>
      <c r="B225" s="567"/>
      <c r="C225" s="568"/>
      <c r="D225" s="568"/>
      <c r="E225" s="569"/>
    </row>
    <row r="226" spans="1:5">
      <c r="A226" s="666">
        <f>+'Center 1 - Reimb (Required)'!A225</f>
        <v>0</v>
      </c>
      <c r="B226" s="567"/>
      <c r="C226" s="568"/>
      <c r="D226" s="568"/>
      <c r="E226" s="569"/>
    </row>
    <row r="227" spans="1:5">
      <c r="A227" s="666">
        <f>+'Center 1 - Reimb (Required)'!A226</f>
        <v>0</v>
      </c>
      <c r="B227" s="567"/>
      <c r="C227" s="568"/>
      <c r="D227" s="568"/>
      <c r="E227" s="569"/>
    </row>
    <row r="228" spans="1:5">
      <c r="A228" s="666">
        <f>+'Center 1 - Reimb (Required)'!A227</f>
        <v>0</v>
      </c>
      <c r="B228" s="567"/>
      <c r="C228" s="568"/>
      <c r="D228" s="568"/>
      <c r="E228" s="569"/>
    </row>
    <row r="229" spans="1:5">
      <c r="A229" s="666">
        <f>+'Center 1 - Reimb (Required)'!A228</f>
        <v>0</v>
      </c>
      <c r="B229" s="567"/>
      <c r="C229" s="568"/>
      <c r="D229" s="568"/>
      <c r="E229" s="569"/>
    </row>
    <row r="230" spans="1:5">
      <c r="A230" s="666">
        <f>+'Center 1 - Reimb (Required)'!A229</f>
        <v>0</v>
      </c>
      <c r="B230" s="567"/>
      <c r="C230" s="568"/>
      <c r="D230" s="568"/>
      <c r="E230" s="569"/>
    </row>
    <row r="231" spans="1:5">
      <c r="A231" s="666">
        <f>+'Center 1 - Reimb (Required)'!A230</f>
        <v>0</v>
      </c>
      <c r="B231" s="567"/>
      <c r="C231" s="568"/>
      <c r="D231" s="568"/>
      <c r="E231" s="569"/>
    </row>
    <row r="232" spans="1:5">
      <c r="A232" s="666">
        <f>+'Center 1 - Reimb (Required)'!A231</f>
        <v>0</v>
      </c>
      <c r="B232" s="567"/>
      <c r="C232" s="568"/>
      <c r="D232" s="568"/>
      <c r="E232" s="569"/>
    </row>
    <row r="233" spans="1:5">
      <c r="A233" s="666">
        <f>+'Center 1 - Reimb (Required)'!A232</f>
        <v>0</v>
      </c>
      <c r="B233" s="567"/>
      <c r="C233" s="568"/>
      <c r="D233" s="568"/>
      <c r="E233" s="569"/>
    </row>
    <row r="234" spans="1:5">
      <c r="A234" s="666">
        <f>+'Center 1 - Reimb (Required)'!A233</f>
        <v>0</v>
      </c>
      <c r="B234" s="567"/>
      <c r="C234" s="568"/>
      <c r="D234" s="568"/>
      <c r="E234" s="569"/>
    </row>
    <row r="235" spans="1:5">
      <c r="A235" s="666">
        <f>+'Center 1 - Reimb (Required)'!A234</f>
        <v>0</v>
      </c>
      <c r="B235" s="567"/>
      <c r="C235" s="568"/>
      <c r="D235" s="568"/>
      <c r="E235" s="569"/>
    </row>
    <row r="236" spans="1:5">
      <c r="A236" s="666">
        <f>+'Center 1 - Reimb (Required)'!A235</f>
        <v>0</v>
      </c>
      <c r="B236" s="567"/>
      <c r="C236" s="568"/>
      <c r="D236" s="568"/>
      <c r="E236" s="569"/>
    </row>
    <row r="237" spans="1:5">
      <c r="A237" s="666">
        <f>+'Center 1 - Reimb (Required)'!A236</f>
        <v>0</v>
      </c>
      <c r="B237" s="567"/>
      <c r="C237" s="568"/>
      <c r="D237" s="568"/>
      <c r="E237" s="569"/>
    </row>
    <row r="238" spans="1:5">
      <c r="A238" s="666">
        <f>+'Center 1 - Reimb (Required)'!A237</f>
        <v>0</v>
      </c>
      <c r="B238" s="567"/>
      <c r="C238" s="568"/>
      <c r="D238" s="568"/>
      <c r="E238" s="569"/>
    </row>
    <row r="239" spans="1:5">
      <c r="A239" s="666">
        <f>+'Center 1 - Reimb (Required)'!A238</f>
        <v>0</v>
      </c>
      <c r="B239" s="567"/>
      <c r="C239" s="568"/>
      <c r="D239" s="568"/>
      <c r="E239" s="569"/>
    </row>
    <row r="240" spans="1:5">
      <c r="A240" s="666">
        <f>+'Center 1 - Reimb (Required)'!A239</f>
        <v>0</v>
      </c>
      <c r="B240" s="567"/>
      <c r="C240" s="568"/>
      <c r="D240" s="568"/>
      <c r="E240" s="569"/>
    </row>
    <row r="241" spans="1:5">
      <c r="A241" s="666">
        <f>+'Center 1 - Reimb (Required)'!A240</f>
        <v>0</v>
      </c>
      <c r="B241" s="567"/>
      <c r="C241" s="568"/>
      <c r="D241" s="568"/>
      <c r="E241" s="569"/>
    </row>
    <row r="242" spans="1:5">
      <c r="A242" s="666">
        <f>+'Center 1 - Reimb (Required)'!A241</f>
        <v>0</v>
      </c>
      <c r="B242" s="567"/>
      <c r="C242" s="568"/>
      <c r="D242" s="568"/>
      <c r="E242" s="569"/>
    </row>
    <row r="243" spans="1:5">
      <c r="A243" s="666">
        <f>+'Center 1 - Reimb (Required)'!A242</f>
        <v>0</v>
      </c>
      <c r="B243" s="567"/>
      <c r="C243" s="568"/>
      <c r="D243" s="568"/>
      <c r="E243" s="569"/>
    </row>
    <row r="244" spans="1:5">
      <c r="A244" s="666">
        <f>+'Center 1 - Reimb (Required)'!A243</f>
        <v>0</v>
      </c>
      <c r="B244" s="567"/>
      <c r="C244" s="568"/>
      <c r="D244" s="568"/>
      <c r="E244" s="569"/>
    </row>
    <row r="245" spans="1:5">
      <c r="A245" s="666">
        <f>+'Center 1 - Reimb (Required)'!A244</f>
        <v>0</v>
      </c>
      <c r="B245" s="567"/>
      <c r="C245" s="568"/>
      <c r="D245" s="568"/>
      <c r="E245" s="569"/>
    </row>
    <row r="246" spans="1:5">
      <c r="A246" s="666">
        <f>+'Center 1 - Reimb (Required)'!A245</f>
        <v>0</v>
      </c>
      <c r="B246" s="567"/>
      <c r="C246" s="568"/>
      <c r="D246" s="568"/>
      <c r="E246" s="569"/>
    </row>
    <row r="247" spans="1:5">
      <c r="A247" s="666">
        <f>+'Center 1 - Reimb (Required)'!A246</f>
        <v>0</v>
      </c>
      <c r="B247" s="567"/>
      <c r="C247" s="568"/>
      <c r="D247" s="568"/>
      <c r="E247" s="569"/>
    </row>
    <row r="248" spans="1:5">
      <c r="A248" s="666">
        <f>+'Center 1 - Reimb (Required)'!A247</f>
        <v>0</v>
      </c>
      <c r="B248" s="567"/>
      <c r="C248" s="568"/>
      <c r="D248" s="568"/>
      <c r="E248" s="569"/>
    </row>
    <row r="249" spans="1:5">
      <c r="A249" s="666">
        <f>+'Center 1 - Reimb (Required)'!A248</f>
        <v>0</v>
      </c>
      <c r="B249" s="567"/>
      <c r="C249" s="568"/>
      <c r="D249" s="568"/>
      <c r="E249" s="569"/>
    </row>
    <row r="250" spans="1:5">
      <c r="A250" s="666">
        <f>+'Center 1 - Reimb (Required)'!A249</f>
        <v>0</v>
      </c>
      <c r="B250" s="567"/>
      <c r="C250" s="568"/>
      <c r="D250" s="568"/>
      <c r="E250" s="569"/>
    </row>
    <row r="251" spans="1:5">
      <c r="A251" s="666">
        <f>+'Center 1 - Reimb (Required)'!A250</f>
        <v>0</v>
      </c>
      <c r="B251" s="567"/>
      <c r="C251" s="568"/>
      <c r="D251" s="568"/>
      <c r="E251" s="569"/>
    </row>
    <row r="252" spans="1:5">
      <c r="A252" s="666">
        <f>+'Center 1 - Reimb (Required)'!A251</f>
        <v>0</v>
      </c>
      <c r="B252" s="567"/>
      <c r="C252" s="568"/>
      <c r="D252" s="568"/>
      <c r="E252" s="569"/>
    </row>
    <row r="253" spans="1:5">
      <c r="A253" s="666">
        <f>+'Center 1 - Reimb (Required)'!A252</f>
        <v>0</v>
      </c>
      <c r="B253" s="567"/>
      <c r="C253" s="568"/>
      <c r="D253" s="568"/>
      <c r="E253" s="569"/>
    </row>
    <row r="254" spans="1:5">
      <c r="A254" s="666">
        <f>+'Center 1 - Reimb (Required)'!A253</f>
        <v>0</v>
      </c>
      <c r="B254" s="567"/>
      <c r="C254" s="568"/>
      <c r="D254" s="568"/>
      <c r="E254" s="569"/>
    </row>
    <row r="255" spans="1:5">
      <c r="A255" s="666">
        <f>+'Center 1 - Reimb (Required)'!A254</f>
        <v>0</v>
      </c>
      <c r="B255" s="567"/>
      <c r="C255" s="568"/>
      <c r="D255" s="568"/>
      <c r="E255" s="569"/>
    </row>
    <row r="256" spans="1:5">
      <c r="A256" s="666">
        <f>+'Center 1 - Reimb (Required)'!A255</f>
        <v>0</v>
      </c>
      <c r="B256" s="567"/>
      <c r="C256" s="568"/>
      <c r="D256" s="568"/>
      <c r="E256" s="569"/>
    </row>
    <row r="257" spans="1:5">
      <c r="A257" s="666">
        <f>+'Center 1 - Reimb (Required)'!A256</f>
        <v>0</v>
      </c>
      <c r="B257" s="567"/>
      <c r="C257" s="568"/>
      <c r="D257" s="568"/>
      <c r="E257" s="569"/>
    </row>
    <row r="258" spans="1:5">
      <c r="A258" s="666">
        <f>+'Center 1 - Reimb (Required)'!A257</f>
        <v>0</v>
      </c>
      <c r="B258" s="567"/>
      <c r="C258" s="568"/>
      <c r="D258" s="568"/>
      <c r="E258" s="569"/>
    </row>
    <row r="259" spans="1:5">
      <c r="A259" s="666">
        <f>+'Center 1 - Reimb (Required)'!A258</f>
        <v>0</v>
      </c>
      <c r="B259" s="567"/>
      <c r="C259" s="568"/>
      <c r="D259" s="568"/>
      <c r="E259" s="569"/>
    </row>
    <row r="260" spans="1:5">
      <c r="A260" s="666">
        <f>+'Center 1 - Reimb (Required)'!A259</f>
        <v>0</v>
      </c>
      <c r="B260" s="567"/>
      <c r="C260" s="568"/>
      <c r="D260" s="568"/>
      <c r="E260" s="569"/>
    </row>
    <row r="261" spans="1:5">
      <c r="A261" s="666">
        <f>+'Center 1 - Reimb (Required)'!A260</f>
        <v>0</v>
      </c>
      <c r="B261" s="567"/>
      <c r="C261" s="568"/>
      <c r="D261" s="568"/>
      <c r="E261" s="569"/>
    </row>
    <row r="262" spans="1:5">
      <c r="A262" s="666">
        <f>+'Center 1 - Reimb (Required)'!A261</f>
        <v>0</v>
      </c>
      <c r="B262" s="567"/>
      <c r="C262" s="568"/>
      <c r="D262" s="568"/>
      <c r="E262" s="569"/>
    </row>
    <row r="263" spans="1:5">
      <c r="A263" s="666">
        <f>+'Center 1 - Reimb (Required)'!A262</f>
        <v>0</v>
      </c>
      <c r="B263" s="567"/>
      <c r="C263" s="568"/>
      <c r="D263" s="568"/>
      <c r="E263" s="569"/>
    </row>
    <row r="264" spans="1:5">
      <c r="A264" s="666">
        <f>+'Center 1 - Reimb (Required)'!A263</f>
        <v>0</v>
      </c>
      <c r="B264" s="567"/>
      <c r="C264" s="568"/>
      <c r="D264" s="568"/>
      <c r="E264" s="569"/>
    </row>
    <row r="265" spans="1:5">
      <c r="A265" s="666">
        <f>+'Center 1 - Reimb (Required)'!A264</f>
        <v>0</v>
      </c>
      <c r="B265" s="567"/>
      <c r="C265" s="568"/>
      <c r="D265" s="568"/>
      <c r="E265" s="569"/>
    </row>
    <row r="266" spans="1:5">
      <c r="A266" s="666">
        <f>+'Center 1 - Reimb (Required)'!A265</f>
        <v>0</v>
      </c>
      <c r="B266" s="567"/>
      <c r="C266" s="568"/>
      <c r="D266" s="568"/>
      <c r="E266" s="569"/>
    </row>
    <row r="267" spans="1:5">
      <c r="A267" s="666">
        <f>+'Center 1 - Reimb (Required)'!A266</f>
        <v>0</v>
      </c>
      <c r="B267" s="567"/>
      <c r="C267" s="568"/>
      <c r="D267" s="568"/>
      <c r="E267" s="569"/>
    </row>
    <row r="268" spans="1:5">
      <c r="A268" s="666">
        <f>+'Center 1 - Reimb (Required)'!A267</f>
        <v>0</v>
      </c>
      <c r="B268" s="567"/>
      <c r="C268" s="568"/>
      <c r="D268" s="568"/>
      <c r="E268" s="569"/>
    </row>
    <row r="269" spans="1:5">
      <c r="A269" s="666">
        <f>+'Center 1 - Reimb (Required)'!A268</f>
        <v>0</v>
      </c>
      <c r="B269" s="567"/>
      <c r="C269" s="568"/>
      <c r="D269" s="568"/>
      <c r="E269" s="569"/>
    </row>
    <row r="270" spans="1:5">
      <c r="A270" s="666">
        <f>+'Center 1 - Reimb (Required)'!A269</f>
        <v>0</v>
      </c>
      <c r="B270" s="567"/>
      <c r="C270" s="568"/>
      <c r="D270" s="568"/>
      <c r="E270" s="569"/>
    </row>
    <row r="271" spans="1:5">
      <c r="A271" s="666">
        <f>+'Center 1 - Reimb (Required)'!A270</f>
        <v>0</v>
      </c>
      <c r="B271" s="567"/>
      <c r="C271" s="568"/>
      <c r="D271" s="568"/>
      <c r="E271" s="569"/>
    </row>
    <row r="272" spans="1:5">
      <c r="A272" s="666">
        <f>+'Center 1 - Reimb (Required)'!A271</f>
        <v>0</v>
      </c>
      <c r="B272" s="567"/>
      <c r="C272" s="568"/>
      <c r="D272" s="568"/>
      <c r="E272" s="569"/>
    </row>
    <row r="273" spans="1:5">
      <c r="A273" s="666">
        <f>+'Center 1 - Reimb (Required)'!A272</f>
        <v>0</v>
      </c>
      <c r="B273" s="567"/>
      <c r="C273" s="568"/>
      <c r="D273" s="568"/>
      <c r="E273" s="569"/>
    </row>
    <row r="274" spans="1:5">
      <c r="A274" s="666">
        <f>+'Center 1 - Reimb (Required)'!A273</f>
        <v>0</v>
      </c>
      <c r="B274" s="567"/>
      <c r="C274" s="568"/>
      <c r="D274" s="568"/>
      <c r="E274" s="569"/>
    </row>
    <row r="275" spans="1:5">
      <c r="A275" s="666">
        <f>+'Center 1 - Reimb (Required)'!A274</f>
        <v>0</v>
      </c>
      <c r="B275" s="567"/>
      <c r="C275" s="568"/>
      <c r="D275" s="568"/>
      <c r="E275" s="569"/>
    </row>
    <row r="276" spans="1:5">
      <c r="A276" s="666">
        <f>+'Center 1 - Reimb (Required)'!A275</f>
        <v>0</v>
      </c>
      <c r="B276" s="567"/>
      <c r="C276" s="568"/>
      <c r="D276" s="568"/>
      <c r="E276" s="569"/>
    </row>
    <row r="277" spans="1:5">
      <c r="A277" s="666">
        <f>+'Center 1 - Reimb (Required)'!A276</f>
        <v>0</v>
      </c>
      <c r="B277" s="567"/>
      <c r="C277" s="568"/>
      <c r="D277" s="568"/>
      <c r="E277" s="569"/>
    </row>
    <row r="278" spans="1:5">
      <c r="A278" s="666">
        <f>+'Center 1 - Reimb (Required)'!A277</f>
        <v>0</v>
      </c>
      <c r="B278" s="567"/>
      <c r="C278" s="568"/>
      <c r="D278" s="568"/>
      <c r="E278" s="569"/>
    </row>
    <row r="279" spans="1:5">
      <c r="A279" s="666">
        <f>+'Center 1 - Reimb (Required)'!A278</f>
        <v>0</v>
      </c>
      <c r="B279" s="567"/>
      <c r="C279" s="568"/>
      <c r="D279" s="568"/>
      <c r="E279" s="569"/>
    </row>
    <row r="280" spans="1:5">
      <c r="A280" s="666">
        <f>+'Center 1 - Reimb (Required)'!A279</f>
        <v>0</v>
      </c>
      <c r="B280" s="567"/>
      <c r="C280" s="568"/>
      <c r="D280" s="568"/>
      <c r="E280" s="569"/>
    </row>
    <row r="281" spans="1:5">
      <c r="A281" s="666">
        <f>+'Center 1 - Reimb (Required)'!A280</f>
        <v>0</v>
      </c>
      <c r="B281" s="567"/>
      <c r="C281" s="568"/>
      <c r="D281" s="568"/>
      <c r="E281" s="569"/>
    </row>
    <row r="282" spans="1:5">
      <c r="A282" s="666">
        <f>+'Center 1 - Reimb (Required)'!A281</f>
        <v>0</v>
      </c>
      <c r="B282" s="567"/>
      <c r="C282" s="568"/>
      <c r="D282" s="568"/>
      <c r="E282" s="569"/>
    </row>
    <row r="283" spans="1:5">
      <c r="A283" s="666">
        <f>+'Center 1 - Reimb (Required)'!A282</f>
        <v>0</v>
      </c>
      <c r="B283" s="567"/>
      <c r="C283" s="568"/>
      <c r="D283" s="568"/>
      <c r="E283" s="569"/>
    </row>
    <row r="284" spans="1:5">
      <c r="A284" s="666">
        <f>+'Center 1 - Reimb (Required)'!A283</f>
        <v>0</v>
      </c>
      <c r="B284" s="567"/>
      <c r="C284" s="568"/>
      <c r="D284" s="568"/>
      <c r="E284" s="569"/>
    </row>
    <row r="285" spans="1:5">
      <c r="A285" s="666">
        <f>+'Center 1 - Reimb (Required)'!A284</f>
        <v>0</v>
      </c>
      <c r="B285" s="567"/>
      <c r="C285" s="568"/>
      <c r="D285" s="568"/>
      <c r="E285" s="569"/>
    </row>
    <row r="286" spans="1:5">
      <c r="A286" s="666">
        <f>+'Center 1 - Reimb (Required)'!A285</f>
        <v>0</v>
      </c>
      <c r="B286" s="567"/>
      <c r="C286" s="568"/>
      <c r="D286" s="568"/>
      <c r="E286" s="569"/>
    </row>
    <row r="287" spans="1:5">
      <c r="A287" s="666">
        <f>+'Center 1 - Reimb (Required)'!A286</f>
        <v>0</v>
      </c>
      <c r="B287" s="567"/>
      <c r="C287" s="568"/>
      <c r="D287" s="568"/>
      <c r="E287" s="569"/>
    </row>
    <row r="288" spans="1:5">
      <c r="A288" s="666">
        <f>+'Center 1 - Reimb (Required)'!A287</f>
        <v>0</v>
      </c>
      <c r="B288" s="567"/>
      <c r="C288" s="568"/>
      <c r="D288" s="568"/>
      <c r="E288" s="569"/>
    </row>
    <row r="289" spans="1:5">
      <c r="A289" s="666">
        <f>+'Center 1 - Reimb (Required)'!A288</f>
        <v>0</v>
      </c>
      <c r="B289" s="567"/>
      <c r="C289" s="568"/>
      <c r="D289" s="568"/>
      <c r="E289" s="569"/>
    </row>
    <row r="290" spans="1:5">
      <c r="A290" s="666">
        <f>+'Center 1 - Reimb (Required)'!A289</f>
        <v>0</v>
      </c>
      <c r="B290" s="567"/>
      <c r="C290" s="568"/>
      <c r="D290" s="568"/>
      <c r="E290" s="569"/>
    </row>
    <row r="291" spans="1:5">
      <c r="A291" s="666">
        <f>+'Center 1 - Reimb (Required)'!A290</f>
        <v>0</v>
      </c>
      <c r="B291" s="567"/>
      <c r="C291" s="568"/>
      <c r="D291" s="568"/>
      <c r="E291" s="569"/>
    </row>
    <row r="292" spans="1:5">
      <c r="A292" s="666">
        <f>+'Center 1 - Reimb (Required)'!A291</f>
        <v>0</v>
      </c>
      <c r="B292" s="567"/>
      <c r="C292" s="568"/>
      <c r="D292" s="568"/>
      <c r="E292" s="569"/>
    </row>
    <row r="293" spans="1:5">
      <c r="A293" s="666">
        <f>+'Center 1 - Reimb (Required)'!A292</f>
        <v>0</v>
      </c>
      <c r="B293" s="567"/>
      <c r="C293" s="568"/>
      <c r="D293" s="568"/>
      <c r="E293" s="569"/>
    </row>
    <row r="294" spans="1:5">
      <c r="A294" s="666">
        <f>+'Center 1 - Reimb (Required)'!A293</f>
        <v>0</v>
      </c>
      <c r="B294" s="567"/>
      <c r="C294" s="568"/>
      <c r="D294" s="568"/>
      <c r="E294" s="569"/>
    </row>
    <row r="295" spans="1:5">
      <c r="A295" s="666">
        <f>+'Center 1 - Reimb (Required)'!A294</f>
        <v>0</v>
      </c>
      <c r="B295" s="567"/>
      <c r="C295" s="568"/>
      <c r="D295" s="568"/>
      <c r="E295" s="569"/>
    </row>
    <row r="296" spans="1:5">
      <c r="A296" s="666">
        <f>+'Center 1 - Reimb (Required)'!A295</f>
        <v>0</v>
      </c>
      <c r="B296" s="567"/>
      <c r="C296" s="568"/>
      <c r="D296" s="568"/>
      <c r="E296" s="569"/>
    </row>
    <row r="297" spans="1:5">
      <c r="A297" s="666">
        <f>+'Center 1 - Reimb (Required)'!A296</f>
        <v>0</v>
      </c>
      <c r="B297" s="567"/>
      <c r="C297" s="568"/>
      <c r="D297" s="568"/>
      <c r="E297" s="569"/>
    </row>
    <row r="298" spans="1:5">
      <c r="A298" s="666">
        <f>+'Center 1 - Reimb (Required)'!A297</f>
        <v>0</v>
      </c>
      <c r="B298" s="567"/>
      <c r="C298" s="568"/>
      <c r="D298" s="568"/>
      <c r="E298" s="569"/>
    </row>
    <row r="299" spans="1:5">
      <c r="A299" s="666">
        <f>+'Center 1 - Reimb (Required)'!A298</f>
        <v>0</v>
      </c>
      <c r="B299" s="567"/>
      <c r="C299" s="568"/>
      <c r="D299" s="568"/>
      <c r="E299" s="569"/>
    </row>
    <row r="300" spans="1:5">
      <c r="A300" s="666">
        <f>+'Center 1 - Reimb (Required)'!A299</f>
        <v>0</v>
      </c>
      <c r="B300" s="567"/>
      <c r="C300" s="568"/>
      <c r="D300" s="568"/>
      <c r="E300" s="569"/>
    </row>
    <row r="301" spans="1:5">
      <c r="A301" s="666">
        <f>+'Center 1 - Reimb (Required)'!A300</f>
        <v>0</v>
      </c>
      <c r="B301" s="567"/>
      <c r="C301" s="568"/>
      <c r="D301" s="568"/>
      <c r="E301" s="569"/>
    </row>
    <row r="302" spans="1:5">
      <c r="A302" s="666">
        <f>+'Center 1 - Reimb (Required)'!A301</f>
        <v>0</v>
      </c>
      <c r="B302" s="567"/>
      <c r="C302" s="568"/>
      <c r="D302" s="568"/>
      <c r="E302" s="569"/>
    </row>
    <row r="303" spans="1:5">
      <c r="A303" s="666">
        <f>+'Center 1 - Reimb (Required)'!A302</f>
        <v>0</v>
      </c>
      <c r="B303" s="567"/>
      <c r="C303" s="568"/>
      <c r="D303" s="568"/>
      <c r="E303" s="569"/>
    </row>
    <row r="304" spans="1:5">
      <c r="A304" s="666">
        <f>+'Center 1 - Reimb (Required)'!A303</f>
        <v>0</v>
      </c>
      <c r="B304" s="567"/>
      <c r="C304" s="568"/>
      <c r="D304" s="568"/>
      <c r="E304" s="569"/>
    </row>
    <row r="305" spans="1:5">
      <c r="A305" s="666">
        <f>+'Center 1 - Reimb (Required)'!A304</f>
        <v>0</v>
      </c>
      <c r="B305" s="567"/>
      <c r="C305" s="568"/>
      <c r="D305" s="568"/>
      <c r="E305" s="569"/>
    </row>
    <row r="306" spans="1:5">
      <c r="A306" s="666">
        <f>+'Center 1 - Reimb (Required)'!A305</f>
        <v>0</v>
      </c>
      <c r="B306" s="567"/>
      <c r="C306" s="568"/>
      <c r="D306" s="568"/>
      <c r="E306" s="569"/>
    </row>
    <row r="307" spans="1:5">
      <c r="A307" s="666">
        <f>+'Center 1 - Reimb (Required)'!A306</f>
        <v>0</v>
      </c>
      <c r="B307" s="567"/>
      <c r="C307" s="568"/>
      <c r="D307" s="568"/>
      <c r="E307" s="569"/>
    </row>
    <row r="308" spans="1:5">
      <c r="A308" s="666">
        <f>+'Center 1 - Reimb (Required)'!A307</f>
        <v>0</v>
      </c>
      <c r="B308" s="567"/>
      <c r="C308" s="568"/>
      <c r="D308" s="568"/>
      <c r="E308" s="569"/>
    </row>
    <row r="309" spans="1:5">
      <c r="A309" s="666">
        <f>+'Center 1 - Reimb (Required)'!A308</f>
        <v>0</v>
      </c>
      <c r="B309" s="567"/>
      <c r="C309" s="568"/>
      <c r="D309" s="568"/>
      <c r="E309" s="569"/>
    </row>
    <row r="310" spans="1:5">
      <c r="A310" s="666">
        <f>+'Center 1 - Reimb (Required)'!A309</f>
        <v>0</v>
      </c>
      <c r="B310" s="567"/>
      <c r="C310" s="568"/>
      <c r="D310" s="568"/>
      <c r="E310" s="569"/>
    </row>
    <row r="311" spans="1:5">
      <c r="A311" s="666">
        <f>+'Center 1 - Reimb (Required)'!A310</f>
        <v>0</v>
      </c>
      <c r="B311" s="567"/>
      <c r="C311" s="568"/>
      <c r="D311" s="568"/>
      <c r="E311" s="569"/>
    </row>
    <row r="312" spans="1:5">
      <c r="A312" s="666">
        <f>+'Center 1 - Reimb (Required)'!A311</f>
        <v>0</v>
      </c>
      <c r="B312" s="567"/>
      <c r="C312" s="568"/>
      <c r="D312" s="568"/>
      <c r="E312" s="569"/>
    </row>
    <row r="313" spans="1:5">
      <c r="A313" s="666">
        <f>+'Center 1 - Reimb (Required)'!A312</f>
        <v>0</v>
      </c>
      <c r="B313" s="567"/>
      <c r="C313" s="568"/>
      <c r="D313" s="568"/>
      <c r="E313" s="569"/>
    </row>
    <row r="314" spans="1:5">
      <c r="A314" s="666">
        <f>+'Center 1 - Reimb (Required)'!A313</f>
        <v>0</v>
      </c>
      <c r="B314" s="567"/>
      <c r="C314" s="568"/>
      <c r="D314" s="568"/>
      <c r="E314" s="569"/>
    </row>
    <row r="315" spans="1:5">
      <c r="A315" s="666">
        <f>+'Center 1 - Reimb (Required)'!A314</f>
        <v>0</v>
      </c>
      <c r="B315" s="567"/>
      <c r="C315" s="568"/>
      <c r="D315" s="568"/>
      <c r="E315" s="569"/>
    </row>
    <row r="316" spans="1:5">
      <c r="A316" s="666">
        <f>+'Center 1 - Reimb (Required)'!A315</f>
        <v>0</v>
      </c>
      <c r="B316" s="567"/>
      <c r="C316" s="568"/>
      <c r="D316" s="568"/>
      <c r="E316" s="569"/>
    </row>
    <row r="317" spans="1:5">
      <c r="A317" s="666">
        <f>+'Center 1 - Reimb (Required)'!A316</f>
        <v>0</v>
      </c>
      <c r="B317" s="567"/>
      <c r="C317" s="568"/>
      <c r="D317" s="568"/>
      <c r="E317" s="569"/>
    </row>
    <row r="318" spans="1:5">
      <c r="A318" s="666">
        <f>+'Center 1 - Reimb (Required)'!A317</f>
        <v>0</v>
      </c>
      <c r="B318" s="567"/>
      <c r="C318" s="568"/>
      <c r="D318" s="568"/>
      <c r="E318" s="569"/>
    </row>
    <row r="319" spans="1:5">
      <c r="A319" s="666">
        <f>+'Center 1 - Reimb (Required)'!A318</f>
        <v>0</v>
      </c>
      <c r="B319" s="567"/>
      <c r="C319" s="568"/>
      <c r="D319" s="568"/>
      <c r="E319" s="569"/>
    </row>
    <row r="320" spans="1:5">
      <c r="A320" s="666">
        <f>+'Center 1 - Reimb (Required)'!A319</f>
        <v>0</v>
      </c>
      <c r="B320" s="567"/>
      <c r="C320" s="568"/>
      <c r="D320" s="568"/>
      <c r="E320" s="569"/>
    </row>
    <row r="321" spans="1:5">
      <c r="A321" s="666">
        <f>+'Center 1 - Reimb (Required)'!A320</f>
        <v>0</v>
      </c>
      <c r="B321" s="567"/>
      <c r="C321" s="568"/>
      <c r="D321" s="568"/>
      <c r="E321" s="569"/>
    </row>
    <row r="322" spans="1:5">
      <c r="A322" s="666">
        <f>+'Center 1 - Reimb (Required)'!A321</f>
        <v>0</v>
      </c>
      <c r="B322" s="567"/>
      <c r="C322" s="568"/>
      <c r="D322" s="568"/>
      <c r="E322" s="569"/>
    </row>
    <row r="323" spans="1:5">
      <c r="A323" s="666">
        <f>+'Center 1 - Reimb (Required)'!A322</f>
        <v>0</v>
      </c>
      <c r="B323" s="567"/>
      <c r="C323" s="568"/>
      <c r="D323" s="568"/>
      <c r="E323" s="569"/>
    </row>
    <row r="324" spans="1:5">
      <c r="A324" s="666">
        <f>+'Center 1 - Reimb (Required)'!A323</f>
        <v>0</v>
      </c>
      <c r="B324" s="567"/>
      <c r="C324" s="568"/>
      <c r="D324" s="568"/>
      <c r="E324" s="569"/>
    </row>
    <row r="325" spans="1:5">
      <c r="A325" s="666">
        <f>+'Center 1 - Reimb (Required)'!A324</f>
        <v>0</v>
      </c>
      <c r="B325" s="567"/>
      <c r="C325" s="568"/>
      <c r="D325" s="568"/>
      <c r="E325" s="569"/>
    </row>
    <row r="326" spans="1:5">
      <c r="A326" s="666">
        <f>+'Center 1 - Reimb (Required)'!A325</f>
        <v>0</v>
      </c>
      <c r="B326" s="567"/>
      <c r="C326" s="568"/>
      <c r="D326" s="568"/>
      <c r="E326" s="569"/>
    </row>
    <row r="327" spans="1:5">
      <c r="A327" s="666">
        <f>+'Center 1 - Reimb (Required)'!A326</f>
        <v>0</v>
      </c>
      <c r="B327" s="567"/>
      <c r="C327" s="568"/>
      <c r="D327" s="568"/>
      <c r="E327" s="569"/>
    </row>
    <row r="328" spans="1:5">
      <c r="A328" s="666">
        <f>+'Center 1 - Reimb (Required)'!A327</f>
        <v>0</v>
      </c>
      <c r="B328" s="567"/>
      <c r="C328" s="568"/>
      <c r="D328" s="568"/>
      <c r="E328" s="569"/>
    </row>
    <row r="329" spans="1:5">
      <c r="A329" s="666">
        <f>+'Center 1 - Reimb (Required)'!A328</f>
        <v>0</v>
      </c>
      <c r="B329" s="567"/>
      <c r="C329" s="568"/>
      <c r="D329" s="568"/>
      <c r="E329" s="569"/>
    </row>
    <row r="330" spans="1:5">
      <c r="A330" s="666">
        <f>+'Center 1 - Reimb (Required)'!A329</f>
        <v>0</v>
      </c>
      <c r="B330" s="567"/>
      <c r="C330" s="568"/>
      <c r="D330" s="568"/>
      <c r="E330" s="569"/>
    </row>
    <row r="331" spans="1:5">
      <c r="A331" s="666">
        <f>+'Center 1 - Reimb (Required)'!A330</f>
        <v>0</v>
      </c>
      <c r="B331" s="567"/>
      <c r="C331" s="568"/>
      <c r="D331" s="568"/>
      <c r="E331" s="569"/>
    </row>
    <row r="332" spans="1:5">
      <c r="A332" s="666">
        <f>+'Center 1 - Reimb (Required)'!A331</f>
        <v>0</v>
      </c>
      <c r="B332" s="567"/>
      <c r="C332" s="568"/>
      <c r="D332" s="568"/>
      <c r="E332" s="569"/>
    </row>
    <row r="333" spans="1:5">
      <c r="A333" s="666">
        <f>+'Center 1 - Reimb (Required)'!A332</f>
        <v>0</v>
      </c>
      <c r="B333" s="567"/>
      <c r="C333" s="568"/>
      <c r="D333" s="568"/>
      <c r="E333" s="569"/>
    </row>
    <row r="334" spans="1:5">
      <c r="A334" s="666">
        <f>+'Center 1 - Reimb (Required)'!A333</f>
        <v>0</v>
      </c>
      <c r="B334" s="567"/>
      <c r="C334" s="568"/>
      <c r="D334" s="568"/>
      <c r="E334" s="569"/>
    </row>
    <row r="335" spans="1:5">
      <c r="A335" s="666">
        <f>+'Center 1 - Reimb (Required)'!A334</f>
        <v>0</v>
      </c>
      <c r="B335" s="567"/>
      <c r="C335" s="568"/>
      <c r="D335" s="568"/>
      <c r="E335" s="569"/>
    </row>
    <row r="336" spans="1:5">
      <c r="A336" s="666">
        <f>+'Center 1 - Reimb (Required)'!A335</f>
        <v>0</v>
      </c>
      <c r="B336" s="567"/>
      <c r="C336" s="568"/>
      <c r="D336" s="568"/>
      <c r="E336" s="569"/>
    </row>
    <row r="337" spans="1:5">
      <c r="A337" s="666">
        <f>+'Center 1 - Reimb (Required)'!A336</f>
        <v>0</v>
      </c>
      <c r="B337" s="567"/>
      <c r="C337" s="568"/>
      <c r="D337" s="568"/>
      <c r="E337" s="569"/>
    </row>
    <row r="338" spans="1:5">
      <c r="A338" s="666">
        <f>+'Center 1 - Reimb (Required)'!A337</f>
        <v>0</v>
      </c>
      <c r="B338" s="567"/>
      <c r="C338" s="568"/>
      <c r="D338" s="568"/>
      <c r="E338" s="569"/>
    </row>
    <row r="339" spans="1:5">
      <c r="A339" s="666">
        <f>+'Center 1 - Reimb (Required)'!A338</f>
        <v>0</v>
      </c>
      <c r="B339" s="567"/>
      <c r="C339" s="568"/>
      <c r="D339" s="568"/>
      <c r="E339" s="569"/>
    </row>
    <row r="340" spans="1:5">
      <c r="A340" s="666">
        <f>+'Center 1 - Reimb (Required)'!A339</f>
        <v>0</v>
      </c>
      <c r="B340" s="567"/>
      <c r="C340" s="568"/>
      <c r="D340" s="568"/>
      <c r="E340" s="569"/>
    </row>
    <row r="341" spans="1:5">
      <c r="A341" s="666">
        <f>+'Center 1 - Reimb (Required)'!A340</f>
        <v>0</v>
      </c>
      <c r="B341" s="567"/>
      <c r="C341" s="568"/>
      <c r="D341" s="568"/>
      <c r="E341" s="569"/>
    </row>
    <row r="342" spans="1:5">
      <c r="A342" s="666">
        <f>+'Center 1 - Reimb (Required)'!A341</f>
        <v>0</v>
      </c>
      <c r="B342" s="567"/>
      <c r="C342" s="568"/>
      <c r="D342" s="568"/>
      <c r="E342" s="569"/>
    </row>
    <row r="343" spans="1:5">
      <c r="A343" s="666">
        <f>+'Center 1 - Reimb (Required)'!A342</f>
        <v>0</v>
      </c>
      <c r="B343" s="567"/>
      <c r="C343" s="568"/>
      <c r="D343" s="568"/>
      <c r="E343" s="569"/>
    </row>
    <row r="344" spans="1:5">
      <c r="A344" s="666">
        <f>+'Center 1 - Reimb (Required)'!A343</f>
        <v>0</v>
      </c>
      <c r="B344" s="567"/>
      <c r="C344" s="568"/>
      <c r="D344" s="568"/>
      <c r="E344" s="569"/>
    </row>
    <row r="345" spans="1:5">
      <c r="A345" s="666">
        <f>+'Center 1 - Reimb (Required)'!A344</f>
        <v>0</v>
      </c>
      <c r="B345" s="567"/>
      <c r="C345" s="568"/>
      <c r="D345" s="568"/>
      <c r="E345" s="569"/>
    </row>
    <row r="346" spans="1:5">
      <c r="A346" s="666">
        <f>+'Center 1 - Reimb (Required)'!A345</f>
        <v>0</v>
      </c>
      <c r="B346" s="567"/>
      <c r="C346" s="568"/>
      <c r="D346" s="568"/>
      <c r="E346" s="569"/>
    </row>
    <row r="347" spans="1:5">
      <c r="A347" s="666">
        <f>+'Center 1 - Reimb (Required)'!A346</f>
        <v>0</v>
      </c>
      <c r="B347" s="567"/>
      <c r="C347" s="568"/>
      <c r="D347" s="568"/>
      <c r="E347" s="569"/>
    </row>
    <row r="348" spans="1:5">
      <c r="A348" s="666">
        <f>+'Center 1 - Reimb (Required)'!A347</f>
        <v>0</v>
      </c>
      <c r="B348" s="567"/>
      <c r="C348" s="568"/>
      <c r="D348" s="568"/>
      <c r="E348" s="569"/>
    </row>
    <row r="349" spans="1:5">
      <c r="A349" s="666">
        <f>+'Center 1 - Reimb (Required)'!A348</f>
        <v>0</v>
      </c>
      <c r="B349" s="567"/>
      <c r="C349" s="568"/>
      <c r="D349" s="568"/>
      <c r="E349" s="569"/>
    </row>
    <row r="350" spans="1:5">
      <c r="A350" s="666">
        <f>+'Center 1 - Reimb (Required)'!A349</f>
        <v>0</v>
      </c>
      <c r="B350" s="567"/>
      <c r="C350" s="568"/>
      <c r="D350" s="568"/>
      <c r="E350" s="569"/>
    </row>
    <row r="351" spans="1:5">
      <c r="A351" s="666">
        <f>+'Center 1 - Reimb (Required)'!A350</f>
        <v>0</v>
      </c>
      <c r="B351" s="567"/>
      <c r="C351" s="568"/>
      <c r="D351" s="568"/>
      <c r="E351" s="569"/>
    </row>
    <row r="352" spans="1:5">
      <c r="A352" s="666">
        <f>+'Center 1 - Reimb (Required)'!A351</f>
        <v>0</v>
      </c>
      <c r="B352" s="567"/>
      <c r="C352" s="568"/>
      <c r="D352" s="568"/>
      <c r="E352" s="569"/>
    </row>
    <row r="353" spans="1:5">
      <c r="A353" s="666">
        <f>+'Center 1 - Reimb (Required)'!A352</f>
        <v>0</v>
      </c>
      <c r="B353" s="567"/>
      <c r="C353" s="568"/>
      <c r="D353" s="568"/>
      <c r="E353" s="569"/>
    </row>
    <row r="354" spans="1:5">
      <c r="A354" s="666">
        <f>+'Center 1 - Reimb (Required)'!A353</f>
        <v>0</v>
      </c>
      <c r="B354" s="567"/>
      <c r="C354" s="568"/>
      <c r="D354" s="568"/>
      <c r="E354" s="569"/>
    </row>
    <row r="355" spans="1:5">
      <c r="A355" s="666">
        <f>+'Center 1 - Reimb (Required)'!A354</f>
        <v>0</v>
      </c>
      <c r="B355" s="567"/>
      <c r="C355" s="568"/>
      <c r="D355" s="568"/>
      <c r="E355" s="569"/>
    </row>
    <row r="356" spans="1:5">
      <c r="A356" s="666">
        <f>+'Center 1 - Reimb (Required)'!A355</f>
        <v>0</v>
      </c>
      <c r="B356" s="567"/>
      <c r="C356" s="568"/>
      <c r="D356" s="568"/>
      <c r="E356" s="569"/>
    </row>
    <row r="357" spans="1:5">
      <c r="A357" s="666">
        <f>+'Center 1 - Reimb (Required)'!A356</f>
        <v>0</v>
      </c>
      <c r="B357" s="567"/>
      <c r="C357" s="568"/>
      <c r="D357" s="568"/>
      <c r="E357" s="569"/>
    </row>
    <row r="358" spans="1:5">
      <c r="A358" s="666">
        <f>+'Center 1 - Reimb (Required)'!A357</f>
        <v>0</v>
      </c>
      <c r="B358" s="567"/>
      <c r="C358" s="568"/>
      <c r="D358" s="568"/>
      <c r="E358" s="569"/>
    </row>
    <row r="359" spans="1:5">
      <c r="A359" s="666">
        <f>+'Center 1 - Reimb (Required)'!A358</f>
        <v>0</v>
      </c>
      <c r="B359" s="567"/>
      <c r="C359" s="568"/>
      <c r="D359" s="568"/>
      <c r="E359" s="569"/>
    </row>
    <row r="360" spans="1:5">
      <c r="A360" s="666">
        <f>+'Center 1 - Reimb (Required)'!A359</f>
        <v>0</v>
      </c>
      <c r="B360" s="567"/>
      <c r="C360" s="568"/>
      <c r="D360" s="568"/>
      <c r="E360" s="569"/>
    </row>
    <row r="361" spans="1:5">
      <c r="A361" s="666">
        <f>+'Center 1 - Reimb (Required)'!A360</f>
        <v>0</v>
      </c>
      <c r="B361" s="567"/>
      <c r="C361" s="568"/>
      <c r="D361" s="568"/>
      <c r="E361" s="569"/>
    </row>
    <row r="362" spans="1:5">
      <c r="A362" s="666">
        <f>+'Center 1 - Reimb (Required)'!A361</f>
        <v>0</v>
      </c>
      <c r="B362" s="567"/>
      <c r="C362" s="568"/>
      <c r="D362" s="568"/>
      <c r="E362" s="569"/>
    </row>
    <row r="363" spans="1:5">
      <c r="A363" s="666">
        <f>+'Center 1 - Reimb (Required)'!A362</f>
        <v>0</v>
      </c>
      <c r="B363" s="567"/>
      <c r="C363" s="568"/>
      <c r="D363" s="568"/>
      <c r="E363" s="569"/>
    </row>
    <row r="364" spans="1:5">
      <c r="A364" s="666">
        <f>+'Center 1 - Reimb (Required)'!A363</f>
        <v>0</v>
      </c>
      <c r="B364" s="567"/>
      <c r="C364" s="568"/>
      <c r="D364" s="568"/>
      <c r="E364" s="569"/>
    </row>
    <row r="365" spans="1:5">
      <c r="A365" s="666">
        <f>+'Center 1 - Reimb (Required)'!A364</f>
        <v>0</v>
      </c>
      <c r="B365" s="567"/>
      <c r="C365" s="568"/>
      <c r="D365" s="568"/>
      <c r="E365" s="569"/>
    </row>
    <row r="366" spans="1:5">
      <c r="A366" s="666">
        <f>+'Center 1 - Reimb (Required)'!A365</f>
        <v>0</v>
      </c>
      <c r="B366" s="567"/>
      <c r="C366" s="568"/>
      <c r="D366" s="568"/>
      <c r="E366" s="569"/>
    </row>
    <row r="367" spans="1:5">
      <c r="A367" s="666">
        <f>+'Center 1 - Reimb (Required)'!A366</f>
        <v>0</v>
      </c>
      <c r="B367" s="567"/>
      <c r="C367" s="568"/>
      <c r="D367" s="568"/>
      <c r="E367" s="569"/>
    </row>
    <row r="368" spans="1:5">
      <c r="A368" s="666">
        <f>+'Center 1 - Reimb (Required)'!A367</f>
        <v>0</v>
      </c>
      <c r="B368" s="567"/>
      <c r="C368" s="568"/>
      <c r="D368" s="568"/>
      <c r="E368" s="569"/>
    </row>
    <row r="369" spans="1:5">
      <c r="A369" s="666">
        <f>+'Center 1 - Reimb (Required)'!A368</f>
        <v>0</v>
      </c>
      <c r="B369" s="567"/>
      <c r="C369" s="568"/>
      <c r="D369" s="568"/>
      <c r="E369" s="569"/>
    </row>
    <row r="370" spans="1:5">
      <c r="A370" s="666">
        <f>+'Center 1 - Reimb (Required)'!A369</f>
        <v>0</v>
      </c>
      <c r="B370" s="567"/>
      <c r="C370" s="568"/>
      <c r="D370" s="568"/>
      <c r="E370" s="569"/>
    </row>
    <row r="371" spans="1:5">
      <c r="A371" s="666">
        <f>+'Center 1 - Reimb (Required)'!A370</f>
        <v>0</v>
      </c>
      <c r="B371" s="567"/>
      <c r="C371" s="568"/>
      <c r="D371" s="568"/>
      <c r="E371" s="569"/>
    </row>
    <row r="372" spans="1:5">
      <c r="A372" s="666">
        <f>+'Center 1 - Reimb (Required)'!A371</f>
        <v>0</v>
      </c>
      <c r="B372" s="567"/>
      <c r="C372" s="568"/>
      <c r="D372" s="568"/>
      <c r="E372" s="569"/>
    </row>
    <row r="373" spans="1:5">
      <c r="A373" s="666">
        <f>+'Center 1 - Reimb (Required)'!A372</f>
        <v>0</v>
      </c>
      <c r="B373" s="567"/>
      <c r="C373" s="568"/>
      <c r="D373" s="568"/>
      <c r="E373" s="569"/>
    </row>
    <row r="374" spans="1:5">
      <c r="A374" s="666">
        <f>+'Center 1 - Reimb (Required)'!A373</f>
        <v>0</v>
      </c>
      <c r="B374" s="567"/>
      <c r="C374" s="568"/>
      <c r="D374" s="568"/>
      <c r="E374" s="569"/>
    </row>
    <row r="375" spans="1:5">
      <c r="A375" s="666">
        <f>+'Center 1 - Reimb (Required)'!A374</f>
        <v>0</v>
      </c>
      <c r="B375" s="567"/>
      <c r="C375" s="568"/>
      <c r="D375" s="568"/>
      <c r="E375" s="569"/>
    </row>
    <row r="376" spans="1:5">
      <c r="A376" s="666">
        <f>+'Center 1 - Reimb (Required)'!A375</f>
        <v>0</v>
      </c>
      <c r="B376" s="567"/>
      <c r="C376" s="568"/>
      <c r="D376" s="568"/>
      <c r="E376" s="569"/>
    </row>
    <row r="377" spans="1:5">
      <c r="A377" s="666">
        <f>+'Center 1 - Reimb (Required)'!A376</f>
        <v>0</v>
      </c>
      <c r="B377" s="567"/>
      <c r="C377" s="568"/>
      <c r="D377" s="568"/>
      <c r="E377" s="569"/>
    </row>
    <row r="378" spans="1:5">
      <c r="A378" s="666">
        <f>+'Center 1 - Reimb (Required)'!A377</f>
        <v>0</v>
      </c>
      <c r="B378" s="567"/>
      <c r="C378" s="568"/>
      <c r="D378" s="568"/>
      <c r="E378" s="569"/>
    </row>
    <row r="379" spans="1:5">
      <c r="A379" s="666">
        <f>+'Center 1 - Reimb (Required)'!A378</f>
        <v>0</v>
      </c>
      <c r="B379" s="567"/>
      <c r="C379" s="568"/>
      <c r="D379" s="568"/>
      <c r="E379" s="569"/>
    </row>
    <row r="380" spans="1:5">
      <c r="A380" s="666">
        <f>+'Center 1 - Reimb (Required)'!A379</f>
        <v>0</v>
      </c>
      <c r="B380" s="567"/>
      <c r="C380" s="568"/>
      <c r="D380" s="568"/>
      <c r="E380" s="569"/>
    </row>
    <row r="381" spans="1:5">
      <c r="A381" s="666">
        <f>+'Center 1 - Reimb (Required)'!A380</f>
        <v>0</v>
      </c>
      <c r="B381" s="567"/>
      <c r="C381" s="568"/>
      <c r="D381" s="568"/>
      <c r="E381" s="569"/>
    </row>
    <row r="382" spans="1:5">
      <c r="A382" s="666">
        <f>+'Center 1 - Reimb (Required)'!A381</f>
        <v>0</v>
      </c>
      <c r="B382" s="567"/>
      <c r="C382" s="568"/>
      <c r="D382" s="568"/>
      <c r="E382" s="569"/>
    </row>
    <row r="383" spans="1:5">
      <c r="A383" s="666">
        <f>+'Center 1 - Reimb (Required)'!A382</f>
        <v>0</v>
      </c>
      <c r="B383" s="567"/>
      <c r="C383" s="568"/>
      <c r="D383" s="568"/>
      <c r="E383" s="569"/>
    </row>
    <row r="384" spans="1:5">
      <c r="A384" s="666">
        <f>+'Center 1 - Reimb (Required)'!A383</f>
        <v>0</v>
      </c>
      <c r="B384" s="567"/>
      <c r="C384" s="568"/>
      <c r="D384" s="568"/>
      <c r="E384" s="569"/>
    </row>
    <row r="385" spans="1:5">
      <c r="A385" s="666">
        <f>+'Center 1 - Reimb (Required)'!A384</f>
        <v>0</v>
      </c>
      <c r="B385" s="567"/>
      <c r="C385" s="568"/>
      <c r="D385" s="568"/>
      <c r="E385" s="569"/>
    </row>
    <row r="386" spans="1:5">
      <c r="A386" s="666">
        <f>+'Center 1 - Reimb (Required)'!A385</f>
        <v>0</v>
      </c>
      <c r="B386" s="567"/>
      <c r="C386" s="568"/>
      <c r="D386" s="568"/>
      <c r="E386" s="569"/>
    </row>
    <row r="387" spans="1:5">
      <c r="A387" s="666">
        <f>+'Center 1 - Reimb (Required)'!A386</f>
        <v>0</v>
      </c>
      <c r="B387" s="567"/>
      <c r="C387" s="568"/>
      <c r="D387" s="568"/>
      <c r="E387" s="569"/>
    </row>
    <row r="388" spans="1:5">
      <c r="A388" s="666">
        <f>+'Center 1 - Reimb (Required)'!A387</f>
        <v>0</v>
      </c>
      <c r="B388" s="567"/>
      <c r="C388" s="568"/>
      <c r="D388" s="568"/>
      <c r="E388" s="569"/>
    </row>
    <row r="389" spans="1:5">
      <c r="A389" s="666">
        <f>+'Center 1 - Reimb (Required)'!A388</f>
        <v>0</v>
      </c>
      <c r="B389" s="567"/>
      <c r="C389" s="568"/>
      <c r="D389" s="568"/>
      <c r="E389" s="569"/>
    </row>
    <row r="390" spans="1:5">
      <c r="A390" s="666">
        <f>+'Center 1 - Reimb (Required)'!A389</f>
        <v>0</v>
      </c>
      <c r="B390" s="567"/>
      <c r="C390" s="568"/>
      <c r="D390" s="568"/>
      <c r="E390" s="569"/>
    </row>
    <row r="391" spans="1:5">
      <c r="A391" s="666">
        <f>+'Center 1 - Reimb (Required)'!A390</f>
        <v>0</v>
      </c>
      <c r="B391" s="567"/>
      <c r="C391" s="568"/>
      <c r="D391" s="568"/>
      <c r="E391" s="569"/>
    </row>
    <row r="392" spans="1:5">
      <c r="A392" s="666">
        <f>+'Center 1 - Reimb (Required)'!A391</f>
        <v>0</v>
      </c>
      <c r="B392" s="567"/>
      <c r="C392" s="568"/>
      <c r="D392" s="568"/>
      <c r="E392" s="569"/>
    </row>
    <row r="393" spans="1:5">
      <c r="A393" s="666">
        <f>+'Center 1 - Reimb (Required)'!A392</f>
        <v>0</v>
      </c>
      <c r="B393" s="567"/>
      <c r="C393" s="568"/>
      <c r="D393" s="568"/>
      <c r="E393" s="569"/>
    </row>
    <row r="394" spans="1:5">
      <c r="A394" s="666">
        <f>+'Center 1 - Reimb (Required)'!A393</f>
        <v>0</v>
      </c>
      <c r="B394" s="567"/>
      <c r="C394" s="568"/>
      <c r="D394" s="568"/>
      <c r="E394" s="569"/>
    </row>
    <row r="395" spans="1:5">
      <c r="A395" s="666">
        <f>+'Center 1 - Reimb (Required)'!A394</f>
        <v>0</v>
      </c>
      <c r="B395" s="567"/>
      <c r="C395" s="568"/>
      <c r="D395" s="568"/>
      <c r="E395" s="569"/>
    </row>
    <row r="396" spans="1:5">
      <c r="A396" s="666">
        <f>+'Center 1 - Reimb (Required)'!A395</f>
        <v>0</v>
      </c>
      <c r="B396" s="567"/>
      <c r="C396" s="568"/>
      <c r="D396" s="568"/>
      <c r="E396" s="569"/>
    </row>
    <row r="397" spans="1:5">
      <c r="A397" s="666">
        <f>+'Center 1 - Reimb (Required)'!A396</f>
        <v>0</v>
      </c>
      <c r="B397" s="567"/>
      <c r="C397" s="568"/>
      <c r="D397" s="568"/>
      <c r="E397" s="569"/>
    </row>
    <row r="398" spans="1:5">
      <c r="A398" s="666">
        <f>+'Center 1 - Reimb (Required)'!A397</f>
        <v>0</v>
      </c>
      <c r="B398" s="567"/>
      <c r="C398" s="568"/>
      <c r="D398" s="568"/>
      <c r="E398" s="569"/>
    </row>
    <row r="399" spans="1:5">
      <c r="A399" s="666">
        <f>+'Center 1 - Reimb (Required)'!A398</f>
        <v>0</v>
      </c>
      <c r="B399" s="567"/>
      <c r="C399" s="568"/>
      <c r="D399" s="568"/>
      <c r="E399" s="569"/>
    </row>
    <row r="400" spans="1:5">
      <c r="A400" s="666">
        <f>+'Center 1 - Reimb (Required)'!A399</f>
        <v>0</v>
      </c>
      <c r="B400" s="567"/>
      <c r="C400" s="568"/>
      <c r="D400" s="568"/>
      <c r="E400" s="569"/>
    </row>
    <row r="401" spans="1:5">
      <c r="A401" s="666">
        <f>+'Center 1 - Reimb (Required)'!A400</f>
        <v>0</v>
      </c>
      <c r="B401" s="567"/>
      <c r="C401" s="568"/>
      <c r="D401" s="568"/>
      <c r="E401" s="569"/>
    </row>
    <row r="402" spans="1:5">
      <c r="A402" s="666">
        <f>+'Center 1 - Reimb (Required)'!A401</f>
        <v>0</v>
      </c>
      <c r="B402" s="567"/>
      <c r="C402" s="568"/>
      <c r="D402" s="568"/>
      <c r="E402" s="569"/>
    </row>
    <row r="403" spans="1:5">
      <c r="A403" s="666">
        <f>+'Center 1 - Reimb (Required)'!A402</f>
        <v>0</v>
      </c>
      <c r="B403" s="567"/>
      <c r="C403" s="568"/>
      <c r="D403" s="568"/>
      <c r="E403" s="569"/>
    </row>
    <row r="404" spans="1:5">
      <c r="A404" s="666">
        <f>+'Center 1 - Reimb (Required)'!A403</f>
        <v>0</v>
      </c>
      <c r="B404" s="567"/>
      <c r="C404" s="568"/>
      <c r="D404" s="568"/>
      <c r="E404" s="569"/>
    </row>
    <row r="405" spans="1:5">
      <c r="A405" s="666">
        <f>+'Center 1 - Reimb (Required)'!A404</f>
        <v>0</v>
      </c>
      <c r="B405" s="567"/>
      <c r="C405" s="568"/>
      <c r="D405" s="568"/>
      <c r="E405" s="569"/>
    </row>
    <row r="406" spans="1:5">
      <c r="A406" s="666">
        <f>+'Center 1 - Reimb (Required)'!A405</f>
        <v>0</v>
      </c>
      <c r="B406" s="567"/>
      <c r="C406" s="568"/>
      <c r="D406" s="568"/>
      <c r="E406" s="569"/>
    </row>
    <row r="407" spans="1:5">
      <c r="A407" s="666">
        <f>+'Center 1 - Reimb (Required)'!A406</f>
        <v>0</v>
      </c>
      <c r="B407" s="567"/>
      <c r="C407" s="568"/>
      <c r="D407" s="568"/>
      <c r="E407" s="569"/>
    </row>
    <row r="408" spans="1:5">
      <c r="A408" s="666">
        <f>+'Center 1 - Reimb (Required)'!A407</f>
        <v>0</v>
      </c>
      <c r="B408" s="567"/>
      <c r="C408" s="568"/>
      <c r="D408" s="568"/>
      <c r="E408" s="569"/>
    </row>
    <row r="409" spans="1:5">
      <c r="A409" s="666">
        <f>+'Center 1 - Reimb (Required)'!A408</f>
        <v>0</v>
      </c>
      <c r="B409" s="567"/>
      <c r="C409" s="568"/>
      <c r="D409" s="568"/>
      <c r="E409" s="569"/>
    </row>
    <row r="410" spans="1:5">
      <c r="A410" s="666">
        <f>+'Center 1 - Reimb (Required)'!A409</f>
        <v>0</v>
      </c>
      <c r="B410" s="567"/>
      <c r="C410" s="568"/>
      <c r="D410" s="568"/>
      <c r="E410" s="569"/>
    </row>
    <row r="411" spans="1:5">
      <c r="A411" s="666">
        <f>+'Center 1 - Reimb (Required)'!A410</f>
        <v>0</v>
      </c>
      <c r="B411" s="567"/>
      <c r="C411" s="568"/>
      <c r="D411" s="568"/>
      <c r="E411" s="569"/>
    </row>
    <row r="412" spans="1:5">
      <c r="A412" s="666">
        <f>+'Center 1 - Reimb (Required)'!A411</f>
        <v>0</v>
      </c>
      <c r="B412" s="567"/>
      <c r="C412" s="568"/>
      <c r="D412" s="568"/>
      <c r="E412" s="569"/>
    </row>
    <row r="413" spans="1:5">
      <c r="A413" s="666">
        <f>+'Center 1 - Reimb (Required)'!A412</f>
        <v>0</v>
      </c>
      <c r="B413" s="567"/>
      <c r="C413" s="568"/>
      <c r="D413" s="568"/>
      <c r="E413" s="569"/>
    </row>
    <row r="414" spans="1:5">
      <c r="A414" s="666">
        <f>+'Center 1 - Reimb (Required)'!A413</f>
        <v>0</v>
      </c>
      <c r="B414" s="567"/>
      <c r="C414" s="568"/>
      <c r="D414" s="568"/>
      <c r="E414" s="569"/>
    </row>
    <row r="415" spans="1:5">
      <c r="A415" s="666">
        <f>+'Center 1 - Reimb (Required)'!A414</f>
        <v>0</v>
      </c>
      <c r="B415" s="567"/>
      <c r="C415" s="568"/>
      <c r="D415" s="568"/>
      <c r="E415" s="569"/>
    </row>
    <row r="416" spans="1:5">
      <c r="A416" s="666">
        <f>+'Center 1 - Reimb (Required)'!A415</f>
        <v>0</v>
      </c>
      <c r="B416" s="567"/>
      <c r="C416" s="568"/>
      <c r="D416" s="568"/>
      <c r="E416" s="569"/>
    </row>
    <row r="417" spans="1:5">
      <c r="A417" s="666">
        <f>+'Center 1 - Reimb (Required)'!A416</f>
        <v>0</v>
      </c>
      <c r="B417" s="567"/>
      <c r="C417" s="568"/>
      <c r="D417" s="568"/>
      <c r="E417" s="569"/>
    </row>
    <row r="418" spans="1:5">
      <c r="A418" s="666">
        <f>+'Center 1 - Reimb (Required)'!A417</f>
        <v>0</v>
      </c>
      <c r="B418" s="567"/>
      <c r="C418" s="568"/>
      <c r="D418" s="568"/>
      <c r="E418" s="569"/>
    </row>
    <row r="419" spans="1:5">
      <c r="A419" s="666">
        <f>+'Center 1 - Reimb (Required)'!A418</f>
        <v>0</v>
      </c>
      <c r="B419" s="567"/>
      <c r="C419" s="568"/>
      <c r="D419" s="568"/>
      <c r="E419" s="569"/>
    </row>
    <row r="420" spans="1:5">
      <c r="A420" s="666">
        <f>+'Center 1 - Reimb (Required)'!A419</f>
        <v>0</v>
      </c>
      <c r="B420" s="567"/>
      <c r="C420" s="568"/>
      <c r="D420" s="568"/>
      <c r="E420" s="569"/>
    </row>
    <row r="421" spans="1:5">
      <c r="A421" s="666">
        <f>+'Center 1 - Reimb (Required)'!A420</f>
        <v>0</v>
      </c>
      <c r="B421" s="567"/>
      <c r="C421" s="568"/>
      <c r="D421" s="568"/>
      <c r="E421" s="569"/>
    </row>
    <row r="422" spans="1:5">
      <c r="A422" s="666">
        <f>+'Center 1 - Reimb (Required)'!A421</f>
        <v>0</v>
      </c>
      <c r="B422" s="567"/>
      <c r="C422" s="568"/>
      <c r="D422" s="568"/>
      <c r="E422" s="569"/>
    </row>
    <row r="423" spans="1:5">
      <c r="A423" s="666">
        <f>+'Center 1 - Reimb (Required)'!A422</f>
        <v>0</v>
      </c>
      <c r="B423" s="567"/>
      <c r="C423" s="568"/>
      <c r="D423" s="568"/>
      <c r="E423" s="569"/>
    </row>
    <row r="424" spans="1:5">
      <c r="A424" s="666">
        <f>+'Center 1 - Reimb (Required)'!A423</f>
        <v>0</v>
      </c>
      <c r="B424" s="567"/>
      <c r="C424" s="568"/>
      <c r="D424" s="568"/>
      <c r="E424" s="569"/>
    </row>
    <row r="425" spans="1:5">
      <c r="A425" s="666">
        <f>+'Center 1 - Reimb (Required)'!A424</f>
        <v>0</v>
      </c>
      <c r="B425" s="567"/>
      <c r="C425" s="568"/>
      <c r="D425" s="568"/>
      <c r="E425" s="569"/>
    </row>
    <row r="426" spans="1:5">
      <c r="A426" s="666">
        <f>+'Center 1 - Reimb (Required)'!A425</f>
        <v>0</v>
      </c>
      <c r="B426" s="567"/>
      <c r="C426" s="568"/>
      <c r="D426" s="568"/>
      <c r="E426" s="569"/>
    </row>
    <row r="427" spans="1:5">
      <c r="A427" s="666">
        <f>+'Center 1 - Reimb (Required)'!A426</f>
        <v>0</v>
      </c>
      <c r="B427" s="567"/>
      <c r="C427" s="568"/>
      <c r="D427" s="568"/>
      <c r="E427" s="569"/>
    </row>
    <row r="428" spans="1:5">
      <c r="A428" s="666">
        <f>+'Center 1 - Reimb (Required)'!A427</f>
        <v>0</v>
      </c>
      <c r="B428" s="567"/>
      <c r="C428" s="568"/>
      <c r="D428" s="568"/>
      <c r="E428" s="569"/>
    </row>
    <row r="429" spans="1:5">
      <c r="A429" s="666">
        <f>+'Center 1 - Reimb (Required)'!A428</f>
        <v>0</v>
      </c>
      <c r="B429" s="567"/>
      <c r="C429" s="568"/>
      <c r="D429" s="568"/>
      <c r="E429" s="569"/>
    </row>
    <row r="430" spans="1:5">
      <c r="A430" s="666">
        <f>+'Center 1 - Reimb (Required)'!A429</f>
        <v>0</v>
      </c>
      <c r="B430" s="567"/>
      <c r="C430" s="568"/>
      <c r="D430" s="568"/>
      <c r="E430" s="569"/>
    </row>
    <row r="431" spans="1:5">
      <c r="A431" s="666">
        <f>+'Center 1 - Reimb (Required)'!A430</f>
        <v>0</v>
      </c>
      <c r="B431" s="567"/>
      <c r="C431" s="568"/>
      <c r="D431" s="568"/>
      <c r="E431" s="569"/>
    </row>
    <row r="432" spans="1:5">
      <c r="A432" s="666">
        <f>+'Center 1 - Reimb (Required)'!A431</f>
        <v>0</v>
      </c>
      <c r="B432" s="567"/>
      <c r="C432" s="568"/>
      <c r="D432" s="568"/>
      <c r="E432" s="569"/>
    </row>
    <row r="433" spans="1:5">
      <c r="A433" s="666">
        <f>+'Center 1 - Reimb (Required)'!A432</f>
        <v>0</v>
      </c>
      <c r="B433" s="567"/>
      <c r="C433" s="568"/>
      <c r="D433" s="568"/>
      <c r="E433" s="569"/>
    </row>
    <row r="434" spans="1:5">
      <c r="A434" s="666">
        <f>+'Center 1 - Reimb (Required)'!A433</f>
        <v>0</v>
      </c>
      <c r="B434" s="567"/>
      <c r="C434" s="568"/>
      <c r="D434" s="568"/>
      <c r="E434" s="569"/>
    </row>
    <row r="435" spans="1:5">
      <c r="A435" s="666">
        <f>+'Center 1 - Reimb (Required)'!A434</f>
        <v>0</v>
      </c>
      <c r="B435" s="567"/>
      <c r="C435" s="568"/>
      <c r="D435" s="568"/>
      <c r="E435" s="569"/>
    </row>
    <row r="436" spans="1:5">
      <c r="A436" s="666">
        <f>+'Center 1 - Reimb (Required)'!A435</f>
        <v>0</v>
      </c>
      <c r="B436" s="567"/>
      <c r="C436" s="568"/>
      <c r="D436" s="568"/>
      <c r="E436" s="569"/>
    </row>
    <row r="437" spans="1:5">
      <c r="A437" s="666">
        <f>+'Center 1 - Reimb (Required)'!A436</f>
        <v>0</v>
      </c>
      <c r="B437" s="567"/>
      <c r="C437" s="568"/>
      <c r="D437" s="568"/>
      <c r="E437" s="569"/>
    </row>
    <row r="438" spans="1:5">
      <c r="A438" s="666">
        <f>+'Center 1 - Reimb (Required)'!A437</f>
        <v>0</v>
      </c>
      <c r="B438" s="567"/>
      <c r="C438" s="568"/>
      <c r="D438" s="568"/>
      <c r="E438" s="569"/>
    </row>
    <row r="439" spans="1:5">
      <c r="A439" s="666">
        <f>+'Center 1 - Reimb (Required)'!A438</f>
        <v>0</v>
      </c>
      <c r="B439" s="567"/>
      <c r="C439" s="568"/>
      <c r="D439" s="568"/>
      <c r="E439" s="569"/>
    </row>
    <row r="440" spans="1:5">
      <c r="A440" s="666">
        <f>+'Center 1 - Reimb (Required)'!A439</f>
        <v>0</v>
      </c>
      <c r="B440" s="567"/>
      <c r="C440" s="568"/>
      <c r="D440" s="568"/>
      <c r="E440" s="569"/>
    </row>
    <row r="441" spans="1:5">
      <c r="A441" s="666">
        <f>+'Center 1 - Reimb (Required)'!A440</f>
        <v>0</v>
      </c>
      <c r="B441" s="567"/>
      <c r="C441" s="568"/>
      <c r="D441" s="568"/>
      <c r="E441" s="569"/>
    </row>
    <row r="442" spans="1:5">
      <c r="A442" s="666">
        <f>+'Center 1 - Reimb (Required)'!A441</f>
        <v>0</v>
      </c>
      <c r="B442" s="567"/>
      <c r="C442" s="568"/>
      <c r="D442" s="568"/>
      <c r="E442" s="569"/>
    </row>
    <row r="443" spans="1:5">
      <c r="A443" s="666">
        <f>+'Center 1 - Reimb (Required)'!A442</f>
        <v>0</v>
      </c>
      <c r="B443" s="567"/>
      <c r="C443" s="568"/>
      <c r="D443" s="568"/>
      <c r="E443" s="569"/>
    </row>
    <row r="444" spans="1:5">
      <c r="A444" s="666">
        <f>+'Center 1 - Reimb (Required)'!A443</f>
        <v>0</v>
      </c>
      <c r="B444" s="567"/>
      <c r="C444" s="568"/>
      <c r="D444" s="568"/>
      <c r="E444" s="569"/>
    </row>
    <row r="445" spans="1:5">
      <c r="A445" s="666">
        <f>+'Center 1 - Reimb (Required)'!A444</f>
        <v>0</v>
      </c>
      <c r="B445" s="567"/>
      <c r="C445" s="568"/>
      <c r="D445" s="568"/>
      <c r="E445" s="569"/>
    </row>
    <row r="446" spans="1:5">
      <c r="A446" s="666">
        <f>+'Center 1 - Reimb (Required)'!A445</f>
        <v>0</v>
      </c>
      <c r="B446" s="567"/>
      <c r="C446" s="568"/>
      <c r="D446" s="568"/>
      <c r="E446" s="569"/>
    </row>
    <row r="447" spans="1:5">
      <c r="A447" s="666">
        <f>+'Center 1 - Reimb (Required)'!A446</f>
        <v>0</v>
      </c>
      <c r="B447" s="567"/>
      <c r="C447" s="568"/>
      <c r="D447" s="568"/>
      <c r="E447" s="569"/>
    </row>
    <row r="448" spans="1:5">
      <c r="A448" s="666">
        <f>+'Center 1 - Reimb (Required)'!A447</f>
        <v>0</v>
      </c>
      <c r="B448" s="567"/>
      <c r="C448" s="568"/>
      <c r="D448" s="568"/>
      <c r="E448" s="569"/>
    </row>
    <row r="449" spans="1:5">
      <c r="A449" s="666">
        <f>+'Center 1 - Reimb (Required)'!A448</f>
        <v>0</v>
      </c>
      <c r="B449" s="567"/>
      <c r="C449" s="568"/>
      <c r="D449" s="568"/>
      <c r="E449" s="569"/>
    </row>
    <row r="450" spans="1:5">
      <c r="A450" s="666">
        <f>+'Center 1 - Reimb (Required)'!A449</f>
        <v>0</v>
      </c>
      <c r="B450" s="567"/>
      <c r="C450" s="568"/>
      <c r="D450" s="568"/>
      <c r="E450" s="569"/>
    </row>
    <row r="451" spans="1:5">
      <c r="A451" s="666">
        <f>+'Center 1 - Reimb (Required)'!A450</f>
        <v>0</v>
      </c>
      <c r="B451" s="567"/>
      <c r="C451" s="568"/>
      <c r="D451" s="568"/>
      <c r="E451" s="569"/>
    </row>
    <row r="452" spans="1:5">
      <c r="A452" s="666">
        <f>+'Center 1 - Reimb (Required)'!A451</f>
        <v>0</v>
      </c>
      <c r="B452" s="567"/>
      <c r="C452" s="568"/>
      <c r="D452" s="568"/>
      <c r="E452" s="569"/>
    </row>
    <row r="453" spans="1:5">
      <c r="A453" s="666">
        <f>+'Center 1 - Reimb (Required)'!A452</f>
        <v>0</v>
      </c>
      <c r="B453" s="567"/>
      <c r="C453" s="568"/>
      <c r="D453" s="568"/>
      <c r="E453" s="569"/>
    </row>
    <row r="454" spans="1:5">
      <c r="A454" s="666">
        <f>+'Center 1 - Reimb (Required)'!A453</f>
        <v>0</v>
      </c>
      <c r="B454" s="567"/>
      <c r="C454" s="568"/>
      <c r="D454" s="568"/>
      <c r="E454" s="569"/>
    </row>
    <row r="455" spans="1:5">
      <c r="A455" s="666">
        <f>+'Center 1 - Reimb (Required)'!A454</f>
        <v>0</v>
      </c>
      <c r="B455" s="567"/>
      <c r="C455" s="568"/>
      <c r="D455" s="568"/>
      <c r="E455" s="569"/>
    </row>
    <row r="456" spans="1:5">
      <c r="A456" s="666">
        <f>+'Center 1 - Reimb (Required)'!A455</f>
        <v>0</v>
      </c>
      <c r="B456" s="567"/>
      <c r="C456" s="568"/>
      <c r="D456" s="568"/>
      <c r="E456" s="569"/>
    </row>
    <row r="457" spans="1:5">
      <c r="A457" s="666">
        <f>+'Center 1 - Reimb (Required)'!A456</f>
        <v>0</v>
      </c>
      <c r="B457" s="567"/>
      <c r="C457" s="568"/>
      <c r="D457" s="568"/>
      <c r="E457" s="569"/>
    </row>
    <row r="458" spans="1:5">
      <c r="A458" s="666">
        <f>+'Center 1 - Reimb (Required)'!A457</f>
        <v>0</v>
      </c>
      <c r="B458" s="567"/>
      <c r="C458" s="568"/>
      <c r="D458" s="568"/>
      <c r="E458" s="569"/>
    </row>
    <row r="459" spans="1:5">
      <c r="A459" s="666">
        <f>+'Center 1 - Reimb (Required)'!A458</f>
        <v>0</v>
      </c>
      <c r="B459" s="567"/>
      <c r="C459" s="568"/>
      <c r="D459" s="568"/>
      <c r="E459" s="569"/>
    </row>
    <row r="460" spans="1:5">
      <c r="A460" s="666">
        <f>+'Center 1 - Reimb (Required)'!A459</f>
        <v>0</v>
      </c>
      <c r="B460" s="567"/>
      <c r="C460" s="568"/>
      <c r="D460" s="568"/>
      <c r="E460" s="569"/>
    </row>
    <row r="461" spans="1:5">
      <c r="A461" s="666">
        <f>+'Center 1 - Reimb (Required)'!A460</f>
        <v>0</v>
      </c>
      <c r="B461" s="567"/>
      <c r="C461" s="568"/>
      <c r="D461" s="568"/>
      <c r="E461" s="569"/>
    </row>
    <row r="462" spans="1:5">
      <c r="A462" s="666">
        <f>+'Center 1 - Reimb (Required)'!A461</f>
        <v>0</v>
      </c>
      <c r="B462" s="567"/>
      <c r="C462" s="568"/>
      <c r="D462" s="568"/>
      <c r="E462" s="569"/>
    </row>
    <row r="463" spans="1:5">
      <c r="A463" s="666">
        <f>+'Center 1 - Reimb (Required)'!A462</f>
        <v>0</v>
      </c>
      <c r="B463" s="567"/>
      <c r="C463" s="568"/>
      <c r="D463" s="568"/>
      <c r="E463" s="569"/>
    </row>
    <row r="464" spans="1:5">
      <c r="A464" s="666">
        <f>+'Center 1 - Reimb (Required)'!A463</f>
        <v>0</v>
      </c>
      <c r="B464" s="567"/>
      <c r="C464" s="568"/>
      <c r="D464" s="568"/>
      <c r="E464" s="569"/>
    </row>
    <row r="465" spans="1:5">
      <c r="A465" s="666">
        <f>+'Center 1 - Reimb (Required)'!A464</f>
        <v>0</v>
      </c>
      <c r="B465" s="567"/>
      <c r="C465" s="568"/>
      <c r="D465" s="568"/>
      <c r="E465" s="569"/>
    </row>
    <row r="466" spans="1:5">
      <c r="A466" s="666">
        <f>+'Center 1 - Reimb (Required)'!A465</f>
        <v>0</v>
      </c>
      <c r="B466" s="567"/>
      <c r="C466" s="568"/>
      <c r="D466" s="568"/>
      <c r="E466" s="569"/>
    </row>
    <row r="467" spans="1:5">
      <c r="A467" s="666">
        <f>+'Center 1 - Reimb (Required)'!A466</f>
        <v>0</v>
      </c>
      <c r="B467" s="567"/>
      <c r="C467" s="568"/>
      <c r="D467" s="568"/>
      <c r="E467" s="569"/>
    </row>
    <row r="468" spans="1:5">
      <c r="A468" s="666">
        <f>+'Center 1 - Reimb (Required)'!A467</f>
        <v>0</v>
      </c>
      <c r="B468" s="567"/>
      <c r="C468" s="568"/>
      <c r="D468" s="568"/>
      <c r="E468" s="569"/>
    </row>
    <row r="469" spans="1:5">
      <c r="A469" s="666">
        <f>+'Center 1 - Reimb (Required)'!A468</f>
        <v>0</v>
      </c>
      <c r="B469" s="567"/>
      <c r="C469" s="568"/>
      <c r="D469" s="568"/>
      <c r="E469" s="569"/>
    </row>
    <row r="470" spans="1:5">
      <c r="A470" s="666">
        <f>+'Center 1 - Reimb (Required)'!A469</f>
        <v>0</v>
      </c>
      <c r="B470" s="567"/>
      <c r="C470" s="568"/>
      <c r="D470" s="568"/>
      <c r="E470" s="569"/>
    </row>
    <row r="471" spans="1:5">
      <c r="A471" s="666">
        <f>+'Center 1 - Reimb (Required)'!A470</f>
        <v>0</v>
      </c>
      <c r="B471" s="567"/>
      <c r="C471" s="568"/>
      <c r="D471" s="568"/>
      <c r="E471" s="569"/>
    </row>
    <row r="472" spans="1:5">
      <c r="A472" s="666">
        <f>+'Center 1 - Reimb (Required)'!A471</f>
        <v>0</v>
      </c>
      <c r="B472" s="567"/>
      <c r="C472" s="568"/>
      <c r="D472" s="568"/>
      <c r="E472" s="569"/>
    </row>
    <row r="473" spans="1:5">
      <c r="A473" s="666">
        <f>+'Center 1 - Reimb (Required)'!A472</f>
        <v>0</v>
      </c>
      <c r="B473" s="567"/>
      <c r="C473" s="568"/>
      <c r="D473" s="568"/>
      <c r="E473" s="569"/>
    </row>
    <row r="474" spans="1:5">
      <c r="A474" s="666">
        <f>+'Center 1 - Reimb (Required)'!A473</f>
        <v>0</v>
      </c>
      <c r="B474" s="567"/>
      <c r="C474" s="568"/>
      <c r="D474" s="568"/>
      <c r="E474" s="569"/>
    </row>
    <row r="475" spans="1:5">
      <c r="A475" s="666">
        <f>+'Center 1 - Reimb (Required)'!A474</f>
        <v>0</v>
      </c>
      <c r="B475" s="567"/>
      <c r="C475" s="568"/>
      <c r="D475" s="568"/>
      <c r="E475" s="569"/>
    </row>
    <row r="476" spans="1:5">
      <c r="A476" s="666">
        <f>+'Center 1 - Reimb (Required)'!A475</f>
        <v>0</v>
      </c>
      <c r="B476" s="567"/>
      <c r="C476" s="568"/>
      <c r="D476" s="568"/>
      <c r="E476" s="569"/>
    </row>
    <row r="477" spans="1:5">
      <c r="A477" s="666">
        <f>+'Center 1 - Reimb (Required)'!A476</f>
        <v>0</v>
      </c>
      <c r="B477" s="567"/>
      <c r="C477" s="568"/>
      <c r="D477" s="568"/>
      <c r="E477" s="569"/>
    </row>
    <row r="478" spans="1:5">
      <c r="A478" s="666">
        <f>+'Center 1 - Reimb (Required)'!A477</f>
        <v>0</v>
      </c>
      <c r="B478" s="567"/>
      <c r="C478" s="568"/>
      <c r="D478" s="568"/>
      <c r="E478" s="569"/>
    </row>
    <row r="479" spans="1:5">
      <c r="A479" s="666">
        <f>+'Center 1 - Reimb (Required)'!A478</f>
        <v>0</v>
      </c>
      <c r="B479" s="567"/>
      <c r="C479" s="568"/>
      <c r="D479" s="568"/>
      <c r="E479" s="569"/>
    </row>
    <row r="480" spans="1:5">
      <c r="A480" s="666">
        <f>+'Center 1 - Reimb (Required)'!A479</f>
        <v>0</v>
      </c>
      <c r="B480" s="567"/>
      <c r="C480" s="568"/>
      <c r="D480" s="568"/>
      <c r="E480" s="569"/>
    </row>
    <row r="481" spans="1:5">
      <c r="A481" s="666">
        <f>+'Center 1 - Reimb (Required)'!A480</f>
        <v>0</v>
      </c>
      <c r="B481" s="567"/>
      <c r="C481" s="568"/>
      <c r="D481" s="568"/>
      <c r="E481" s="569"/>
    </row>
    <row r="482" spans="1:5">
      <c r="A482" s="666">
        <f>+'Center 1 - Reimb (Required)'!A481</f>
        <v>0</v>
      </c>
      <c r="B482" s="567"/>
      <c r="C482" s="568"/>
      <c r="D482" s="568"/>
      <c r="E482" s="569"/>
    </row>
    <row r="483" spans="1:5">
      <c r="A483" s="666">
        <f>+'Center 1 - Reimb (Required)'!A482</f>
        <v>0</v>
      </c>
      <c r="B483" s="567"/>
      <c r="C483" s="568"/>
      <c r="D483" s="568"/>
      <c r="E483" s="569"/>
    </row>
    <row r="484" spans="1:5">
      <c r="A484" s="666">
        <f>+'Center 1 - Reimb (Required)'!A483</f>
        <v>0</v>
      </c>
      <c r="B484" s="567"/>
      <c r="C484" s="568"/>
      <c r="D484" s="568"/>
      <c r="E484" s="569"/>
    </row>
    <row r="485" spans="1:5">
      <c r="A485" s="666">
        <f>+'Center 1 - Reimb (Required)'!A484</f>
        <v>0</v>
      </c>
      <c r="B485" s="567"/>
      <c r="C485" s="568"/>
      <c r="D485" s="568"/>
      <c r="E485" s="569"/>
    </row>
    <row r="486" spans="1:5">
      <c r="A486" s="666">
        <f>+'Center 1 - Reimb (Required)'!A485</f>
        <v>0</v>
      </c>
      <c r="B486" s="567"/>
      <c r="C486" s="568"/>
      <c r="D486" s="568"/>
      <c r="E486" s="569"/>
    </row>
    <row r="487" spans="1:5">
      <c r="A487" s="666">
        <f>+'Center 1 - Reimb (Required)'!A486</f>
        <v>0</v>
      </c>
      <c r="B487" s="567"/>
      <c r="C487" s="568"/>
      <c r="D487" s="568"/>
      <c r="E487" s="569"/>
    </row>
    <row r="488" spans="1:5">
      <c r="A488" s="666">
        <f>+'Center 1 - Reimb (Required)'!A487</f>
        <v>0</v>
      </c>
      <c r="B488" s="567"/>
      <c r="C488" s="568"/>
      <c r="D488" s="568"/>
      <c r="E488" s="569"/>
    </row>
    <row r="489" spans="1:5">
      <c r="A489" s="666">
        <f>+'Center 1 - Reimb (Required)'!A488</f>
        <v>0</v>
      </c>
      <c r="B489" s="567"/>
      <c r="C489" s="568"/>
      <c r="D489" s="568"/>
      <c r="E489" s="569"/>
    </row>
    <row r="490" spans="1:5">
      <c r="A490" s="666">
        <f>+'Center 1 - Reimb (Required)'!A489</f>
        <v>0</v>
      </c>
      <c r="B490" s="567"/>
      <c r="C490" s="568"/>
      <c r="D490" s="568"/>
      <c r="E490" s="569"/>
    </row>
    <row r="491" spans="1:5">
      <c r="A491" s="666">
        <f>+'Center 1 - Reimb (Required)'!A490</f>
        <v>0</v>
      </c>
      <c r="B491" s="567"/>
      <c r="C491" s="568"/>
      <c r="D491" s="568"/>
      <c r="E491" s="569"/>
    </row>
    <row r="492" spans="1:5">
      <c r="A492" s="666">
        <f>+'Center 1 - Reimb (Required)'!A491</f>
        <v>0</v>
      </c>
      <c r="B492" s="567"/>
      <c r="C492" s="568"/>
      <c r="D492" s="568"/>
      <c r="E492" s="569"/>
    </row>
    <row r="493" spans="1:5">
      <c r="A493" s="666">
        <f>+'Center 1 - Reimb (Required)'!A492</f>
        <v>0</v>
      </c>
      <c r="B493" s="567"/>
      <c r="C493" s="568"/>
      <c r="D493" s="568"/>
      <c r="E493" s="569"/>
    </row>
    <row r="494" spans="1:5">
      <c r="A494" s="666">
        <f>+'Center 1 - Reimb (Required)'!A493</f>
        <v>0</v>
      </c>
      <c r="B494" s="567"/>
      <c r="C494" s="568"/>
      <c r="D494" s="568"/>
      <c r="E494" s="569"/>
    </row>
    <row r="495" spans="1:5">
      <c r="A495" s="666">
        <f>+'Center 1 - Reimb (Required)'!A494</f>
        <v>0</v>
      </c>
      <c r="B495" s="567"/>
      <c r="C495" s="568"/>
      <c r="D495" s="568"/>
      <c r="E495" s="569"/>
    </row>
    <row r="496" spans="1:5">
      <c r="A496" s="666">
        <f>+'Center 1 - Reimb (Required)'!A495</f>
        <v>0</v>
      </c>
      <c r="B496" s="567"/>
      <c r="C496" s="568"/>
      <c r="D496" s="568"/>
      <c r="E496" s="569"/>
    </row>
    <row r="497" spans="1:5">
      <c r="A497" s="666">
        <f>+'Center 1 - Reimb (Required)'!A496</f>
        <v>0</v>
      </c>
      <c r="B497" s="567"/>
      <c r="C497" s="568"/>
      <c r="D497" s="568"/>
      <c r="E497" s="569"/>
    </row>
    <row r="498" spans="1:5">
      <c r="A498" s="666">
        <f>+'Center 1 - Reimb (Required)'!A497</f>
        <v>0</v>
      </c>
      <c r="B498" s="567"/>
      <c r="C498" s="568"/>
      <c r="D498" s="568"/>
      <c r="E498" s="569"/>
    </row>
    <row r="499" spans="1:5">
      <c r="A499" s="666">
        <f>+'Center 1 - Reimb (Required)'!A498</f>
        <v>0</v>
      </c>
      <c r="B499" s="567"/>
      <c r="C499" s="568"/>
      <c r="D499" s="568"/>
      <c r="E499" s="569"/>
    </row>
    <row r="500" spans="1:5">
      <c r="A500" s="666">
        <f>+'Center 1 - Reimb (Required)'!A499</f>
        <v>0</v>
      </c>
      <c r="B500" s="567"/>
      <c r="C500" s="568"/>
      <c r="D500" s="568"/>
      <c r="E500" s="569"/>
    </row>
    <row r="501" spans="1:5">
      <c r="A501" s="666">
        <f>+'Center 1 - Reimb (Required)'!A500</f>
        <v>0</v>
      </c>
      <c r="B501" s="567"/>
      <c r="C501" s="568"/>
      <c r="D501" s="568"/>
      <c r="E501" s="569"/>
    </row>
    <row r="502" spans="1:5">
      <c r="A502" s="666">
        <f>+'Center 1 - Reimb (Required)'!A501</f>
        <v>0</v>
      </c>
      <c r="B502" s="567"/>
      <c r="C502" s="568"/>
      <c r="D502" s="568"/>
      <c r="E502" s="569"/>
    </row>
    <row r="503" spans="1:5">
      <c r="A503" s="666">
        <f>+'Center 1 - Reimb (Required)'!A502</f>
        <v>0</v>
      </c>
      <c r="B503" s="567"/>
      <c r="C503" s="568"/>
      <c r="D503" s="568"/>
      <c r="E503" s="569"/>
    </row>
    <row r="504" spans="1:5">
      <c r="A504" s="666">
        <f>+'Center 1 - Reimb (Required)'!A503</f>
        <v>0</v>
      </c>
      <c r="B504" s="567"/>
      <c r="C504" s="568"/>
      <c r="D504" s="568"/>
      <c r="E504" s="569"/>
    </row>
    <row r="505" spans="1:5">
      <c r="A505" s="666">
        <f>+'Center 1 - Reimb (Required)'!A504</f>
        <v>0</v>
      </c>
      <c r="B505" s="567"/>
      <c r="C505" s="568"/>
      <c r="D505" s="568"/>
      <c r="E505" s="569"/>
    </row>
    <row r="506" spans="1:5">
      <c r="A506" s="666">
        <f>+'Center 1 - Reimb (Required)'!A505</f>
        <v>0</v>
      </c>
      <c r="B506" s="567"/>
      <c r="C506" s="568"/>
      <c r="D506" s="568"/>
      <c r="E506" s="569"/>
    </row>
    <row r="507" spans="1:5">
      <c r="A507" s="666">
        <f>+'Center 1 - Reimb (Required)'!A506</f>
        <v>0</v>
      </c>
      <c r="B507" s="567"/>
      <c r="C507" s="568"/>
      <c r="D507" s="568"/>
      <c r="E507" s="569"/>
    </row>
    <row r="508" spans="1:5">
      <c r="A508" s="666">
        <f>+'Center 1 - Reimb (Required)'!A507</f>
        <v>0</v>
      </c>
      <c r="B508" s="567"/>
      <c r="C508" s="568"/>
      <c r="D508" s="568"/>
      <c r="E508" s="569"/>
    </row>
    <row r="509" spans="1:5">
      <c r="A509" s="666">
        <f>+'Center 1 - Reimb (Required)'!A508</f>
        <v>0</v>
      </c>
      <c r="B509" s="567"/>
      <c r="C509" s="568"/>
      <c r="D509" s="568"/>
      <c r="E509" s="569"/>
    </row>
    <row r="510" spans="1:5">
      <c r="A510" s="666">
        <f>+'Center 1 - Reimb (Required)'!A509</f>
        <v>0</v>
      </c>
      <c r="B510" s="567"/>
      <c r="C510" s="568"/>
      <c r="D510" s="568"/>
      <c r="E510" s="569"/>
    </row>
    <row r="511" spans="1:5">
      <c r="A511" s="666">
        <f>+'Center 1 - Reimb (Required)'!A510</f>
        <v>0</v>
      </c>
      <c r="B511" s="567"/>
      <c r="C511" s="568"/>
      <c r="D511" s="568"/>
      <c r="E511" s="569"/>
    </row>
    <row r="512" spans="1:5">
      <c r="A512" s="666">
        <f>+'Center 1 - Reimb (Required)'!A511</f>
        <v>0</v>
      </c>
      <c r="B512" s="567"/>
      <c r="C512" s="568"/>
      <c r="D512" s="568"/>
      <c r="E512" s="569"/>
    </row>
    <row r="513" spans="1:5">
      <c r="A513" s="666">
        <f>+'Center 1 - Reimb (Required)'!A512</f>
        <v>0</v>
      </c>
      <c r="B513" s="567"/>
      <c r="C513" s="568"/>
      <c r="D513" s="568"/>
      <c r="E513" s="569"/>
    </row>
    <row r="514" spans="1:5">
      <c r="A514" s="666">
        <f>+'Center 1 - Reimb (Required)'!A513</f>
        <v>0</v>
      </c>
      <c r="B514" s="567"/>
      <c r="C514" s="568"/>
      <c r="D514" s="568"/>
      <c r="E514" s="569"/>
    </row>
    <row r="515" spans="1:5">
      <c r="A515" s="666">
        <f>+'Center 1 - Reimb (Required)'!A514</f>
        <v>0</v>
      </c>
      <c r="B515" s="567"/>
      <c r="C515" s="568"/>
      <c r="D515" s="568"/>
      <c r="E515" s="569"/>
    </row>
    <row r="516" spans="1:5">
      <c r="A516" s="666">
        <f>+'Center 1 - Reimb (Required)'!A515</f>
        <v>0</v>
      </c>
      <c r="B516" s="567"/>
      <c r="C516" s="568"/>
      <c r="D516" s="568"/>
      <c r="E516" s="569"/>
    </row>
    <row r="517" spans="1:5">
      <c r="A517" s="666">
        <f>+'Center 1 - Reimb (Required)'!A516</f>
        <v>0</v>
      </c>
      <c r="B517" s="567"/>
      <c r="C517" s="568"/>
      <c r="D517" s="568"/>
      <c r="E517" s="569"/>
    </row>
    <row r="518" spans="1:5">
      <c r="A518" s="666">
        <f>+'Center 1 - Reimb (Required)'!A517</f>
        <v>0</v>
      </c>
      <c r="B518" s="567"/>
      <c r="C518" s="568"/>
      <c r="D518" s="568"/>
      <c r="E518" s="569"/>
    </row>
    <row r="519" spans="1:5">
      <c r="A519" s="666">
        <f>+'Center 1 - Reimb (Required)'!A518</f>
        <v>0</v>
      </c>
      <c r="B519" s="567"/>
      <c r="C519" s="568"/>
      <c r="D519" s="568"/>
      <c r="E519" s="569"/>
    </row>
    <row r="520" spans="1:5">
      <c r="A520" s="666">
        <f>+'Center 1 - Reimb (Required)'!A519</f>
        <v>0</v>
      </c>
      <c r="B520" s="567"/>
      <c r="C520" s="568"/>
      <c r="D520" s="568"/>
      <c r="E520" s="569"/>
    </row>
    <row r="521" spans="1:5">
      <c r="A521" s="666">
        <f>+'Center 1 - Reimb (Required)'!A520</f>
        <v>0</v>
      </c>
      <c r="B521" s="567"/>
      <c r="C521" s="568"/>
      <c r="D521" s="568"/>
      <c r="E521" s="569"/>
    </row>
    <row r="522" spans="1:5">
      <c r="A522" s="666">
        <f>+'Center 1 - Reimb (Required)'!A521</f>
        <v>0</v>
      </c>
      <c r="B522" s="567"/>
      <c r="C522" s="568"/>
      <c r="D522" s="568"/>
      <c r="E522" s="569"/>
    </row>
    <row r="523" spans="1:5">
      <c r="A523" s="666">
        <f>+'Center 1 - Reimb (Required)'!A522</f>
        <v>0</v>
      </c>
      <c r="B523" s="567"/>
      <c r="C523" s="568"/>
      <c r="D523" s="568"/>
      <c r="E523" s="569"/>
    </row>
    <row r="524" spans="1:5">
      <c r="A524" s="666">
        <f>+'Center 1 - Reimb (Required)'!A523</f>
        <v>0</v>
      </c>
      <c r="B524" s="567"/>
      <c r="C524" s="568"/>
      <c r="D524" s="568"/>
      <c r="E524" s="569"/>
    </row>
    <row r="525" spans="1:5">
      <c r="A525" s="666">
        <f>+'Center 1 - Reimb (Required)'!A524</f>
        <v>0</v>
      </c>
      <c r="B525" s="567"/>
      <c r="C525" s="568"/>
      <c r="D525" s="568"/>
      <c r="E525" s="569"/>
    </row>
    <row r="526" spans="1:5">
      <c r="A526" s="666">
        <f>+'Center 1 - Reimb (Required)'!A525</f>
        <v>0</v>
      </c>
      <c r="B526" s="567"/>
      <c r="C526" s="568"/>
      <c r="D526" s="568"/>
      <c r="E526" s="569"/>
    </row>
    <row r="527" spans="1:5">
      <c r="A527" s="666">
        <f>+'Center 1 - Reimb (Required)'!A526</f>
        <v>0</v>
      </c>
      <c r="B527" s="567"/>
      <c r="C527" s="568"/>
      <c r="D527" s="568"/>
      <c r="E527" s="569"/>
    </row>
    <row r="528" spans="1:5">
      <c r="A528" s="666">
        <f>+'Center 1 - Reimb (Required)'!A527</f>
        <v>0</v>
      </c>
      <c r="B528" s="567"/>
      <c r="C528" s="568"/>
      <c r="D528" s="568"/>
      <c r="E528" s="569"/>
    </row>
    <row r="529" spans="1:5">
      <c r="A529" s="666">
        <f>+'Center 1 - Reimb (Required)'!A528</f>
        <v>0</v>
      </c>
      <c r="B529" s="567"/>
      <c r="C529" s="568"/>
      <c r="D529" s="568"/>
      <c r="E529" s="569"/>
    </row>
    <row r="530" spans="1:5">
      <c r="A530" s="666">
        <f>+'Center 1 - Reimb (Required)'!A529</f>
        <v>0</v>
      </c>
      <c r="B530" s="567"/>
      <c r="C530" s="568"/>
      <c r="D530" s="568"/>
      <c r="E530" s="569"/>
    </row>
    <row r="531" spans="1:5">
      <c r="A531" s="666">
        <f>+'Center 1 - Reimb (Required)'!A530</f>
        <v>0</v>
      </c>
      <c r="B531" s="567"/>
      <c r="C531" s="568"/>
      <c r="D531" s="568"/>
      <c r="E531" s="569"/>
    </row>
    <row r="532" spans="1:5">
      <c r="A532" s="666">
        <f>+'Center 1 - Reimb (Required)'!A531</f>
        <v>0</v>
      </c>
      <c r="B532" s="567"/>
      <c r="C532" s="568"/>
      <c r="D532" s="568"/>
      <c r="E532" s="569"/>
    </row>
    <row r="533" spans="1:5">
      <c r="A533" s="666">
        <f>+'Center 1 - Reimb (Required)'!A532</f>
        <v>0</v>
      </c>
      <c r="B533" s="567"/>
      <c r="C533" s="568"/>
      <c r="D533" s="568"/>
      <c r="E533" s="569"/>
    </row>
    <row r="534" spans="1:5">
      <c r="A534" s="666">
        <f>+'Center 1 - Reimb (Required)'!A533</f>
        <v>0</v>
      </c>
      <c r="B534" s="567"/>
      <c r="C534" s="568"/>
      <c r="D534" s="568"/>
      <c r="E534" s="569"/>
    </row>
    <row r="535" spans="1:5">
      <c r="A535" s="666">
        <f>+'Center 1 - Reimb (Required)'!A534</f>
        <v>0</v>
      </c>
      <c r="B535" s="567"/>
      <c r="C535" s="568"/>
      <c r="D535" s="568"/>
      <c r="E535" s="569"/>
    </row>
    <row r="536" spans="1:5">
      <c r="A536" s="666">
        <f>+'Center 1 - Reimb (Required)'!A535</f>
        <v>0</v>
      </c>
      <c r="B536" s="567"/>
      <c r="C536" s="568"/>
      <c r="D536" s="568"/>
      <c r="E536" s="569"/>
    </row>
    <row r="537" spans="1:5">
      <c r="A537" s="666">
        <f>+'Center 1 - Reimb (Required)'!A536</f>
        <v>0</v>
      </c>
      <c r="B537" s="567"/>
      <c r="C537" s="568"/>
      <c r="D537" s="568"/>
      <c r="E537" s="569"/>
    </row>
    <row r="538" spans="1:5">
      <c r="A538" s="666">
        <f>+'Center 1 - Reimb (Required)'!A537</f>
        <v>0</v>
      </c>
      <c r="B538" s="567"/>
      <c r="C538" s="568"/>
      <c r="D538" s="568"/>
      <c r="E538" s="569"/>
    </row>
    <row r="539" spans="1:5">
      <c r="A539" s="666">
        <f>+'Center 1 - Reimb (Required)'!A538</f>
        <v>0</v>
      </c>
      <c r="B539" s="567"/>
      <c r="C539" s="568"/>
      <c r="D539" s="568"/>
      <c r="E539" s="569"/>
    </row>
    <row r="540" spans="1:5">
      <c r="A540" s="666">
        <f>+'Center 1 - Reimb (Required)'!A539</f>
        <v>0</v>
      </c>
      <c r="B540" s="567"/>
      <c r="C540" s="568"/>
      <c r="D540" s="568"/>
      <c r="E540" s="569"/>
    </row>
    <row r="541" spans="1:5">
      <c r="A541" s="666">
        <f>+'Center 1 - Reimb (Required)'!A540</f>
        <v>0</v>
      </c>
      <c r="B541" s="567"/>
      <c r="C541" s="568"/>
      <c r="D541" s="568"/>
      <c r="E541" s="569"/>
    </row>
    <row r="542" spans="1:5">
      <c r="A542" s="666">
        <f>+'Center 1 - Reimb (Required)'!A541</f>
        <v>0</v>
      </c>
      <c r="B542" s="567"/>
      <c r="C542" s="568"/>
      <c r="D542" s="568"/>
      <c r="E542" s="569"/>
    </row>
    <row r="543" spans="1:5">
      <c r="A543" s="666">
        <f>+'Center 1 - Reimb (Required)'!A542</f>
        <v>0</v>
      </c>
      <c r="B543" s="567"/>
      <c r="C543" s="568"/>
      <c r="D543" s="568"/>
      <c r="E543" s="569"/>
    </row>
    <row r="544" spans="1:5">
      <c r="A544" s="666">
        <f>+'Center 1 - Reimb (Required)'!A543</f>
        <v>0</v>
      </c>
      <c r="B544" s="567"/>
      <c r="C544" s="568"/>
      <c r="D544" s="568"/>
      <c r="E544" s="569"/>
    </row>
    <row r="545" spans="1:5">
      <c r="A545" s="666">
        <f>+'Center 1 - Reimb (Required)'!A544</f>
        <v>0</v>
      </c>
      <c r="B545" s="567"/>
      <c r="C545" s="568"/>
      <c r="D545" s="568"/>
      <c r="E545" s="569"/>
    </row>
    <row r="546" spans="1:5">
      <c r="A546" s="666">
        <f>+'Center 1 - Reimb (Required)'!A545</f>
        <v>0</v>
      </c>
      <c r="B546" s="567"/>
      <c r="C546" s="568"/>
      <c r="D546" s="568"/>
      <c r="E546" s="569"/>
    </row>
    <row r="547" spans="1:5">
      <c r="A547" s="666">
        <f>+'Center 1 - Reimb (Required)'!A546</f>
        <v>0</v>
      </c>
      <c r="B547" s="567"/>
      <c r="C547" s="568"/>
      <c r="D547" s="568"/>
      <c r="E547" s="569"/>
    </row>
    <row r="548" spans="1:5">
      <c r="A548" s="666">
        <f>+'Center 1 - Reimb (Required)'!A547</f>
        <v>0</v>
      </c>
      <c r="B548" s="567"/>
      <c r="C548" s="568"/>
      <c r="D548" s="568"/>
      <c r="E548" s="569"/>
    </row>
    <row r="549" spans="1:5">
      <c r="A549" s="666">
        <f>+'Center 1 - Reimb (Required)'!A548</f>
        <v>0</v>
      </c>
      <c r="B549" s="567"/>
      <c r="C549" s="568"/>
      <c r="D549" s="568"/>
      <c r="E549" s="569"/>
    </row>
    <row r="550" spans="1:5">
      <c r="A550" s="666">
        <f>+'Center 1 - Reimb (Required)'!A549</f>
        <v>0</v>
      </c>
      <c r="B550" s="567"/>
      <c r="C550" s="568"/>
      <c r="D550" s="568"/>
      <c r="E550" s="569"/>
    </row>
    <row r="551" spans="1:5">
      <c r="A551" s="666">
        <f>+'Center 1 - Reimb (Required)'!A550</f>
        <v>0</v>
      </c>
      <c r="B551" s="567"/>
      <c r="C551" s="568"/>
      <c r="D551" s="568"/>
      <c r="E551" s="569"/>
    </row>
    <row r="552" spans="1:5">
      <c r="A552" s="666">
        <f>+'Center 1 - Reimb (Required)'!A551</f>
        <v>0</v>
      </c>
      <c r="B552" s="567"/>
      <c r="C552" s="568"/>
      <c r="D552" s="568"/>
      <c r="E552" s="569"/>
    </row>
    <row r="553" spans="1:5">
      <c r="A553" s="666">
        <f>+'Center 1 - Reimb (Required)'!A552</f>
        <v>0</v>
      </c>
      <c r="B553" s="567"/>
      <c r="C553" s="568"/>
      <c r="D553" s="568"/>
      <c r="E553" s="569"/>
    </row>
    <row r="554" spans="1:5">
      <c r="A554" s="666">
        <f>+'Center 1 - Reimb (Required)'!A553</f>
        <v>0</v>
      </c>
      <c r="B554" s="567"/>
      <c r="C554" s="568"/>
      <c r="D554" s="568"/>
      <c r="E554" s="569"/>
    </row>
    <row r="555" spans="1:5">
      <c r="A555" s="666">
        <f>+'Center 1 - Reimb (Required)'!A554</f>
        <v>0</v>
      </c>
      <c r="B555" s="567"/>
      <c r="C555" s="568"/>
      <c r="D555" s="568"/>
      <c r="E555" s="569"/>
    </row>
    <row r="556" spans="1:5">
      <c r="A556" s="666">
        <f>+'Center 1 - Reimb (Required)'!A555</f>
        <v>0</v>
      </c>
      <c r="B556" s="567"/>
      <c r="C556" s="568"/>
      <c r="D556" s="568"/>
      <c r="E556" s="569"/>
    </row>
    <row r="557" spans="1:5">
      <c r="A557" s="666">
        <f>+'Center 1 - Reimb (Required)'!A556</f>
        <v>0</v>
      </c>
      <c r="B557" s="567"/>
      <c r="C557" s="568"/>
      <c r="D557" s="568"/>
      <c r="E557" s="569"/>
    </row>
    <row r="558" spans="1:5">
      <c r="A558" s="666">
        <f>+'Center 1 - Reimb (Required)'!A557</f>
        <v>0</v>
      </c>
      <c r="B558" s="567"/>
      <c r="C558" s="568"/>
      <c r="D558" s="568"/>
      <c r="E558" s="569"/>
    </row>
    <row r="559" spans="1:5">
      <c r="A559" s="666">
        <f>+'Center 1 - Reimb (Required)'!A558</f>
        <v>0</v>
      </c>
      <c r="B559" s="567"/>
      <c r="C559" s="568"/>
      <c r="D559" s="568"/>
      <c r="E559" s="569"/>
    </row>
    <row r="560" spans="1:5">
      <c r="A560" s="666">
        <f>+'Center 1 - Reimb (Required)'!A559</f>
        <v>0</v>
      </c>
      <c r="B560" s="567"/>
      <c r="C560" s="568"/>
      <c r="D560" s="568"/>
      <c r="E560" s="569"/>
    </row>
    <row r="561" spans="1:5">
      <c r="A561" s="666">
        <f>+'Center 1 - Reimb (Required)'!A560</f>
        <v>0</v>
      </c>
      <c r="B561" s="567"/>
      <c r="C561" s="568"/>
      <c r="D561" s="568"/>
      <c r="E561" s="569"/>
    </row>
    <row r="562" spans="1:5">
      <c r="A562" s="666">
        <f>+'Center 1 - Reimb (Required)'!A561</f>
        <v>0</v>
      </c>
      <c r="B562" s="567"/>
      <c r="C562" s="568"/>
      <c r="D562" s="568"/>
      <c r="E562" s="569"/>
    </row>
    <row r="563" spans="1:5">
      <c r="A563" s="666">
        <f>+'Center 1 - Reimb (Required)'!A562</f>
        <v>0</v>
      </c>
      <c r="B563" s="567"/>
      <c r="C563" s="568"/>
      <c r="D563" s="568"/>
      <c r="E563" s="569"/>
    </row>
    <row r="564" spans="1:5">
      <c r="A564" s="666">
        <f>+'Center 1 - Reimb (Required)'!A563</f>
        <v>0</v>
      </c>
      <c r="B564" s="567"/>
      <c r="C564" s="568"/>
      <c r="D564" s="568"/>
      <c r="E564" s="569"/>
    </row>
    <row r="565" spans="1:5">
      <c r="A565" s="666">
        <f>+'Center 1 - Reimb (Required)'!A564</f>
        <v>0</v>
      </c>
      <c r="B565" s="567"/>
      <c r="C565" s="568"/>
      <c r="D565" s="568"/>
      <c r="E565" s="569"/>
    </row>
    <row r="566" spans="1:5">
      <c r="A566" s="666">
        <f>+'Center 1 - Reimb (Required)'!A565</f>
        <v>0</v>
      </c>
      <c r="B566" s="567"/>
      <c r="C566" s="568"/>
      <c r="D566" s="568"/>
      <c r="E566" s="569"/>
    </row>
    <row r="567" spans="1:5">
      <c r="A567" s="666">
        <f>+'Center 1 - Reimb (Required)'!A566</f>
        <v>0</v>
      </c>
      <c r="B567" s="567"/>
      <c r="C567" s="568"/>
      <c r="D567" s="568"/>
      <c r="E567" s="569"/>
    </row>
    <row r="568" spans="1:5">
      <c r="A568" s="666">
        <f>+'Center 1 - Reimb (Required)'!A567</f>
        <v>0</v>
      </c>
      <c r="B568" s="567"/>
      <c r="C568" s="568"/>
      <c r="D568" s="568"/>
      <c r="E568" s="569"/>
    </row>
    <row r="569" spans="1:5">
      <c r="A569" s="666">
        <f>+'Center 1 - Reimb (Required)'!A568</f>
        <v>0</v>
      </c>
      <c r="B569" s="567"/>
      <c r="C569" s="568"/>
      <c r="D569" s="568"/>
      <c r="E569" s="569"/>
    </row>
    <row r="570" spans="1:5">
      <c r="A570" s="666">
        <f>+'Center 1 - Reimb (Required)'!A569</f>
        <v>0</v>
      </c>
      <c r="B570" s="567"/>
      <c r="C570" s="568"/>
      <c r="D570" s="568"/>
      <c r="E570" s="569"/>
    </row>
    <row r="571" spans="1:5">
      <c r="A571" s="666">
        <f>+'Center 1 - Reimb (Required)'!A570</f>
        <v>0</v>
      </c>
      <c r="B571" s="567"/>
      <c r="C571" s="568"/>
      <c r="D571" s="568"/>
      <c r="E571" s="569"/>
    </row>
    <row r="572" spans="1:5">
      <c r="A572" s="666">
        <f>+'Center 1 - Reimb (Required)'!A571</f>
        <v>0</v>
      </c>
      <c r="B572" s="567"/>
      <c r="C572" s="568"/>
      <c r="D572" s="568"/>
      <c r="E572" s="569"/>
    </row>
    <row r="573" spans="1:5">
      <c r="A573" s="666">
        <f>+'Center 1 - Reimb (Required)'!A572</f>
        <v>0</v>
      </c>
      <c r="B573" s="567"/>
      <c r="C573" s="568"/>
      <c r="D573" s="568"/>
      <c r="E573" s="569"/>
    </row>
    <row r="574" spans="1:5">
      <c r="A574" s="666">
        <f>+'Center 1 - Reimb (Required)'!A573</f>
        <v>0</v>
      </c>
      <c r="B574" s="567"/>
      <c r="C574" s="568"/>
      <c r="D574" s="568"/>
      <c r="E574" s="569"/>
    </row>
    <row r="575" spans="1:5">
      <c r="A575" s="666">
        <f>+'Center 1 - Reimb (Required)'!A574</f>
        <v>0</v>
      </c>
      <c r="B575" s="567"/>
      <c r="C575" s="568"/>
      <c r="D575" s="568"/>
      <c r="E575" s="569"/>
    </row>
    <row r="576" spans="1:5">
      <c r="A576" s="666">
        <f>+'Center 1 - Reimb (Required)'!A575</f>
        <v>0</v>
      </c>
      <c r="B576" s="567"/>
      <c r="C576" s="568"/>
      <c r="D576" s="568"/>
      <c r="E576" s="569"/>
    </row>
    <row r="577" spans="1:5">
      <c r="A577" s="666">
        <f>+'Center 1 - Reimb (Required)'!A576</f>
        <v>0</v>
      </c>
      <c r="B577" s="567"/>
      <c r="C577" s="568"/>
      <c r="D577" s="568"/>
      <c r="E577" s="569"/>
    </row>
    <row r="578" spans="1:5">
      <c r="A578" s="666">
        <f>+'Center 1 - Reimb (Required)'!A577</f>
        <v>0</v>
      </c>
      <c r="B578" s="567"/>
      <c r="C578" s="568"/>
      <c r="D578" s="568"/>
      <c r="E578" s="569"/>
    </row>
    <row r="579" spans="1:5">
      <c r="A579" s="666">
        <f>+'Center 1 - Reimb (Required)'!A578</f>
        <v>0</v>
      </c>
      <c r="B579" s="567"/>
      <c r="C579" s="568"/>
      <c r="D579" s="568"/>
      <c r="E579" s="569"/>
    </row>
    <row r="580" spans="1:5">
      <c r="A580" s="666">
        <f>+'Center 1 - Reimb (Required)'!A579</f>
        <v>0</v>
      </c>
      <c r="B580" s="567"/>
      <c r="C580" s="568"/>
      <c r="D580" s="568"/>
      <c r="E580" s="569"/>
    </row>
    <row r="581" spans="1:5">
      <c r="A581" s="666">
        <f>+'Center 1 - Reimb (Required)'!A580</f>
        <v>0</v>
      </c>
      <c r="B581" s="567"/>
      <c r="C581" s="568"/>
      <c r="D581" s="568"/>
      <c r="E581" s="569"/>
    </row>
    <row r="582" spans="1:5">
      <c r="A582" s="666">
        <f>+'Center 1 - Reimb (Required)'!A581</f>
        <v>0</v>
      </c>
      <c r="B582" s="567"/>
      <c r="C582" s="568"/>
      <c r="D582" s="568"/>
      <c r="E582" s="569"/>
    </row>
    <row r="583" spans="1:5">
      <c r="A583" s="666">
        <f>+'Center 1 - Reimb (Required)'!A582</f>
        <v>0</v>
      </c>
      <c r="B583" s="567"/>
      <c r="C583" s="568"/>
      <c r="D583" s="568"/>
      <c r="E583" s="569"/>
    </row>
    <row r="584" spans="1:5">
      <c r="A584" s="666">
        <f>+'Center 1 - Reimb (Required)'!A583</f>
        <v>0</v>
      </c>
      <c r="B584" s="567"/>
      <c r="C584" s="568"/>
      <c r="D584" s="568"/>
      <c r="E584" s="569"/>
    </row>
    <row r="585" spans="1:5">
      <c r="A585" s="666">
        <f>+'Center 1 - Reimb (Required)'!A584</f>
        <v>0</v>
      </c>
      <c r="B585" s="567"/>
      <c r="C585" s="568"/>
      <c r="D585" s="568"/>
      <c r="E585" s="569"/>
    </row>
    <row r="586" spans="1:5">
      <c r="A586" s="666">
        <f>+'Center 1 - Reimb (Required)'!A585</f>
        <v>0</v>
      </c>
      <c r="B586" s="567"/>
      <c r="C586" s="568"/>
      <c r="D586" s="568"/>
      <c r="E586" s="569"/>
    </row>
    <row r="587" spans="1:5">
      <c r="A587" s="666">
        <f>+'Center 1 - Reimb (Required)'!A586</f>
        <v>0</v>
      </c>
      <c r="B587" s="567"/>
      <c r="C587" s="568"/>
      <c r="D587" s="568"/>
      <c r="E587" s="569"/>
    </row>
    <row r="588" spans="1:5">
      <c r="A588" s="666">
        <f>+'Center 1 - Reimb (Required)'!A587</f>
        <v>0</v>
      </c>
      <c r="B588" s="567"/>
      <c r="C588" s="568"/>
      <c r="D588" s="568"/>
      <c r="E588" s="569"/>
    </row>
    <row r="589" spans="1:5">
      <c r="A589" s="666">
        <f>+'Center 1 - Reimb (Required)'!A588</f>
        <v>0</v>
      </c>
      <c r="B589" s="567"/>
      <c r="C589" s="568"/>
      <c r="D589" s="568"/>
      <c r="E589" s="569"/>
    </row>
    <row r="590" spans="1:5">
      <c r="A590" s="666">
        <f>+'Center 1 - Reimb (Required)'!A589</f>
        <v>0</v>
      </c>
      <c r="B590" s="567"/>
      <c r="C590" s="568"/>
      <c r="D590" s="568"/>
      <c r="E590" s="569"/>
    </row>
    <row r="591" spans="1:5">
      <c r="A591" s="666">
        <f>+'Center 1 - Reimb (Required)'!A590</f>
        <v>0</v>
      </c>
      <c r="B591" s="567"/>
      <c r="C591" s="568"/>
      <c r="D591" s="568"/>
      <c r="E591" s="569"/>
    </row>
    <row r="592" spans="1:5">
      <c r="A592" s="666">
        <f>+'Center 1 - Reimb (Required)'!A591</f>
        <v>0</v>
      </c>
      <c r="B592" s="567"/>
      <c r="C592" s="568"/>
      <c r="D592" s="568"/>
      <c r="E592" s="569"/>
    </row>
    <row r="593" spans="1:5">
      <c r="A593" s="666">
        <f>+'Center 1 - Reimb (Required)'!A592</f>
        <v>0</v>
      </c>
      <c r="B593" s="567"/>
      <c r="C593" s="568"/>
      <c r="D593" s="568"/>
      <c r="E593" s="569"/>
    </row>
    <row r="594" spans="1:5">
      <c r="A594" s="666">
        <f>+'Center 1 - Reimb (Required)'!A593</f>
        <v>0</v>
      </c>
      <c r="B594" s="567"/>
      <c r="C594" s="568"/>
      <c r="D594" s="568"/>
      <c r="E594" s="569"/>
    </row>
    <row r="595" spans="1:5">
      <c r="A595" s="666">
        <f>+'Center 1 - Reimb (Required)'!A594</f>
        <v>0</v>
      </c>
      <c r="B595" s="567"/>
      <c r="C595" s="568"/>
      <c r="D595" s="568"/>
      <c r="E595" s="569"/>
    </row>
    <row r="596" spans="1:5">
      <c r="A596" s="666">
        <f>+'Center 1 - Reimb (Required)'!A595</f>
        <v>0</v>
      </c>
      <c r="B596" s="567"/>
      <c r="C596" s="568"/>
      <c r="D596" s="568"/>
      <c r="E596" s="569"/>
    </row>
    <row r="597" spans="1:5">
      <c r="A597" s="666">
        <f>+'Center 1 - Reimb (Required)'!A596</f>
        <v>0</v>
      </c>
      <c r="B597" s="567"/>
      <c r="C597" s="568"/>
      <c r="D597" s="568"/>
      <c r="E597" s="569"/>
    </row>
    <row r="598" spans="1:5">
      <c r="A598" s="666">
        <f>+'Center 1 - Reimb (Required)'!A597</f>
        <v>0</v>
      </c>
      <c r="B598" s="567"/>
      <c r="C598" s="568"/>
      <c r="D598" s="568"/>
      <c r="E598" s="569"/>
    </row>
    <row r="599" spans="1:5">
      <c r="A599" s="666">
        <f>+'Center 1 - Reimb (Required)'!A598</f>
        <v>0</v>
      </c>
      <c r="B599" s="567"/>
      <c r="C599" s="568"/>
      <c r="D599" s="568"/>
      <c r="E599" s="569"/>
    </row>
    <row r="600" spans="1:5">
      <c r="A600" s="666">
        <f>+'Center 1 - Reimb (Required)'!A599</f>
        <v>0</v>
      </c>
      <c r="B600" s="567"/>
      <c r="C600" s="568"/>
      <c r="D600" s="568"/>
      <c r="E600" s="569"/>
    </row>
    <row r="601" spans="1:5">
      <c r="A601" s="666">
        <f>+'Center 1 - Reimb (Required)'!A600</f>
        <v>0</v>
      </c>
      <c r="B601" s="567"/>
      <c r="C601" s="568"/>
      <c r="D601" s="568"/>
      <c r="E601" s="569"/>
    </row>
    <row r="602" spans="1:5">
      <c r="A602" s="666">
        <f>+'Center 1 - Reimb (Required)'!A601</f>
        <v>0</v>
      </c>
      <c r="B602" s="567"/>
      <c r="C602" s="568"/>
      <c r="D602" s="568"/>
      <c r="E602" s="569"/>
    </row>
    <row r="603" spans="1:5">
      <c r="A603" s="666">
        <f>+'Center 1 - Reimb (Required)'!A602</f>
        <v>0</v>
      </c>
      <c r="B603" s="567"/>
      <c r="C603" s="568"/>
      <c r="D603" s="568"/>
      <c r="E603" s="569"/>
    </row>
    <row r="604" spans="1:5">
      <c r="A604" s="666">
        <f>+'Center 1 - Reimb (Required)'!A603</f>
        <v>0</v>
      </c>
      <c r="B604" s="567"/>
      <c r="C604" s="568"/>
      <c r="D604" s="568"/>
      <c r="E604" s="569"/>
    </row>
    <row r="605" spans="1:5">
      <c r="A605" s="666">
        <f>+'Center 1 - Reimb (Required)'!A604</f>
        <v>0</v>
      </c>
      <c r="B605" s="567"/>
      <c r="C605" s="568"/>
      <c r="D605" s="568"/>
      <c r="E605" s="569"/>
    </row>
    <row r="606" spans="1:5">
      <c r="A606" s="666">
        <f>+'Center 1 - Reimb (Required)'!A605</f>
        <v>0</v>
      </c>
      <c r="B606" s="567"/>
      <c r="C606" s="568"/>
      <c r="D606" s="568"/>
      <c r="E606" s="569"/>
    </row>
    <row r="607" spans="1:5">
      <c r="A607" s="666">
        <f>+'Center 1 - Reimb (Required)'!A606</f>
        <v>0</v>
      </c>
      <c r="B607" s="567"/>
      <c r="C607" s="568"/>
      <c r="D607" s="568"/>
      <c r="E607" s="569"/>
    </row>
    <row r="608" spans="1:5">
      <c r="A608" s="666">
        <f>+'Center 1 - Reimb (Required)'!A607</f>
        <v>0</v>
      </c>
      <c r="B608" s="567"/>
      <c r="C608" s="568"/>
      <c r="D608" s="568"/>
      <c r="E608" s="569"/>
    </row>
    <row r="609" spans="1:5">
      <c r="A609" s="666">
        <f>+'Center 1 - Reimb (Required)'!A608</f>
        <v>0</v>
      </c>
      <c r="B609" s="567"/>
      <c r="C609" s="568"/>
      <c r="D609" s="568"/>
      <c r="E609" s="569"/>
    </row>
    <row r="610" spans="1:5">
      <c r="A610" s="666">
        <f>+'Center 1 - Reimb (Required)'!A609</f>
        <v>0</v>
      </c>
      <c r="B610" s="567"/>
      <c r="C610" s="568"/>
      <c r="D610" s="568"/>
      <c r="E610" s="569"/>
    </row>
    <row r="611" spans="1:5">
      <c r="A611" s="666">
        <f>+'Center 1 - Reimb (Required)'!A610</f>
        <v>0</v>
      </c>
      <c r="B611" s="567"/>
      <c r="C611" s="568"/>
      <c r="D611" s="568"/>
      <c r="E611" s="569"/>
    </row>
    <row r="612" spans="1:5">
      <c r="A612" s="666">
        <f>+'Center 1 - Reimb (Required)'!A611</f>
        <v>0</v>
      </c>
      <c r="B612" s="567"/>
      <c r="C612" s="568"/>
      <c r="D612" s="568"/>
      <c r="E612" s="569"/>
    </row>
    <row r="613" spans="1:5">
      <c r="A613" s="666">
        <f>+'Center 1 - Reimb (Required)'!A612</f>
        <v>0</v>
      </c>
      <c r="B613" s="567"/>
      <c r="C613" s="568"/>
      <c r="D613" s="568"/>
      <c r="E613" s="569"/>
    </row>
    <row r="614" spans="1:5">
      <c r="A614" s="666">
        <f>+'Center 1 - Reimb (Required)'!A613</f>
        <v>0</v>
      </c>
      <c r="B614" s="567"/>
      <c r="C614" s="568"/>
      <c r="D614" s="568"/>
      <c r="E614" s="569"/>
    </row>
    <row r="615" spans="1:5">
      <c r="A615" s="666">
        <f>+'Center 1 - Reimb (Required)'!A614</f>
        <v>0</v>
      </c>
      <c r="B615" s="567"/>
      <c r="C615" s="568"/>
      <c r="D615" s="568"/>
      <c r="E615" s="569"/>
    </row>
    <row r="616" spans="1:5">
      <c r="A616" s="666">
        <f>+'Center 1 - Reimb (Required)'!A615</f>
        <v>0</v>
      </c>
      <c r="B616" s="567"/>
      <c r="C616" s="568"/>
      <c r="D616" s="568"/>
      <c r="E616" s="569"/>
    </row>
    <row r="617" spans="1:5">
      <c r="A617" s="666">
        <f>+'Center 1 - Reimb (Required)'!A616</f>
        <v>0</v>
      </c>
      <c r="B617" s="567"/>
      <c r="C617" s="568"/>
      <c r="D617" s="568"/>
      <c r="E617" s="569"/>
    </row>
    <row r="618" spans="1:5">
      <c r="A618" s="666">
        <f>+'Center 1 - Reimb (Required)'!A617</f>
        <v>0</v>
      </c>
      <c r="B618" s="567"/>
      <c r="C618" s="568"/>
      <c r="D618" s="568"/>
      <c r="E618" s="569"/>
    </row>
    <row r="619" spans="1:5">
      <c r="A619" s="666">
        <f>+'Center 1 - Reimb (Required)'!A618</f>
        <v>0</v>
      </c>
      <c r="B619" s="567"/>
      <c r="C619" s="568"/>
      <c r="D619" s="568"/>
      <c r="E619" s="569"/>
    </row>
    <row r="620" spans="1:5">
      <c r="A620" s="666">
        <f>+'Center 1 - Reimb (Required)'!A619</f>
        <v>0</v>
      </c>
      <c r="B620" s="567"/>
      <c r="C620" s="568"/>
      <c r="D620" s="568"/>
      <c r="E620" s="569"/>
    </row>
    <row r="621" spans="1:5">
      <c r="A621" s="666">
        <f>+'Center 1 - Reimb (Required)'!A620</f>
        <v>0</v>
      </c>
      <c r="B621" s="567"/>
      <c r="C621" s="568"/>
      <c r="D621" s="568"/>
      <c r="E621" s="569"/>
    </row>
    <row r="622" spans="1:5">
      <c r="A622" s="666">
        <f>+'Center 1 - Reimb (Required)'!A621</f>
        <v>0</v>
      </c>
      <c r="B622" s="567"/>
      <c r="C622" s="568"/>
      <c r="D622" s="568"/>
      <c r="E622" s="569"/>
    </row>
    <row r="623" spans="1:5">
      <c r="A623" s="666">
        <f>+'Center 1 - Reimb (Required)'!A622</f>
        <v>0</v>
      </c>
      <c r="B623" s="567"/>
      <c r="C623" s="568"/>
      <c r="D623" s="568"/>
      <c r="E623" s="569"/>
    </row>
    <row r="624" spans="1:5">
      <c r="A624" s="666">
        <f>+'Center 1 - Reimb (Required)'!A623</f>
        <v>0</v>
      </c>
      <c r="B624" s="567"/>
      <c r="C624" s="568"/>
      <c r="D624" s="568"/>
      <c r="E624" s="569"/>
    </row>
    <row r="625" spans="1:5">
      <c r="A625" s="666">
        <f>+'Center 1 - Reimb (Required)'!A624</f>
        <v>0</v>
      </c>
      <c r="B625" s="567"/>
      <c r="C625" s="568"/>
      <c r="D625" s="568"/>
      <c r="E625" s="569"/>
    </row>
    <row r="626" spans="1:5">
      <c r="A626" s="666">
        <f>+'Center 1 - Reimb (Required)'!A625</f>
        <v>0</v>
      </c>
      <c r="B626" s="567"/>
      <c r="C626" s="568"/>
      <c r="D626" s="568"/>
      <c r="E626" s="569"/>
    </row>
    <row r="627" spans="1:5">
      <c r="A627" s="666">
        <f>+'Center 1 - Reimb (Required)'!A626</f>
        <v>0</v>
      </c>
      <c r="B627" s="567"/>
      <c r="C627" s="568"/>
      <c r="D627" s="568"/>
      <c r="E627" s="569"/>
    </row>
    <row r="628" spans="1:5">
      <c r="A628" s="666">
        <f>+'Center 1 - Reimb (Required)'!A627</f>
        <v>0</v>
      </c>
      <c r="B628" s="567"/>
      <c r="C628" s="568"/>
      <c r="D628" s="568"/>
      <c r="E628" s="569"/>
    </row>
    <row r="629" spans="1:5">
      <c r="A629" s="666">
        <f>+'Center 1 - Reimb (Required)'!A628</f>
        <v>0</v>
      </c>
      <c r="B629" s="567"/>
      <c r="C629" s="568"/>
      <c r="D629" s="568"/>
      <c r="E629" s="569"/>
    </row>
    <row r="630" spans="1:5">
      <c r="A630" s="666">
        <f>+'Center 1 - Reimb (Required)'!A629</f>
        <v>0</v>
      </c>
      <c r="B630" s="567"/>
      <c r="C630" s="568"/>
      <c r="D630" s="568"/>
      <c r="E630" s="569"/>
    </row>
    <row r="631" spans="1:5">
      <c r="A631" s="666">
        <f>+'Center 1 - Reimb (Required)'!A630</f>
        <v>0</v>
      </c>
      <c r="B631" s="567"/>
      <c r="C631" s="568"/>
      <c r="D631" s="568"/>
      <c r="E631" s="569"/>
    </row>
    <row r="632" spans="1:5">
      <c r="A632" s="666">
        <f>+'Center 1 - Reimb (Required)'!A631</f>
        <v>0</v>
      </c>
      <c r="B632" s="567"/>
      <c r="C632" s="568"/>
      <c r="D632" s="568"/>
      <c r="E632" s="569"/>
    </row>
    <row r="633" spans="1:5">
      <c r="A633" s="666">
        <f>+'Center 1 - Reimb (Required)'!A632</f>
        <v>0</v>
      </c>
      <c r="B633" s="567"/>
      <c r="C633" s="568"/>
      <c r="D633" s="568"/>
      <c r="E633" s="569"/>
    </row>
    <row r="634" spans="1:5">
      <c r="A634" s="666">
        <f>+'Center 1 - Reimb (Required)'!A633</f>
        <v>0</v>
      </c>
      <c r="B634" s="567"/>
      <c r="C634" s="568"/>
      <c r="D634" s="568"/>
      <c r="E634" s="569"/>
    </row>
    <row r="635" spans="1:5">
      <c r="A635" s="666">
        <f>+'Center 1 - Reimb (Required)'!A634</f>
        <v>0</v>
      </c>
      <c r="B635" s="567"/>
      <c r="C635" s="568"/>
      <c r="D635" s="568"/>
      <c r="E635" s="569"/>
    </row>
    <row r="636" spans="1:5">
      <c r="A636" s="666">
        <f>+'Center 1 - Reimb (Required)'!A635</f>
        <v>0</v>
      </c>
      <c r="B636" s="567"/>
      <c r="C636" s="568"/>
      <c r="D636" s="568"/>
      <c r="E636" s="569"/>
    </row>
    <row r="637" spans="1:5">
      <c r="A637" s="666">
        <f>+'Center 1 - Reimb (Required)'!A636</f>
        <v>0</v>
      </c>
      <c r="B637" s="567"/>
      <c r="C637" s="568"/>
      <c r="D637" s="568"/>
      <c r="E637" s="569"/>
    </row>
    <row r="638" spans="1:5">
      <c r="A638" s="666">
        <f>+'Center 1 - Reimb (Required)'!A637</f>
        <v>0</v>
      </c>
      <c r="B638" s="567"/>
      <c r="C638" s="568"/>
      <c r="D638" s="568"/>
      <c r="E638" s="569"/>
    </row>
    <row r="639" spans="1:5">
      <c r="A639" s="666">
        <f>+'Center 1 - Reimb (Required)'!A638</f>
        <v>0</v>
      </c>
      <c r="B639" s="567"/>
      <c r="C639" s="568"/>
      <c r="D639" s="568"/>
      <c r="E639" s="569"/>
    </row>
    <row r="640" spans="1:5">
      <c r="A640" s="666">
        <f>+'Center 1 - Reimb (Required)'!A639</f>
        <v>0</v>
      </c>
      <c r="B640" s="567"/>
      <c r="C640" s="568"/>
      <c r="D640" s="568"/>
      <c r="E640" s="569"/>
    </row>
    <row r="641" spans="1:5">
      <c r="A641" s="666">
        <f>+'Center 1 - Reimb (Required)'!A640</f>
        <v>0</v>
      </c>
      <c r="B641" s="567"/>
      <c r="C641" s="568"/>
      <c r="D641" s="568"/>
      <c r="E641" s="569"/>
    </row>
    <row r="642" spans="1:5">
      <c r="A642" s="666">
        <f>+'Center 1 - Reimb (Required)'!A641</f>
        <v>0</v>
      </c>
      <c r="B642" s="567"/>
      <c r="C642" s="568"/>
      <c r="D642" s="568"/>
      <c r="E642" s="569"/>
    </row>
    <row r="643" spans="1:5">
      <c r="A643" s="666">
        <f>+'Center 1 - Reimb (Required)'!A642</f>
        <v>0</v>
      </c>
      <c r="B643" s="567"/>
      <c r="C643" s="568"/>
      <c r="D643" s="568"/>
      <c r="E643" s="569"/>
    </row>
    <row r="644" spans="1:5">
      <c r="A644" s="666">
        <f>+'Center 1 - Reimb (Required)'!A643</f>
        <v>0</v>
      </c>
      <c r="B644" s="567"/>
      <c r="C644" s="568"/>
      <c r="D644" s="568"/>
      <c r="E644" s="569"/>
    </row>
    <row r="645" spans="1:5">
      <c r="A645" s="666">
        <f>+'Center 1 - Reimb (Required)'!A644</f>
        <v>0</v>
      </c>
      <c r="B645" s="567"/>
      <c r="C645" s="568"/>
      <c r="D645" s="568"/>
      <c r="E645" s="569"/>
    </row>
    <row r="646" spans="1:5">
      <c r="A646" s="666">
        <f>+'Center 1 - Reimb (Required)'!A645</f>
        <v>0</v>
      </c>
      <c r="B646" s="567"/>
      <c r="C646" s="568"/>
      <c r="D646" s="568"/>
      <c r="E646" s="569"/>
    </row>
    <row r="647" spans="1:5">
      <c r="A647" s="666">
        <f>+'Center 1 - Reimb (Required)'!A646</f>
        <v>0</v>
      </c>
      <c r="B647" s="567"/>
      <c r="C647" s="568"/>
      <c r="D647" s="568"/>
      <c r="E647" s="569"/>
    </row>
    <row r="648" spans="1:5">
      <c r="A648" s="666">
        <f>+'Center 1 - Reimb (Required)'!A647</f>
        <v>0</v>
      </c>
      <c r="B648" s="567"/>
      <c r="C648" s="568"/>
      <c r="D648" s="568"/>
      <c r="E648" s="569"/>
    </row>
    <row r="649" spans="1:5">
      <c r="A649" s="666">
        <f>+'Center 1 - Reimb (Required)'!A648</f>
        <v>0</v>
      </c>
      <c r="B649" s="567"/>
      <c r="C649" s="568"/>
      <c r="D649" s="568"/>
      <c r="E649" s="569"/>
    </row>
    <row r="650" spans="1:5">
      <c r="A650" s="666">
        <f>+'Center 1 - Reimb (Required)'!A649</f>
        <v>0</v>
      </c>
      <c r="B650" s="567"/>
      <c r="C650" s="568"/>
      <c r="D650" s="568"/>
      <c r="E650" s="569"/>
    </row>
    <row r="651" spans="1:5">
      <c r="A651" s="666">
        <f>+'Center 1 - Reimb (Required)'!A650</f>
        <v>0</v>
      </c>
      <c r="B651" s="567"/>
      <c r="C651" s="568"/>
      <c r="D651" s="568"/>
      <c r="E651" s="569"/>
    </row>
    <row r="652" spans="1:5">
      <c r="A652" s="666">
        <f>+'Center 1 - Reimb (Required)'!A651</f>
        <v>0</v>
      </c>
      <c r="B652" s="567"/>
      <c r="C652" s="568"/>
      <c r="D652" s="568"/>
      <c r="E652" s="569"/>
    </row>
    <row r="653" spans="1:5">
      <c r="A653" s="666">
        <f>+'Center 1 - Reimb (Required)'!A652</f>
        <v>0</v>
      </c>
      <c r="B653" s="567"/>
      <c r="C653" s="568"/>
      <c r="D653" s="568"/>
      <c r="E653" s="569"/>
    </row>
    <row r="654" spans="1:5">
      <c r="A654" s="666">
        <f>+'Center 1 - Reimb (Required)'!A653</f>
        <v>0</v>
      </c>
      <c r="B654" s="567"/>
      <c r="C654" s="568"/>
      <c r="D654" s="568"/>
      <c r="E654" s="569"/>
    </row>
    <row r="655" spans="1:5">
      <c r="A655" s="666">
        <f>+'Center 1 - Reimb (Required)'!A654</f>
        <v>0</v>
      </c>
      <c r="B655" s="567"/>
      <c r="C655" s="568"/>
      <c r="D655" s="568"/>
      <c r="E655" s="569"/>
    </row>
    <row r="656" spans="1:5">
      <c r="A656" s="666">
        <f>+'Center 1 - Reimb (Required)'!A655</f>
        <v>0</v>
      </c>
      <c r="B656" s="567"/>
      <c r="C656" s="568"/>
      <c r="D656" s="568"/>
      <c r="E656" s="569"/>
    </row>
    <row r="657" spans="1:5">
      <c r="A657" s="666">
        <f>+'Center 1 - Reimb (Required)'!A656</f>
        <v>0</v>
      </c>
      <c r="B657" s="567"/>
      <c r="C657" s="568"/>
      <c r="D657" s="568"/>
      <c r="E657" s="569"/>
    </row>
    <row r="658" spans="1:5">
      <c r="A658" s="666">
        <f>+'Center 1 - Reimb (Required)'!A657</f>
        <v>0</v>
      </c>
      <c r="B658" s="567"/>
      <c r="C658" s="568"/>
      <c r="D658" s="568"/>
      <c r="E658" s="569"/>
    </row>
    <row r="659" spans="1:5">
      <c r="A659" s="666">
        <f>+'Center 1 - Reimb (Required)'!A658</f>
        <v>0</v>
      </c>
      <c r="B659" s="567"/>
      <c r="C659" s="568"/>
      <c r="D659" s="568"/>
      <c r="E659" s="569"/>
    </row>
    <row r="660" spans="1:5">
      <c r="A660" s="666">
        <f>+'Center 1 - Reimb (Required)'!A659</f>
        <v>0</v>
      </c>
      <c r="B660" s="567"/>
      <c r="C660" s="568"/>
      <c r="D660" s="568"/>
      <c r="E660" s="569"/>
    </row>
    <row r="661" spans="1:5">
      <c r="A661" s="666">
        <f>+'Center 1 - Reimb (Required)'!A660</f>
        <v>0</v>
      </c>
      <c r="B661" s="567"/>
      <c r="C661" s="568"/>
      <c r="D661" s="568"/>
      <c r="E661" s="569"/>
    </row>
    <row r="662" spans="1:5">
      <c r="A662" s="666">
        <f>+'Center 1 - Reimb (Required)'!A661</f>
        <v>0</v>
      </c>
      <c r="B662" s="567"/>
      <c r="C662" s="568"/>
      <c r="D662" s="568"/>
      <c r="E662" s="569"/>
    </row>
    <row r="663" spans="1:5">
      <c r="A663" s="666">
        <f>+'Center 1 - Reimb (Required)'!A662</f>
        <v>0</v>
      </c>
      <c r="B663" s="567"/>
      <c r="C663" s="568"/>
      <c r="D663" s="568"/>
      <c r="E663" s="569"/>
    </row>
    <row r="664" spans="1:5">
      <c r="A664" s="666">
        <f>+'Center 1 - Reimb (Required)'!A663</f>
        <v>0</v>
      </c>
      <c r="B664" s="567"/>
      <c r="C664" s="568"/>
      <c r="D664" s="568"/>
      <c r="E664" s="569"/>
    </row>
    <row r="665" spans="1:5">
      <c r="A665" s="666">
        <f>+'Center 1 - Reimb (Required)'!A664</f>
        <v>0</v>
      </c>
      <c r="B665" s="567"/>
      <c r="C665" s="568"/>
      <c r="D665" s="568"/>
      <c r="E665" s="569"/>
    </row>
    <row r="666" spans="1:5">
      <c r="A666" s="666">
        <f>+'Center 1 - Reimb (Required)'!A665</f>
        <v>0</v>
      </c>
      <c r="B666" s="567"/>
      <c r="C666" s="568"/>
      <c r="D666" s="568"/>
      <c r="E666" s="569"/>
    </row>
    <row r="667" spans="1:5">
      <c r="A667" s="666">
        <f>+'Center 1 - Reimb (Required)'!A666</f>
        <v>0</v>
      </c>
      <c r="B667" s="567"/>
      <c r="C667" s="568"/>
      <c r="D667" s="568"/>
      <c r="E667" s="569"/>
    </row>
    <row r="668" spans="1:5">
      <c r="A668" s="666">
        <f>+'Center 1 - Reimb (Required)'!A667</f>
        <v>0</v>
      </c>
      <c r="B668" s="567"/>
      <c r="C668" s="568"/>
      <c r="D668" s="568"/>
      <c r="E668" s="569"/>
    </row>
    <row r="669" spans="1:5">
      <c r="A669" s="666">
        <f>+'Center 1 - Reimb (Required)'!A668</f>
        <v>0</v>
      </c>
      <c r="B669" s="567"/>
      <c r="C669" s="568"/>
      <c r="D669" s="568"/>
      <c r="E669" s="569"/>
    </row>
    <row r="670" spans="1:5">
      <c r="A670" s="666">
        <f>+'Center 1 - Reimb (Required)'!A669</f>
        <v>0</v>
      </c>
      <c r="B670" s="567"/>
      <c r="C670" s="568"/>
      <c r="D670" s="568"/>
      <c r="E670" s="569"/>
    </row>
    <row r="671" spans="1:5">
      <c r="A671" s="666">
        <f>+'Center 1 - Reimb (Required)'!A670</f>
        <v>0</v>
      </c>
      <c r="B671" s="567"/>
      <c r="C671" s="568"/>
      <c r="D671" s="568"/>
      <c r="E671" s="569"/>
    </row>
    <row r="672" spans="1:5">
      <c r="A672" s="666">
        <f>+'Center 1 - Reimb (Required)'!A671</f>
        <v>0</v>
      </c>
      <c r="B672" s="567"/>
      <c r="C672" s="568"/>
      <c r="D672" s="568"/>
      <c r="E672" s="569"/>
    </row>
    <row r="673" spans="1:5">
      <c r="A673" s="666">
        <f>+'Center 1 - Reimb (Required)'!A672</f>
        <v>0</v>
      </c>
      <c r="B673" s="567"/>
      <c r="C673" s="568"/>
      <c r="D673" s="568"/>
      <c r="E673" s="569"/>
    </row>
    <row r="674" spans="1:5">
      <c r="A674" s="666">
        <f>+'Center 1 - Reimb (Required)'!A673</f>
        <v>0</v>
      </c>
      <c r="B674" s="567"/>
      <c r="C674" s="568"/>
      <c r="D674" s="568"/>
      <c r="E674" s="569"/>
    </row>
    <row r="675" spans="1:5">
      <c r="A675" s="666">
        <f>+'Center 1 - Reimb (Required)'!A674</f>
        <v>0</v>
      </c>
      <c r="B675" s="567"/>
      <c r="C675" s="568"/>
      <c r="D675" s="568"/>
      <c r="E675" s="569"/>
    </row>
    <row r="676" spans="1:5">
      <c r="A676" s="666">
        <f>+'Center 1 - Reimb (Required)'!A675</f>
        <v>0</v>
      </c>
      <c r="B676" s="567"/>
      <c r="C676" s="568"/>
      <c r="D676" s="568"/>
      <c r="E676" s="569"/>
    </row>
    <row r="677" spans="1:5">
      <c r="A677" s="666">
        <f>+'Center 1 - Reimb (Required)'!A676</f>
        <v>0</v>
      </c>
      <c r="B677" s="567"/>
      <c r="C677" s="568"/>
      <c r="D677" s="568"/>
      <c r="E677" s="569"/>
    </row>
    <row r="678" spans="1:5">
      <c r="A678" s="666">
        <f>+'Center 1 - Reimb (Required)'!A677</f>
        <v>0</v>
      </c>
      <c r="B678" s="567"/>
      <c r="C678" s="568"/>
      <c r="D678" s="568"/>
      <c r="E678" s="569"/>
    </row>
    <row r="679" spans="1:5">
      <c r="A679" s="666">
        <f>+'Center 1 - Reimb (Required)'!A678</f>
        <v>0</v>
      </c>
      <c r="B679" s="567"/>
      <c r="C679" s="568"/>
      <c r="D679" s="568"/>
      <c r="E679" s="569"/>
    </row>
    <row r="680" spans="1:5">
      <c r="A680" s="666">
        <f>+'Center 1 - Reimb (Required)'!A679</f>
        <v>0</v>
      </c>
      <c r="B680" s="567"/>
      <c r="C680" s="568"/>
      <c r="D680" s="568"/>
      <c r="E680" s="569"/>
    </row>
    <row r="681" spans="1:5">
      <c r="A681" s="666">
        <f>+'Center 1 - Reimb (Required)'!A680</f>
        <v>0</v>
      </c>
      <c r="B681" s="567"/>
      <c r="C681" s="568"/>
      <c r="D681" s="568"/>
      <c r="E681" s="569"/>
    </row>
    <row r="682" spans="1:5">
      <c r="A682" s="666">
        <f>+'Center 1 - Reimb (Required)'!A681</f>
        <v>0</v>
      </c>
      <c r="B682" s="567"/>
      <c r="C682" s="568"/>
      <c r="D682" s="568"/>
      <c r="E682" s="569"/>
    </row>
    <row r="683" spans="1:5">
      <c r="A683" s="666">
        <f>+'Center 1 - Reimb (Required)'!A682</f>
        <v>0</v>
      </c>
      <c r="B683" s="567"/>
      <c r="C683" s="568"/>
      <c r="D683" s="568"/>
      <c r="E683" s="569"/>
    </row>
    <row r="684" spans="1:5">
      <c r="A684" s="666">
        <f>+'Center 1 - Reimb (Required)'!A683</f>
        <v>0</v>
      </c>
      <c r="B684" s="567"/>
      <c r="C684" s="568"/>
      <c r="D684" s="568"/>
      <c r="E684" s="569"/>
    </row>
    <row r="685" spans="1:5">
      <c r="A685" s="666">
        <f>+'Center 1 - Reimb (Required)'!A684</f>
        <v>0</v>
      </c>
      <c r="B685" s="567"/>
      <c r="C685" s="568"/>
      <c r="D685" s="568"/>
      <c r="E685" s="569"/>
    </row>
    <row r="686" spans="1:5">
      <c r="A686" s="666">
        <f>+'Center 1 - Reimb (Required)'!A685</f>
        <v>0</v>
      </c>
      <c r="B686" s="567"/>
      <c r="C686" s="568"/>
      <c r="D686" s="568"/>
      <c r="E686" s="569"/>
    </row>
    <row r="687" spans="1:5">
      <c r="A687" s="666">
        <f>+'Center 1 - Reimb (Required)'!A686</f>
        <v>0</v>
      </c>
      <c r="B687" s="567"/>
      <c r="C687" s="568"/>
      <c r="D687" s="568"/>
      <c r="E687" s="569"/>
    </row>
    <row r="688" spans="1:5">
      <c r="A688" s="666">
        <f>+'Center 1 - Reimb (Required)'!A687</f>
        <v>0</v>
      </c>
      <c r="B688" s="567"/>
      <c r="C688" s="568"/>
      <c r="D688" s="568"/>
      <c r="E688" s="569"/>
    </row>
    <row r="689" spans="1:5">
      <c r="A689" s="666">
        <f>+'Center 1 - Reimb (Required)'!A688</f>
        <v>0</v>
      </c>
      <c r="B689" s="567"/>
      <c r="C689" s="568"/>
      <c r="D689" s="568"/>
      <c r="E689" s="569"/>
    </row>
    <row r="690" spans="1:5">
      <c r="A690" s="666">
        <f>+'Center 1 - Reimb (Required)'!A689</f>
        <v>0</v>
      </c>
      <c r="B690" s="567"/>
      <c r="C690" s="568"/>
      <c r="D690" s="568"/>
      <c r="E690" s="569"/>
    </row>
    <row r="691" spans="1:5">
      <c r="A691" s="666">
        <f>+'Center 1 - Reimb (Required)'!A690</f>
        <v>0</v>
      </c>
      <c r="B691" s="567"/>
      <c r="C691" s="568"/>
      <c r="D691" s="568"/>
      <c r="E691" s="569"/>
    </row>
    <row r="692" spans="1:5">
      <c r="A692" s="666">
        <f>+'Center 1 - Reimb (Required)'!A691</f>
        <v>0</v>
      </c>
      <c r="B692" s="567"/>
      <c r="C692" s="568"/>
      <c r="D692" s="568"/>
      <c r="E692" s="569"/>
    </row>
    <row r="693" spans="1:5">
      <c r="A693" s="666">
        <f>+'Center 1 - Reimb (Required)'!A692</f>
        <v>0</v>
      </c>
      <c r="B693" s="567"/>
      <c r="C693" s="568"/>
      <c r="D693" s="568"/>
      <c r="E693" s="569"/>
    </row>
    <row r="694" spans="1:5">
      <c r="A694" s="666">
        <f>+'Center 1 - Reimb (Required)'!A693</f>
        <v>0</v>
      </c>
      <c r="B694" s="567"/>
      <c r="C694" s="568"/>
      <c r="D694" s="568"/>
      <c r="E694" s="569"/>
    </row>
    <row r="695" spans="1:5">
      <c r="A695" s="666">
        <f>+'Center 1 - Reimb (Required)'!A694</f>
        <v>0</v>
      </c>
      <c r="B695" s="567"/>
      <c r="C695" s="568"/>
      <c r="D695" s="568"/>
      <c r="E695" s="569"/>
    </row>
    <row r="696" spans="1:5">
      <c r="A696" s="666">
        <f>+'Center 1 - Reimb (Required)'!A695</f>
        <v>0</v>
      </c>
      <c r="B696" s="567"/>
      <c r="C696" s="568"/>
      <c r="D696" s="568"/>
      <c r="E696" s="569"/>
    </row>
    <row r="697" spans="1:5">
      <c r="A697" s="666">
        <f>+'Center 1 - Reimb (Required)'!A696</f>
        <v>0</v>
      </c>
      <c r="B697" s="567"/>
      <c r="C697" s="568"/>
      <c r="D697" s="568"/>
      <c r="E697" s="569"/>
    </row>
    <row r="698" spans="1:5">
      <c r="A698" s="666">
        <f>+'Center 1 - Reimb (Required)'!A697</f>
        <v>0</v>
      </c>
      <c r="B698" s="567"/>
      <c r="C698" s="568"/>
      <c r="D698" s="568"/>
      <c r="E698" s="569"/>
    </row>
    <row r="699" spans="1:5">
      <c r="A699" s="666">
        <f>+'Center 1 - Reimb (Required)'!A698</f>
        <v>0</v>
      </c>
      <c r="B699" s="567"/>
      <c r="C699" s="568"/>
      <c r="D699" s="568"/>
      <c r="E699" s="569"/>
    </row>
    <row r="700" spans="1:5">
      <c r="A700" s="666">
        <f>+'Center 1 - Reimb (Required)'!A699</f>
        <v>0</v>
      </c>
      <c r="B700" s="567"/>
      <c r="C700" s="568"/>
      <c r="D700" s="568"/>
      <c r="E700" s="569"/>
    </row>
    <row r="701" spans="1:5">
      <c r="A701" s="666">
        <f>+'Center 1 - Reimb (Required)'!A700</f>
        <v>0</v>
      </c>
      <c r="B701" s="567"/>
      <c r="C701" s="568"/>
      <c r="D701" s="568"/>
      <c r="E701" s="569"/>
    </row>
    <row r="702" spans="1:5">
      <c r="A702" s="666">
        <f>+'Center 1 - Reimb (Required)'!A701</f>
        <v>0</v>
      </c>
      <c r="B702" s="567"/>
      <c r="C702" s="568"/>
      <c r="D702" s="568"/>
      <c r="E702" s="569"/>
    </row>
    <row r="703" spans="1:5">
      <c r="A703" s="666">
        <f>+'Center 1 - Reimb (Required)'!A702</f>
        <v>0</v>
      </c>
      <c r="B703" s="567"/>
      <c r="C703" s="568"/>
      <c r="D703" s="568"/>
      <c r="E703" s="569"/>
    </row>
    <row r="704" spans="1:5">
      <c r="A704" s="666">
        <f>+'Center 1 - Reimb (Required)'!A703</f>
        <v>0</v>
      </c>
      <c r="B704" s="567"/>
      <c r="C704" s="568"/>
      <c r="D704" s="568"/>
      <c r="E704" s="569"/>
    </row>
    <row r="705" spans="1:5">
      <c r="A705" s="666">
        <f>+'Center 1 - Reimb (Required)'!A704</f>
        <v>0</v>
      </c>
      <c r="B705" s="567"/>
      <c r="C705" s="568"/>
      <c r="D705" s="568"/>
      <c r="E705" s="569"/>
    </row>
    <row r="706" spans="1:5">
      <c r="A706" s="666">
        <f>+'Center 1 - Reimb (Required)'!A705</f>
        <v>0</v>
      </c>
      <c r="B706" s="567"/>
      <c r="C706" s="568"/>
      <c r="D706" s="568"/>
      <c r="E706" s="569"/>
    </row>
    <row r="707" spans="1:5">
      <c r="A707" s="666">
        <f>+'Center 1 - Reimb (Required)'!A706</f>
        <v>0</v>
      </c>
      <c r="B707" s="567"/>
      <c r="C707" s="568"/>
      <c r="D707" s="568"/>
      <c r="E707" s="569"/>
    </row>
    <row r="708" spans="1:5">
      <c r="A708" s="666">
        <f>+'Center 1 - Reimb (Required)'!A707</f>
        <v>0</v>
      </c>
      <c r="B708" s="567"/>
      <c r="C708" s="568"/>
      <c r="D708" s="568"/>
      <c r="E708" s="569"/>
    </row>
    <row r="709" spans="1:5">
      <c r="A709" s="666">
        <f>+'Center 1 - Reimb (Required)'!A708</f>
        <v>0</v>
      </c>
      <c r="B709" s="567"/>
      <c r="C709" s="568"/>
      <c r="D709" s="568"/>
      <c r="E709" s="569"/>
    </row>
    <row r="710" spans="1:5">
      <c r="A710" s="666">
        <f>+'Center 1 - Reimb (Required)'!A709</f>
        <v>0</v>
      </c>
      <c r="B710" s="567"/>
      <c r="C710" s="568"/>
      <c r="D710" s="568"/>
      <c r="E710" s="569"/>
    </row>
    <row r="711" spans="1:5">
      <c r="A711" s="666">
        <f>+'Center 1 - Reimb (Required)'!A710</f>
        <v>0</v>
      </c>
      <c r="B711" s="567"/>
      <c r="C711" s="568"/>
      <c r="D711" s="568"/>
      <c r="E711" s="569"/>
    </row>
    <row r="712" spans="1:5">
      <c r="A712" s="666">
        <f>+'Center 1 - Reimb (Required)'!A711</f>
        <v>0</v>
      </c>
      <c r="B712" s="567"/>
      <c r="C712" s="568"/>
      <c r="D712" s="568"/>
      <c r="E712" s="569"/>
    </row>
    <row r="713" spans="1:5">
      <c r="A713" s="666">
        <f>+'Center 1 - Reimb (Required)'!A712</f>
        <v>0</v>
      </c>
      <c r="B713" s="567"/>
      <c r="C713" s="568"/>
      <c r="D713" s="568"/>
      <c r="E713" s="569"/>
    </row>
    <row r="714" spans="1:5">
      <c r="A714" s="666">
        <f>+'Center 1 - Reimb (Required)'!A713</f>
        <v>0</v>
      </c>
      <c r="B714" s="567"/>
      <c r="C714" s="568"/>
      <c r="D714" s="568"/>
      <c r="E714" s="569"/>
    </row>
    <row r="715" spans="1:5">
      <c r="A715" s="666">
        <f>+'Center 1 - Reimb (Required)'!A714</f>
        <v>0</v>
      </c>
      <c r="B715" s="567"/>
      <c r="C715" s="568"/>
      <c r="D715" s="568"/>
      <c r="E715" s="569"/>
    </row>
    <row r="716" spans="1:5">
      <c r="A716" s="666">
        <f>+'Center 1 - Reimb (Required)'!A715</f>
        <v>0</v>
      </c>
      <c r="B716" s="567"/>
      <c r="C716" s="568"/>
      <c r="D716" s="568"/>
      <c r="E716" s="569"/>
    </row>
    <row r="717" spans="1:5">
      <c r="A717" s="666">
        <f>+'Center 1 - Reimb (Required)'!A716</f>
        <v>0</v>
      </c>
      <c r="B717" s="567"/>
      <c r="C717" s="568"/>
      <c r="D717" s="568"/>
      <c r="E717" s="569"/>
    </row>
    <row r="718" spans="1:5">
      <c r="A718" s="666">
        <f>+'Center 1 - Reimb (Required)'!A717</f>
        <v>0</v>
      </c>
      <c r="B718" s="567"/>
      <c r="C718" s="568"/>
      <c r="D718" s="568"/>
      <c r="E718" s="569"/>
    </row>
    <row r="719" spans="1:5">
      <c r="A719" s="666">
        <f>+'Center 1 - Reimb (Required)'!A718</f>
        <v>0</v>
      </c>
      <c r="B719" s="567"/>
      <c r="C719" s="568"/>
      <c r="D719" s="568"/>
      <c r="E719" s="569"/>
    </row>
    <row r="720" spans="1:5">
      <c r="A720" s="666">
        <f>+'Center 1 - Reimb (Required)'!A719</f>
        <v>0</v>
      </c>
      <c r="B720" s="567"/>
      <c r="C720" s="568"/>
      <c r="D720" s="568"/>
      <c r="E720" s="569"/>
    </row>
    <row r="721" spans="1:5">
      <c r="A721" s="666">
        <f>+'Center 1 - Reimb (Required)'!A720</f>
        <v>0</v>
      </c>
      <c r="B721" s="567"/>
      <c r="C721" s="568"/>
      <c r="D721" s="568"/>
      <c r="E721" s="569"/>
    </row>
    <row r="722" spans="1:5">
      <c r="A722" s="666">
        <f>+'Center 1 - Reimb (Required)'!A721</f>
        <v>0</v>
      </c>
      <c r="B722" s="567"/>
      <c r="C722" s="568"/>
      <c r="D722" s="568"/>
      <c r="E722" s="569"/>
    </row>
    <row r="723" spans="1:5">
      <c r="A723" s="666">
        <f>+'Center 1 - Reimb (Required)'!A722</f>
        <v>0</v>
      </c>
      <c r="B723" s="567"/>
      <c r="C723" s="568"/>
      <c r="D723" s="568"/>
      <c r="E723" s="569"/>
    </row>
    <row r="724" spans="1:5">
      <c r="A724" s="666">
        <f>+'Center 1 - Reimb (Required)'!A723</f>
        <v>0</v>
      </c>
      <c r="B724" s="567"/>
      <c r="C724" s="568"/>
      <c r="D724" s="568"/>
      <c r="E724" s="569"/>
    </row>
    <row r="725" spans="1:5">
      <c r="A725" s="666">
        <f>+'Center 1 - Reimb (Required)'!A724</f>
        <v>0</v>
      </c>
      <c r="B725" s="567"/>
      <c r="C725" s="568"/>
      <c r="D725" s="568"/>
      <c r="E725" s="569"/>
    </row>
    <row r="726" spans="1:5">
      <c r="A726" s="666">
        <f>+'Center 1 - Reimb (Required)'!A725</f>
        <v>0</v>
      </c>
      <c r="B726" s="567"/>
      <c r="C726" s="568"/>
      <c r="D726" s="568"/>
      <c r="E726" s="569"/>
    </row>
    <row r="727" spans="1:5">
      <c r="A727" s="666">
        <f>+'Center 1 - Reimb (Required)'!A726</f>
        <v>0</v>
      </c>
      <c r="B727" s="567"/>
      <c r="C727" s="568"/>
      <c r="D727" s="568"/>
      <c r="E727" s="569"/>
    </row>
    <row r="728" spans="1:5">
      <c r="A728" s="666">
        <f>+'Center 1 - Reimb (Required)'!A727</f>
        <v>0</v>
      </c>
      <c r="B728" s="567"/>
      <c r="C728" s="568"/>
      <c r="D728" s="568"/>
      <c r="E728" s="569"/>
    </row>
    <row r="729" spans="1:5">
      <c r="A729" s="666">
        <f>+'Center 1 - Reimb (Required)'!A728</f>
        <v>0</v>
      </c>
      <c r="B729" s="567"/>
      <c r="C729" s="568"/>
      <c r="D729" s="568"/>
      <c r="E729" s="569"/>
    </row>
    <row r="730" spans="1:5">
      <c r="A730" s="666">
        <f>+'Center 1 - Reimb (Required)'!A729</f>
        <v>0</v>
      </c>
      <c r="B730" s="567"/>
      <c r="C730" s="568"/>
      <c r="D730" s="568"/>
      <c r="E730" s="569"/>
    </row>
    <row r="731" spans="1:5">
      <c r="A731" s="666">
        <f>+'Center 1 - Reimb (Required)'!A730</f>
        <v>0</v>
      </c>
      <c r="B731" s="567"/>
      <c r="C731" s="568"/>
      <c r="D731" s="568"/>
      <c r="E731" s="569"/>
    </row>
    <row r="732" spans="1:5">
      <c r="A732" s="666">
        <f>+'Center 1 - Reimb (Required)'!A731</f>
        <v>0</v>
      </c>
      <c r="B732" s="567"/>
      <c r="C732" s="568"/>
      <c r="D732" s="568"/>
      <c r="E732" s="569"/>
    </row>
    <row r="733" spans="1:5">
      <c r="A733" s="666">
        <f>+'Center 1 - Reimb (Required)'!A732</f>
        <v>0</v>
      </c>
      <c r="B733" s="567"/>
      <c r="C733" s="568"/>
      <c r="D733" s="568"/>
      <c r="E733" s="569"/>
    </row>
    <row r="734" spans="1:5">
      <c r="A734" s="666">
        <f>+'Center 1 - Reimb (Required)'!A733</f>
        <v>0</v>
      </c>
      <c r="B734" s="567"/>
      <c r="C734" s="568"/>
      <c r="D734" s="568"/>
      <c r="E734" s="569"/>
    </row>
    <row r="735" spans="1:5">
      <c r="A735" s="666">
        <f>+'Center 1 - Reimb (Required)'!A734</f>
        <v>0</v>
      </c>
      <c r="B735" s="567"/>
      <c r="C735" s="568"/>
      <c r="D735" s="568"/>
      <c r="E735" s="569"/>
    </row>
    <row r="736" spans="1:5">
      <c r="A736" s="666">
        <f>+'Center 1 - Reimb (Required)'!A735</f>
        <v>0</v>
      </c>
      <c r="B736" s="567"/>
      <c r="C736" s="568"/>
      <c r="D736" s="568"/>
      <c r="E736" s="569"/>
    </row>
    <row r="737" spans="1:5">
      <c r="A737" s="666">
        <f>+'Center 1 - Reimb (Required)'!A736</f>
        <v>0</v>
      </c>
      <c r="B737" s="567"/>
      <c r="C737" s="568"/>
      <c r="D737" s="568"/>
      <c r="E737" s="569"/>
    </row>
    <row r="738" spans="1:5">
      <c r="A738" s="666">
        <f>+'Center 1 - Reimb (Required)'!A737</f>
        <v>0</v>
      </c>
      <c r="B738" s="567"/>
      <c r="C738" s="568"/>
      <c r="D738" s="568"/>
      <c r="E738" s="569"/>
    </row>
    <row r="739" spans="1:5">
      <c r="A739" s="666">
        <f>+'Center 1 - Reimb (Required)'!A738</f>
        <v>0</v>
      </c>
      <c r="B739" s="567"/>
      <c r="C739" s="568"/>
      <c r="D739" s="568"/>
      <c r="E739" s="569"/>
    </row>
    <row r="740" spans="1:5">
      <c r="A740" s="666">
        <f>+'Center 1 - Reimb (Required)'!A739</f>
        <v>0</v>
      </c>
      <c r="B740" s="567"/>
      <c r="C740" s="568"/>
      <c r="D740" s="568"/>
      <c r="E740" s="569"/>
    </row>
    <row r="741" spans="1:5">
      <c r="A741" s="666">
        <f>+'Center 1 - Reimb (Required)'!A740</f>
        <v>0</v>
      </c>
      <c r="B741" s="567"/>
      <c r="C741" s="568"/>
      <c r="D741" s="568"/>
      <c r="E741" s="569"/>
    </row>
    <row r="742" spans="1:5">
      <c r="A742" s="666">
        <f>+'Center 1 - Reimb (Required)'!A741</f>
        <v>0</v>
      </c>
      <c r="B742" s="567"/>
      <c r="C742" s="568"/>
      <c r="D742" s="568"/>
      <c r="E742" s="569"/>
    </row>
    <row r="743" spans="1:5">
      <c r="A743" s="666">
        <f>+'Center 1 - Reimb (Required)'!A742</f>
        <v>0</v>
      </c>
      <c r="B743" s="567"/>
      <c r="C743" s="568"/>
      <c r="D743" s="568"/>
      <c r="E743" s="569"/>
    </row>
    <row r="744" spans="1:5">
      <c r="A744" s="666">
        <f>+'Center 1 - Reimb (Required)'!A743</f>
        <v>0</v>
      </c>
      <c r="B744" s="567"/>
      <c r="C744" s="568"/>
      <c r="D744" s="568"/>
      <c r="E744" s="569"/>
    </row>
    <row r="745" spans="1:5">
      <c r="A745" s="666">
        <f>+'Center 1 - Reimb (Required)'!A744</f>
        <v>0</v>
      </c>
      <c r="B745" s="567"/>
      <c r="C745" s="568"/>
      <c r="D745" s="568"/>
      <c r="E745" s="569"/>
    </row>
    <row r="746" spans="1:5">
      <c r="A746" s="666">
        <f>+'Center 1 - Reimb (Required)'!A745</f>
        <v>0</v>
      </c>
      <c r="B746" s="567"/>
      <c r="C746" s="568"/>
      <c r="D746" s="568"/>
      <c r="E746" s="569"/>
    </row>
    <row r="747" spans="1:5">
      <c r="A747" s="666">
        <f>+'Center 1 - Reimb (Required)'!A746</f>
        <v>0</v>
      </c>
      <c r="B747" s="567"/>
      <c r="C747" s="568"/>
      <c r="D747" s="568"/>
      <c r="E747" s="569"/>
    </row>
    <row r="748" spans="1:5">
      <c r="A748" s="666">
        <f>+'Center 1 - Reimb (Required)'!A747</f>
        <v>0</v>
      </c>
      <c r="B748" s="567"/>
      <c r="C748" s="568"/>
      <c r="D748" s="568"/>
      <c r="E748" s="569"/>
    </row>
    <row r="749" spans="1:5">
      <c r="A749" s="666">
        <f>+'Center 1 - Reimb (Required)'!A748</f>
        <v>0</v>
      </c>
      <c r="B749" s="567"/>
      <c r="C749" s="568"/>
      <c r="D749" s="568"/>
      <c r="E749" s="569"/>
    </row>
    <row r="750" spans="1:5">
      <c r="A750" s="666">
        <f>+'Center 1 - Reimb (Required)'!A749</f>
        <v>0</v>
      </c>
      <c r="B750" s="567"/>
      <c r="C750" s="568"/>
      <c r="D750" s="568"/>
      <c r="E750" s="569"/>
    </row>
    <row r="751" spans="1:5">
      <c r="A751" s="666">
        <f>+'Center 1 - Reimb (Required)'!A750</f>
        <v>0</v>
      </c>
      <c r="B751" s="567"/>
      <c r="C751" s="568"/>
      <c r="D751" s="568"/>
      <c r="E751" s="569"/>
    </row>
    <row r="752" spans="1:5">
      <c r="A752" s="666">
        <f>+'Center 1 - Reimb (Required)'!A751</f>
        <v>0</v>
      </c>
      <c r="B752" s="567"/>
      <c r="C752" s="568"/>
      <c r="D752" s="568"/>
      <c r="E752" s="569"/>
    </row>
    <row r="753" spans="1:5">
      <c r="A753" s="666">
        <f>+'Center 1 - Reimb (Required)'!A752</f>
        <v>0</v>
      </c>
      <c r="B753" s="567"/>
      <c r="C753" s="568"/>
      <c r="D753" s="568"/>
      <c r="E753" s="569"/>
    </row>
    <row r="754" spans="1:5">
      <c r="A754" s="666">
        <f>+'Center 1 - Reimb (Required)'!A753</f>
        <v>0</v>
      </c>
      <c r="B754" s="567"/>
      <c r="C754" s="568"/>
      <c r="D754" s="568"/>
      <c r="E754" s="569"/>
    </row>
    <row r="755" spans="1:5">
      <c r="A755" s="570"/>
      <c r="B755" s="571"/>
      <c r="C755" s="571"/>
      <c r="D755" s="571"/>
      <c r="E755" s="571"/>
    </row>
    <row r="756" spans="1:5">
      <c r="A756" s="570"/>
      <c r="B756" s="571"/>
      <c r="C756" s="571"/>
      <c r="D756" s="571"/>
      <c r="E756" s="571"/>
    </row>
    <row r="757" spans="1:5">
      <c r="A757" s="570"/>
      <c r="B757" s="571"/>
      <c r="C757" s="571"/>
      <c r="D757" s="571"/>
      <c r="E757" s="571"/>
    </row>
    <row r="758" spans="1:5">
      <c r="A758" s="570"/>
      <c r="B758" s="571"/>
      <c r="C758" s="571"/>
      <c r="D758" s="571"/>
      <c r="E758" s="571"/>
    </row>
    <row r="759" spans="1:5">
      <c r="A759" s="570"/>
      <c r="B759" s="571"/>
      <c r="C759" s="571"/>
      <c r="D759" s="571"/>
      <c r="E759" s="571"/>
    </row>
    <row r="760" spans="1:5">
      <c r="A760" s="570"/>
      <c r="B760" s="571"/>
      <c r="C760" s="571"/>
      <c r="D760" s="571"/>
      <c r="E760" s="571"/>
    </row>
    <row r="761" spans="1:5">
      <c r="A761" s="570"/>
      <c r="B761" s="571"/>
      <c r="C761" s="571"/>
      <c r="D761" s="571"/>
      <c r="E761" s="571"/>
    </row>
    <row r="762" spans="1:5">
      <c r="A762" s="570"/>
      <c r="B762" s="571"/>
      <c r="C762" s="571"/>
      <c r="D762" s="571"/>
      <c r="E762" s="571"/>
    </row>
    <row r="763" spans="1:5">
      <c r="A763" s="570"/>
      <c r="B763" s="571"/>
      <c r="C763" s="571"/>
      <c r="D763" s="571"/>
      <c r="E763" s="571"/>
    </row>
    <row r="764" spans="1:5">
      <c r="A764" s="570"/>
      <c r="B764" s="571"/>
      <c r="C764" s="571"/>
      <c r="D764" s="571"/>
      <c r="E764" s="571"/>
    </row>
    <row r="765" spans="1:5">
      <c r="A765" s="570"/>
      <c r="B765" s="571"/>
      <c r="C765" s="571"/>
      <c r="D765" s="571"/>
      <c r="E765" s="571"/>
    </row>
    <row r="766" spans="1:5">
      <c r="A766" s="570"/>
      <c r="B766" s="571"/>
      <c r="C766" s="571"/>
      <c r="D766" s="571"/>
      <c r="E766" s="571"/>
    </row>
    <row r="767" spans="1:5">
      <c r="A767" s="570"/>
      <c r="B767" s="571"/>
      <c r="C767" s="571"/>
      <c r="D767" s="571"/>
      <c r="E767" s="571"/>
    </row>
    <row r="768" spans="1:5">
      <c r="A768" s="570"/>
      <c r="B768" s="571"/>
      <c r="C768" s="571"/>
      <c r="D768" s="571"/>
      <c r="E768" s="571"/>
    </row>
    <row r="769" spans="1:5">
      <c r="A769" s="570"/>
      <c r="B769" s="571"/>
      <c r="C769" s="571"/>
      <c r="D769" s="571"/>
      <c r="E769" s="571"/>
    </row>
    <row r="770" spans="1:5">
      <c r="A770" s="570"/>
      <c r="B770" s="571"/>
      <c r="C770" s="571"/>
      <c r="D770" s="571"/>
      <c r="E770" s="571"/>
    </row>
    <row r="771" spans="1:5">
      <c r="A771" s="570"/>
      <c r="B771" s="571"/>
      <c r="C771" s="571"/>
      <c r="D771" s="571"/>
      <c r="E771" s="571"/>
    </row>
    <row r="772" spans="1:5">
      <c r="A772" s="570"/>
      <c r="B772" s="571"/>
      <c r="C772" s="571"/>
      <c r="D772" s="571"/>
      <c r="E772" s="571"/>
    </row>
    <row r="773" spans="1:5">
      <c r="A773" s="570"/>
      <c r="B773" s="571"/>
      <c r="C773" s="571"/>
      <c r="D773" s="571"/>
      <c r="E773" s="571"/>
    </row>
    <row r="774" spans="1:5">
      <c r="A774" s="570"/>
      <c r="B774" s="571"/>
      <c r="C774" s="571"/>
      <c r="D774" s="571"/>
      <c r="E774" s="571"/>
    </row>
    <row r="775" spans="1:5">
      <c r="A775" s="570"/>
      <c r="B775" s="571"/>
      <c r="C775" s="571"/>
      <c r="D775" s="571"/>
      <c r="E775" s="571"/>
    </row>
    <row r="776" spans="1:5">
      <c r="A776" s="570"/>
      <c r="B776" s="571"/>
      <c r="C776" s="571"/>
      <c r="D776" s="571"/>
      <c r="E776" s="571"/>
    </row>
    <row r="777" spans="1:5">
      <c r="A777" s="570"/>
      <c r="B777" s="571"/>
      <c r="C777" s="571"/>
      <c r="D777" s="571"/>
      <c r="E777" s="571"/>
    </row>
    <row r="778" spans="1:5">
      <c r="A778" s="570"/>
      <c r="B778" s="571"/>
      <c r="C778" s="571"/>
      <c r="D778" s="571"/>
      <c r="E778" s="571"/>
    </row>
    <row r="779" spans="1:5">
      <c r="A779" s="570"/>
      <c r="B779" s="571"/>
      <c r="C779" s="571"/>
      <c r="D779" s="571"/>
      <c r="E779" s="571"/>
    </row>
    <row r="780" spans="1:5">
      <c r="A780" s="570"/>
      <c r="B780" s="571"/>
      <c r="C780" s="571"/>
      <c r="D780" s="571"/>
      <c r="E780" s="571"/>
    </row>
    <row r="781" spans="1:5">
      <c r="A781" s="570"/>
      <c r="B781" s="571"/>
      <c r="C781" s="571"/>
      <c r="D781" s="571"/>
      <c r="E781" s="571"/>
    </row>
    <row r="782" spans="1:5">
      <c r="A782" s="570"/>
      <c r="B782" s="571"/>
      <c r="C782" s="571"/>
      <c r="D782" s="571"/>
      <c r="E782" s="571"/>
    </row>
    <row r="783" spans="1:5">
      <c r="A783" s="570"/>
      <c r="B783" s="571"/>
      <c r="C783" s="571"/>
      <c r="D783" s="571"/>
      <c r="E783" s="571"/>
    </row>
    <row r="784" spans="1:5">
      <c r="A784" s="570"/>
      <c r="B784" s="571"/>
      <c r="C784" s="571"/>
      <c r="D784" s="571"/>
      <c r="E784" s="571"/>
    </row>
    <row r="785" spans="1:5">
      <c r="A785" s="570"/>
      <c r="B785" s="571"/>
      <c r="C785" s="571"/>
      <c r="D785" s="571"/>
      <c r="E785" s="571"/>
    </row>
    <row r="786" spans="1:5">
      <c r="A786" s="570"/>
      <c r="B786" s="571"/>
      <c r="C786" s="571"/>
      <c r="D786" s="571"/>
      <c r="E786" s="571"/>
    </row>
    <row r="787" spans="1:5">
      <c r="A787" s="570"/>
      <c r="B787" s="571"/>
      <c r="C787" s="571"/>
      <c r="D787" s="571"/>
      <c r="E787" s="571"/>
    </row>
    <row r="788" spans="1:5">
      <c r="A788" s="570"/>
      <c r="B788" s="572"/>
      <c r="C788" s="572"/>
      <c r="D788" s="572"/>
      <c r="E788" s="572"/>
    </row>
    <row r="789" spans="1:5">
      <c r="A789" s="570"/>
      <c r="B789" s="572"/>
      <c r="C789" s="572"/>
      <c r="D789" s="572"/>
      <c r="E789" s="572"/>
    </row>
    <row r="790" spans="1:5">
      <c r="A790" s="570"/>
      <c r="B790" s="572"/>
      <c r="C790" s="572"/>
      <c r="D790" s="572"/>
      <c r="E790" s="572"/>
    </row>
    <row r="791" spans="1:5">
      <c r="A791" s="570"/>
      <c r="B791" s="572"/>
      <c r="C791" s="572"/>
      <c r="D791" s="572"/>
      <c r="E791" s="572"/>
    </row>
    <row r="792" spans="1:5">
      <c r="A792" s="570"/>
      <c r="B792" s="572"/>
      <c r="C792" s="572"/>
      <c r="D792" s="572"/>
      <c r="E792" s="572"/>
    </row>
    <row r="793" spans="1:5">
      <c r="A793" s="542"/>
      <c r="B793" s="573"/>
      <c r="C793" s="573"/>
      <c r="D793" s="573"/>
      <c r="E793" s="573"/>
    </row>
    <row r="794" spans="1:5">
      <c r="A794" s="542"/>
      <c r="B794" s="573"/>
      <c r="C794" s="573"/>
      <c r="D794" s="573"/>
      <c r="E794" s="573"/>
    </row>
    <row r="795" spans="1:5">
      <c r="A795" s="542"/>
      <c r="B795" s="573"/>
      <c r="C795" s="573"/>
      <c r="D795" s="573"/>
      <c r="E795" s="573"/>
    </row>
    <row r="796" spans="1:5">
      <c r="A796" s="542"/>
      <c r="B796" s="573"/>
      <c r="C796" s="573"/>
      <c r="D796" s="573"/>
      <c r="E796" s="573"/>
    </row>
    <row r="797" spans="1:5">
      <c r="A797" s="542"/>
      <c r="B797" s="573"/>
      <c r="C797" s="573"/>
      <c r="D797" s="573"/>
      <c r="E797" s="573"/>
    </row>
    <row r="798" spans="1:5">
      <c r="A798" s="542"/>
      <c r="B798" s="573"/>
      <c r="C798" s="573"/>
      <c r="D798" s="573"/>
      <c r="E798" s="573"/>
    </row>
    <row r="799" spans="1:5">
      <c r="A799" s="542"/>
      <c r="B799" s="573"/>
      <c r="C799" s="573"/>
      <c r="D799" s="573"/>
      <c r="E799" s="573"/>
    </row>
    <row r="800" spans="1:5">
      <c r="A800" s="542"/>
      <c r="B800" s="573"/>
      <c r="C800" s="573"/>
      <c r="D800" s="573"/>
      <c r="E800" s="573"/>
    </row>
  </sheetData>
  <sheetProtection algorithmName="SHA-512" hashValue="nOaQe7h5LNGsfTsuv8jD7lns7ppZpdyK61OmkdTmsglySMyTsmjns0VkziSGk5e2ejvJ2gaP8ZqdBbqxAUHpKw==" saltValue="oLTN9vQ5KV0NftigUudPYQ==" spinCount="100000" sheet="1" objects="1" scenarios="1"/>
  <mergeCells count="15">
    <mergeCell ref="B1:C1"/>
    <mergeCell ref="A2:E2"/>
    <mergeCell ref="A3:E3"/>
    <mergeCell ref="B6:E6"/>
    <mergeCell ref="B7:C7"/>
    <mergeCell ref="D7:E7"/>
    <mergeCell ref="I8:N8"/>
    <mergeCell ref="I9:N10"/>
    <mergeCell ref="B12:C12"/>
    <mergeCell ref="D12:E12"/>
    <mergeCell ref="A13:A14"/>
    <mergeCell ref="B13:C13"/>
    <mergeCell ref="D13:E13"/>
    <mergeCell ref="F14:F15"/>
    <mergeCell ref="G14:L15"/>
  </mergeCells>
  <conditionalFormatting sqref="A15:A754">
    <cfRule type="cellIs" dxfId="18" priority="8" operator="equal">
      <formula>0</formula>
    </cfRule>
  </conditionalFormatting>
  <conditionalFormatting sqref="G14:L15">
    <cfRule type="containsText" dxfId="17" priority="4" operator="containsText" text="NOT OK">
      <formula>NOT(ISERROR(SEARCH("NOT OK",G14)))</formula>
    </cfRule>
  </conditionalFormatting>
  <conditionalFormatting sqref="M15">
    <cfRule type="expression" dxfId="16" priority="1">
      <formula>$M$15&lt;&gt;0</formula>
    </cfRule>
  </conditionalFormatting>
  <pageMargins left="0.7" right="0.7" top="0.75" bottom="0.75" header="0.3" footer="0.3"/>
  <pageSetup orientation="landscape" r:id="rId1"/>
  <ignoredErrors>
    <ignoredError sqref="D12 A12:C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7BA3-681E-450E-9BEA-246BB92E47CA}">
  <sheetPr codeName="Sheet6">
    <tabColor theme="8" tint="0.59999389629810485"/>
    <pageSetUpPr fitToPage="1"/>
  </sheetPr>
  <dimension ref="A1:L25"/>
  <sheetViews>
    <sheetView zoomScaleNormal="100" workbookViewId="0">
      <selection activeCell="A2" sqref="A2:F2"/>
    </sheetView>
  </sheetViews>
  <sheetFormatPr defaultRowHeight="15"/>
  <cols>
    <col min="1" max="1" width="11.85546875" customWidth="1"/>
    <col min="2" max="2" width="26.85546875" customWidth="1"/>
    <col min="3" max="3" width="17.28515625" customWidth="1"/>
    <col min="4" max="5" width="19.140625" customWidth="1"/>
    <col min="6" max="6" width="26.5703125" customWidth="1"/>
    <col min="7" max="7" width="17.42578125" customWidth="1"/>
    <col min="8" max="8" width="16.5703125" customWidth="1"/>
    <col min="9" max="9" width="15.85546875" customWidth="1"/>
  </cols>
  <sheetData>
    <row r="1" spans="1:12" s="125" customFormat="1" ht="15.75" thickBot="1">
      <c r="A1" s="117" t="s">
        <v>61</v>
      </c>
      <c r="B1" s="1141">
        <f>'Budget Summary'!A9</f>
        <v>0</v>
      </c>
      <c r="C1" s="911"/>
      <c r="D1" s="911"/>
      <c r="E1" s="118" t="s">
        <v>594</v>
      </c>
      <c r="F1" s="119">
        <f>'Budget Summary'!G9</f>
        <v>0</v>
      </c>
    </row>
    <row r="2" spans="1:12" ht="16.5" thickBot="1">
      <c r="A2" s="1136" t="s">
        <v>729</v>
      </c>
      <c r="B2" s="1137"/>
      <c r="C2" s="1137"/>
      <c r="D2" s="1137"/>
      <c r="E2" s="1137"/>
      <c r="F2" s="1138"/>
    </row>
    <row r="3" spans="1:12">
      <c r="A3" s="609"/>
      <c r="B3" s="498"/>
      <c r="C3" s="498"/>
      <c r="D3" s="498"/>
      <c r="E3" s="498"/>
      <c r="F3" s="499"/>
      <c r="H3" s="124"/>
      <c r="I3" s="124"/>
      <c r="J3" s="124"/>
      <c r="K3" s="124"/>
      <c r="L3" s="124"/>
    </row>
    <row r="4" spans="1:12">
      <c r="A4" s="1142" t="str">
        <f>'Budget Summary'!A6</f>
        <v>Program Year:  October 1, 2022 - September 30, 2023</v>
      </c>
      <c r="B4" s="1143"/>
      <c r="C4" s="1143"/>
      <c r="D4" s="1143"/>
      <c r="E4" s="124"/>
      <c r="F4" s="70"/>
    </row>
    <row r="5" spans="1:12">
      <c r="A5" s="127"/>
      <c r="B5" s="124"/>
      <c r="C5" s="124"/>
      <c r="D5" s="124"/>
      <c r="E5" s="52"/>
      <c r="F5" s="70"/>
    </row>
    <row r="6" spans="1:12" ht="18.75" customHeight="1" thickBot="1">
      <c r="A6" s="88" t="s">
        <v>62</v>
      </c>
      <c r="B6" s="243"/>
      <c r="C6" s="1144">
        <f>'Budget Summary'!A9</f>
        <v>0</v>
      </c>
      <c r="D6" s="1144"/>
      <c r="E6" s="1144"/>
      <c r="F6" s="70"/>
    </row>
    <row r="7" spans="1:12">
      <c r="A7" s="127"/>
      <c r="B7" s="124"/>
      <c r="C7" s="124"/>
      <c r="D7" s="124"/>
      <c r="E7" s="52"/>
      <c r="F7" s="70"/>
    </row>
    <row r="8" spans="1:12" ht="18.75" customHeight="1" thickBot="1">
      <c r="A8" s="1142" t="s">
        <v>588</v>
      </c>
      <c r="B8" s="1143"/>
      <c r="C8" s="1143"/>
      <c r="D8" s="610">
        <f>'Budget Summary'!H9</f>
        <v>0</v>
      </c>
      <c r="E8" s="52"/>
      <c r="F8" s="70"/>
    </row>
    <row r="9" spans="1:12">
      <c r="A9" s="71"/>
      <c r="E9" s="52"/>
      <c r="F9" s="70"/>
    </row>
    <row r="10" spans="1:12" ht="12" customHeight="1" thickBot="1">
      <c r="A10" s="127" t="s">
        <v>63</v>
      </c>
      <c r="B10" s="124"/>
      <c r="C10" s="610">
        <f>'Budget Summary'!G9</f>
        <v>0</v>
      </c>
      <c r="E10" s="52"/>
      <c r="F10" s="70"/>
    </row>
    <row r="11" spans="1:12" ht="15.75" thickBot="1">
      <c r="A11" s="71"/>
      <c r="F11" s="70"/>
    </row>
    <row r="12" spans="1:12" ht="30.75" thickBot="1">
      <c r="A12" s="1139" t="s">
        <v>592</v>
      </c>
      <c r="B12" s="1140"/>
      <c r="C12" s="635" t="s">
        <v>777</v>
      </c>
      <c r="D12" s="562" t="s">
        <v>609</v>
      </c>
      <c r="E12" s="562" t="s">
        <v>65</v>
      </c>
      <c r="F12" s="562" t="s">
        <v>608</v>
      </c>
      <c r="G12" s="550" t="s">
        <v>109</v>
      </c>
    </row>
    <row r="13" spans="1:12" ht="45.75" thickBot="1">
      <c r="A13" s="611" t="s">
        <v>591</v>
      </c>
      <c r="B13" s="643">
        <f>+'Center 1 - Reimb (Required)'!D9</f>
        <v>0</v>
      </c>
      <c r="C13" s="748" t="s">
        <v>777</v>
      </c>
      <c r="D13" s="645">
        <f>+'A - Admin Funding (Required)'!D18</f>
        <v>0.15</v>
      </c>
      <c r="E13" s="612" t="s">
        <v>65</v>
      </c>
      <c r="F13" s="551">
        <f>ROUND((1-D13)*B13,2)</f>
        <v>0</v>
      </c>
    </row>
    <row r="14" spans="1:12">
      <c r="A14" s="613"/>
      <c r="B14" s="646"/>
      <c r="C14" s="614"/>
      <c r="D14" s="546"/>
      <c r="E14" s="614"/>
      <c r="F14" s="552"/>
    </row>
    <row r="15" spans="1:12" ht="15.75" thickBot="1">
      <c r="A15" s="613"/>
      <c r="B15" s="646"/>
      <c r="C15" s="614"/>
      <c r="D15" s="546"/>
      <c r="E15" s="614"/>
      <c r="F15" s="552"/>
    </row>
    <row r="16" spans="1:12" ht="30.75" thickBot="1">
      <c r="A16" s="1139" t="s">
        <v>593</v>
      </c>
      <c r="B16" s="1140"/>
      <c r="C16" s="562" t="s">
        <v>64</v>
      </c>
      <c r="D16" s="615">
        <v>1</v>
      </c>
      <c r="E16" s="562" t="s">
        <v>65</v>
      </c>
      <c r="F16" s="562" t="s">
        <v>607</v>
      </c>
    </row>
    <row r="17" spans="1:6" ht="45.75" thickBot="1">
      <c r="A17" s="611" t="s">
        <v>591</v>
      </c>
      <c r="B17" s="643">
        <f>+'Center 1 - Reimb (Required)'!E9</f>
        <v>0</v>
      </c>
      <c r="C17" s="612" t="s">
        <v>64</v>
      </c>
      <c r="D17" s="633">
        <v>1</v>
      </c>
      <c r="E17" s="612" t="s">
        <v>65</v>
      </c>
      <c r="F17" s="551">
        <f>ROUND(B17*D17,2)</f>
        <v>0</v>
      </c>
    </row>
    <row r="18" spans="1:6" ht="15.75" hidden="1" thickBot="1">
      <c r="A18" s="71"/>
      <c r="F18" s="70"/>
    </row>
    <row r="19" spans="1:6">
      <c r="A19" s="254"/>
      <c r="B19" s="241"/>
      <c r="C19" s="241"/>
      <c r="D19" s="241"/>
      <c r="E19" s="241"/>
      <c r="F19" s="242"/>
    </row>
    <row r="20" spans="1:6" ht="14.45" customHeight="1">
      <c r="A20" s="1177" t="s">
        <v>782</v>
      </c>
      <c r="B20" s="1178"/>
      <c r="C20" s="1178"/>
      <c r="D20" s="1178"/>
      <c r="E20" s="1178"/>
      <c r="F20" s="1179"/>
    </row>
    <row r="21" spans="1:6" ht="7.9" customHeight="1">
      <c r="A21" s="629"/>
      <c r="B21" s="630"/>
      <c r="C21" s="630"/>
      <c r="D21" s="630"/>
      <c r="E21" s="630"/>
      <c r="F21" s="631"/>
    </row>
    <row r="22" spans="1:6" ht="31.15" customHeight="1">
      <c r="A22" s="1177" t="s">
        <v>823</v>
      </c>
      <c r="B22" s="1178"/>
      <c r="C22" s="1178"/>
      <c r="D22" s="1178"/>
      <c r="E22" s="1178"/>
      <c r="F22" s="1179"/>
    </row>
    <row r="23" spans="1:6" ht="7.15" customHeight="1" thickBot="1">
      <c r="A23" s="123"/>
      <c r="B23" s="125"/>
      <c r="F23" s="70"/>
    </row>
    <row r="24" spans="1:6" s="376" customFormat="1" ht="16.5" customHeight="1" thickBot="1">
      <c r="A24" s="738" t="s">
        <v>730</v>
      </c>
      <c r="B24" s="632"/>
      <c r="C24" s="625"/>
      <c r="D24" s="625"/>
      <c r="E24" s="625"/>
      <c r="F24" s="627"/>
    </row>
    <row r="25" spans="1:6" s="376" customFormat="1" ht="15" customHeight="1" thickBot="1">
      <c r="A25" s="607" t="s">
        <v>723</v>
      </c>
      <c r="B25" s="619"/>
      <c r="C25" s="619"/>
      <c r="D25" s="619"/>
      <c r="E25" s="619"/>
      <c r="F25" s="608" t="s">
        <v>918</v>
      </c>
    </row>
  </sheetData>
  <sheetProtection algorithmName="SHA-512" hashValue="gv7UNrR/Vh3DY+1eK4Bc04cPjI0ch54rlBsu+F7cP9D2DC/QboOXOopYrhqUDyN6b70BNOJ7cXP115Ty8esc0w==" saltValue="vbTgswpBPLTH1AR3ASgZkg==" spinCount="100000" sheet="1" objects="1" scenarios="1"/>
  <mergeCells count="9">
    <mergeCell ref="A2:F2"/>
    <mergeCell ref="A20:F20"/>
    <mergeCell ref="A22:F22"/>
    <mergeCell ref="A16:B16"/>
    <mergeCell ref="B1:D1"/>
    <mergeCell ref="A4:D4"/>
    <mergeCell ref="C6:E6"/>
    <mergeCell ref="A8:C8"/>
    <mergeCell ref="A12:B12"/>
  </mergeCells>
  <printOptions horizontalCentered="1"/>
  <pageMargins left="0.5" right="0.5" top="0.75" bottom="0.75" header="0.3" footer="0.3"/>
  <pageSetup scale="7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4686-ACD9-4FBF-8C1C-6B7768BD1BAA}">
  <sheetPr codeName="Sheet7">
    <tabColor theme="8" tint="0.59999389629810485"/>
    <pageSetUpPr fitToPage="1"/>
  </sheetPr>
  <dimension ref="A1:P51"/>
  <sheetViews>
    <sheetView zoomScaleNormal="100" workbookViewId="0">
      <selection activeCell="B7" sqref="B7"/>
    </sheetView>
  </sheetViews>
  <sheetFormatPr defaultColWidth="9.140625" defaultRowHeight="15"/>
  <cols>
    <col min="2" max="8" width="16.42578125" customWidth="1"/>
    <col min="9" max="9" width="22.5703125" customWidth="1"/>
  </cols>
  <sheetData>
    <row r="1" spans="1:9" ht="15.75" thickBot="1">
      <c r="A1" s="1205" t="s">
        <v>61</v>
      </c>
      <c r="B1" s="1105"/>
      <c r="C1" s="1206">
        <f>'Budget Summary'!A9</f>
        <v>0</v>
      </c>
      <c r="D1" s="1207"/>
      <c r="E1" s="1207"/>
      <c r="F1" s="1207"/>
      <c r="G1" s="1207"/>
      <c r="H1" s="326" t="s">
        <v>594</v>
      </c>
      <c r="I1" s="140">
        <f>'Budget Summary'!G9</f>
        <v>0</v>
      </c>
    </row>
    <row r="2" spans="1:9" ht="16.5" thickBot="1">
      <c r="A2" s="1136" t="s">
        <v>731</v>
      </c>
      <c r="B2" s="1137"/>
      <c r="C2" s="1137"/>
      <c r="D2" s="1137"/>
      <c r="E2" s="1137"/>
      <c r="F2" s="1137"/>
      <c r="G2" s="1137"/>
      <c r="H2" s="1137"/>
      <c r="I2" s="1138"/>
    </row>
    <row r="3" spans="1:9" ht="37.5" customHeight="1" thickBot="1">
      <c r="A3" s="1208" t="s">
        <v>67</v>
      </c>
      <c r="B3" s="1209"/>
      <c r="C3" s="1209"/>
      <c r="D3" s="1209"/>
      <c r="E3" s="1209"/>
      <c r="F3" s="1209"/>
      <c r="G3" s="1209"/>
      <c r="H3" s="1209"/>
      <c r="I3" s="1210"/>
    </row>
    <row r="4" spans="1:9">
      <c r="A4" s="254"/>
      <c r="B4" s="322"/>
      <c r="C4" s="322"/>
      <c r="D4" s="322"/>
      <c r="E4" s="322"/>
      <c r="F4" s="322"/>
      <c r="G4" s="322"/>
      <c r="H4" s="322"/>
      <c r="I4" s="323"/>
    </row>
    <row r="5" spans="1:9" ht="15.75" thickBot="1">
      <c r="A5" s="327"/>
      <c r="B5" s="328"/>
      <c r="C5" s="328"/>
      <c r="D5" s="328"/>
      <c r="E5" s="328"/>
      <c r="F5" s="328"/>
      <c r="G5" s="328"/>
      <c r="H5" s="328"/>
      <c r="I5" s="329"/>
    </row>
    <row r="6" spans="1:9" ht="30.75" thickBot="1">
      <c r="A6" s="330" t="s">
        <v>68</v>
      </c>
      <c r="B6" s="331" t="s">
        <v>741</v>
      </c>
      <c r="C6" s="331" t="s">
        <v>69</v>
      </c>
      <c r="D6" s="331" t="s">
        <v>70</v>
      </c>
      <c r="E6" s="331" t="s">
        <v>71</v>
      </c>
      <c r="F6" s="331" t="s">
        <v>72</v>
      </c>
      <c r="G6" s="331" t="s">
        <v>73</v>
      </c>
      <c r="H6" s="331" t="s">
        <v>74</v>
      </c>
      <c r="I6" s="332" t="s">
        <v>75</v>
      </c>
    </row>
    <row r="7" spans="1:9">
      <c r="A7" s="333">
        <v>1</v>
      </c>
      <c r="B7" s="334"/>
      <c r="C7" s="334"/>
      <c r="D7" s="334"/>
      <c r="E7" s="334"/>
      <c r="F7" s="334"/>
      <c r="G7" s="334"/>
      <c r="H7" s="334"/>
      <c r="I7" s="335"/>
    </row>
    <row r="8" spans="1:9">
      <c r="A8" s="336">
        <v>2</v>
      </c>
      <c r="B8" s="337"/>
      <c r="C8" s="337"/>
      <c r="D8" s="337"/>
      <c r="E8" s="337"/>
      <c r="F8" s="337"/>
      <c r="G8" s="337"/>
      <c r="H8" s="337"/>
      <c r="I8" s="338"/>
    </row>
    <row r="9" spans="1:9">
      <c r="A9" s="336">
        <v>3</v>
      </c>
      <c r="B9" s="231"/>
      <c r="C9" s="231"/>
      <c r="D9" s="231"/>
      <c r="E9" s="231"/>
      <c r="F9" s="231"/>
      <c r="G9" s="231"/>
      <c r="H9" s="231"/>
      <c r="I9" s="259"/>
    </row>
    <row r="10" spans="1:9">
      <c r="A10" s="336">
        <v>4</v>
      </c>
      <c r="B10" s="231"/>
      <c r="C10" s="231"/>
      <c r="D10" s="231"/>
      <c r="E10" s="231"/>
      <c r="F10" s="231"/>
      <c r="G10" s="231"/>
      <c r="H10" s="231"/>
      <c r="I10" s="259"/>
    </row>
    <row r="11" spans="1:9">
      <c r="A11" s="336">
        <v>5</v>
      </c>
      <c r="B11" s="231"/>
      <c r="C11" s="231"/>
      <c r="D11" s="231"/>
      <c r="E11" s="231"/>
      <c r="F11" s="231"/>
      <c r="G11" s="231"/>
      <c r="H11" s="231"/>
      <c r="I11" s="259"/>
    </row>
    <row r="12" spans="1:9" ht="15.75" thickBot="1">
      <c r="A12" s="339">
        <v>6</v>
      </c>
      <c r="B12" s="234"/>
      <c r="C12" s="234"/>
      <c r="D12" s="234"/>
      <c r="E12" s="234"/>
      <c r="F12" s="234"/>
      <c r="G12" s="234"/>
      <c r="H12" s="234"/>
      <c r="I12" s="340"/>
    </row>
    <row r="13" spans="1:9" ht="15.75" thickBot="1">
      <c r="A13" s="341"/>
      <c r="B13" s="116"/>
      <c r="C13" s="116"/>
      <c r="D13" s="116"/>
      <c r="E13" s="116"/>
      <c r="F13" s="116"/>
      <c r="H13" s="342" t="s">
        <v>76</v>
      </c>
      <c r="I13" s="343">
        <f>SUM(I7:I12)</f>
        <v>0</v>
      </c>
    </row>
    <row r="14" spans="1:9">
      <c r="A14" s="341"/>
      <c r="B14" s="116"/>
      <c r="C14" s="116"/>
      <c r="D14" s="116"/>
      <c r="E14" s="116"/>
      <c r="F14" s="116"/>
      <c r="G14" s="116"/>
      <c r="I14" s="344"/>
    </row>
    <row r="15" spans="1:9" ht="15.75" thickBot="1">
      <c r="A15" s="71"/>
      <c r="I15" s="70"/>
    </row>
    <row r="16" spans="1:9" ht="30.75" thickBot="1">
      <c r="A16" s="1211" t="s">
        <v>77</v>
      </c>
      <c r="B16" s="1212"/>
      <c r="C16" s="1212"/>
      <c r="D16" s="1212"/>
      <c r="E16" s="1212"/>
      <c r="F16" s="1212"/>
      <c r="G16" s="1212"/>
      <c r="H16" s="1213"/>
      <c r="I16" s="345" t="s">
        <v>78</v>
      </c>
    </row>
    <row r="17" spans="1:9">
      <c r="A17" s="346">
        <v>1</v>
      </c>
      <c r="B17" s="1214"/>
      <c r="C17" s="1214"/>
      <c r="D17" s="1214"/>
      <c r="E17" s="1214"/>
      <c r="F17" s="1214"/>
      <c r="G17" s="1214"/>
      <c r="H17" s="1214"/>
      <c r="I17" s="335"/>
    </row>
    <row r="18" spans="1:9">
      <c r="A18" s="347">
        <v>2</v>
      </c>
      <c r="B18" s="1204"/>
      <c r="C18" s="1204"/>
      <c r="D18" s="1204"/>
      <c r="E18" s="1204"/>
      <c r="F18" s="1204"/>
      <c r="G18" s="1204"/>
      <c r="H18" s="1204"/>
      <c r="I18" s="338"/>
    </row>
    <row r="19" spans="1:9">
      <c r="A19" s="347">
        <v>3</v>
      </c>
      <c r="B19" s="1204"/>
      <c r="C19" s="1204"/>
      <c r="D19" s="1204"/>
      <c r="E19" s="1204"/>
      <c r="F19" s="1204"/>
      <c r="G19" s="1204"/>
      <c r="H19" s="1204"/>
      <c r="I19" s="259"/>
    </row>
    <row r="20" spans="1:9">
      <c r="A20" s="347">
        <v>4</v>
      </c>
      <c r="B20" s="1204"/>
      <c r="C20" s="1204"/>
      <c r="D20" s="1204"/>
      <c r="E20" s="1204"/>
      <c r="F20" s="1204"/>
      <c r="G20" s="1204"/>
      <c r="H20" s="1204"/>
      <c r="I20" s="259"/>
    </row>
    <row r="21" spans="1:9">
      <c r="A21" s="347">
        <v>5</v>
      </c>
      <c r="B21" s="1204"/>
      <c r="C21" s="1204"/>
      <c r="D21" s="1204"/>
      <c r="E21" s="1204"/>
      <c r="F21" s="1204"/>
      <c r="G21" s="1204"/>
      <c r="H21" s="1204"/>
      <c r="I21" s="259"/>
    </row>
    <row r="22" spans="1:9" ht="15.75" thickBot="1">
      <c r="A22" s="348">
        <v>6</v>
      </c>
      <c r="B22" s="1185"/>
      <c r="C22" s="1185"/>
      <c r="D22" s="1185"/>
      <c r="E22" s="1185"/>
      <c r="F22" s="1185"/>
      <c r="G22" s="1185"/>
      <c r="H22" s="1185"/>
      <c r="I22" s="340"/>
    </row>
    <row r="23" spans="1:9" ht="15.75" thickBot="1">
      <c r="A23" s="123"/>
      <c r="B23" s="125"/>
      <c r="C23" s="125"/>
      <c r="D23" s="125"/>
      <c r="E23" s="124"/>
      <c r="F23" s="124"/>
      <c r="H23" s="342" t="s">
        <v>79</v>
      </c>
      <c r="I23" s="343">
        <f>SUM(I17:I22)</f>
        <v>0</v>
      </c>
    </row>
    <row r="24" spans="1:9">
      <c r="A24" s="71"/>
      <c r="I24" s="70"/>
    </row>
    <row r="25" spans="1:9" ht="15.75" thickBot="1">
      <c r="A25" s="71"/>
      <c r="I25" s="70"/>
    </row>
    <row r="26" spans="1:9" ht="30.75" thickBot="1">
      <c r="A26" s="1186" t="s">
        <v>80</v>
      </c>
      <c r="B26" s="1187"/>
      <c r="C26" s="1187"/>
      <c r="D26" s="1187"/>
      <c r="E26" s="1187"/>
      <c r="F26" s="1187"/>
      <c r="G26" s="1187"/>
      <c r="H26" s="1187"/>
      <c r="I26" s="349" t="s">
        <v>78</v>
      </c>
    </row>
    <row r="27" spans="1:9">
      <c r="A27" s="350" t="s">
        <v>81</v>
      </c>
      <c r="B27" s="1197"/>
      <c r="C27" s="1198"/>
      <c r="D27" s="1198"/>
      <c r="E27" s="1198"/>
      <c r="F27" s="1198"/>
      <c r="G27" s="1198"/>
      <c r="H27" s="1199"/>
      <c r="I27" s="351">
        <v>0</v>
      </c>
    </row>
    <row r="28" spans="1:9">
      <c r="A28" s="352" t="s">
        <v>82</v>
      </c>
      <c r="B28" s="1182"/>
      <c r="C28" s="1200"/>
      <c r="D28" s="1200"/>
      <c r="E28" s="1200"/>
      <c r="F28" s="1200"/>
      <c r="G28" s="1200"/>
      <c r="H28" s="1201"/>
      <c r="I28" s="353"/>
    </row>
    <row r="29" spans="1:9" ht="15.75" thickBot="1">
      <c r="A29" s="354" t="s">
        <v>83</v>
      </c>
      <c r="B29" s="1188"/>
      <c r="C29" s="1189"/>
      <c r="D29" s="1189"/>
      <c r="E29" s="1189"/>
      <c r="F29" s="1189"/>
      <c r="G29" s="1189"/>
      <c r="H29" s="1190"/>
      <c r="I29" s="355"/>
    </row>
    <row r="30" spans="1:9" ht="15.75" thickBot="1">
      <c r="A30" s="125"/>
      <c r="B30" s="356"/>
      <c r="C30" s="356"/>
      <c r="D30" s="356"/>
      <c r="E30" s="356"/>
      <c r="F30" s="356"/>
      <c r="G30" s="357"/>
      <c r="H30" s="342" t="s">
        <v>84</v>
      </c>
      <c r="I30" s="343">
        <f>SUM(I27:I29)</f>
        <v>0</v>
      </c>
    </row>
    <row r="31" spans="1:9">
      <c r="A31" s="71"/>
      <c r="I31" s="70"/>
    </row>
    <row r="32" spans="1:9" ht="15.75" thickBot="1">
      <c r="A32" s="71"/>
      <c r="I32" s="70"/>
    </row>
    <row r="33" spans="1:16" ht="15.75" thickBot="1">
      <c r="A33" s="71"/>
      <c r="F33" s="1202" t="s">
        <v>85</v>
      </c>
      <c r="G33" s="1203"/>
      <c r="H33" s="1203"/>
      <c r="I33" s="358">
        <f>SUM(I13,I23,I30)</f>
        <v>0</v>
      </c>
    </row>
    <row r="34" spans="1:16">
      <c r="A34" s="71"/>
      <c r="I34" s="70"/>
    </row>
    <row r="35" spans="1:16" ht="15.75" thickBot="1">
      <c r="A35" s="71"/>
      <c r="I35" s="70"/>
    </row>
    <row r="36" spans="1:16" ht="37.9" customHeight="1" thickBot="1">
      <c r="A36" s="1186" t="s">
        <v>707</v>
      </c>
      <c r="B36" s="1187"/>
      <c r="C36" s="1187"/>
      <c r="D36" s="1187"/>
      <c r="E36" s="1187"/>
      <c r="F36" s="1187"/>
      <c r="G36" s="1187"/>
      <c r="H36" s="1187"/>
      <c r="I36" s="349" t="s">
        <v>78</v>
      </c>
      <c r="J36" s="1215" t="str">
        <f>IF(I40=0,"",IF(I40='C1 Excess Balance Spending Plan'!H17,"J","L"))</f>
        <v/>
      </c>
      <c r="K36" s="1216" t="str">
        <f>IF(I40=0,"",IF(I40='C1 Excess Balance Spending Plan'!H17,"Spending Plan = Excess Balance",IF('C1 Excess Balance Spending Plan'!H17=0,"Excess Balance Requires a Spending Plan.  Please complete worksheet C1 to detail how the Excess Balance will be spent.",IF(I40&lt;&gt;'C1 Excess Balance Spending Plan'!H17,"Excess Balance MUST = Spending Plan"))))</f>
        <v/>
      </c>
      <c r="L36" s="1216"/>
      <c r="M36" s="1216"/>
      <c r="N36" s="1216"/>
      <c r="O36" s="1216"/>
      <c r="P36" s="1216"/>
    </row>
    <row r="37" spans="1:16">
      <c r="A37" s="350" t="s">
        <v>81</v>
      </c>
      <c r="B37" s="1197"/>
      <c r="C37" s="1198"/>
      <c r="D37" s="1198"/>
      <c r="E37" s="1198"/>
      <c r="F37" s="1198"/>
      <c r="G37" s="1198"/>
      <c r="H37" s="1199"/>
      <c r="I37" s="351"/>
      <c r="J37" s="1215"/>
      <c r="K37" s="1216"/>
      <c r="L37" s="1216"/>
      <c r="M37" s="1216"/>
      <c r="N37" s="1216"/>
      <c r="O37" s="1216"/>
      <c r="P37" s="1216"/>
    </row>
    <row r="38" spans="1:16">
      <c r="A38" s="352" t="s">
        <v>82</v>
      </c>
      <c r="B38" s="1182"/>
      <c r="C38" s="1183"/>
      <c r="D38" s="1183"/>
      <c r="E38" s="1183"/>
      <c r="F38" s="1183"/>
      <c r="G38" s="1183"/>
      <c r="H38" s="1184"/>
      <c r="I38" s="353"/>
    </row>
    <row r="39" spans="1:16" ht="15.75" thickBot="1">
      <c r="A39" s="354" t="s">
        <v>83</v>
      </c>
      <c r="B39" s="1188"/>
      <c r="C39" s="1189"/>
      <c r="D39" s="1189"/>
      <c r="E39" s="1189"/>
      <c r="F39" s="1189"/>
      <c r="G39" s="1189"/>
      <c r="H39" s="1190"/>
      <c r="I39" s="355"/>
    </row>
    <row r="40" spans="1:16" ht="15.75" thickBot="1">
      <c r="A40" s="125"/>
      <c r="B40" s="356"/>
      <c r="C40" s="356"/>
      <c r="D40" s="356"/>
      <c r="E40" s="356"/>
      <c r="F40" s="356"/>
      <c r="G40" s="357"/>
      <c r="H40" s="342" t="s">
        <v>86</v>
      </c>
      <c r="I40" s="343">
        <f>SUM(I37:I39)</f>
        <v>0</v>
      </c>
    </row>
    <row r="41" spans="1:16">
      <c r="A41" s="125"/>
      <c r="B41" s="357"/>
      <c r="C41" s="357"/>
      <c r="D41" s="357"/>
      <c r="E41" s="357"/>
      <c r="F41" s="357"/>
      <c r="G41" s="357"/>
      <c r="H41" s="342"/>
      <c r="I41" s="359"/>
    </row>
    <row r="42" spans="1:16">
      <c r="A42" s="71"/>
      <c r="H42" s="125"/>
      <c r="I42" s="70"/>
    </row>
    <row r="43" spans="1:16">
      <c r="A43" s="127" t="s">
        <v>87</v>
      </c>
      <c r="I43" s="70"/>
    </row>
    <row r="44" spans="1:16" ht="15.75" thickBot="1">
      <c r="A44" s="324"/>
      <c r="B44" s="325"/>
      <c r="C44" s="325"/>
      <c r="D44" s="325"/>
      <c r="E44" s="325"/>
      <c r="F44" s="325"/>
      <c r="G44" s="325"/>
      <c r="H44" s="325"/>
      <c r="I44" s="291"/>
    </row>
    <row r="45" spans="1:16" ht="15.75" thickBot="1">
      <c r="A45" s="1191" t="s">
        <v>464</v>
      </c>
      <c r="B45" s="1192"/>
      <c r="C45" s="1192"/>
      <c r="D45" s="1192"/>
      <c r="E45" s="1192"/>
      <c r="F45" s="1192"/>
      <c r="G45" s="1192"/>
      <c r="H45" s="1192"/>
      <c r="I45" s="1193"/>
    </row>
    <row r="46" spans="1:16" ht="15.75" thickBot="1">
      <c r="A46" s="1194"/>
      <c r="B46" s="1195"/>
      <c r="C46" s="1195"/>
      <c r="D46" s="1195"/>
      <c r="E46" s="1195"/>
      <c r="F46" s="1195"/>
      <c r="G46" s="1195"/>
      <c r="H46" s="1195"/>
      <c r="I46" s="1196"/>
    </row>
    <row r="47" spans="1:16" s="376" customFormat="1" ht="12.75" thickBot="1">
      <c r="A47" s="1180" t="s">
        <v>732</v>
      </c>
      <c r="B47" s="1181"/>
      <c r="C47" s="1181"/>
      <c r="D47" s="1181"/>
      <c r="E47" s="1181"/>
      <c r="F47" s="626"/>
      <c r="G47" s="626"/>
      <c r="H47" s="626"/>
      <c r="I47" s="627"/>
    </row>
    <row r="48" spans="1:16" s="376" customFormat="1" ht="15" customHeight="1" thickBot="1">
      <c r="A48" s="607" t="s">
        <v>723</v>
      </c>
      <c r="B48" s="619"/>
      <c r="C48" s="619"/>
      <c r="D48" s="619"/>
      <c r="E48" s="619"/>
      <c r="F48" s="619"/>
      <c r="G48" s="619"/>
      <c r="H48" s="619"/>
      <c r="I48" s="608" t="s">
        <v>918</v>
      </c>
    </row>
    <row r="49" spans="1:9">
      <c r="A49" s="325"/>
      <c r="B49" s="325"/>
      <c r="C49" s="325"/>
      <c r="D49" s="325"/>
      <c r="E49" s="325"/>
      <c r="F49" s="325"/>
      <c r="G49" s="325"/>
      <c r="H49" s="325"/>
      <c r="I49" s="325"/>
    </row>
    <row r="50" spans="1:9">
      <c r="A50" s="52"/>
      <c r="B50" s="52"/>
      <c r="C50" s="52"/>
      <c r="D50" s="52"/>
      <c r="E50" s="52"/>
      <c r="F50" s="52"/>
      <c r="G50" s="52"/>
      <c r="H50" s="52"/>
      <c r="I50" s="52"/>
    </row>
    <row r="51" spans="1:9">
      <c r="A51" s="52"/>
      <c r="B51" s="52"/>
      <c r="C51" s="52"/>
      <c r="D51" s="52"/>
      <c r="E51" s="52"/>
      <c r="F51" s="52"/>
      <c r="G51" s="52"/>
      <c r="H51" s="52"/>
      <c r="I51" s="52"/>
    </row>
  </sheetData>
  <sheetProtection algorithmName="SHA-512" hashValue="C8zQyoM4Jbt+lyAQKiXRagRdYDeknHczog/WNzK8F1J8oINka5Ao8OEiN5W9R8kBBBI3Lp8Et/g7BR73NySmzg==" saltValue="P1V1ZUxyPOIJarpDhhQzUQ==" spinCount="100000" sheet="1" objects="1" scenarios="1"/>
  <mergeCells count="25">
    <mergeCell ref="J36:J37"/>
    <mergeCell ref="K36:P37"/>
    <mergeCell ref="B19:H19"/>
    <mergeCell ref="B20:H20"/>
    <mergeCell ref="B21:H21"/>
    <mergeCell ref="B18:H18"/>
    <mergeCell ref="A1:B1"/>
    <mergeCell ref="C1:G1"/>
    <mergeCell ref="A3:I3"/>
    <mergeCell ref="A16:H16"/>
    <mergeCell ref="B17:H17"/>
    <mergeCell ref="A2:I2"/>
    <mergeCell ref="A47:E47"/>
    <mergeCell ref="B38:H38"/>
    <mergeCell ref="B22:H22"/>
    <mergeCell ref="A26:H26"/>
    <mergeCell ref="B39:H39"/>
    <mergeCell ref="A45:I45"/>
    <mergeCell ref="A46:I46"/>
    <mergeCell ref="B37:H37"/>
    <mergeCell ref="B27:H27"/>
    <mergeCell ref="B28:H28"/>
    <mergeCell ref="B29:H29"/>
    <mergeCell ref="F33:H33"/>
    <mergeCell ref="A36:H36"/>
  </mergeCells>
  <conditionalFormatting sqref="J36:J37">
    <cfRule type="expression" dxfId="15" priority="2">
      <formula>$I$40&lt;&gt;0</formula>
    </cfRule>
  </conditionalFormatting>
  <dataValidations count="1">
    <dataValidation allowBlank="1" showInputMessage="1" showErrorMessage="1" prompt="Please do not include lines of credit as other income" sqref="B17:H17" xr:uid="{BB66B82C-DEEF-4A4D-B106-BC48E6D10388}"/>
  </dataValidations>
  <printOptions horizontalCentered="1"/>
  <pageMargins left="0.5" right="0.5" top="0.75" bottom="0.75" header="0.3" footer="0.3"/>
  <pageSetup scale="65" orientation="portrait" r:id="rId1"/>
  <extLst>
    <ext xmlns:x14="http://schemas.microsoft.com/office/spreadsheetml/2009/9/main" uri="{78C0D931-6437-407d-A8EE-F0AAD7539E65}">
      <x14:conditionalFormattings>
        <x14:conditionalFormatting xmlns:xm="http://schemas.microsoft.com/office/excel/2006/main">
          <x14:cfRule type="expression" priority="1" id="{A92037AF-E7D7-4E2D-9E9D-014FE4F8FABE}">
            <xm:f>AND($I$40&lt;&gt;0,$I$40='C1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9A315E53-CD18-4931-B9A4-593139E4FDA4}">
            <xm:f>AND($I$40&lt;&gt;0,$I$40&lt;&gt;'C1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K36:P37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8</vt:i4>
      </vt:variant>
    </vt:vector>
  </HeadingPairs>
  <TitlesOfParts>
    <vt:vector size="36" baseType="lpstr">
      <vt:lpstr>Approval</vt:lpstr>
      <vt:lpstr>Budget Instructions</vt:lpstr>
      <vt:lpstr>Budget Summary</vt:lpstr>
      <vt:lpstr>Navigation Page</vt:lpstr>
      <vt:lpstr>A - Admin Funding (Required)</vt:lpstr>
      <vt:lpstr>Center 1 - Reimb (Required)</vt:lpstr>
      <vt:lpstr>Center 2 - Expenses (Required)</vt:lpstr>
      <vt:lpstr>B - Center Reimb (Required)</vt:lpstr>
      <vt:lpstr>C - Other Inc (Required)</vt:lpstr>
      <vt:lpstr>C1 Excess Balance Spending Plan</vt:lpstr>
      <vt:lpstr>E - Admin Labor (Required)</vt:lpstr>
      <vt:lpstr>F - Admin Supplies (Required)</vt:lpstr>
      <vt:lpstr>G - Communications (Required)</vt:lpstr>
      <vt:lpstr>H - Admin Travel (Required)</vt:lpstr>
      <vt:lpstr>I - Rent and Utilities</vt:lpstr>
      <vt:lpstr>I1 Cost Allocation Plan</vt:lpstr>
      <vt:lpstr>J - Admin Fringe</vt:lpstr>
      <vt:lpstr>K - Admin Equip</vt:lpstr>
      <vt:lpstr>L - Admin Equip Depr</vt:lpstr>
      <vt:lpstr>M - Insurance</vt:lpstr>
      <vt:lpstr>N - Admin Contr Services</vt:lpstr>
      <vt:lpstr>O- Admin Training</vt:lpstr>
      <vt:lpstr>P - Indirect Costs</vt:lpstr>
      <vt:lpstr>SWPA Form</vt:lpstr>
      <vt:lpstr>Costs Requiring Add'l Approval</vt:lpstr>
      <vt:lpstr>Guide Data																					</vt:lpstr>
      <vt:lpstr>New SO Guide																	</vt:lpstr>
      <vt:lpstr>SO App Update Guide</vt:lpstr>
      <vt:lpstr>'A - Admin Funding (Required)'!Print_Area</vt:lpstr>
      <vt:lpstr>'Budget Summary'!Print_Area</vt:lpstr>
      <vt:lpstr>'C1 Excess Balance Spending Plan'!Print_Area</vt:lpstr>
      <vt:lpstr>'Center 1 - Reimb (Required)'!Print_Area</vt:lpstr>
      <vt:lpstr>'Center 2 - Expenses (Required)'!Print_Area</vt:lpstr>
      <vt:lpstr>'E - Admin Labor (Required)'!Print_Area</vt:lpstr>
      <vt:lpstr>'N - Admin Contr Services'!Print_Area</vt:lpstr>
      <vt:lpstr>'P - Indirect Costs'!Print_Area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DPHIT</dc:creator>
  <cp:lastModifiedBy>Baron, Cheryl</cp:lastModifiedBy>
  <cp:lastPrinted>2022-08-24T20:26:37Z</cp:lastPrinted>
  <dcterms:created xsi:type="dcterms:W3CDTF">2018-08-20T21:03:08Z</dcterms:created>
  <dcterms:modified xsi:type="dcterms:W3CDTF">2022-08-24T20:43:27Z</dcterms:modified>
</cp:coreProperties>
</file>