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5.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6.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7.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8.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9.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10.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11.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12.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13.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14.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15.xml" ContentType="application/vnd.openxmlformats-officedocument.drawing+xml"/>
  <Override PartName="/xl/ctrlProps/ctrlProp69.xml" ContentType="application/vnd.ms-excel.controlproperties+xml"/>
  <Override PartName="/xl/drawings/drawing16.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updateLinks="never" codeName="ThisWorkbook" defaultThemeVersion="166925"/>
  <mc:AlternateContent xmlns:mc="http://schemas.openxmlformats.org/markup-compatibility/2006">
    <mc:Choice Requires="x15">
      <x15ac:absPath xmlns:x15ac="http://schemas.microsoft.com/office/spreadsheetml/2010/11/ac" url="S:\NSB\SNP\CACFP\Financial Management\Budgets\2022-2023\Budgets 2022-2023\FY 2022 - 2023  Budgets with Smiley Faces\xlsx files with revised instructions\"/>
    </mc:Choice>
  </mc:AlternateContent>
  <xr:revisionPtr revIDLastSave="0" documentId="8_{EFAF301C-8E22-4F7F-8D18-D163B6EE2810}" xr6:coauthVersionLast="47" xr6:coauthVersionMax="47" xr10:uidLastSave="{00000000-0000-0000-0000-000000000000}"/>
  <bookViews>
    <workbookView xWindow="45" yWindow="1560" windowWidth="24015" windowHeight="13935" tabRatio="755" activeTab="2" xr2:uid="{1E8BF5CF-5484-49CE-BC2A-867933489958}"/>
  </bookViews>
  <sheets>
    <sheet name="Approval" sheetId="32" r:id="rId1"/>
    <sheet name="Budget Instructions" sheetId="1" r:id="rId2"/>
    <sheet name="Budget Summary" sheetId="2" r:id="rId3"/>
    <sheet name="Navigation Page" sheetId="31" state="hidden" r:id="rId4"/>
    <sheet name="A - Admin Funding (Required)" sheetId="3" r:id="rId5"/>
    <sheet name="Center 1 - Reimb (Required)" sheetId="29" r:id="rId6"/>
    <sheet name="Center 2 - Expenses (Required)" sheetId="25" r:id="rId7"/>
    <sheet name="B - Center Reimb (Required)" sheetId="4" r:id="rId8"/>
    <sheet name="C - Other Inc (Required)" sheetId="5" r:id="rId9"/>
    <sheet name="C1 Excess Balance Spending Plan" sheetId="30" r:id="rId10"/>
    <sheet name="E - Admin Labor (Required)" sheetId="6" r:id="rId11"/>
    <sheet name="F - Admin Supplies (Required)" sheetId="10" r:id="rId12"/>
    <sheet name="G - Communications (Required)" sheetId="11" r:id="rId13"/>
    <sheet name="H - Admin Travel (Required)" sheetId="15" r:id="rId14"/>
    <sheet name="I - Rent and Utilities" sheetId="12" r:id="rId15"/>
    <sheet name="I1 Cost Allocation Plan" sheetId="19" r:id="rId16"/>
    <sheet name="J - Admin Fringe" sheetId="7" r:id="rId17"/>
    <sheet name="K - Admin Equip" sheetId="8" r:id="rId18"/>
    <sheet name="L - Admin Equip Depr" sheetId="9" r:id="rId19"/>
    <sheet name="M - Insurance" sheetId="13" r:id="rId20"/>
    <sheet name="N - Admin Contr Services" sheetId="14" r:id="rId21"/>
    <sheet name="O- Admin Training" sheetId="16" r:id="rId22"/>
    <sheet name="P - Indirect Costs" sheetId="17" r:id="rId23"/>
    <sheet name="SWPA Form" sheetId="33" r:id="rId24"/>
    <sheet name="Costs Requiring Add'l Approval" sheetId="20" r:id="rId25"/>
    <sheet name="Guide Data_x0009__x0009__x0009__x0009__x0009__x0009__x0009__x0009__x0009__x0009__x0009__x0009__x0009__x0009__x0009__x0009__x0009__x0009__x0009__x0009__x0009_" sheetId="22" state="hidden" r:id="rId26"/>
    <sheet name="New SO Guide_x0009__x0009__x0009__x0009__x0009__x0009__x0009__x0009__x0009__x0009__x0009__x0009__x0009__x0009__x0009__x0009__x0009_" sheetId="23" state="hidden" r:id="rId27"/>
    <sheet name="SO App Update Guide" sheetId="24" state="hidden" r:id="rId28"/>
  </sheets>
  <externalReferences>
    <externalReference r:id="rId29"/>
  </externalReferences>
  <definedNames>
    <definedName name="_xlnm.Print_Area" localSheetId="4">'A - Admin Funding (Required)'!$A$1:$J$17</definedName>
    <definedName name="_xlnm.Print_Area" localSheetId="2">'Budget Summary'!$A:$I</definedName>
    <definedName name="_xlnm.Print_Area" localSheetId="9">'C1 Excess Balance Spending Plan'!$A$1:$H$40</definedName>
    <definedName name="_xlnm.Print_Area" localSheetId="5">'Center 1 - Reimb (Required)'!$A$1:$E$11</definedName>
    <definedName name="_xlnm.Print_Area" localSheetId="6">'Center 2 - Expenses (Required)'!$A$1:$E$11</definedName>
    <definedName name="_xlnm.Print_Area" localSheetId="10">'E - Admin Labor (Required)'!$A$1:$L$83</definedName>
    <definedName name="_xlnm.Print_Area" localSheetId="20">'N - Admin Contr Services'!$A$1:$J$54</definedName>
    <definedName name="_xlnm.Print_Area" localSheetId="22">'P - Indirect Costs'!$A$1:$I$30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9" i="6" l="1"/>
  <c r="G18" i="6"/>
  <c r="F12" i="15" l="1"/>
  <c r="F13" i="15"/>
  <c r="F14" i="15"/>
  <c r="E22" i="6" l="1"/>
  <c r="G11" i="17" l="1"/>
  <c r="G44" i="6" l="1"/>
  <c r="G43" i="6"/>
  <c r="G42" i="6"/>
  <c r="G41" i="6"/>
  <c r="G40" i="6"/>
  <c r="G39" i="6"/>
  <c r="G38" i="6"/>
  <c r="G37" i="6"/>
  <c r="G36" i="6"/>
  <c r="G35" i="6"/>
  <c r="G34" i="6"/>
  <c r="G33" i="6"/>
  <c r="G32" i="6"/>
  <c r="G31" i="6"/>
  <c r="G30" i="6"/>
  <c r="G29" i="6"/>
  <c r="G28" i="6"/>
  <c r="G27" i="6"/>
  <c r="G26" i="6"/>
  <c r="G25" i="6"/>
  <c r="G24" i="6"/>
  <c r="G23" i="6"/>
  <c r="G22" i="6"/>
  <c r="G21" i="6"/>
  <c r="G20" i="6"/>
  <c r="E9" i="25" l="1"/>
  <c r="F9" i="15" l="1"/>
  <c r="F23" i="15"/>
  <c r="F22" i="15"/>
  <c r="F21" i="15"/>
  <c r="F20" i="15"/>
  <c r="F19" i="15"/>
  <c r="F18" i="15"/>
  <c r="F17" i="15"/>
  <c r="F16" i="15"/>
  <c r="F15" i="15"/>
  <c r="F11" i="15"/>
  <c r="F10" i="15"/>
  <c r="E9" i="29" l="1"/>
  <c r="D9" i="29"/>
  <c r="F9" i="19" l="1"/>
  <c r="F10" i="19"/>
  <c r="F11" i="19"/>
  <c r="F12" i="19"/>
  <c r="F13" i="19"/>
  <c r="F14" i="19"/>
  <c r="F15" i="19"/>
  <c r="F14" i="8" l="1"/>
  <c r="F13" i="8"/>
  <c r="F12" i="8"/>
  <c r="F11" i="8"/>
  <c r="F9" i="8"/>
  <c r="F8" i="8"/>
  <c r="F7" i="8"/>
  <c r="F6" i="8"/>
  <c r="F5" i="8"/>
  <c r="H21" i="19"/>
  <c r="H1" i="30"/>
  <c r="B1" i="30"/>
  <c r="H17" i="30"/>
  <c r="F16" i="30"/>
  <c r="F15" i="30"/>
  <c r="F14" i="30"/>
  <c r="F13" i="30"/>
  <c r="F12" i="30"/>
  <c r="F11" i="30"/>
  <c r="F10" i="30"/>
  <c r="F9" i="30"/>
  <c r="F8" i="30"/>
  <c r="F17" i="30" l="1"/>
  <c r="I1" i="5"/>
  <c r="A18" i="25" l="1"/>
  <c r="A19" i="25"/>
  <c r="A20" i="25"/>
  <c r="A21" i="25"/>
  <c r="A22" i="25"/>
  <c r="A23" i="25"/>
  <c r="A24" i="25"/>
  <c r="A25" i="25"/>
  <c r="A26" i="25"/>
  <c r="A27" i="25"/>
  <c r="A28" i="25"/>
  <c r="A29" i="25"/>
  <c r="A30" i="25"/>
  <c r="A31" i="25"/>
  <c r="A32" i="25"/>
  <c r="A33" i="25"/>
  <c r="A34" i="25"/>
  <c r="A35" i="25"/>
  <c r="A36" i="25"/>
  <c r="A37" i="25"/>
  <c r="A38" i="25"/>
  <c r="A39" i="25"/>
  <c r="A40" i="25"/>
  <c r="A41" i="25"/>
  <c r="A42" i="25"/>
  <c r="A43" i="25"/>
  <c r="A44" i="25"/>
  <c r="A45" i="25"/>
  <c r="A46" i="25"/>
  <c r="A47" i="25"/>
  <c r="A48" i="25"/>
  <c r="A49" i="25"/>
  <c r="A50" i="25"/>
  <c r="A51" i="25"/>
  <c r="A52" i="25"/>
  <c r="A53" i="25"/>
  <c r="A54" i="25"/>
  <c r="A55" i="25"/>
  <c r="A56" i="25"/>
  <c r="A57" i="25"/>
  <c r="A58" i="25"/>
  <c r="A59" i="25"/>
  <c r="A60" i="25"/>
  <c r="A61" i="25"/>
  <c r="A62" i="25"/>
  <c r="A63" i="25"/>
  <c r="A64" i="25"/>
  <c r="A65" i="25"/>
  <c r="A66" i="25"/>
  <c r="A67" i="25"/>
  <c r="A68" i="25"/>
  <c r="A69" i="25"/>
  <c r="A70" i="25"/>
  <c r="A71" i="25"/>
  <c r="A72" i="25"/>
  <c r="A73" i="25"/>
  <c r="A74" i="25"/>
  <c r="A75" i="25"/>
  <c r="A76" i="25"/>
  <c r="A77" i="25"/>
  <c r="A78" i="25"/>
  <c r="A79" i="25"/>
  <c r="A80" i="25"/>
  <c r="A81" i="25"/>
  <c r="A82" i="25"/>
  <c r="A83" i="25"/>
  <c r="A84" i="25"/>
  <c r="A85" i="25"/>
  <c r="A86" i="25"/>
  <c r="A87" i="25"/>
  <c r="A88" i="25"/>
  <c r="A89" i="25"/>
  <c r="A90" i="25"/>
  <c r="A91" i="25"/>
  <c r="A92" i="25"/>
  <c r="A93" i="25"/>
  <c r="A94" i="25"/>
  <c r="A95" i="25"/>
  <c r="A96" i="25"/>
  <c r="A97" i="25"/>
  <c r="A98" i="25"/>
  <c r="A99" i="25"/>
  <c r="A100" i="25"/>
  <c r="A101" i="25"/>
  <c r="A102" i="25"/>
  <c r="A103" i="25"/>
  <c r="A104" i="25"/>
  <c r="A105" i="25"/>
  <c r="A106" i="25"/>
  <c r="A107" i="25"/>
  <c r="A108" i="25"/>
  <c r="A109" i="25"/>
  <c r="A110" i="25"/>
  <c r="A111" i="25"/>
  <c r="A112" i="25"/>
  <c r="A113" i="25"/>
  <c r="A114" i="25"/>
  <c r="A115" i="25"/>
  <c r="A116" i="25"/>
  <c r="A117" i="25"/>
  <c r="A118" i="25"/>
  <c r="A119" i="25"/>
  <c r="A120" i="25"/>
  <c r="A121" i="25"/>
  <c r="A122" i="25"/>
  <c r="A123" i="25"/>
  <c r="A124" i="25"/>
  <c r="A125" i="25"/>
  <c r="A126" i="25"/>
  <c r="A127" i="25"/>
  <c r="A128" i="25"/>
  <c r="A129" i="25"/>
  <c r="A130" i="25"/>
  <c r="A131" i="25"/>
  <c r="A132" i="25"/>
  <c r="A133" i="25"/>
  <c r="A134" i="25"/>
  <c r="A135" i="25"/>
  <c r="A136" i="25"/>
  <c r="A137" i="25"/>
  <c r="A138" i="25"/>
  <c r="A139" i="25"/>
  <c r="A140" i="25"/>
  <c r="A141" i="25"/>
  <c r="A142" i="25"/>
  <c r="A143" i="25"/>
  <c r="A144" i="25"/>
  <c r="A145" i="25"/>
  <c r="A146" i="25"/>
  <c r="A147" i="25"/>
  <c r="A148" i="25"/>
  <c r="A149" i="25"/>
  <c r="A150" i="25"/>
  <c r="A151" i="25"/>
  <c r="A152" i="25"/>
  <c r="A153" i="25"/>
  <c r="A154" i="25"/>
  <c r="A155" i="25"/>
  <c r="A156" i="25"/>
  <c r="A157" i="25"/>
  <c r="A158" i="25"/>
  <c r="A159" i="25"/>
  <c r="A160" i="25"/>
  <c r="A161" i="25"/>
  <c r="A162" i="25"/>
  <c r="A163" i="25"/>
  <c r="A164" i="25"/>
  <c r="A165" i="25"/>
  <c r="A166" i="25"/>
  <c r="A167" i="25"/>
  <c r="A168" i="25"/>
  <c r="A169" i="25"/>
  <c r="A170" i="25"/>
  <c r="A171" i="25"/>
  <c r="A172" i="25"/>
  <c r="A173" i="25"/>
  <c r="A174" i="25"/>
  <c r="A175" i="25"/>
  <c r="A176" i="25"/>
  <c r="A177" i="25"/>
  <c r="A178" i="25"/>
  <c r="A179" i="25"/>
  <c r="A180" i="25"/>
  <c r="A181" i="25"/>
  <c r="A182" i="25"/>
  <c r="A183" i="25"/>
  <c r="A184" i="25"/>
  <c r="A185" i="25"/>
  <c r="A186" i="25"/>
  <c r="A187" i="25"/>
  <c r="A188" i="25"/>
  <c r="A189" i="25"/>
  <c r="A190" i="25"/>
  <c r="A191" i="25"/>
  <c r="A192" i="25"/>
  <c r="A193" i="25"/>
  <c r="A194" i="25"/>
  <c r="A195" i="25"/>
  <c r="A196" i="25"/>
  <c r="A197" i="25"/>
  <c r="A198" i="25"/>
  <c r="A199" i="25"/>
  <c r="A200" i="25"/>
  <c r="A201" i="25"/>
  <c r="A202" i="25"/>
  <c r="A203" i="25"/>
  <c r="A204" i="25"/>
  <c r="A205" i="25"/>
  <c r="A206" i="25"/>
  <c r="A207" i="25"/>
  <c r="A208" i="25"/>
  <c r="A209" i="25"/>
  <c r="A210" i="25"/>
  <c r="A211" i="25"/>
  <c r="A212" i="25"/>
  <c r="A213" i="25"/>
  <c r="A214" i="25"/>
  <c r="A215" i="25"/>
  <c r="A216" i="25"/>
  <c r="A217" i="25"/>
  <c r="A218" i="25"/>
  <c r="A219" i="25"/>
  <c r="A220" i="25"/>
  <c r="A221" i="25"/>
  <c r="A222" i="25"/>
  <c r="A223" i="25"/>
  <c r="A224" i="25"/>
  <c r="A225" i="25"/>
  <c r="A226" i="25"/>
  <c r="A227" i="25"/>
  <c r="A228" i="25"/>
  <c r="A229" i="25"/>
  <c r="A230" i="25"/>
  <c r="A231" i="25"/>
  <c r="A232" i="25"/>
  <c r="A233" i="25"/>
  <c r="A234" i="25"/>
  <c r="A235" i="25"/>
  <c r="A236" i="25"/>
  <c r="A237" i="25"/>
  <c r="A238" i="25"/>
  <c r="A239" i="25"/>
  <c r="A240" i="25"/>
  <c r="A241" i="25"/>
  <c r="A242" i="25"/>
  <c r="A243" i="25"/>
  <c r="A244" i="25"/>
  <c r="A245" i="25"/>
  <c r="A246" i="25"/>
  <c r="A247" i="25"/>
  <c r="A248" i="25"/>
  <c r="A249" i="25"/>
  <c r="A250" i="25"/>
  <c r="A251" i="25"/>
  <c r="A252" i="25"/>
  <c r="A253" i="25"/>
  <c r="A254" i="25"/>
  <c r="A255" i="25"/>
  <c r="A256" i="25"/>
  <c r="A257" i="25"/>
  <c r="A258" i="25"/>
  <c r="A259" i="25"/>
  <c r="A260" i="25"/>
  <c r="A261" i="25"/>
  <c r="A262" i="25"/>
  <c r="A263" i="25"/>
  <c r="A264" i="25"/>
  <c r="A265" i="25"/>
  <c r="A266" i="25"/>
  <c r="A267" i="25"/>
  <c r="A268" i="25"/>
  <c r="A269" i="25"/>
  <c r="A270" i="25"/>
  <c r="A271" i="25"/>
  <c r="A272" i="25"/>
  <c r="A273" i="25"/>
  <c r="A274" i="25"/>
  <c r="A275" i="25"/>
  <c r="A276" i="25"/>
  <c r="A277" i="25"/>
  <c r="A278" i="25"/>
  <c r="A279" i="25"/>
  <c r="A280" i="25"/>
  <c r="A281" i="25"/>
  <c r="A282" i="25"/>
  <c r="A283" i="25"/>
  <c r="A284" i="25"/>
  <c r="A285" i="25"/>
  <c r="A286" i="25"/>
  <c r="A287" i="25"/>
  <c r="A288" i="25"/>
  <c r="A289" i="25"/>
  <c r="A290" i="25"/>
  <c r="A291" i="25"/>
  <c r="A292" i="25"/>
  <c r="A293" i="25"/>
  <c r="A294" i="25"/>
  <c r="A295" i="25"/>
  <c r="A296" i="25"/>
  <c r="A297" i="25"/>
  <c r="A298" i="25"/>
  <c r="A299" i="25"/>
  <c r="A300" i="25"/>
  <c r="A301" i="25"/>
  <c r="A302" i="25"/>
  <c r="A303" i="25"/>
  <c r="A304" i="25"/>
  <c r="A305" i="25"/>
  <c r="A306" i="25"/>
  <c r="A307" i="25"/>
  <c r="A308" i="25"/>
  <c r="A309" i="25"/>
  <c r="A310" i="25"/>
  <c r="A311" i="25"/>
  <c r="A312" i="25"/>
  <c r="A313" i="25"/>
  <c r="A314" i="25"/>
  <c r="A315" i="25"/>
  <c r="A316" i="25"/>
  <c r="A317" i="25"/>
  <c r="A318" i="25"/>
  <c r="A319" i="25"/>
  <c r="A320" i="25"/>
  <c r="A321" i="25"/>
  <c r="A322" i="25"/>
  <c r="A323" i="25"/>
  <c r="A324" i="25"/>
  <c r="A325" i="25"/>
  <c r="A326" i="25"/>
  <c r="A327" i="25"/>
  <c r="A328" i="25"/>
  <c r="A329" i="25"/>
  <c r="A330" i="25"/>
  <c r="A331" i="25"/>
  <c r="A332" i="25"/>
  <c r="A333" i="25"/>
  <c r="A334" i="25"/>
  <c r="A335" i="25"/>
  <c r="A336" i="25"/>
  <c r="A337" i="25"/>
  <c r="A338" i="25"/>
  <c r="A339" i="25"/>
  <c r="A340" i="25"/>
  <c r="A341" i="25"/>
  <c r="A342" i="25"/>
  <c r="A343" i="25"/>
  <c r="A344" i="25"/>
  <c r="A345" i="25"/>
  <c r="A346" i="25"/>
  <c r="A347" i="25"/>
  <c r="A348" i="25"/>
  <c r="A349" i="25"/>
  <c r="A350" i="25"/>
  <c r="A351" i="25"/>
  <c r="A352" i="25"/>
  <c r="A353" i="25"/>
  <c r="A354" i="25"/>
  <c r="A355" i="25"/>
  <c r="A356" i="25"/>
  <c r="A357" i="25"/>
  <c r="A358" i="25"/>
  <c r="A359" i="25"/>
  <c r="A360" i="25"/>
  <c r="A361" i="25"/>
  <c r="A362" i="25"/>
  <c r="A363" i="25"/>
  <c r="A364" i="25"/>
  <c r="A365" i="25"/>
  <c r="A366" i="25"/>
  <c r="A367" i="25"/>
  <c r="A368" i="25"/>
  <c r="A369" i="25"/>
  <c r="A370" i="25"/>
  <c r="A371" i="25"/>
  <c r="A372" i="25"/>
  <c r="A373" i="25"/>
  <c r="A374" i="25"/>
  <c r="A375" i="25"/>
  <c r="A376" i="25"/>
  <c r="A377" i="25"/>
  <c r="A378" i="25"/>
  <c r="A379" i="25"/>
  <c r="A380" i="25"/>
  <c r="A381" i="25"/>
  <c r="A382" i="25"/>
  <c r="A383" i="25"/>
  <c r="A384" i="25"/>
  <c r="A385" i="25"/>
  <c r="A386" i="25"/>
  <c r="A387" i="25"/>
  <c r="A388" i="25"/>
  <c r="A389" i="25"/>
  <c r="A390" i="25"/>
  <c r="A391" i="25"/>
  <c r="A392" i="25"/>
  <c r="A393" i="25"/>
  <c r="A394" i="25"/>
  <c r="A395" i="25"/>
  <c r="A396" i="25"/>
  <c r="A397" i="25"/>
  <c r="A398" i="25"/>
  <c r="A399" i="25"/>
  <c r="A400" i="25"/>
  <c r="A401" i="25"/>
  <c r="A402" i="25"/>
  <c r="A403" i="25"/>
  <c r="A404" i="25"/>
  <c r="A405" i="25"/>
  <c r="A406" i="25"/>
  <c r="A407" i="25"/>
  <c r="A408" i="25"/>
  <c r="A409" i="25"/>
  <c r="A410" i="25"/>
  <c r="A411" i="25"/>
  <c r="A412" i="25"/>
  <c r="A413" i="25"/>
  <c r="A414" i="25"/>
  <c r="A415" i="25"/>
  <c r="A416" i="25"/>
  <c r="A417" i="25"/>
  <c r="A418" i="25"/>
  <c r="A419" i="25"/>
  <c r="A420" i="25"/>
  <c r="A421" i="25"/>
  <c r="A422" i="25"/>
  <c r="A423" i="25"/>
  <c r="A424" i="25"/>
  <c r="A425" i="25"/>
  <c r="A426" i="25"/>
  <c r="A427" i="25"/>
  <c r="A428" i="25"/>
  <c r="A429" i="25"/>
  <c r="A430" i="25"/>
  <c r="A431" i="25"/>
  <c r="A432" i="25"/>
  <c r="A433" i="25"/>
  <c r="A434" i="25"/>
  <c r="A435" i="25"/>
  <c r="A436" i="25"/>
  <c r="A437" i="25"/>
  <c r="A438" i="25"/>
  <c r="A439" i="25"/>
  <c r="A440" i="25"/>
  <c r="A441" i="25"/>
  <c r="A442" i="25"/>
  <c r="A443" i="25"/>
  <c r="A444" i="25"/>
  <c r="A445" i="25"/>
  <c r="A446" i="25"/>
  <c r="A447" i="25"/>
  <c r="A448" i="25"/>
  <c r="A449" i="25"/>
  <c r="A450" i="25"/>
  <c r="A451" i="25"/>
  <c r="A452" i="25"/>
  <c r="A453" i="25"/>
  <c r="A454" i="25"/>
  <c r="A455" i="25"/>
  <c r="A456" i="25"/>
  <c r="A457" i="25"/>
  <c r="A458" i="25"/>
  <c r="A459" i="25"/>
  <c r="A460" i="25"/>
  <c r="A461" i="25"/>
  <c r="A462" i="25"/>
  <c r="A463" i="25"/>
  <c r="A464" i="25"/>
  <c r="A465" i="25"/>
  <c r="A466" i="25"/>
  <c r="A467" i="25"/>
  <c r="A468" i="25"/>
  <c r="A469" i="25"/>
  <c r="A470" i="25"/>
  <c r="A471" i="25"/>
  <c r="A472" i="25"/>
  <c r="A473" i="25"/>
  <c r="A474" i="25"/>
  <c r="A475" i="25"/>
  <c r="A476" i="25"/>
  <c r="A477" i="25"/>
  <c r="A478" i="25"/>
  <c r="A479" i="25"/>
  <c r="A480" i="25"/>
  <c r="A481" i="25"/>
  <c r="A482" i="25"/>
  <c r="A483" i="25"/>
  <c r="A484" i="25"/>
  <c r="A485" i="25"/>
  <c r="A486" i="25"/>
  <c r="A487" i="25"/>
  <c r="A488" i="25"/>
  <c r="A489" i="25"/>
  <c r="A490" i="25"/>
  <c r="A491" i="25"/>
  <c r="A492" i="25"/>
  <c r="A493" i="25"/>
  <c r="A494" i="25"/>
  <c r="A495" i="25"/>
  <c r="A496" i="25"/>
  <c r="A497" i="25"/>
  <c r="A498" i="25"/>
  <c r="A499" i="25"/>
  <c r="A500" i="25"/>
  <c r="A501" i="25"/>
  <c r="A502" i="25"/>
  <c r="A503" i="25"/>
  <c r="A504" i="25"/>
  <c r="A505" i="25"/>
  <c r="A506" i="25"/>
  <c r="A507" i="25"/>
  <c r="A508" i="25"/>
  <c r="A509" i="25"/>
  <c r="A510" i="25"/>
  <c r="A511" i="25"/>
  <c r="A512" i="25"/>
  <c r="A513" i="25"/>
  <c r="A514" i="25"/>
  <c r="A515" i="25"/>
  <c r="A516" i="25"/>
  <c r="A517" i="25"/>
  <c r="A518" i="25"/>
  <c r="A519" i="25"/>
  <c r="A520" i="25"/>
  <c r="A521" i="25"/>
  <c r="A522" i="25"/>
  <c r="A523" i="25"/>
  <c r="A524" i="25"/>
  <c r="A525" i="25"/>
  <c r="A526" i="25"/>
  <c r="A527" i="25"/>
  <c r="A528" i="25"/>
  <c r="A529" i="25"/>
  <c r="A530" i="25"/>
  <c r="A531" i="25"/>
  <c r="A532" i="25"/>
  <c r="A533" i="25"/>
  <c r="A534" i="25"/>
  <c r="A535" i="25"/>
  <c r="A536" i="25"/>
  <c r="A537" i="25"/>
  <c r="A538" i="25"/>
  <c r="A539" i="25"/>
  <c r="A540" i="25"/>
  <c r="A541" i="25"/>
  <c r="A542" i="25"/>
  <c r="A543" i="25"/>
  <c r="A544" i="25"/>
  <c r="A545" i="25"/>
  <c r="A546" i="25"/>
  <c r="A547" i="25"/>
  <c r="A548" i="25"/>
  <c r="A549" i="25"/>
  <c r="A550" i="25"/>
  <c r="A551" i="25"/>
  <c r="A552" i="25"/>
  <c r="A553" i="25"/>
  <c r="A554" i="25"/>
  <c r="A555" i="25"/>
  <c r="A556" i="25"/>
  <c r="A557" i="25"/>
  <c r="A558" i="25"/>
  <c r="A559" i="25"/>
  <c r="A560" i="25"/>
  <c r="A561" i="25"/>
  <c r="A562" i="25"/>
  <c r="A563" i="25"/>
  <c r="A564" i="25"/>
  <c r="A565" i="25"/>
  <c r="A566" i="25"/>
  <c r="A567" i="25"/>
  <c r="A568" i="25"/>
  <c r="A569" i="25"/>
  <c r="A570" i="25"/>
  <c r="A571" i="25"/>
  <c r="A572" i="25"/>
  <c r="A573" i="25"/>
  <c r="A574" i="25"/>
  <c r="A575" i="25"/>
  <c r="A576" i="25"/>
  <c r="A577" i="25"/>
  <c r="A578" i="25"/>
  <c r="A579" i="25"/>
  <c r="A580" i="25"/>
  <c r="A581" i="25"/>
  <c r="A582" i="25"/>
  <c r="A583" i="25"/>
  <c r="A584" i="25"/>
  <c r="A585" i="25"/>
  <c r="A586" i="25"/>
  <c r="A587" i="25"/>
  <c r="A588" i="25"/>
  <c r="A589" i="25"/>
  <c r="A590" i="25"/>
  <c r="A591" i="25"/>
  <c r="A592" i="25"/>
  <c r="A593" i="25"/>
  <c r="A594" i="25"/>
  <c r="A595" i="25"/>
  <c r="A596" i="25"/>
  <c r="A597" i="25"/>
  <c r="A598" i="25"/>
  <c r="A599" i="25"/>
  <c r="A600" i="25"/>
  <c r="A601" i="25"/>
  <c r="A602" i="25"/>
  <c r="A603" i="25"/>
  <c r="A604" i="25"/>
  <c r="A605" i="25"/>
  <c r="A606" i="25"/>
  <c r="A607" i="25"/>
  <c r="A608" i="25"/>
  <c r="A609" i="25"/>
  <c r="A610" i="25"/>
  <c r="A611" i="25"/>
  <c r="A612" i="25"/>
  <c r="A613" i="25"/>
  <c r="A614" i="25"/>
  <c r="A615" i="25"/>
  <c r="A616" i="25"/>
  <c r="A617" i="25"/>
  <c r="A618" i="25"/>
  <c r="A619" i="25"/>
  <c r="A620" i="25"/>
  <c r="A621" i="25"/>
  <c r="A622" i="25"/>
  <c r="A623" i="25"/>
  <c r="A624" i="25"/>
  <c r="A625" i="25"/>
  <c r="A626" i="25"/>
  <c r="A627" i="25"/>
  <c r="A628" i="25"/>
  <c r="A629" i="25"/>
  <c r="A630" i="25"/>
  <c r="A631" i="25"/>
  <c r="A632" i="25"/>
  <c r="A633" i="25"/>
  <c r="A634" i="25"/>
  <c r="A635" i="25"/>
  <c r="A636" i="25"/>
  <c r="A637" i="25"/>
  <c r="A638" i="25"/>
  <c r="A639" i="25"/>
  <c r="A640" i="25"/>
  <c r="A641" i="25"/>
  <c r="A642" i="25"/>
  <c r="A643" i="25"/>
  <c r="A644" i="25"/>
  <c r="A645" i="25"/>
  <c r="A646" i="25"/>
  <c r="A647" i="25"/>
  <c r="A648" i="25"/>
  <c r="A649" i="25"/>
  <c r="A650" i="25"/>
  <c r="A651" i="25"/>
  <c r="A652" i="25"/>
  <c r="A653" i="25"/>
  <c r="A654" i="25"/>
  <c r="A655" i="25"/>
  <c r="A656" i="25"/>
  <c r="A657" i="25"/>
  <c r="A658" i="25"/>
  <c r="A659" i="25"/>
  <c r="A660" i="25"/>
  <c r="A661" i="25"/>
  <c r="A662" i="25"/>
  <c r="A663" i="25"/>
  <c r="A664" i="25"/>
  <c r="A665" i="25"/>
  <c r="A666" i="25"/>
  <c r="A667" i="25"/>
  <c r="A668" i="25"/>
  <c r="A669" i="25"/>
  <c r="A670" i="25"/>
  <c r="A671" i="25"/>
  <c r="A672" i="25"/>
  <c r="A673" i="25"/>
  <c r="A674" i="25"/>
  <c r="A675" i="25"/>
  <c r="A676" i="25"/>
  <c r="A677" i="25"/>
  <c r="A678" i="25"/>
  <c r="A679" i="25"/>
  <c r="A680" i="25"/>
  <c r="A681" i="25"/>
  <c r="A682" i="25"/>
  <c r="A683" i="25"/>
  <c r="A684" i="25"/>
  <c r="A685" i="25"/>
  <c r="A686" i="25"/>
  <c r="A687" i="25"/>
  <c r="A688" i="25"/>
  <c r="A689" i="25"/>
  <c r="A690" i="25"/>
  <c r="A691" i="25"/>
  <c r="A692" i="25"/>
  <c r="A693" i="25"/>
  <c r="A694" i="25"/>
  <c r="A695" i="25"/>
  <c r="A696" i="25"/>
  <c r="A697" i="25"/>
  <c r="A698" i="25"/>
  <c r="A699" i="25"/>
  <c r="A700" i="25"/>
  <c r="A701" i="25"/>
  <c r="A702" i="25"/>
  <c r="A703" i="25"/>
  <c r="A704" i="25"/>
  <c r="A705" i="25"/>
  <c r="A706" i="25"/>
  <c r="A707" i="25"/>
  <c r="A708" i="25"/>
  <c r="A709" i="25"/>
  <c r="A710" i="25"/>
  <c r="A711" i="25"/>
  <c r="A712" i="25"/>
  <c r="A713" i="25"/>
  <c r="A714" i="25"/>
  <c r="A715" i="25"/>
  <c r="A716" i="25"/>
  <c r="A717" i="25"/>
  <c r="A718" i="25"/>
  <c r="A719" i="25"/>
  <c r="A720" i="25"/>
  <c r="A721" i="25"/>
  <c r="A722" i="25"/>
  <c r="A723" i="25"/>
  <c r="A724" i="25"/>
  <c r="A725" i="25"/>
  <c r="A726" i="25"/>
  <c r="A727" i="25"/>
  <c r="A728" i="25"/>
  <c r="A729" i="25"/>
  <c r="A730" i="25"/>
  <c r="A731" i="25"/>
  <c r="A732" i="25"/>
  <c r="A733" i="25"/>
  <c r="A734" i="25"/>
  <c r="A735" i="25"/>
  <c r="A736" i="25"/>
  <c r="A737" i="25"/>
  <c r="A738" i="25"/>
  <c r="A739" i="25"/>
  <c r="A740" i="25"/>
  <c r="A741" i="25"/>
  <c r="A742" i="25"/>
  <c r="A743" i="25"/>
  <c r="A744" i="25"/>
  <c r="A745" i="25"/>
  <c r="A746" i="25"/>
  <c r="A747" i="25"/>
  <c r="A748" i="25"/>
  <c r="A749" i="25"/>
  <c r="A750" i="25"/>
  <c r="A751" i="25"/>
  <c r="A752" i="25"/>
  <c r="A753" i="25"/>
  <c r="A754" i="25"/>
  <c r="A16" i="25"/>
  <c r="A17" i="25"/>
  <c r="A15" i="25"/>
  <c r="B13" i="4"/>
  <c r="B18" i="3" s="1"/>
  <c r="B17" i="4"/>
  <c r="F17" i="4" s="1"/>
  <c r="E1" i="29" l="1"/>
  <c r="B1" i="29"/>
  <c r="A4" i="4" l="1"/>
  <c r="M1" i="15" l="1"/>
  <c r="G1" i="16" l="1"/>
  <c r="J1" i="14"/>
  <c r="G1" i="13"/>
  <c r="F1" i="12"/>
  <c r="K1" i="9"/>
  <c r="H1" i="8"/>
  <c r="H1" i="7"/>
  <c r="F1" i="3"/>
  <c r="B1" i="3"/>
  <c r="C8" i="3"/>
  <c r="C6" i="3"/>
  <c r="A4" i="3"/>
  <c r="L1" i="6"/>
  <c r="G1" i="10"/>
  <c r="J1" i="11"/>
  <c r="E1" i="25"/>
  <c r="B1" i="25"/>
  <c r="I1" i="17"/>
  <c r="G32" i="2" l="1"/>
  <c r="F13" i="3" l="1"/>
  <c r="D18" i="3" s="1"/>
  <c r="B1" i="4"/>
  <c r="C10" i="4"/>
  <c r="D8" i="4"/>
  <c r="C6" i="4"/>
  <c r="F1" i="4"/>
  <c r="G46" i="2"/>
  <c r="D9" i="25"/>
  <c r="E46" i="2" s="1"/>
  <c r="C9" i="25"/>
  <c r="G44" i="2" s="1"/>
  <c r="B9" i="25"/>
  <c r="E44" i="2" s="1"/>
  <c r="G39" i="2"/>
  <c r="G47" i="2" l="1"/>
  <c r="E47" i="2"/>
  <c r="D13" i="4"/>
  <c r="F13" i="4" s="1"/>
  <c r="M15" i="25" s="1"/>
  <c r="H44" i="2"/>
  <c r="H46" i="2"/>
  <c r="H47" i="2" s="1"/>
  <c r="G14" i="16"/>
  <c r="G38" i="2" s="1"/>
  <c r="F13" i="16"/>
  <c r="F12" i="16"/>
  <c r="F11" i="16"/>
  <c r="F10" i="16"/>
  <c r="F9" i="16"/>
  <c r="F8" i="16"/>
  <c r="F7" i="16"/>
  <c r="F6" i="16"/>
  <c r="F5" i="16"/>
  <c r="C1" i="16"/>
  <c r="I21" i="14"/>
  <c r="G37" i="2" s="1"/>
  <c r="H20" i="14"/>
  <c r="H19" i="14"/>
  <c r="H18" i="14"/>
  <c r="H17" i="14"/>
  <c r="H16" i="14"/>
  <c r="H15" i="14"/>
  <c r="H14" i="14"/>
  <c r="H13" i="14"/>
  <c r="H12" i="14"/>
  <c r="H11" i="14"/>
  <c r="H10" i="14"/>
  <c r="H9" i="14"/>
  <c r="C1" i="14"/>
  <c r="F26" i="12"/>
  <c r="B1" i="12"/>
  <c r="C1" i="15"/>
  <c r="M24" i="15"/>
  <c r="G31" i="2" s="1"/>
  <c r="J21" i="15"/>
  <c r="J17" i="15"/>
  <c r="J13" i="15"/>
  <c r="J10" i="15"/>
  <c r="J9" i="15"/>
  <c r="J16" i="9"/>
  <c r="G35" i="2" s="1"/>
  <c r="I15" i="9"/>
  <c r="I14" i="9"/>
  <c r="I13" i="9"/>
  <c r="I12" i="9"/>
  <c r="I11" i="9"/>
  <c r="I10" i="9"/>
  <c r="I9" i="9"/>
  <c r="I8" i="9"/>
  <c r="C1" i="9"/>
  <c r="C1" i="8"/>
  <c r="G15" i="8"/>
  <c r="G34" i="2" s="1"/>
  <c r="F10" i="8"/>
  <c r="J16" i="11"/>
  <c r="G30" i="2" s="1"/>
  <c r="I15" i="11"/>
  <c r="I14" i="11"/>
  <c r="I13" i="11"/>
  <c r="I12" i="11"/>
  <c r="I11" i="11"/>
  <c r="I10" i="11"/>
  <c r="I9" i="11"/>
  <c r="I8" i="11"/>
  <c r="I7" i="11"/>
  <c r="I6" i="11"/>
  <c r="I5" i="11"/>
  <c r="D1" i="11"/>
  <c r="C1" i="10"/>
  <c r="G21" i="10"/>
  <c r="G29" i="2" s="1"/>
  <c r="F20" i="10"/>
  <c r="F19" i="10"/>
  <c r="F18" i="10"/>
  <c r="F17" i="10"/>
  <c r="F16" i="10"/>
  <c r="F15" i="10"/>
  <c r="F14" i="10"/>
  <c r="F13" i="10"/>
  <c r="F12" i="10"/>
  <c r="F11" i="10"/>
  <c r="F10" i="10"/>
  <c r="F9" i="10"/>
  <c r="F8" i="10"/>
  <c r="F7" i="10"/>
  <c r="F6" i="10"/>
  <c r="F5" i="10"/>
  <c r="A32" i="7"/>
  <c r="A31" i="7"/>
  <c r="A30" i="7"/>
  <c r="A29" i="7"/>
  <c r="A28" i="7"/>
  <c r="A27" i="7"/>
  <c r="A26" i="7"/>
  <c r="A25" i="7"/>
  <c r="A24" i="7"/>
  <c r="A23" i="7"/>
  <c r="A22" i="7"/>
  <c r="A21" i="7"/>
  <c r="A20" i="7"/>
  <c r="A19" i="7"/>
  <c r="A18" i="7"/>
  <c r="A17" i="7"/>
  <c r="A16" i="7"/>
  <c r="A15" i="7"/>
  <c r="A14" i="7"/>
  <c r="A13" i="7"/>
  <c r="A12" i="7"/>
  <c r="A11" i="7"/>
  <c r="A10" i="7"/>
  <c r="A9" i="7"/>
  <c r="A8" i="7"/>
  <c r="H33" i="7"/>
  <c r="G33" i="2" s="1"/>
  <c r="G7" i="7"/>
  <c r="B1" i="7"/>
  <c r="D32" i="7"/>
  <c r="E32" i="7" s="1"/>
  <c r="E44" i="6"/>
  <c r="D31" i="7"/>
  <c r="F31" i="7" s="1"/>
  <c r="G31" i="7" s="1"/>
  <c r="E43" i="6"/>
  <c r="D30" i="7"/>
  <c r="F30" i="7" s="1"/>
  <c r="G30" i="7" s="1"/>
  <c r="E42" i="6"/>
  <c r="D29" i="7"/>
  <c r="E29" i="7" s="1"/>
  <c r="E41" i="6"/>
  <c r="D28" i="7"/>
  <c r="E28" i="7" s="1"/>
  <c r="E40" i="6"/>
  <c r="D27" i="7"/>
  <c r="F27" i="7" s="1"/>
  <c r="G27" i="7" s="1"/>
  <c r="E39" i="6"/>
  <c r="D26" i="7"/>
  <c r="F26" i="7" s="1"/>
  <c r="G26" i="7" s="1"/>
  <c r="E38" i="6"/>
  <c r="D25" i="7"/>
  <c r="F25" i="7" s="1"/>
  <c r="G25" i="7" s="1"/>
  <c r="E37" i="6"/>
  <c r="D24" i="7"/>
  <c r="E24" i="7" s="1"/>
  <c r="E36" i="6"/>
  <c r="E35" i="6"/>
  <c r="D22" i="7"/>
  <c r="F22" i="7" s="1"/>
  <c r="G22" i="7" s="1"/>
  <c r="E34" i="6"/>
  <c r="D21" i="7"/>
  <c r="F21" i="7" s="1"/>
  <c r="G21" i="7" s="1"/>
  <c r="E33" i="6"/>
  <c r="D20" i="7"/>
  <c r="E20" i="7" s="1"/>
  <c r="E32" i="6"/>
  <c r="E31" i="6"/>
  <c r="D18" i="7"/>
  <c r="F18" i="7" s="1"/>
  <c r="G18" i="7" s="1"/>
  <c r="E30" i="6"/>
  <c r="D17" i="7"/>
  <c r="F17" i="7" s="1"/>
  <c r="G17" i="7" s="1"/>
  <c r="E29" i="6"/>
  <c r="E28" i="6"/>
  <c r="D15" i="7"/>
  <c r="F15" i="7" s="1"/>
  <c r="G15" i="7" s="1"/>
  <c r="E27" i="6"/>
  <c r="D14" i="7"/>
  <c r="F14" i="7" s="1"/>
  <c r="G14" i="7" s="1"/>
  <c r="E26" i="6"/>
  <c r="D13" i="7"/>
  <c r="F13" i="7" s="1"/>
  <c r="G13" i="7" s="1"/>
  <c r="E25" i="6"/>
  <c r="D12" i="7"/>
  <c r="E12" i="7" s="1"/>
  <c r="E24" i="6"/>
  <c r="E23" i="6"/>
  <c r="D10" i="7"/>
  <c r="F10" i="7" s="1"/>
  <c r="G10" i="7" s="1"/>
  <c r="D9" i="7"/>
  <c r="E9" i="7" s="1"/>
  <c r="E21" i="6"/>
  <c r="E20" i="6"/>
  <c r="E19" i="6"/>
  <c r="E18" i="6"/>
  <c r="B13" i="6"/>
  <c r="B1" i="6"/>
  <c r="H18" i="19"/>
  <c r="G14" i="25" l="1"/>
  <c r="F14" i="25"/>
  <c r="H41" i="6"/>
  <c r="I41" i="6" s="1"/>
  <c r="J41" i="6" s="1"/>
  <c r="K41" i="6" s="1"/>
  <c r="J20" i="15"/>
  <c r="L20" i="15" s="1"/>
  <c r="H22" i="6"/>
  <c r="I22" i="6" s="1"/>
  <c r="J22" i="6" s="1"/>
  <c r="K22" i="6" s="1"/>
  <c r="H26" i="6"/>
  <c r="I26" i="6" s="1"/>
  <c r="J26" i="6" s="1"/>
  <c r="K26" i="6" s="1"/>
  <c r="F14" i="16"/>
  <c r="E38" i="2" s="1"/>
  <c r="H38" i="2" s="1"/>
  <c r="H21" i="14"/>
  <c r="E37" i="2" s="1"/>
  <c r="H37" i="2" s="1"/>
  <c r="I16" i="9"/>
  <c r="E35" i="2" s="1"/>
  <c r="H35" i="2" s="1"/>
  <c r="I16" i="11"/>
  <c r="E30" i="2" s="1"/>
  <c r="H30" i="2" s="1"/>
  <c r="H19" i="6"/>
  <c r="I19" i="6" s="1"/>
  <c r="H27" i="6"/>
  <c r="I27" i="6" s="1"/>
  <c r="H43" i="6"/>
  <c r="I43" i="6" s="1"/>
  <c r="H23" i="6"/>
  <c r="I23" i="6" s="1"/>
  <c r="J23" i="6" s="1"/>
  <c r="K23" i="6" s="1"/>
  <c r="H25" i="6"/>
  <c r="I25" i="6" s="1"/>
  <c r="J25" i="6" s="1"/>
  <c r="K25" i="6" s="1"/>
  <c r="D11" i="7"/>
  <c r="F11" i="7" s="1"/>
  <c r="G11" i="7" s="1"/>
  <c r="H31" i="6"/>
  <c r="I31" i="6" s="1"/>
  <c r="J31" i="6" s="1"/>
  <c r="K31" i="6" s="1"/>
  <c r="H35" i="6"/>
  <c r="I35" i="6" s="1"/>
  <c r="J35" i="6" s="1"/>
  <c r="K35" i="6" s="1"/>
  <c r="H34" i="6"/>
  <c r="I34" i="6" s="1"/>
  <c r="J34" i="6" s="1"/>
  <c r="K34" i="6" s="1"/>
  <c r="H42" i="6"/>
  <c r="I42" i="6" s="1"/>
  <c r="J42" i="6" s="1"/>
  <c r="K42" i="6" s="1"/>
  <c r="F21" i="10"/>
  <c r="J16" i="15"/>
  <c r="L16" i="15" s="1"/>
  <c r="J12" i="15"/>
  <c r="L12" i="15" s="1"/>
  <c r="L17" i="15"/>
  <c r="L13" i="15"/>
  <c r="J15" i="15"/>
  <c r="L15" i="15" s="1"/>
  <c r="L21" i="15"/>
  <c r="J11" i="15"/>
  <c r="L11" i="15" s="1"/>
  <c r="J19" i="15"/>
  <c r="L19" i="15" s="1"/>
  <c r="J14" i="15"/>
  <c r="L14" i="15" s="1"/>
  <c r="J22" i="15"/>
  <c r="L22" i="15" s="1"/>
  <c r="J23" i="15"/>
  <c r="L23" i="15" s="1"/>
  <c r="L10" i="15"/>
  <c r="J18" i="15"/>
  <c r="L18" i="15" s="1"/>
  <c r="F15" i="8"/>
  <c r="E34" i="2" s="1"/>
  <c r="H34" i="2" s="1"/>
  <c r="H20" i="6"/>
  <c r="I20" i="6" s="1"/>
  <c r="J20" i="6" s="1"/>
  <c r="K20" i="6" s="1"/>
  <c r="D23" i="7"/>
  <c r="F23" i="7" s="1"/>
  <c r="G23" i="7" s="1"/>
  <c r="H28" i="6"/>
  <c r="I28" i="6" s="1"/>
  <c r="J28" i="6" s="1"/>
  <c r="K28" i="6" s="1"/>
  <c r="H18" i="6"/>
  <c r="I18" i="6" s="1"/>
  <c r="J18" i="6" s="1"/>
  <c r="K18" i="6" s="1"/>
  <c r="H29" i="6"/>
  <c r="I29" i="6" s="1"/>
  <c r="J29" i="6" s="1"/>
  <c r="K29" i="6" s="1"/>
  <c r="H33" i="6"/>
  <c r="I33" i="6" s="1"/>
  <c r="J33" i="6" s="1"/>
  <c r="K33" i="6" s="1"/>
  <c r="H44" i="6"/>
  <c r="I44" i="6" s="1"/>
  <c r="D8" i="7"/>
  <c r="E8" i="7" s="1"/>
  <c r="H32" i="6"/>
  <c r="I32" i="6" s="1"/>
  <c r="H36" i="6"/>
  <c r="I36" i="6" s="1"/>
  <c r="J36" i="6" s="1"/>
  <c r="K36" i="6" s="1"/>
  <c r="H30" i="6"/>
  <c r="I30" i="6" s="1"/>
  <c r="J30" i="6" s="1"/>
  <c r="K30" i="6" s="1"/>
  <c r="H37" i="6"/>
  <c r="I37" i="6" s="1"/>
  <c r="J37" i="6" s="1"/>
  <c r="K37" i="6" s="1"/>
  <c r="H40" i="6"/>
  <c r="I40" i="6" s="1"/>
  <c r="J40" i="6" s="1"/>
  <c r="K40" i="6" s="1"/>
  <c r="D16" i="7"/>
  <c r="E16" i="7" s="1"/>
  <c r="H39" i="6"/>
  <c r="I39" i="6" s="1"/>
  <c r="J39" i="6" s="1"/>
  <c r="K39" i="6" s="1"/>
  <c r="H38" i="6"/>
  <c r="I38" i="6" s="1"/>
  <c r="J38" i="6" s="1"/>
  <c r="K38" i="6" s="1"/>
  <c r="D19" i="7"/>
  <c r="F19" i="7" s="1"/>
  <c r="G19" i="7" s="1"/>
  <c r="H21" i="6"/>
  <c r="I21" i="6" s="1"/>
  <c r="J21" i="6" s="1"/>
  <c r="K21" i="6" s="1"/>
  <c r="H24" i="6"/>
  <c r="I24" i="6" s="1"/>
  <c r="J24" i="6" s="1"/>
  <c r="K24" i="6" s="1"/>
  <c r="F12" i="7"/>
  <c r="G12" i="7" s="1"/>
  <c r="E13" i="7"/>
  <c r="F9" i="7"/>
  <c r="G9" i="7" s="1"/>
  <c r="F29" i="7"/>
  <c r="G29" i="7" s="1"/>
  <c r="E25" i="7"/>
  <c r="F28" i="7"/>
  <c r="G28" i="7" s="1"/>
  <c r="E17" i="7"/>
  <c r="F20" i="7"/>
  <c r="G20" i="7" s="1"/>
  <c r="F32" i="7"/>
  <c r="G32" i="7" s="1"/>
  <c r="E21" i="7"/>
  <c r="F24" i="7"/>
  <c r="G24" i="7" s="1"/>
  <c r="E14" i="7"/>
  <c r="E22" i="7"/>
  <c r="E30" i="7"/>
  <c r="E27" i="7"/>
  <c r="E10" i="7"/>
  <c r="E18" i="7"/>
  <c r="E26" i="7"/>
  <c r="E15" i="7"/>
  <c r="E31" i="7"/>
  <c r="J27" i="6" l="1"/>
  <c r="K27" i="6" s="1"/>
  <c r="F16" i="7"/>
  <c r="G16" i="7" s="1"/>
  <c r="J19" i="6"/>
  <c r="K19" i="6" s="1"/>
  <c r="J43" i="6"/>
  <c r="K43" i="6" s="1"/>
  <c r="E23" i="7"/>
  <c r="J44" i="6"/>
  <c r="K44" i="6" s="1"/>
  <c r="E11" i="7"/>
  <c r="L45" i="6"/>
  <c r="G28" i="2" s="1"/>
  <c r="E29" i="2"/>
  <c r="L24" i="15"/>
  <c r="E31" i="2" s="1"/>
  <c r="H31" i="2" s="1"/>
  <c r="J32" i="6"/>
  <c r="K32" i="6" s="1"/>
  <c r="E19" i="7"/>
  <c r="F8" i="7"/>
  <c r="G8" i="7" s="1"/>
  <c r="F10" i="13"/>
  <c r="G33" i="7" l="1"/>
  <c r="E33" i="2" s="1"/>
  <c r="H33" i="2" s="1"/>
  <c r="K45" i="6"/>
  <c r="E28" i="2" s="1"/>
  <c r="H28" i="2" s="1"/>
  <c r="H29" i="2"/>
  <c r="B1" i="17"/>
  <c r="B1" i="13"/>
  <c r="C1" i="5"/>
  <c r="F42" i="19" l="1"/>
  <c r="F39" i="19"/>
  <c r="F38" i="19"/>
  <c r="F37" i="19"/>
  <c r="F36" i="19"/>
  <c r="F31" i="19"/>
  <c r="F27" i="19"/>
  <c r="D39" i="19" s="1"/>
  <c r="F26" i="19"/>
  <c r="D38" i="19" s="1"/>
  <c r="F25" i="19"/>
  <c r="D37" i="19" s="1"/>
  <c r="F24" i="19"/>
  <c r="D36" i="19" s="1"/>
  <c r="F23" i="19"/>
  <c r="D35" i="19" s="1"/>
  <c r="F22" i="19"/>
  <c r="D34" i="19" s="1"/>
  <c r="F21" i="19"/>
  <c r="D33" i="19" s="1"/>
  <c r="F33" i="19" s="1"/>
  <c r="F20" i="19"/>
  <c r="D32" i="19" s="1"/>
  <c r="F19" i="19"/>
  <c r="B39" i="19"/>
  <c r="B38" i="19"/>
  <c r="B37" i="19"/>
  <c r="B36" i="19"/>
  <c r="B35" i="19"/>
  <c r="F35" i="19" s="1"/>
  <c r="B34" i="19"/>
  <c r="B33" i="19"/>
  <c r="F8" i="19"/>
  <c r="B32" i="19" s="1"/>
  <c r="F7" i="19"/>
  <c r="J4" i="19"/>
  <c r="J2" i="19"/>
  <c r="E39" i="2"/>
  <c r="H39" i="2" s="1"/>
  <c r="G19" i="13"/>
  <c r="G36" i="2" s="1"/>
  <c r="G40" i="2" s="1"/>
  <c r="F18" i="13"/>
  <c r="F17" i="13"/>
  <c r="F16" i="13"/>
  <c r="F15" i="13"/>
  <c r="F14" i="13"/>
  <c r="F13" i="13"/>
  <c r="F12" i="13"/>
  <c r="F11" i="13"/>
  <c r="I40" i="5"/>
  <c r="I30" i="5"/>
  <c r="I23" i="5"/>
  <c r="I13" i="5"/>
  <c r="F34" i="19" l="1"/>
  <c r="I33" i="5"/>
  <c r="G24" i="2" s="1"/>
  <c r="F32" i="19"/>
  <c r="D44" i="19"/>
  <c r="G23" i="2"/>
  <c r="K36" i="5"/>
  <c r="J36" i="5"/>
  <c r="G48" i="2"/>
  <c r="F19" i="13"/>
  <c r="E36" i="2" s="1"/>
  <c r="F40" i="19" l="1"/>
  <c r="B44" i="19" s="1"/>
  <c r="F44" i="19" s="1"/>
  <c r="H36" i="2"/>
  <c r="G22" i="2"/>
  <c r="F18" i="3"/>
  <c r="G21" i="2" s="1"/>
  <c r="Q21" i="2" s="1"/>
  <c r="K20" i="2" l="1"/>
  <c r="J20" i="2"/>
  <c r="F28" i="12"/>
  <c r="F31" i="12" s="1"/>
  <c r="F33" i="12" s="1"/>
  <c r="E32" i="2" s="1"/>
  <c r="H32" i="2" s="1"/>
  <c r="H40" i="2" s="1"/>
  <c r="H48" i="2" s="1"/>
  <c r="E43" i="2"/>
  <c r="G25" i="2"/>
  <c r="E40" i="2" l="1"/>
  <c r="E48" i="2" s="1"/>
  <c r="G43" i="2"/>
  <c r="Q40" i="2" l="1"/>
  <c r="K39" i="2"/>
  <c r="J39" i="2"/>
  <c r="J47" i="2"/>
  <c r="K47" i="2"/>
  <c r="H43" i="2"/>
</calcChain>
</file>

<file path=xl/sharedStrings.xml><?xml version="1.0" encoding="utf-8"?>
<sst xmlns="http://schemas.openxmlformats.org/spreadsheetml/2006/main" count="1409" uniqueCount="944">
  <si>
    <t>BUDGET INSTRUCTIONS</t>
  </si>
  <si>
    <t>PLEASE READ PRIOR TO BEGINNING THE BUDGET</t>
  </si>
  <si>
    <t>North Carolina Department of Health and Human Services</t>
  </si>
  <si>
    <t>Nutrition Services Branch</t>
  </si>
  <si>
    <t>Special Nutrition Programs</t>
  </si>
  <si>
    <t>Child and Adult Care Food Program</t>
  </si>
  <si>
    <t>Excel Worksheet</t>
  </si>
  <si>
    <t>Required ?</t>
  </si>
  <si>
    <t>Notes</t>
  </si>
  <si>
    <t>Yes</t>
  </si>
  <si>
    <t>Includes</t>
  </si>
  <si>
    <t>C – Other Income &amp; Excess Balance</t>
  </si>
  <si>
    <t>Federal Income Sources (if applicable)</t>
  </si>
  <si>
    <t>Other Income Sources</t>
  </si>
  <si>
    <t xml:space="preserve">No </t>
  </si>
  <si>
    <t>Requires Specific Prior Written Approval (SPWA)</t>
  </si>
  <si>
    <t>(unless CACFP funds are used for this item)</t>
  </si>
  <si>
    <t>Requires three quotes</t>
  </si>
  <si>
    <t>No</t>
  </si>
  <si>
    <t>Examples: copy paper, toner, postage</t>
  </si>
  <si>
    <t>Cost allocation plan is required if the items are not used 100% by CACFP</t>
  </si>
  <si>
    <t xml:space="preserve">Yes  </t>
  </si>
  <si>
    <t>Includes costs for communication services purchased or leased (phones, cell phones) – must be in Institution’s business name</t>
  </si>
  <si>
    <t>Requires cost allocation plan if not used 100% by CACFP</t>
  </si>
  <si>
    <t>Specific Prior Written Approval is required for Special lease arrangements - capital leases, sale-with-lease-back leases, less-than-arms-length transactions involving space/building rental, and lease with option-to-purchase.</t>
  </si>
  <si>
    <t xml:space="preserve">Documentation required to be attached and submitted with the budget: </t>
  </si>
  <si>
    <t>1) Documentation to support percentage allocated to CACFP (allocation methodology).</t>
  </si>
  <si>
    <t xml:space="preserve">2) Copy of premium or documentation indication type and cost of insurance.   </t>
  </si>
  <si>
    <t>Includes contracted services such as bookkeeping, auditing, legal services</t>
  </si>
  <si>
    <t>Documentation required:</t>
  </si>
  <si>
    <t xml:space="preserve">1) Copies of all contracts and estimates (quotes) from three sources. </t>
  </si>
  <si>
    <r>
      <t>2) Documentation to support percentage allocated to CACFP must be attached (cost allocation plan).</t>
    </r>
    <r>
      <rPr>
        <b/>
        <sz val="11"/>
        <color rgb="FF000000"/>
        <rFont val="Calibri"/>
        <family val="2"/>
      </rPr>
      <t xml:space="preserve"> </t>
    </r>
  </si>
  <si>
    <t>Examples: travel for training or monitoring sponsored homes; travel for CACFP training or conferences</t>
  </si>
  <si>
    <t xml:space="preserve">Indirect costs must be supported by the cost allocation plan that assigns an indirect cost rate. </t>
  </si>
  <si>
    <t>Program Year:  October 1, 2018 - September 30, 2019</t>
  </si>
  <si>
    <t>SPONSOR PROFILE</t>
  </si>
  <si>
    <t xml:space="preserve">2.  Agreement Number:  </t>
  </si>
  <si>
    <t xml:space="preserve">4.  Do you operate the CACFP in other States?      </t>
  </si>
  <si>
    <t xml:space="preserve">* A cost allocation plan to determine an equitable distribution of the administrative costs between the states must be used and the plan submitted. </t>
  </si>
  <si>
    <t>Original</t>
  </si>
  <si>
    <t>Amendment 1</t>
  </si>
  <si>
    <t>Amendment 2</t>
  </si>
  <si>
    <t xml:space="preserve">6.  Are you a multi-purpose organization operating other programs in addition to CACFP?    </t>
  </si>
  <si>
    <t>Amendment 3</t>
  </si>
  <si>
    <t>Amendment 4</t>
  </si>
  <si>
    <t>d.</t>
  </si>
  <si>
    <t>Amendment 5</t>
  </si>
  <si>
    <t xml:space="preserve">     b.</t>
  </si>
  <si>
    <t>e.</t>
  </si>
  <si>
    <t>Amendment 6</t>
  </si>
  <si>
    <t xml:space="preserve">     c.</t>
  </si>
  <si>
    <t>f.</t>
  </si>
  <si>
    <t>REVENUE</t>
  </si>
  <si>
    <t>Income Source</t>
  </si>
  <si>
    <t>Total Annual Expense                   (A)</t>
  </si>
  <si>
    <t>CACFP Funded                     (B)</t>
  </si>
  <si>
    <t>CERTIFICATION AND SIGNATURE (PAPER SUBMISSION ONLY)</t>
  </si>
  <si>
    <t>The representations made herein on behalf of the Institution are true and correct to the best of my knowledge.  I understand that these representations are being made in connection with the receipt of federal funds and that deliberate misrepresentation may subject me to prosecution under applicable state and federal criminal statutes.</t>
  </si>
  <si>
    <t>Signature of Owner or Board Chairman</t>
  </si>
  <si>
    <t>Date</t>
  </si>
  <si>
    <t>Printed Name</t>
  </si>
  <si>
    <t>Institution:</t>
  </si>
  <si>
    <t xml:space="preserve">Institution: </t>
  </si>
  <si>
    <t xml:space="preserve">Agreement Number:  </t>
  </si>
  <si>
    <t>x</t>
  </si>
  <si>
    <t>=</t>
  </si>
  <si>
    <t>Check</t>
  </si>
  <si>
    <t xml:space="preserve">Other Income includes other funds that will be available to supplement the CACFP.  Refer to Food and Nutrition Service (FNS) Instruction 796-2 Revision 4, IX D 6 for examples of "other income".  List the income source and the amount expected to be received. </t>
  </si>
  <si>
    <t>#</t>
  </si>
  <si>
    <t xml:space="preserve">CFDA No. </t>
  </si>
  <si>
    <t>Program Title</t>
  </si>
  <si>
    <t>Federal Award ID</t>
  </si>
  <si>
    <t>Pass-through Y/N</t>
  </si>
  <si>
    <t>Award Year</t>
  </si>
  <si>
    <t>Amount Received</t>
  </si>
  <si>
    <t>Total Income Award for use in CACFP</t>
  </si>
  <si>
    <t>Total Federal Income Sources:</t>
  </si>
  <si>
    <t>Other Income Source</t>
  </si>
  <si>
    <t>Total Income Available for use in CACFP</t>
  </si>
  <si>
    <t>Total Other Income Sources:</t>
  </si>
  <si>
    <t>Carry Over from Other Nutrition Programs (NON-CACFP FUNDS ONLY)</t>
  </si>
  <si>
    <t>1.</t>
  </si>
  <si>
    <t>2.</t>
  </si>
  <si>
    <t>3.</t>
  </si>
  <si>
    <t>Total Non-CACFP Carry Over:</t>
  </si>
  <si>
    <t>Total Federal and Other Income Sources:</t>
  </si>
  <si>
    <t>Total CACFP Carry Over:</t>
  </si>
  <si>
    <t xml:space="preserve">CFDA - (Catalog of Federal Domestic Assistance) number means the number assigned to a Federal Program) </t>
  </si>
  <si>
    <t>Administrative Labor and Taxes</t>
  </si>
  <si>
    <t>Specific Prior Written Approval Obtained to work MORE THAN 173.33 hours per month for CACFP?</t>
  </si>
  <si>
    <t>If "yes", include documentation in application</t>
  </si>
  <si>
    <t>If "Yes", Approved Number of Hours is? If "No", LEAVE BLANK</t>
  </si>
  <si>
    <t xml:space="preserve"> Employees</t>
  </si>
  <si>
    <t>Totals</t>
  </si>
  <si>
    <t>Funding</t>
  </si>
  <si>
    <t xml:space="preserve">Employee Name </t>
  </si>
  <si>
    <t xml:space="preserve">Classify Duties:         a.   Administrative       b.   Accounting                 c.   Monitoring                  d.   Training            </t>
  </si>
  <si>
    <t>Gross Monthly Wages</t>
  </si>
  <si>
    <t>Gross Monthly Wages Attributable to CACFP</t>
  </si>
  <si>
    <t>Total Monthly Employer Taxes Attributable to CACFP</t>
  </si>
  <si>
    <t>EX:  Benny Johnson</t>
  </si>
  <si>
    <t>A = 25%, B = 75%</t>
  </si>
  <si>
    <t>EX: Sally Creger</t>
  </si>
  <si>
    <t>B = 100%</t>
  </si>
  <si>
    <t>Grand Totals</t>
  </si>
  <si>
    <t>Worksheet Requires General Approval in the Budget except for the following:</t>
  </si>
  <si>
    <t>Percentage Attributed to CACFP</t>
  </si>
  <si>
    <t>EX:  Tom Jones</t>
  </si>
  <si>
    <t>a = Health, c = Life</t>
  </si>
  <si>
    <t xml:space="preserve"> </t>
  </si>
  <si>
    <t>Column</t>
  </si>
  <si>
    <t>Total Annual Food Service Expense</t>
  </si>
  <si>
    <t>Cost Allocation Plan:</t>
  </si>
  <si>
    <t>Columns</t>
  </si>
  <si>
    <t>Ex.  Copier</t>
  </si>
  <si>
    <t>Straight Line</t>
  </si>
  <si>
    <t>Total</t>
  </si>
  <si>
    <t>Cost Allocation Plan</t>
  </si>
  <si>
    <t>USEFUL LIFE GUIDELINES</t>
  </si>
  <si>
    <t>Life/Est.</t>
  </si>
  <si>
    <t>(years)</t>
  </si>
  <si>
    <t>Computer, Software</t>
  </si>
  <si>
    <t>Telephone Equipment</t>
  </si>
  <si>
    <t>Percentage Allocated to CACFP</t>
  </si>
  <si>
    <t>Note: Each row with a percentage allocated to CACFP less than 100% requires a cost allocation plan.</t>
  </si>
  <si>
    <t>2.      Provide information pertaining to the Lessor/Landlord:</t>
  </si>
  <si>
    <t xml:space="preserve">Lessor:  </t>
  </si>
  <si>
    <t>Zip</t>
  </si>
  <si>
    <t>Contact Person:</t>
  </si>
  <si>
    <t>Telephone Number:</t>
  </si>
  <si>
    <t>3.  Terms of the Lease:</t>
  </si>
  <si>
    <t>Beginning Date</t>
  </si>
  <si>
    <t>Ending Date</t>
  </si>
  <si>
    <t>4.  Lease Cost Allocation Plan:</t>
  </si>
  <si>
    <t xml:space="preserve">b.  Monthly Amount of Utilities </t>
  </si>
  <si>
    <t>c.  Total Lease and Utilities</t>
  </si>
  <si>
    <t>e.  Monthly Cost for CACFP</t>
  </si>
  <si>
    <t>f.  Annual Expense for CACFP Operations</t>
  </si>
  <si>
    <t xml:space="preserve">Insurance Premiums </t>
  </si>
  <si>
    <t xml:space="preserve">Type of Insurance  </t>
  </si>
  <si>
    <t>Policy #</t>
  </si>
  <si>
    <t>Name of Company</t>
  </si>
  <si>
    <t>Total Insurance Cost</t>
  </si>
  <si>
    <t xml:space="preserve">Note: Each row with a percentage allocated to CACFP less than 100% requires a cost allocation plan. </t>
  </si>
  <si>
    <t>Rate</t>
  </si>
  <si>
    <t>Monthly Averages</t>
  </si>
  <si>
    <t>Employee Name</t>
  </si>
  <si>
    <t>Enter the purpose and location for the administrative travel.</t>
  </si>
  <si>
    <t xml:space="preserve">Worksheet Requires General Approval in the Budget. </t>
  </si>
  <si>
    <t xml:space="preserve"> Indirect Costs</t>
  </si>
  <si>
    <t>Computation of Indirect Costs</t>
  </si>
  <si>
    <t>Type of Costs</t>
  </si>
  <si>
    <t>Total Indirect Costs</t>
  </si>
  <si>
    <t>SPECIFIC PRIOR WRITTEN APPROVAL REQUEST FORM</t>
  </si>
  <si>
    <t xml:space="preserve">Institution Name:  </t>
  </si>
  <si>
    <t xml:space="preserve">Agreement #:   </t>
  </si>
  <si>
    <t xml:space="preserve">Program Year: </t>
  </si>
  <si>
    <t xml:space="preserve">Estimated Date of Purchase: </t>
  </si>
  <si>
    <t xml:space="preserve">Worksheet: </t>
  </si>
  <si>
    <t xml:space="preserve">Specific Cost Items with Description:     </t>
  </si>
  <si>
    <t xml:space="preserve">Estimated Cost of item:  </t>
  </si>
  <si>
    <t>Signature of Institution Staff:</t>
  </si>
  <si>
    <t>Date:</t>
  </si>
  <si>
    <t>COST ALLOCATION PLAN</t>
  </si>
  <si>
    <t>(A)  Total Facility Square Footage:</t>
  </si>
  <si>
    <t>X</t>
  </si>
  <si>
    <t>Length (ft.)</t>
  </si>
  <si>
    <t>Width (ft.)</t>
  </si>
  <si>
    <t>Total S.F.</t>
  </si>
  <si>
    <t>Example:</t>
  </si>
  <si>
    <t>(B) *</t>
  </si>
  <si>
    <t>(C)</t>
  </si>
  <si>
    <t>(D)</t>
  </si>
  <si>
    <t>Time</t>
  </si>
  <si>
    <t>Time Room is Actually Used for CACFP (Hrs)</t>
  </si>
  <si>
    <t>Total Time Room is Used (Hrs)</t>
  </si>
  <si>
    <t>Percentage of Time Room is Used for CACFP</t>
  </si>
  <si>
    <t>Room 1</t>
  </si>
  <si>
    <t>Room 2</t>
  </si>
  <si>
    <t>Room 3</t>
  </si>
  <si>
    <t>Room 4</t>
  </si>
  <si>
    <t>Room 5</t>
  </si>
  <si>
    <t>Room 6</t>
  </si>
  <si>
    <t>Room 7</t>
  </si>
  <si>
    <t>Room 8</t>
  </si>
  <si>
    <t>(E)</t>
  </si>
  <si>
    <t>(F)</t>
  </si>
  <si>
    <t>(G)</t>
  </si>
  <si>
    <t>Space</t>
  </si>
  <si>
    <t>Length of   Room (ft.)</t>
  </si>
  <si>
    <t>Width of Room (ft.)</t>
  </si>
  <si>
    <t>Room Sq. Footage</t>
  </si>
  <si>
    <t>(H)</t>
  </si>
  <si>
    <t>Percentage of Time Room is Used for  CACFP</t>
  </si>
  <si>
    <t>CACFP Square Footage</t>
  </si>
  <si>
    <r>
      <t>(I)</t>
    </r>
    <r>
      <rPr>
        <b/>
        <sz val="10"/>
        <rFont val="Arial"/>
        <family val="2"/>
      </rPr>
      <t xml:space="preserve"> TOTAL of Column H:</t>
    </r>
  </si>
  <si>
    <t>Topic</t>
  </si>
  <si>
    <t>Section</t>
  </si>
  <si>
    <t>Page #</t>
  </si>
  <si>
    <t>Specific Item</t>
  </si>
  <si>
    <t>Prior Approval</t>
  </si>
  <si>
    <t>SPWA</t>
  </si>
  <si>
    <t>FNSRO Approval</t>
  </si>
  <si>
    <t>Advertising &amp; Public Relations Costs</t>
  </si>
  <si>
    <t>3 a (2)</t>
  </si>
  <si>
    <t>Public relation costs for pamphlets, news releases &amp; other information services</t>
  </si>
  <si>
    <t>YES</t>
  </si>
  <si>
    <t>Communications</t>
  </si>
  <si>
    <t>8 a (1)</t>
  </si>
  <si>
    <t>Cellular phones &amp; pagers owned or leased by the institution – SAs must impose prior approval or specific prior written approval</t>
  </si>
  <si>
    <t>Contributions &amp; Donation Costs</t>
  </si>
  <si>
    <t>10 a</t>
  </si>
  <si>
    <t>Costs required to make goods or services donated to the institution usable for the Program</t>
  </si>
  <si>
    <t>Day Care Home Licensing Standards Costs</t>
  </si>
  <si>
    <t>12 a (1,2 &amp; 3)</t>
  </si>
  <si>
    <t>Supplies such as smoke detectors &amp; fire extinguishers; minor alterations such as adding handrails; and the costs of fire &amp; safety inspections &amp; licensing fees that are required to permit an income eligible day care home to meet licensing approval standards</t>
  </si>
  <si>
    <t>Depreciation and Use Allowance</t>
  </si>
  <si>
    <t>13 b</t>
  </si>
  <si>
    <t>All space and facility depreciation methods other than 30 year straight line or method used &amp; accepted for Federal income tax reporting purposes</t>
  </si>
  <si>
    <t xml:space="preserve">13 a  (1) </t>
  </si>
  <si>
    <t>For publicly owned buildings, the amount assigned as the acquisition cost</t>
  </si>
  <si>
    <t>13 d (1)(a)</t>
  </si>
  <si>
    <t>All equipment depreciation methods other than 15 year straight line depreciation or method used &amp; accepted for Federal income tax reporting purposes</t>
  </si>
  <si>
    <t xml:space="preserve">13 d (1)(c)  </t>
  </si>
  <si>
    <t>Unknown acquisition cost</t>
  </si>
  <si>
    <t>Employee Morale, Health, &amp; Welfare Costs &amp; Credits</t>
  </si>
  <si>
    <t>All costs in this category</t>
  </si>
  <si>
    <t>Expensing Equipment and Other Property</t>
  </si>
  <si>
    <t>16 a</t>
  </si>
  <si>
    <t>The program’s share of the cost for most equipment &amp; improvements can be directly expensed (NOTE: see 16 b for unallowable costs.)</t>
  </si>
  <si>
    <t>Facilities &amp; Space Costs</t>
  </si>
  <si>
    <t>17 a (3)</t>
  </si>
  <si>
    <t>The costs for rearrangement &amp; alterations to facilities owned by the institution that are necessary for efficient and effective program operations but do not result in capital improvements (NOTE: See 17 b for unallowable costs.)</t>
  </si>
  <si>
    <t>Insurance</t>
  </si>
  <si>
    <t>21 a (2)(a)</t>
  </si>
  <si>
    <t>Costs of other insurance maintained by the institution in connection with the general activities of the Program when the type, extent, &amp; costs of coverage is in accordance with general State or local government policy and sound business practices;</t>
  </si>
  <si>
    <t>21 a (2)(b)</t>
  </si>
  <si>
    <t>Costs of insurance or contributions to any self insurance reserve covering the risk, loss, or damage to Federal Government property to the extent that the institution is liable for such loss or damage;</t>
  </si>
  <si>
    <t>21 a (2)(c)</t>
  </si>
  <si>
    <t>Cost of directors and officers insurance provided that the insurance policy actually provides liability coverage related to the CACFP and, if the policy also provides coverage for non-CACFP liability, the CACFP share of the cost is properly allocated.</t>
  </si>
  <si>
    <t>21 a (2)(d)</t>
  </si>
  <si>
    <t>Contributions to a reserve for self insurance to the extent that the reserve meets State insurance requirements and the type of coverage, extent of coverage, and the rates and premiums would have been allowed had insurance been purchased to cover the risks.</t>
  </si>
  <si>
    <t>Interest, Fund Raising, &amp; Other Financial Costs</t>
  </si>
  <si>
    <t>22 a  (1) (a) i</t>
  </si>
  <si>
    <t>Stop payment charges for facility advance and reimbursement payments and other Program disbursements, whether by check or EFT</t>
  </si>
  <si>
    <t>22 a (1) (a) ii</t>
  </si>
  <si>
    <t xml:space="preserve">Program account reconciliation and analysis fees, including the allocated share of fees charged for commingled accounts </t>
  </si>
  <si>
    <t>22 a (2)</t>
  </si>
  <si>
    <t>Interest incurred after 10/1/98, for nonprofit private institutions and after 10/1/80, for public institutions on institutional debt used to acquire or replace allowable equipment or other property or make allowable improvements (NOTE:  See unallowable costs.)</t>
  </si>
  <si>
    <t>22 c (1)</t>
  </si>
  <si>
    <t>Arms-length transactions involving loans or
financial transactions (NOTE: See section on information required when requesting specific prior written approval.)</t>
  </si>
  <si>
    <t>22 c (2)</t>
  </si>
  <si>
    <t>Less-than-arms-length transactions involving loans or financial transactions (NOTE: See section on information needed when requesting specific prior written approval.)</t>
  </si>
  <si>
    <t>Labor Costs</t>
  </si>
  <si>
    <t>23 d (1)</t>
  </si>
  <si>
    <t>Compensation to members of nonprofit
institutions, trustees, directors, associates,
officers or the immediate families thereof</t>
  </si>
  <si>
    <t>23 d (2)</t>
  </si>
  <si>
    <t xml:space="preserve">Stipends to compensate board members for the costs of attending corporate meetings when program business is conducted </t>
  </si>
  <si>
    <t>23 d (3)</t>
  </si>
  <si>
    <t xml:space="preserve">Any change to an institution’s compensation policy that results in a substantial increase in the institution’s level of compensation to an individual or all employees </t>
  </si>
  <si>
    <t>VI D 3</t>
  </si>
  <si>
    <t>Excess funds from an institution’s nonprofit food service account used for increases in salaries or fringe benefit costs to improve food service operations, principally for the benefit of the participants.</t>
  </si>
  <si>
    <t>Overtime, Holiday Pay, and Compensatory Leave</t>
  </si>
  <si>
    <t>23 h</t>
  </si>
  <si>
    <t>Payment of overtime, holiday pay for work performed on a non-work holiday &amp; compensatory leave (NOTE: See section regarding exceptions.)</t>
  </si>
  <si>
    <t>23 i</t>
  </si>
  <si>
    <t>Incentive payments and awards (except for awards of minimal value, see item 23 (i)(6).)</t>
  </si>
  <si>
    <t>Severance Pay</t>
  </si>
  <si>
    <t>23 j</t>
  </si>
  <si>
    <t>Severance pay when it does not constitute excess compensation and is required by law, written employer/employee agreement, written policies of the institution, or the terms of a negotiated written labor relations agreement</t>
  </si>
  <si>
    <t>Deferred Compensation</t>
  </si>
  <si>
    <t>23 k (1)</t>
  </si>
  <si>
    <t>Deferred compensation when SA determines the deferral is in best interest of the Program and it does not represent the establishment of a contingency fund, an attempt to defer compensation as a result of an overclaim, repayment request, or funding limitation or an attempt to acquire Program funds for unallowable cost purposes</t>
  </si>
  <si>
    <t>23 k (11)</t>
  </si>
  <si>
    <t>Amendments or modifications to approved deferral plans</t>
  </si>
  <si>
    <t>Legal Expenses &amp; Other Professional Services</t>
  </si>
  <si>
    <t>24 a (1)</t>
  </si>
  <si>
    <t>The sponsoring organization’s cost to pursue administrative and judicial recovery of funds due from sponsored facilities</t>
  </si>
  <si>
    <t>24 a (2)</t>
  </si>
  <si>
    <t>The institution’s costs for services performed by individuals who are not officers, employees or members of the institution (NOTE: See section for additional information.)</t>
  </si>
  <si>
    <t>Management Studies</t>
  </si>
  <si>
    <t>The cost of studies directly related to the Program that are performed by entities other than the institution itself</t>
  </si>
  <si>
    <t>Materials &amp; Supplies</t>
  </si>
  <si>
    <t>SAs may establish specific prior written approval requirements for durable supply acquisitions</t>
  </si>
  <si>
    <t xml:space="preserve"> SA Decision</t>
  </si>
  <si>
    <t>Meetings &amp; Conferences</t>
  </si>
  <si>
    <t>28 a (1)</t>
  </si>
  <si>
    <t>Travel &amp; registration fees for attending meetings &amp; conferences devoted solely to the CACFP</t>
  </si>
  <si>
    <t xml:space="preserve">YES </t>
  </si>
  <si>
    <t>28 a (2)</t>
  </si>
  <si>
    <t>Allocated share of travel &amp; registration fees when CACFP is only a portion of a larger child &amp; adult care related agenda</t>
  </si>
  <si>
    <t>Membership, Subscriptions, &amp; Professional Organization Activities</t>
  </si>
  <si>
    <t>29 a (4)</t>
  </si>
  <si>
    <t>Costs of public and not for profit institutions memberships in civic or community organizations</t>
  </si>
  <si>
    <t>Participant Training &amp; Other Participant Support Costs</t>
  </si>
  <si>
    <t>30 a (1)</t>
  </si>
  <si>
    <t>Training-administrative costs (NOTE: see section for a list of these costs.)</t>
  </si>
  <si>
    <t>30 a (2)</t>
  </si>
  <si>
    <t>Training-operating costs (NOTE: see section for a list of these costs.)</t>
  </si>
  <si>
    <t>30 a (3)</t>
  </si>
  <si>
    <t>Facility appeal costs (NOTE: see section for more information.)</t>
  </si>
  <si>
    <t>Proposal Costs</t>
  </si>
  <si>
    <t>Costs for preparing proposals on potential FNS Child Nutrition Program grants</t>
  </si>
  <si>
    <t>Publication, Printing &amp; Reproduction</t>
  </si>
  <si>
    <t xml:space="preserve">All allowable costs  </t>
  </si>
  <si>
    <t>Purchased Services – Other</t>
  </si>
  <si>
    <t>34 a  (1) (a)</t>
  </si>
  <si>
    <t>Arms-length transactions for the maintenance, repair or upkeep of administrative &amp; food service equipment that neither adds to its permanent value nor prolongs its intended life</t>
  </si>
  <si>
    <t>34 a  (1) (b)</t>
  </si>
  <si>
    <t>Costs of utilities, purchased security and janitorial service, etc., not included in space or labor compensation costs</t>
  </si>
  <si>
    <t>34 a (2)</t>
  </si>
  <si>
    <t>All less-than arms length transactions; maintenance &amp; service repair contracts on Program equipment; and all other purchased service costs needed for Program operation</t>
  </si>
  <si>
    <t>Rental Costs</t>
  </si>
  <si>
    <t>36 d</t>
  </si>
  <si>
    <t>Special lease arrangements – capital leases, sale-with-lease-back leases, less-than-arms-length transactions involving space/building rental, and lease with option-to-purchase (NOTE:  see section for more information.)  These also require special consideration.</t>
  </si>
  <si>
    <t>Termination Costs</t>
  </si>
  <si>
    <t>38 a</t>
  </si>
  <si>
    <t>Institution’s necessary &amp; reasonable costs of ceasing CACFP operations</t>
  </si>
  <si>
    <t>Travel</t>
  </si>
  <si>
    <t>Costs for Program travel (NOTE: see section for more information.)</t>
  </si>
  <si>
    <t>Note 1&gt;&gt;</t>
  </si>
  <si>
    <r>
      <t xml:space="preserve">The following is an accumulation of comparables data from </t>
    </r>
    <r>
      <rPr>
        <b/>
        <sz val="11"/>
        <color rgb="FFFF0000"/>
        <rFont val="Calibri"/>
        <family val="2"/>
        <scheme val="minor"/>
      </rPr>
      <t xml:space="preserve">Tabs 5-6 </t>
    </r>
    <r>
      <rPr>
        <sz val="11"/>
        <color rgb="FF0000FF"/>
        <rFont val="Calibri"/>
        <family val="2"/>
        <scheme val="minor"/>
      </rPr>
      <t xml:space="preserve">into a single chart used for the formation of Guides on </t>
    </r>
    <r>
      <rPr>
        <b/>
        <sz val="11"/>
        <color rgb="FFFF0000"/>
        <rFont val="Calibri"/>
        <family val="2"/>
        <scheme val="minor"/>
      </rPr>
      <t>Tab 7.1</t>
    </r>
    <r>
      <rPr>
        <sz val="11"/>
        <color rgb="FF0000FF"/>
        <rFont val="Calibri"/>
        <family val="2"/>
        <scheme val="minor"/>
      </rPr>
      <t xml:space="preserve"> &amp; </t>
    </r>
    <r>
      <rPr>
        <b/>
        <sz val="11"/>
        <color rgb="FFFF0000"/>
        <rFont val="Calibri"/>
        <family val="2"/>
        <scheme val="minor"/>
      </rPr>
      <t>Tab 7.2</t>
    </r>
    <r>
      <rPr>
        <sz val="11"/>
        <color rgb="FF0000FF"/>
        <rFont val="Calibri"/>
        <family val="2"/>
        <scheme val="minor"/>
      </rPr>
      <t>.</t>
    </r>
  </si>
  <si>
    <t>Note 2&gt;&gt;</t>
  </si>
  <si>
    <t>Update the Inflation Data each year by replacing the bottom year as you shift the most revent 5 years down one row to make room for the current year's data per the link provided.</t>
  </si>
  <si>
    <t>Data Accumulated From Tabs 5-6 (Hardcoded)</t>
  </si>
  <si>
    <t>Tier</t>
  </si>
  <si>
    <t>Facility Min</t>
  </si>
  <si>
    <t>Facility Max</t>
  </si>
  <si>
    <t>Payroll $/Facility</t>
  </si>
  <si>
    <t>Payroll as % Reimb</t>
  </si>
  <si>
    <t>Wage $/Facility</t>
  </si>
  <si>
    <t>Wage as % Reimb</t>
  </si>
  <si>
    <t>Admin Cost $/Facility</t>
  </si>
  <si>
    <t>Admin Cost as % Reimb</t>
  </si>
  <si>
    <t># Employees per Facility</t>
  </si>
  <si>
    <t>150k+</t>
  </si>
  <si>
    <t>125-150k</t>
  </si>
  <si>
    <t>100-125k</t>
  </si>
  <si>
    <t>75-100k</t>
  </si>
  <si>
    <t>50-75k</t>
  </si>
  <si>
    <t>25-50k</t>
  </si>
  <si>
    <t>10-25k</t>
  </si>
  <si>
    <t>0-10k</t>
  </si>
  <si>
    <t>Inflation Data CY + Trailing 5 Years per http://www.usinflationcalculator.com/inflation/current-inflation-rates/</t>
  </si>
  <si>
    <t>Year</t>
  </si>
  <si>
    <t>Jan</t>
  </si>
  <si>
    <t>Feb</t>
  </si>
  <si>
    <t>Mar</t>
  </si>
  <si>
    <t>Apr</t>
  </si>
  <si>
    <t>May</t>
  </si>
  <si>
    <t>Jun</t>
  </si>
  <si>
    <t>Jul</t>
  </si>
  <si>
    <t>Aug</t>
  </si>
  <si>
    <t>Sep</t>
  </si>
  <si>
    <t>Oct</t>
  </si>
  <si>
    <t>Nov</t>
  </si>
  <si>
    <t>Dec</t>
  </si>
  <si>
    <t>Avg</t>
  </si>
  <si>
    <t>Current Year + Trailing 5 Year Average</t>
  </si>
  <si>
    <t>CACFP Administrative Expenditures Guide</t>
  </si>
  <si>
    <t>COMPLETE THE FOLLOWING GUIDE IF YOU ANSWERED "YES" TO BEING A NEW SPONSORING ORGANIZATION IN NC ON THE BUDGET TAB. SEE INSTRUCTIONS BELOW.</t>
  </si>
  <si>
    <t>Purpose and Use&gt;&gt;</t>
  </si>
  <si>
    <r>
      <t xml:space="preserve">The following is a </t>
    </r>
    <r>
      <rPr>
        <b/>
        <sz val="11"/>
        <rFont val="Calibri"/>
        <family val="2"/>
        <scheme val="minor"/>
      </rPr>
      <t>Guide</t>
    </r>
    <r>
      <rPr>
        <sz val="11"/>
        <rFont val="Calibri"/>
        <family val="2"/>
        <scheme val="minor"/>
      </rPr>
      <t xml:space="preserve"> to </t>
    </r>
    <r>
      <rPr>
        <u/>
        <sz val="11"/>
        <rFont val="Calibri"/>
        <family val="2"/>
        <scheme val="minor"/>
      </rPr>
      <t>assist in the development of reasonable cost structures based on the nature and size of your organization</t>
    </r>
    <r>
      <rPr>
        <sz val="11"/>
        <rFont val="Calibri"/>
        <family val="2"/>
        <scheme val="minor"/>
      </rPr>
      <t xml:space="preserve">.  The "Should Be" balances yielded below should be compared to budgeted costs for reasonableness. However, budgets should only include costs which are both reasonable AND necessary; therefore, </t>
    </r>
    <r>
      <rPr>
        <b/>
        <sz val="11"/>
        <rFont val="Calibri"/>
        <family val="2"/>
        <scheme val="minor"/>
      </rPr>
      <t>inflating budgeted costs to reach "Should Be" balances WILL BE DISALLOWED if those costs are not determined to be both reasonable and necessary</t>
    </r>
    <r>
      <rPr>
        <sz val="11"/>
        <rFont val="Calibri"/>
        <family val="2"/>
        <scheme val="minor"/>
      </rPr>
      <t xml:space="preserve"> to operate within the CACFP. Furthermore, </t>
    </r>
    <r>
      <rPr>
        <b/>
        <sz val="11"/>
        <rFont val="Calibri"/>
        <family val="2"/>
        <scheme val="minor"/>
      </rPr>
      <t>if you have budgeted for costs in excess of "Should Be" balances the State Agency may disallow related costs.</t>
    </r>
  </si>
  <si>
    <r>
      <rPr>
        <b/>
        <sz val="12"/>
        <color theme="1"/>
        <rFont val="Calibri"/>
        <family val="2"/>
        <scheme val="minor"/>
      </rPr>
      <t>Instructions&gt;&gt;</t>
    </r>
    <r>
      <rPr>
        <sz val="10"/>
        <rFont val="Calibri"/>
        <family val="2"/>
        <scheme val="minor"/>
      </rPr>
      <t xml:space="preserve"> </t>
    </r>
  </si>
  <si>
    <r>
      <t xml:space="preserve">Please </t>
    </r>
    <r>
      <rPr>
        <u/>
        <sz val="11"/>
        <rFont val="Calibri"/>
        <family val="2"/>
        <scheme val="minor"/>
      </rPr>
      <t>fill out the yellow-highlighted cells respective to the row header</t>
    </r>
    <r>
      <rPr>
        <sz val="11"/>
        <rFont val="Calibri"/>
        <family val="2"/>
        <scheme val="minor"/>
      </rPr>
      <t>. Gray-highlighted cells will fill out automatically once all other tabs are completed, and all blue-highlighted cells calculate automatically and represent the totals which should be compared to what you have budgeted for in the current fiscal year.</t>
    </r>
  </si>
  <si>
    <t>Number of Centers and Homes</t>
  </si>
  <si>
    <t>Projected Reimbursement for CACFP Homes</t>
  </si>
  <si>
    <t>Projected Reimbursement for CACFP Centers</t>
  </si>
  <si>
    <t>BUDGETED</t>
  </si>
  <si>
    <t>SHOULD BE</t>
  </si>
  <si>
    <t>HOMES</t>
  </si>
  <si>
    <t>CENTERS</t>
  </si>
  <si>
    <t>DIFFERENCE</t>
  </si>
  <si>
    <t>Current Year Payroll Calculation - Centers &amp; Homes</t>
  </si>
  <si>
    <t>Total Administrative Cost (Item #24, Column B)</t>
  </si>
  <si>
    <t>Total Administrative Labor Payroll (Item #13a, Column B)</t>
  </si>
  <si>
    <t>Top Wage Earner Gross Salary Maximum (Worksheet D)</t>
  </si>
  <si>
    <t>Expected Number of Employees</t>
  </si>
  <si>
    <t/>
  </si>
  <si>
    <t>Expected Employee/Salary Structure</t>
  </si>
  <si>
    <t>$150,000 +</t>
  </si>
  <si>
    <t>$125,000 to $150,000</t>
  </si>
  <si>
    <t>$100,000 to $125,000</t>
  </si>
  <si>
    <t>$75,000 to $100,000</t>
  </si>
  <si>
    <t>$50,000 to $75,000</t>
  </si>
  <si>
    <t>$25,000 to $50,000</t>
  </si>
  <si>
    <t>$10,000 to $25,000</t>
  </si>
  <si>
    <t>$1 to $10,000</t>
  </si>
  <si>
    <t>GOOD</t>
  </si>
  <si>
    <t>See CHECK note below</t>
  </si>
  <si>
    <t xml:space="preserve">CHECK NOTE&gt;&gt; </t>
  </si>
  <si>
    <t>If the formula for this cell yields a "OFF 1" result, this means that the total number of employees per the 'Salary Structure' section does not equal the total number of employees that there should be. This is an unavoidable issue which stems solely from the formulas interacting within the 'Salary Structure' section. If this occurs, add/remove an employee from the upper levels of the 'Salary Structure' section as needed to reach the number of employees there should be, while ensuring that the 'Salary Distribution' chart does not demonstrate that an employee should be earning more than what the 'Top Wage Earner Salary' section above demonstrates.</t>
  </si>
  <si>
    <t>COMPLETE THE FOLLOWING GUIDE IF YOU ANSWERED "NO" TO BEING A NEW SPONSORING ORGANIZATION IN NC ON THE BUDGET TAB. SEE INSTRUCTIONS BELOW.</t>
  </si>
  <si>
    <t>Tier (Previous Fiscal Year)</t>
  </si>
  <si>
    <t>Tier (Current Fiscal Year)</t>
  </si>
  <si>
    <r>
      <t xml:space="preserve">Prior Fiscal Year Figures for </t>
    </r>
    <r>
      <rPr>
        <b/>
        <u/>
        <sz val="11"/>
        <color theme="1"/>
        <rFont val="Calibri"/>
        <family val="2"/>
        <scheme val="minor"/>
      </rPr>
      <t>Homes</t>
    </r>
    <r>
      <rPr>
        <b/>
        <sz val="11"/>
        <color theme="1"/>
        <rFont val="Calibri"/>
        <family val="2"/>
        <scheme val="minor"/>
      </rPr>
      <t xml:space="preserve"> - Actuals</t>
    </r>
  </si>
  <si>
    <t xml:space="preserve">Total Administrative Cost </t>
  </si>
  <si>
    <t xml:space="preserve">Actual, NOT projected. </t>
  </si>
  <si>
    <t>Total Administrative Labor</t>
  </si>
  <si>
    <t>Top Wage Earner Gross Salary - Allocated to Homes</t>
  </si>
  <si>
    <t>Total CACFP Reimbursement</t>
  </si>
  <si>
    <r>
      <t xml:space="preserve">Prior Fiscal Year Figures for </t>
    </r>
    <r>
      <rPr>
        <b/>
        <u/>
        <sz val="11"/>
        <color theme="1"/>
        <rFont val="Calibri"/>
        <family val="2"/>
        <scheme val="minor"/>
      </rPr>
      <t>Centers</t>
    </r>
    <r>
      <rPr>
        <b/>
        <sz val="11"/>
        <color theme="1"/>
        <rFont val="Calibri"/>
        <family val="2"/>
        <scheme val="minor"/>
      </rPr>
      <t xml:space="preserve"> - Actuals</t>
    </r>
  </si>
  <si>
    <t>Actual, NOT projected</t>
  </si>
  <si>
    <t>Top Wage Earner Gross Salary - Allocated to Centers</t>
  </si>
  <si>
    <t>Prior Fiscal Year Numbers of Centers and Homes Approved</t>
  </si>
  <si>
    <t>Current Fiscal Year Changes</t>
  </si>
  <si>
    <t>Increase (Decrease) in Centers and Homes</t>
  </si>
  <si>
    <t>Increase (Decrease) in Total CACFP Reimbursement from Centers and Homes</t>
  </si>
  <si>
    <t>Projected, NOT actual.</t>
  </si>
  <si>
    <t>Current Year Budget Adjustments</t>
  </si>
  <si>
    <t>Cost of Living Adjustment</t>
  </si>
  <si>
    <t>Current Year Plus 5-Year Trailing Inflation Rate</t>
  </si>
  <si>
    <t>Total Admin Cost Increase (Decrease)</t>
  </si>
  <si>
    <t>Total Payroll Increase (Decrease)</t>
  </si>
  <si>
    <t>Top Wage Earner Salary Increase (Decrease)</t>
  </si>
  <si>
    <t>Workload Adjustment</t>
  </si>
  <si>
    <t>Workload Equalization</t>
  </si>
  <si>
    <t>Net Adjustments</t>
  </si>
  <si>
    <t>Will the institution be using CACFP funds to reimburse mandatory Employer Taxes?</t>
  </si>
  <si>
    <t>FICA (Combined OASDI 6.2% and Medicare 1.45%)</t>
  </si>
  <si>
    <t>Unemployment Rate (based on your historical usage)</t>
  </si>
  <si>
    <t>Please provide supporting documentation from your insurance policy</t>
  </si>
  <si>
    <t>Total Tax Rate</t>
  </si>
  <si>
    <t>HOURLY Wage Rate</t>
  </si>
  <si>
    <t>Total Hours Worked per WEEK</t>
  </si>
  <si>
    <t>Total Hours Spent on CACFP on Center Duties per MONTH</t>
  </si>
  <si>
    <t>% of Time on CACFP</t>
  </si>
  <si>
    <t>Total Monthly Food Service Cost</t>
  </si>
  <si>
    <t>Total Annual Food Service Cost</t>
  </si>
  <si>
    <t>Total Applied to CACFP Funds</t>
  </si>
  <si>
    <r>
      <t xml:space="preserve">Employee Name: </t>
    </r>
    <r>
      <rPr>
        <sz val="11"/>
        <rFont val="Calibri"/>
        <family val="2"/>
        <scheme val="minor"/>
      </rPr>
      <t xml:space="preserve">Enter employee's name </t>
    </r>
  </si>
  <si>
    <r>
      <t xml:space="preserve">Classify Duties: </t>
    </r>
    <r>
      <rPr>
        <sz val="11"/>
        <rFont val="Calibri"/>
        <family val="2"/>
        <scheme val="minor"/>
      </rPr>
      <t xml:space="preserve">Enter applicable duties along with the allocable % of time spent by duty regardless of the total number of hours spent working those duties. The percentages must equal 100%.  The fact that a person does not spend 100% of his/her monthly hours performing CACFP duties has no bearing on this allocation. </t>
    </r>
  </si>
  <si>
    <r>
      <t>Total Hours Worked per Week:</t>
    </r>
    <r>
      <rPr>
        <sz val="11"/>
        <rFont val="Calibri"/>
        <family val="2"/>
        <scheme val="minor"/>
      </rPr>
      <t xml:space="preserve"> Enter the number of hours this employee normally works for the institution, regardless of hours spent performing CACFP duties. </t>
    </r>
  </si>
  <si>
    <r>
      <t xml:space="preserve">Total Applied to CACFP Funds: </t>
    </r>
    <r>
      <rPr>
        <sz val="11"/>
        <rFont val="Calibri"/>
        <family val="2"/>
        <scheme val="minor"/>
      </rPr>
      <t>Determine amount to be paid with CACFP funds.</t>
    </r>
  </si>
  <si>
    <t>Calculated Cells</t>
  </si>
  <si>
    <t>Column C x (Column D x 52 / 12)</t>
  </si>
  <si>
    <t xml:space="preserve">Percent of Time on CACFP </t>
  </si>
  <si>
    <t>Column F / (Column D x 52 / 12)</t>
  </si>
  <si>
    <t>Column C x Column F</t>
  </si>
  <si>
    <t>Total Employer Taxes Attributable to CACFP</t>
  </si>
  <si>
    <t>Column H x B13</t>
  </si>
  <si>
    <t>Column H + Column I</t>
  </si>
  <si>
    <t>Column J x 12</t>
  </si>
  <si>
    <t>Percentage Paid by Employee and/or paid by other programs</t>
  </si>
  <si>
    <t>Total Monthly Amount Attributed to CACFP</t>
  </si>
  <si>
    <t xml:space="preserve"> Total Annual Food Service Expense</t>
  </si>
  <si>
    <t>Annual  Applied CACFP Funded</t>
  </si>
  <si>
    <t>Total Cost of Administrative Fringe Benefits:</t>
  </si>
  <si>
    <r>
      <t xml:space="preserve">Type of Benefit:  </t>
    </r>
    <r>
      <rPr>
        <sz val="11"/>
        <rFont val="Calibri"/>
        <family val="2"/>
        <scheme val="minor"/>
      </rPr>
      <t>List the type of benefit received.</t>
    </r>
  </si>
  <si>
    <r>
      <t xml:space="preserve">Total Cost Per Month:  </t>
    </r>
    <r>
      <rPr>
        <sz val="11"/>
        <rFont val="Calibri"/>
        <family val="2"/>
        <scheme val="minor"/>
      </rPr>
      <t xml:space="preserve">Enter the cost of the benefits to the </t>
    </r>
    <r>
      <rPr>
        <b/>
        <sz val="11"/>
        <rFont val="Calibri"/>
        <family val="2"/>
        <scheme val="minor"/>
      </rPr>
      <t>employer</t>
    </r>
    <r>
      <rPr>
        <sz val="11"/>
        <rFont val="Calibri"/>
        <family val="2"/>
        <scheme val="minor"/>
      </rPr>
      <t>.</t>
    </r>
  </si>
  <si>
    <r>
      <t xml:space="preserve">Applied Annual CACFP Funded:  </t>
    </r>
    <r>
      <rPr>
        <sz val="11"/>
        <rFont val="Calibri"/>
        <family val="2"/>
        <scheme val="minor"/>
      </rPr>
      <t>Determine the amount to be paid with CACFP funds.</t>
    </r>
  </si>
  <si>
    <t>Annual Food Service Expense</t>
  </si>
  <si>
    <r>
      <t xml:space="preserve">Total Cost of Service: </t>
    </r>
    <r>
      <rPr>
        <sz val="11"/>
        <rFont val="Calibri"/>
        <family val="2"/>
        <scheme val="minor"/>
      </rPr>
      <t>Indicate the total amount paid for this service. If contract is for more than 12 months indicate the amount to be paid during a 12 month period.</t>
    </r>
  </si>
  <si>
    <r>
      <t xml:space="preserve">Type of Insurance: </t>
    </r>
    <r>
      <rPr>
        <sz val="11"/>
        <rFont val="Calibri"/>
        <family val="2"/>
        <scheme val="minor"/>
      </rPr>
      <t xml:space="preserve">Indicate the type of insurance coverage your agency has if not already entered. </t>
    </r>
  </si>
  <si>
    <r>
      <rPr>
        <b/>
        <sz val="11"/>
        <rFont val="Calibri"/>
        <family val="2"/>
        <scheme val="minor"/>
      </rPr>
      <t xml:space="preserve">Policy Number: </t>
    </r>
    <r>
      <rPr>
        <sz val="11"/>
        <rFont val="Calibri"/>
        <family val="2"/>
        <scheme val="minor"/>
      </rPr>
      <t xml:space="preserve"> Enter the insurance policy number.</t>
    </r>
  </si>
  <si>
    <r>
      <t>Name of Company:</t>
    </r>
    <r>
      <rPr>
        <sz val="11"/>
        <rFont val="Calibri"/>
        <family val="2"/>
        <scheme val="minor"/>
      </rPr>
      <t xml:space="preserve">  Indicate the name of the insurance company the policy is issued through.</t>
    </r>
  </si>
  <si>
    <r>
      <t xml:space="preserve">Total Insurance Cost: </t>
    </r>
    <r>
      <rPr>
        <sz val="11"/>
        <rFont val="Calibri"/>
        <family val="2"/>
        <scheme val="minor"/>
      </rPr>
      <t xml:space="preserve">Estimated </t>
    </r>
    <r>
      <rPr>
        <b/>
        <sz val="11"/>
        <rFont val="Calibri"/>
        <family val="2"/>
        <scheme val="minor"/>
      </rPr>
      <t>annual</t>
    </r>
    <r>
      <rPr>
        <sz val="11"/>
        <rFont val="Calibri"/>
        <family val="2"/>
        <scheme val="minor"/>
      </rPr>
      <t xml:space="preserve"> cost of insurance coverage.</t>
    </r>
  </si>
  <si>
    <r>
      <t xml:space="preserve">Purchased Date:  </t>
    </r>
    <r>
      <rPr>
        <sz val="11"/>
        <rFont val="Calibri"/>
        <family val="2"/>
        <scheme val="minor"/>
      </rPr>
      <t>Provide the date the equipment was purchased in the past or when it is expected to be purchased in this fiscal year.</t>
    </r>
  </si>
  <si>
    <r>
      <t>Total Original Cost:</t>
    </r>
    <r>
      <rPr>
        <sz val="11"/>
        <rFont val="Calibri"/>
        <family val="2"/>
        <scheme val="minor"/>
      </rPr>
      <t xml:space="preserve">  Purchase price for each type of equipment listed.</t>
    </r>
  </si>
  <si>
    <r>
      <rPr>
        <b/>
        <sz val="11"/>
        <rFont val="Calibri"/>
        <family val="2"/>
        <scheme val="minor"/>
      </rPr>
      <t>Computer, Hardware</t>
    </r>
    <r>
      <rPr>
        <sz val="11"/>
        <rFont val="Calibri"/>
        <family val="2"/>
        <scheme val="minor"/>
      </rPr>
      <t xml:space="preserve">
Includes computers and their peripheral equipment used in administering normal CACFP business transactions and the maintenance of CACFP records</t>
    </r>
  </si>
  <si>
    <r>
      <rPr>
        <b/>
        <sz val="11"/>
        <rFont val="Calibri"/>
        <family val="2"/>
        <scheme val="minor"/>
      </rPr>
      <t>Kitchen Equipment</t>
    </r>
    <r>
      <rPr>
        <i/>
        <sz val="11"/>
        <rFont val="Calibri"/>
        <family val="2"/>
        <scheme val="minor"/>
      </rPr>
      <t xml:space="preserve">
Includes appliances – dishwashers, freezers, refrigerators, ranges, stoves, ovens.
</t>
    </r>
  </si>
  <si>
    <r>
      <t>Total Annual Cost:</t>
    </r>
    <r>
      <rPr>
        <sz val="11"/>
        <rFont val="Calibri"/>
        <family val="2"/>
        <scheme val="minor"/>
      </rPr>
      <t xml:space="preserve">  Total cost that is projected to be incurred in a </t>
    </r>
    <r>
      <rPr>
        <b/>
        <sz val="11"/>
        <rFont val="Calibri"/>
        <family val="2"/>
        <scheme val="minor"/>
      </rPr>
      <t>year</t>
    </r>
    <r>
      <rPr>
        <sz val="11"/>
        <rFont val="Calibri"/>
        <family val="2"/>
        <scheme val="minor"/>
      </rPr>
      <t xml:space="preserve"> for each type of equipment listed.</t>
    </r>
  </si>
  <si>
    <t>Type of Benefit:
a.  Health Insurance
b. Dental Insurance
c. Life Insurance
d. Retirement
e. Other (Identify)</t>
  </si>
  <si>
    <r>
      <t xml:space="preserve">Total Annual Cost: </t>
    </r>
    <r>
      <rPr>
        <sz val="11"/>
        <rFont val="Calibri"/>
        <family val="2"/>
        <scheme val="minor"/>
      </rPr>
      <t xml:space="preserve">Estimate the total cost spent a </t>
    </r>
    <r>
      <rPr>
        <b/>
        <sz val="11"/>
        <rFont val="Calibri"/>
        <family val="2"/>
        <scheme val="minor"/>
      </rPr>
      <t>year</t>
    </r>
    <r>
      <rPr>
        <sz val="11"/>
        <rFont val="Calibri"/>
        <family val="2"/>
        <scheme val="minor"/>
      </rPr>
      <t xml:space="preserve"> for each item listed.</t>
    </r>
  </si>
  <si>
    <r>
      <t xml:space="preserve">Instructions: </t>
    </r>
    <r>
      <rPr>
        <sz val="11"/>
        <color rgb="FF000000"/>
        <rFont val="Calibri"/>
        <family val="2"/>
        <scheme val="minor"/>
      </rPr>
      <t xml:space="preserve"> List each source of other income in appropriate lines and the amount available to be used for CACFP purposes.                                   </t>
    </r>
  </si>
  <si>
    <r>
      <rPr>
        <sz val="11"/>
        <rFont val="Calibri"/>
        <family val="2"/>
        <scheme val="minor"/>
      </rPr>
      <t xml:space="preserve">(1)
</t>
    </r>
    <r>
      <rPr>
        <b/>
        <sz val="11"/>
        <rFont val="Calibri"/>
        <family val="2"/>
        <scheme val="minor"/>
      </rPr>
      <t xml:space="preserve">Item 
</t>
    </r>
  </si>
  <si>
    <r>
      <rPr>
        <sz val="11"/>
        <rFont val="Calibri"/>
        <family val="2"/>
        <scheme val="minor"/>
      </rPr>
      <t xml:space="preserve">(2)
</t>
    </r>
    <r>
      <rPr>
        <b/>
        <sz val="11"/>
        <rFont val="Calibri"/>
        <family val="2"/>
        <scheme val="minor"/>
      </rPr>
      <t>Total 
Annual
 Cost</t>
    </r>
  </si>
  <si>
    <r>
      <rPr>
        <sz val="11"/>
        <rFont val="Calibri"/>
        <family val="2"/>
        <scheme val="minor"/>
      </rPr>
      <t xml:space="preserve">(3)
</t>
    </r>
    <r>
      <rPr>
        <b/>
        <sz val="11"/>
        <rFont val="Calibri"/>
        <family val="2"/>
        <scheme val="minor"/>
      </rPr>
      <t>Percentage Allocated
to CACFP</t>
    </r>
  </si>
  <si>
    <r>
      <rPr>
        <sz val="11"/>
        <rFont val="Calibri"/>
        <family val="2"/>
        <scheme val="minor"/>
      </rPr>
      <t xml:space="preserve">
</t>
    </r>
    <r>
      <rPr>
        <b/>
        <sz val="11"/>
        <rFont val="Calibri"/>
        <family val="2"/>
        <scheme val="minor"/>
      </rPr>
      <t xml:space="preserve">Total Annual Food Service Expense </t>
    </r>
  </si>
  <si>
    <r>
      <rPr>
        <sz val="11"/>
        <rFont val="Calibri"/>
        <family val="2"/>
        <scheme val="minor"/>
      </rPr>
      <t xml:space="preserve">(4)
</t>
    </r>
    <r>
      <rPr>
        <b/>
        <sz val="11"/>
        <rFont val="Calibri"/>
        <family val="2"/>
        <scheme val="minor"/>
      </rPr>
      <t>Annual Applied 
CACFP Funded</t>
    </r>
  </si>
  <si>
    <t>Total:</t>
  </si>
  <si>
    <r>
      <rPr>
        <b/>
        <sz val="11"/>
        <color indexed="8"/>
        <rFont val="Calibri"/>
        <family val="2"/>
        <scheme val="minor"/>
      </rPr>
      <t>NOTE:</t>
    </r>
    <r>
      <rPr>
        <sz val="11"/>
        <color indexed="8"/>
        <rFont val="Calibri"/>
        <family val="2"/>
        <scheme val="minor"/>
      </rPr>
      <t xml:space="preserve"> Each row with a percentage allocated to CACFP less than 100% requires a cost allocation plan.   </t>
    </r>
  </si>
  <si>
    <r>
      <t xml:space="preserve">Annual Applied CACFP Funded:  </t>
    </r>
    <r>
      <rPr>
        <sz val="11"/>
        <rFont val="Calibri"/>
        <family val="2"/>
        <scheme val="minor"/>
      </rPr>
      <t>Amount of Total Annual Food Service Expense that will be paid with CACFP funds.</t>
    </r>
  </si>
  <si>
    <r>
      <rPr>
        <b/>
        <sz val="11"/>
        <rFont val="Calibri"/>
        <family val="2"/>
        <scheme val="minor"/>
      </rPr>
      <t>Total Annual Food Service Expense:</t>
    </r>
    <r>
      <rPr>
        <sz val="11"/>
        <rFont val="Calibri"/>
        <family val="2"/>
        <scheme val="minor"/>
      </rPr>
      <t xml:space="preserve"> Total Annual Cost x Percentage Allocated to CACFP</t>
    </r>
  </si>
  <si>
    <r>
      <rPr>
        <sz val="11"/>
        <rFont val="Calibri"/>
        <family val="2"/>
        <scheme val="minor"/>
      </rPr>
      <t>(1)</t>
    </r>
    <r>
      <rPr>
        <b/>
        <sz val="11"/>
        <rFont val="Calibri"/>
        <family val="2"/>
        <scheme val="minor"/>
      </rPr>
      <t xml:space="preserve">
Item </t>
    </r>
  </si>
  <si>
    <r>
      <rPr>
        <sz val="11"/>
        <rFont val="Calibri"/>
        <family val="2"/>
        <scheme val="minor"/>
      </rPr>
      <t>(2)</t>
    </r>
    <r>
      <rPr>
        <b/>
        <sz val="11"/>
        <rFont val="Calibri"/>
        <family val="2"/>
        <scheme val="minor"/>
      </rPr>
      <t xml:space="preserve">
Carrier Name </t>
    </r>
  </si>
  <si>
    <r>
      <rPr>
        <sz val="11"/>
        <rFont val="Calibri"/>
        <family val="2"/>
        <scheme val="minor"/>
      </rPr>
      <t>(3)</t>
    </r>
    <r>
      <rPr>
        <b/>
        <sz val="11"/>
        <rFont val="Calibri"/>
        <family val="2"/>
        <scheme val="minor"/>
      </rPr>
      <t xml:space="preserve">
Phone
Number</t>
    </r>
  </si>
  <si>
    <r>
      <rPr>
        <sz val="11"/>
        <rFont val="Calibri"/>
        <family val="2"/>
        <scheme val="minor"/>
      </rPr>
      <t>(4)</t>
    </r>
    <r>
      <rPr>
        <b/>
        <sz val="11"/>
        <rFont val="Calibri"/>
        <family val="2"/>
        <scheme val="minor"/>
      </rPr>
      <t xml:space="preserve">
Total
Monthly
Cost</t>
    </r>
  </si>
  <si>
    <r>
      <rPr>
        <sz val="11"/>
        <rFont val="Calibri"/>
        <family val="2"/>
        <scheme val="minor"/>
      </rPr>
      <t>(5)</t>
    </r>
    <r>
      <rPr>
        <b/>
        <sz val="11"/>
        <rFont val="Calibri"/>
        <family val="2"/>
        <scheme val="minor"/>
      </rPr>
      <t xml:space="preserve">
Number
 of
Months</t>
    </r>
  </si>
  <si>
    <t xml:space="preserve">
Total Annual Food Service Expense</t>
  </si>
  <si>
    <r>
      <rPr>
        <sz val="11"/>
        <rFont val="Calibri"/>
        <family val="2"/>
        <scheme val="minor"/>
      </rPr>
      <t>(7)</t>
    </r>
    <r>
      <rPr>
        <b/>
        <sz val="11"/>
        <rFont val="Calibri"/>
        <family val="2"/>
        <scheme val="minor"/>
      </rPr>
      <t xml:space="preserve">
Annual Applied
CACFP Funded</t>
    </r>
  </si>
  <si>
    <r>
      <rPr>
        <b/>
        <sz val="11"/>
        <color indexed="8"/>
        <rFont val="Calibri"/>
        <family val="2"/>
        <scheme val="minor"/>
      </rPr>
      <t xml:space="preserve">NOTE: </t>
    </r>
    <r>
      <rPr>
        <sz val="11"/>
        <color indexed="8"/>
        <rFont val="Calibri"/>
        <family val="2"/>
        <scheme val="minor"/>
      </rPr>
      <t>Each row with a percentage allocated to CACFP less than 100% requires a cost allocation plan.</t>
    </r>
  </si>
  <si>
    <t xml:space="preserve">Total Annual Food Service Expense:  </t>
  </si>
  <si>
    <t>Total Monthly Cost x Number of Months x Percentage Allocated to CACFP</t>
  </si>
  <si>
    <r>
      <rPr>
        <sz val="11"/>
        <rFont val="Calibri"/>
        <family val="2"/>
        <scheme val="minor"/>
      </rPr>
      <t>(1)</t>
    </r>
    <r>
      <rPr>
        <b/>
        <sz val="11"/>
        <rFont val="Calibri"/>
        <family val="2"/>
        <scheme val="minor"/>
      </rPr>
      <t xml:space="preserve">
Type of Equipment
</t>
    </r>
  </si>
  <si>
    <r>
      <rPr>
        <sz val="11"/>
        <rFont val="Calibri"/>
        <family val="2"/>
        <scheme val="minor"/>
      </rPr>
      <t xml:space="preserve">(2)
</t>
    </r>
    <r>
      <rPr>
        <b/>
        <sz val="11"/>
        <rFont val="Calibri"/>
        <family val="2"/>
        <scheme val="minor"/>
      </rPr>
      <t>Total 
Annual 
Cost</t>
    </r>
  </si>
  <si>
    <t xml:space="preserve"> Total:</t>
  </si>
  <si>
    <r>
      <t>Type of Equipment:</t>
    </r>
    <r>
      <rPr>
        <sz val="11"/>
        <rFont val="Calibri"/>
        <family val="2"/>
        <scheme val="minor"/>
      </rPr>
      <t xml:space="preserve">  List all equipment purchases and rented or leased equipment.  Please specify any "other" type of equipment that is either rented or leased. </t>
    </r>
  </si>
  <si>
    <t xml:space="preserve"> Type of Equipment
</t>
  </si>
  <si>
    <r>
      <t xml:space="preserve">Purchase
Date
</t>
    </r>
    <r>
      <rPr>
        <i/>
        <sz val="11"/>
        <rFont val="Calibri"/>
        <family val="2"/>
        <scheme val="minor"/>
      </rPr>
      <t>(Example: 2/10/2010)</t>
    </r>
  </si>
  <si>
    <t>Depreciation
Method</t>
  </si>
  <si>
    <t>Total 
Acquisition
Cost</t>
  </si>
  <si>
    <t>Estimated
Useful
Life (Years)</t>
  </si>
  <si>
    <t>Percent
Allocated
to CACFP</t>
  </si>
  <si>
    <t xml:space="preserve">Total Annual Food Service Expense for Depreciation </t>
  </si>
  <si>
    <t>Annual Applied CACFP
Funded</t>
  </si>
  <si>
    <r>
      <t xml:space="preserve">Less Than Arms Length 
Transaction           </t>
    </r>
    <r>
      <rPr>
        <i/>
        <sz val="11"/>
        <rFont val="Calibri"/>
        <family val="2"/>
        <scheme val="minor"/>
      </rPr>
      <t>(Yes / No)</t>
    </r>
  </si>
  <si>
    <r>
      <rPr>
        <b/>
        <sz val="11"/>
        <color indexed="8"/>
        <rFont val="Calibri"/>
        <family val="2"/>
        <scheme val="minor"/>
      </rPr>
      <t xml:space="preserve">NOTE: </t>
    </r>
    <r>
      <rPr>
        <sz val="11"/>
        <color indexed="8"/>
        <rFont val="Calibri"/>
        <family val="2"/>
        <scheme val="minor"/>
      </rPr>
      <t xml:space="preserve">Each row with a percentage allocated to CACFP less than 100% requires a cost allocation plan.  </t>
    </r>
  </si>
  <si>
    <r>
      <t>Type of Equipment:</t>
    </r>
    <r>
      <rPr>
        <sz val="11"/>
        <rFont val="Calibri"/>
        <family val="2"/>
        <scheme val="minor"/>
      </rPr>
      <t xml:space="preserve">  List all rented/leased equipment.  Please specify any "other" type of equipment that is either rented or leased.</t>
    </r>
  </si>
  <si>
    <r>
      <t xml:space="preserve">Depreciation Method:  </t>
    </r>
    <r>
      <rPr>
        <sz val="11"/>
        <rFont val="Calibri"/>
        <family val="2"/>
        <scheme val="minor"/>
      </rPr>
      <t xml:space="preserve">Provide the depreciation method used.  If not straight line depreciation, adjust the amount of Applied Annual CACFP Funded.  </t>
    </r>
  </si>
  <si>
    <r>
      <t xml:space="preserve">Estimated Useful Life: </t>
    </r>
    <r>
      <rPr>
        <sz val="11"/>
        <rFont val="Calibri"/>
        <family val="2"/>
        <scheme val="minor"/>
      </rPr>
      <t>Enter the estimated useful life of the asset, in years. Refer to the guidelines below for assistance.</t>
    </r>
  </si>
  <si>
    <t xml:space="preserve">Total Annual Depreciation Expense for Food Service: </t>
  </si>
  <si>
    <t>Total Cost / Useful Life x Allocation percentage</t>
  </si>
  <si>
    <t>Straight line used in spreadsheet for comparison</t>
  </si>
  <si>
    <r>
      <t xml:space="preserve">Office Furniture and Equipment
</t>
    </r>
    <r>
      <rPr>
        <sz val="11"/>
        <rFont val="Calibri"/>
        <family val="2"/>
        <scheme val="minor"/>
      </rPr>
      <t>Includes chairs, desks, fi­le cabinets, safes, and communications equipment. Does not include telephone or kitchen equipment.</t>
    </r>
  </si>
  <si>
    <t xml:space="preserve">The items on this worksheet can be found under the cost category, #39 "Travel" in FNS Instruction 796-2, Revision 4.  List expenses incurred for administrative travel. </t>
  </si>
  <si>
    <r>
      <rPr>
        <sz val="11"/>
        <rFont val="Calibri"/>
        <family val="2"/>
        <scheme val="minor"/>
      </rPr>
      <t>(1)</t>
    </r>
    <r>
      <rPr>
        <b/>
        <sz val="11"/>
        <rFont val="Calibri"/>
        <family val="2"/>
        <scheme val="minor"/>
      </rPr>
      <t xml:space="preserve">
Employee Name</t>
    </r>
  </si>
  <si>
    <r>
      <rPr>
        <sz val="11"/>
        <rFont val="Calibri"/>
        <family val="2"/>
        <scheme val="minor"/>
      </rPr>
      <t>(2)</t>
    </r>
    <r>
      <rPr>
        <b/>
        <sz val="11"/>
        <rFont val="Calibri"/>
        <family val="2"/>
        <scheme val="minor"/>
      </rPr>
      <t xml:space="preserve">
Travel Purpose 
/Location </t>
    </r>
  </si>
  <si>
    <r>
      <rPr>
        <sz val="11"/>
        <rFont val="Calibri"/>
        <family val="2"/>
        <scheme val="minor"/>
      </rPr>
      <t>(4)</t>
    </r>
    <r>
      <rPr>
        <b/>
        <sz val="11"/>
        <rFont val="Calibri"/>
        <family val="2"/>
        <scheme val="minor"/>
      </rPr>
      <t xml:space="preserve">
Monthly Average
Cost</t>
    </r>
  </si>
  <si>
    <r>
      <rPr>
        <sz val="11"/>
        <rFont val="Calibri"/>
        <family val="2"/>
        <scheme val="minor"/>
      </rPr>
      <t>(5)</t>
    </r>
    <r>
      <rPr>
        <b/>
        <sz val="11"/>
        <rFont val="Calibri"/>
        <family val="2"/>
        <scheme val="minor"/>
      </rPr>
      <t xml:space="preserve">
Transportation Costs</t>
    </r>
  </si>
  <si>
    <r>
      <rPr>
        <sz val="11"/>
        <rFont val="Calibri"/>
        <family val="2"/>
        <scheme val="minor"/>
      </rPr>
      <t>(6)</t>
    </r>
    <r>
      <rPr>
        <b/>
        <sz val="11"/>
        <rFont val="Calibri"/>
        <family val="2"/>
        <scheme val="minor"/>
      </rPr>
      <t xml:space="preserve">
Meals
and
Lodging</t>
    </r>
  </si>
  <si>
    <t>EX:  Bennie Johnson</t>
  </si>
  <si>
    <t>Enter the rate for mileage first.  Federal rate of travel is acceptable.</t>
  </si>
  <si>
    <r>
      <rPr>
        <sz val="11"/>
        <rFont val="Calibri"/>
        <family val="2"/>
        <scheme val="minor"/>
      </rPr>
      <t xml:space="preserve">(1)
</t>
    </r>
    <r>
      <rPr>
        <b/>
        <sz val="11"/>
        <rFont val="Calibri"/>
        <family val="2"/>
        <scheme val="minor"/>
      </rPr>
      <t>Type of Purchases</t>
    </r>
  </si>
  <si>
    <r>
      <rPr>
        <sz val="11"/>
        <rFont val="Calibri"/>
        <family val="2"/>
        <scheme val="minor"/>
      </rPr>
      <t xml:space="preserve">(2)
</t>
    </r>
    <r>
      <rPr>
        <b/>
        <sz val="11"/>
        <rFont val="Calibri"/>
        <family val="2"/>
        <scheme val="minor"/>
      </rPr>
      <t>Total
Annual Cost</t>
    </r>
  </si>
  <si>
    <r>
      <rPr>
        <sz val="11"/>
        <rFont val="Calibri"/>
        <family val="2"/>
        <scheme val="minor"/>
      </rPr>
      <t>(3)</t>
    </r>
    <r>
      <rPr>
        <b/>
        <sz val="11"/>
        <rFont val="Calibri"/>
        <family val="2"/>
        <scheme val="minor"/>
      </rPr>
      <t xml:space="preserve">
Percentage Allocated to 
CACFP</t>
    </r>
  </si>
  <si>
    <t xml:space="preserve">
Total Annual Food Service Expense </t>
  </si>
  <si>
    <r>
      <rPr>
        <sz val="11"/>
        <rFont val="Calibri"/>
        <family val="2"/>
        <scheme val="minor"/>
      </rPr>
      <t>(4)</t>
    </r>
    <r>
      <rPr>
        <b/>
        <sz val="11"/>
        <rFont val="Calibri"/>
        <family val="2"/>
        <scheme val="minor"/>
      </rPr>
      <t xml:space="preserve">
Annual Applied 
CACFP Funded</t>
    </r>
  </si>
  <si>
    <r>
      <rPr>
        <b/>
        <sz val="11"/>
        <color indexed="8"/>
        <rFont val="Calibri"/>
        <family val="2"/>
        <scheme val="minor"/>
      </rPr>
      <t>NOTE:</t>
    </r>
    <r>
      <rPr>
        <sz val="11"/>
        <color indexed="8"/>
        <rFont val="Calibri"/>
        <family val="2"/>
        <scheme val="minor"/>
      </rPr>
      <t xml:space="preserve"> Each row with a percentage allocated to CACFP less than 100% requires a cost allocation plan.  </t>
    </r>
  </si>
  <si>
    <t>Enter training expenses relating to CACFP.</t>
  </si>
  <si>
    <t>Enter the total annual cost of the items listed in Column 1.</t>
  </si>
  <si>
    <t>Percentage of the cost in Column 2 that will be allocated to CACFP.  Provide a cost allocation plan if it is less than 100% and you are using CACFP funds to pay for the expense.</t>
  </si>
  <si>
    <t>Provide the amount of Total Annual Food Service Expense that will be paid with CACFP funds.</t>
  </si>
  <si>
    <r>
      <rPr>
        <sz val="11"/>
        <rFont val="Calibri"/>
        <family val="2"/>
        <scheme val="minor"/>
      </rPr>
      <t>(1)</t>
    </r>
    <r>
      <rPr>
        <b/>
        <sz val="11"/>
        <rFont val="Calibri"/>
        <family val="2"/>
        <scheme val="minor"/>
      </rPr>
      <t xml:space="preserve">
Item 
</t>
    </r>
  </si>
  <si>
    <r>
      <rPr>
        <sz val="11"/>
        <rFont val="Calibri"/>
        <family val="2"/>
        <scheme val="minor"/>
      </rPr>
      <t>(2)</t>
    </r>
    <r>
      <rPr>
        <b/>
        <sz val="11"/>
        <rFont val="Calibri"/>
        <family val="2"/>
        <scheme val="minor"/>
      </rPr>
      <t xml:space="preserve">
Total Cost
of Service</t>
    </r>
  </si>
  <si>
    <r>
      <rPr>
        <sz val="11"/>
        <rFont val="Calibri"/>
        <family val="2"/>
        <scheme val="minor"/>
      </rPr>
      <t>(3)</t>
    </r>
    <r>
      <rPr>
        <b/>
        <sz val="11"/>
        <rFont val="Calibri"/>
        <family val="2"/>
        <scheme val="minor"/>
      </rPr>
      <t xml:space="preserve">
Percent
Allocated
to CACFP</t>
    </r>
  </si>
  <si>
    <r>
      <rPr>
        <sz val="11"/>
        <rFont val="Calibri"/>
        <family val="2"/>
        <scheme val="minor"/>
      </rPr>
      <t>(5)</t>
    </r>
    <r>
      <rPr>
        <b/>
        <sz val="11"/>
        <rFont val="Calibri"/>
        <family val="2"/>
        <scheme val="minor"/>
      </rPr>
      <t xml:space="preserve">
Less Than Arms Length 
Transaction          
 </t>
    </r>
    <r>
      <rPr>
        <i/>
        <sz val="11"/>
        <rFont val="Calibri"/>
        <family val="2"/>
        <scheme val="minor"/>
      </rPr>
      <t>(Yes / No)</t>
    </r>
  </si>
  <si>
    <r>
      <t>Percent Allocated to CACFP:</t>
    </r>
    <r>
      <rPr>
        <sz val="11"/>
        <rFont val="Calibri"/>
        <family val="2"/>
        <scheme val="minor"/>
      </rPr>
      <t xml:space="preserve">   Must be verified with documentation if CACFP are applied to this cost.</t>
    </r>
  </si>
  <si>
    <r>
      <t xml:space="preserve">Annual Applied CACFP Funded: </t>
    </r>
    <r>
      <rPr>
        <sz val="11"/>
        <rFont val="Calibri"/>
        <family val="2"/>
        <scheme val="minor"/>
      </rPr>
      <t xml:space="preserve"> Provide the amount of Column 4 that will be paid with CACFP funds.</t>
    </r>
  </si>
  <si>
    <r>
      <t xml:space="preserve">Total Annual Food Service Expense: </t>
    </r>
    <r>
      <rPr>
        <sz val="11"/>
        <rFont val="Calibri"/>
        <family val="2"/>
        <scheme val="minor"/>
      </rPr>
      <t xml:space="preserve">  </t>
    </r>
  </si>
  <si>
    <t>Total Cost of Service x Percent Allocated to CACFP</t>
  </si>
  <si>
    <t>1.  Indicate if CACFP space is:</t>
  </si>
  <si>
    <t>Leased/Owned</t>
  </si>
  <si>
    <t>Less than Arms Length Transaction*</t>
  </si>
  <si>
    <t xml:space="preserve">*  A “Less than Arms Length Transaction” is one under which one party to the transaction is able to control  or substantially </t>
  </si>
  <si>
    <t xml:space="preserve">influence the action of the others.  “Less than Arms Length Transactions” must be disclosed and justification provided.  They </t>
  </si>
  <si>
    <t xml:space="preserve">must receive specific prior written approval from CACFP.  For “Less than Arms Length Transactions”, only a monthly use fee is allowable. </t>
  </si>
  <si>
    <t xml:space="preserve">  Street</t>
  </si>
  <si>
    <t>City, State</t>
  </si>
  <si>
    <t>a.  Monthly Amount of Lease Agreement                                                                =</t>
  </si>
  <si>
    <t xml:space="preserve"> =</t>
  </si>
  <si>
    <t xml:space="preserve">                        (c x d  = e)                       </t>
  </si>
  <si>
    <t xml:space="preserve">                       (e x 12 months)                   </t>
  </si>
  <si>
    <t xml:space="preserve">(Provide amount from "f" that will be paid with CACFP funds)                                            </t>
  </si>
  <si>
    <t>Agreement #</t>
  </si>
  <si>
    <r>
      <rPr>
        <sz val="11"/>
        <rFont val="Calibri"/>
        <family val="2"/>
        <scheme val="minor"/>
      </rPr>
      <t xml:space="preserve">
</t>
    </r>
    <r>
      <rPr>
        <b/>
        <sz val="11"/>
        <rFont val="Calibri"/>
        <family val="2"/>
        <scheme val="minor"/>
      </rPr>
      <t>Total Annual Food Service Expense for Equipment</t>
    </r>
  </si>
  <si>
    <r>
      <rPr>
        <sz val="11"/>
        <rFont val="Calibri"/>
        <family val="2"/>
        <scheme val="minor"/>
      </rPr>
      <t xml:space="preserve">(4)
</t>
    </r>
    <r>
      <rPr>
        <b/>
        <sz val="11"/>
        <rFont val="Calibri"/>
        <family val="2"/>
        <scheme val="minor"/>
      </rPr>
      <t>Annual Applied CACFP Funded</t>
    </r>
  </si>
  <si>
    <r>
      <rPr>
        <sz val="11"/>
        <rFont val="Calibri"/>
        <family val="2"/>
        <scheme val="minor"/>
      </rPr>
      <t xml:space="preserve">(5)
</t>
    </r>
    <r>
      <rPr>
        <b/>
        <sz val="11"/>
        <rFont val="Calibri"/>
        <family val="2"/>
        <scheme val="minor"/>
      </rPr>
      <t xml:space="preserve">Less Than Arms Length 
</t>
    </r>
    <r>
      <rPr>
        <i/>
        <sz val="11"/>
        <rFont val="Calibri"/>
        <family val="2"/>
        <scheme val="minor"/>
      </rPr>
      <t>(Yes / No)</t>
    </r>
  </si>
  <si>
    <t xml:space="preserve">Total Annual Food Service Expense for Equipment: </t>
  </si>
  <si>
    <t>Total Annual Cost x Percent Allocated to CACFP</t>
  </si>
  <si>
    <r>
      <t xml:space="preserve">Annual Applied CACFP Funded: </t>
    </r>
    <r>
      <rPr>
        <sz val="11"/>
        <rFont val="Calibri"/>
        <family val="2"/>
        <scheme val="minor"/>
      </rPr>
      <t>Determine the amount from Total Annual Food Service Expense that will be paid with CACFP funds.</t>
    </r>
  </si>
  <si>
    <t xml:space="preserve">
Average Annual
Costs</t>
  </si>
  <si>
    <r>
      <rPr>
        <sz val="11"/>
        <rFont val="Calibri"/>
        <family val="2"/>
        <scheme val="minor"/>
      </rPr>
      <t>(8)</t>
    </r>
    <r>
      <rPr>
        <b/>
        <sz val="11"/>
        <rFont val="Calibri"/>
        <family val="2"/>
        <scheme val="minor"/>
      </rPr>
      <t xml:space="preserve">
% Allocated
to CACFP</t>
    </r>
  </si>
  <si>
    <r>
      <rPr>
        <sz val="11"/>
        <rFont val="Calibri"/>
        <family val="2"/>
        <scheme val="minor"/>
      </rPr>
      <t>(9)</t>
    </r>
    <r>
      <rPr>
        <b/>
        <sz val="11"/>
        <rFont val="Calibri"/>
        <family val="2"/>
        <scheme val="minor"/>
      </rPr>
      <t xml:space="preserve">
Annual Applied
CACFP Funded</t>
    </r>
  </si>
  <si>
    <t>Average Annual Cost</t>
  </si>
  <si>
    <t>(Monthly Average Cost + Transporation Costs + Meals and Lodging) x Number of Months</t>
  </si>
  <si>
    <t>Average Annual Cost x Percent Allocated to CACFP</t>
  </si>
  <si>
    <r>
      <t xml:space="preserve">Annual Applied CACFP Funded: </t>
    </r>
    <r>
      <rPr>
        <sz val="11"/>
        <rFont val="Calibri"/>
        <family val="2"/>
        <scheme val="minor"/>
      </rPr>
      <t>Determine the amount from Column 6 that will be paid with CACFP funds.</t>
    </r>
  </si>
  <si>
    <t>Annual Applied CACFP Funded</t>
  </si>
  <si>
    <t>Total Insurance Cost x Percent Allocated to CACFP</t>
  </si>
  <si>
    <t>Amount of Costs x Allocation Rate</t>
  </si>
  <si>
    <t>Allocation Rate</t>
  </si>
  <si>
    <t>Total Annual Food Service Expense for Indirect Costs</t>
  </si>
  <si>
    <t>1. Institution Name</t>
  </si>
  <si>
    <t xml:space="preserve">3.  Number of Centers in NC:  </t>
  </si>
  <si>
    <t xml:space="preserve">3a.  Number of Homes in NC: </t>
  </si>
  <si>
    <t>5.  If "Yes", provide total number of centers for entire sponsorship:</t>
  </si>
  <si>
    <t xml:space="preserve"> a.</t>
  </si>
  <si>
    <t>Projected Annual Income</t>
  </si>
  <si>
    <t>$</t>
  </si>
  <si>
    <t>11.  Total Projected Annual Income</t>
  </si>
  <si>
    <t>CACFP Sponsor Expenditures</t>
  </si>
  <si>
    <t>12.  Administrative Expenditures:</t>
  </si>
  <si>
    <t xml:space="preserve">13.  Total Administrative Expenditures   </t>
  </si>
  <si>
    <t xml:space="preserve"> CACFP Centers Expenditures</t>
  </si>
  <si>
    <t>14.   Center's Administrative Expenditures</t>
  </si>
  <si>
    <t xml:space="preserve">      a.   Sponsor Fee (per Above)</t>
  </si>
  <si>
    <t>15.  Operating Expenditures:</t>
  </si>
  <si>
    <t>17.  Total Centers Administrative and Operating Expenditures</t>
  </si>
  <si>
    <t>State Approval (For State Use Only)</t>
  </si>
  <si>
    <t>GRAND TOTALS - ALL CENTERS</t>
  </si>
  <si>
    <t>Operating Expenditures</t>
  </si>
  <si>
    <t>Total Annual Cost for Food Service Operation</t>
  </si>
  <si>
    <t xml:space="preserve"> Total Applied CACFP Funds</t>
  </si>
  <si>
    <t>(1)</t>
  </si>
  <si>
    <t>(2)</t>
  </si>
  <si>
    <t>(3)</t>
  </si>
  <si>
    <t>Center Name</t>
  </si>
  <si>
    <t xml:space="preserve">Number of Sponsored Centers: </t>
  </si>
  <si>
    <t>COMPLETE FOR EXISTING SPONSORS:</t>
  </si>
  <si>
    <t>/</t>
  </si>
  <si>
    <t>Unaffiliated Centers</t>
  </si>
  <si>
    <t>Total Amount of Projected CACFP Meal Reimbursement for Sponsored Centers</t>
  </si>
  <si>
    <t>Total Amount of Projected Cash In Lieu Reimbursement for Sponsored Centers</t>
  </si>
  <si>
    <t>Agreement #:</t>
  </si>
  <si>
    <t>Agreement#:</t>
  </si>
  <si>
    <r>
      <t>·</t>
    </r>
    <r>
      <rPr>
        <sz val="11"/>
        <color rgb="FF000000"/>
        <rFont val="Times New Roman"/>
        <family val="1"/>
      </rPr>
      <t xml:space="preserve">         </t>
    </r>
    <r>
      <rPr>
        <sz val="11"/>
        <color rgb="FF000000"/>
        <rFont val="Calibri"/>
        <family val="2"/>
      </rPr>
      <t>Sponsor Profile</t>
    </r>
  </si>
  <si>
    <r>
      <t>·</t>
    </r>
    <r>
      <rPr>
        <sz val="11"/>
        <color rgb="FF000000"/>
        <rFont val="Times New Roman"/>
        <family val="1"/>
      </rPr>
      <t xml:space="preserve">         </t>
    </r>
    <r>
      <rPr>
        <sz val="11"/>
        <color rgb="FF000000"/>
        <rFont val="Calibri"/>
        <family val="2"/>
      </rPr>
      <t>Revenue</t>
    </r>
  </si>
  <si>
    <r>
      <t>·</t>
    </r>
    <r>
      <rPr>
        <sz val="11"/>
        <color rgb="FF000000"/>
        <rFont val="Times New Roman"/>
        <family val="1"/>
      </rPr>
      <t xml:space="preserve">         </t>
    </r>
    <r>
      <rPr>
        <sz val="11"/>
        <color rgb="FF000000"/>
        <rFont val="Calibri"/>
        <family val="2"/>
      </rPr>
      <t>CACFP Expenditures</t>
    </r>
  </si>
  <si>
    <r>
      <t>Requires</t>
    </r>
    <r>
      <rPr>
        <sz val="11"/>
        <color rgb="FF000000"/>
        <rFont val="Calibri"/>
        <family val="2"/>
      </rPr>
      <t xml:space="preserve"> </t>
    </r>
    <r>
      <rPr>
        <b/>
        <sz val="11"/>
        <color rgb="FF000000"/>
        <rFont val="Calibri"/>
        <family val="2"/>
      </rPr>
      <t>Specific Prior Written Approval</t>
    </r>
    <r>
      <rPr>
        <sz val="11"/>
        <color rgb="FF000000"/>
        <rFont val="Calibri"/>
        <family val="2"/>
      </rPr>
      <t xml:space="preserve"> </t>
    </r>
    <r>
      <rPr>
        <b/>
        <sz val="11"/>
        <color rgb="FF000000"/>
        <rFont val="Calibri"/>
        <family val="2"/>
      </rPr>
      <t>if using CACFP funds for communication costs</t>
    </r>
  </si>
  <si>
    <t>The Sponsoring Organization includes budget income and expenditure totals from each of the Sponsored Center Budgets.</t>
  </si>
  <si>
    <t>No
(unless CACFP funds are used for this item)</t>
  </si>
  <si>
    <t xml:space="preserve"> Budget for Sponsoring Organization of Unaffiliated Centers </t>
  </si>
  <si>
    <t xml:space="preserve">Total Annual Food Service Expense                               </t>
  </si>
  <si>
    <t xml:space="preserve">Annual Applied CACFP Funded                             </t>
  </si>
  <si>
    <t xml:space="preserve">Other Funding
(Total - CACFP)                             </t>
  </si>
  <si>
    <r>
      <rPr>
        <b/>
        <sz val="11"/>
        <rFont val="Calibri"/>
        <family val="2"/>
        <scheme val="minor"/>
      </rPr>
      <t xml:space="preserve">Maximum amount of Sponsor Fee:  </t>
    </r>
    <r>
      <rPr>
        <sz val="11"/>
        <rFont val="Calibri"/>
        <family val="2"/>
        <scheme val="minor"/>
      </rPr>
      <t xml:space="preserve">Projected Meal Reimbursement x Current Year Sponsor Fee % </t>
    </r>
  </si>
  <si>
    <t xml:space="preserve"> Amount of Reimbursement to Sponsored Centers </t>
  </si>
  <si>
    <t xml:space="preserve"> Amount of Reimbursement to Sponsored Centers</t>
  </si>
  <si>
    <t>Current Year Sponsor Fee</t>
  </si>
  <si>
    <r>
      <t xml:space="preserve">Amount of Projected CACFP Meal Reimbursement for Sponsored Centers in </t>
    </r>
    <r>
      <rPr>
        <b/>
        <u/>
        <sz val="11"/>
        <rFont val="Calibri"/>
        <family val="2"/>
        <scheme val="minor"/>
      </rPr>
      <t>Current Fiscal Year</t>
    </r>
  </si>
  <si>
    <t xml:space="preserve">9.   a.  Worksheet A:  Administrative Funding from CACFP Centers         </t>
  </si>
  <si>
    <t xml:space="preserve">      b.  Worksheet B:  Reimbursement for CACFP Centers             </t>
  </si>
  <si>
    <t>Other Funding
(A - B = C)</t>
  </si>
  <si>
    <t>Center Reimbursements</t>
  </si>
  <si>
    <t>Meal Reimbursement</t>
  </si>
  <si>
    <t>CIL</t>
  </si>
  <si>
    <t xml:space="preserve">16.  Total Center Expenditures   </t>
  </si>
  <si>
    <r>
      <rPr>
        <b/>
        <sz val="11"/>
        <color indexed="8"/>
        <rFont val="Calibri"/>
        <family val="2"/>
        <scheme val="minor"/>
      </rPr>
      <t>Center Name:</t>
    </r>
    <r>
      <rPr>
        <sz val="11"/>
        <color indexed="8"/>
        <rFont val="Calibri"/>
        <family val="2"/>
        <scheme val="minor"/>
      </rPr>
      <t xml:space="preserve"> Enter the Center Name</t>
    </r>
  </si>
  <si>
    <t xml:space="preserve">Use this worksheet to provide details on how the institution plans to spend excess CACFP funds.  </t>
  </si>
  <si>
    <t xml:space="preserve">Item 
</t>
  </si>
  <si>
    <t>Percentage Allocated to Food Service</t>
  </si>
  <si>
    <t xml:space="preserve">Total Food Service Expense     </t>
  </si>
  <si>
    <t xml:space="preserve">Applied CACFP Funded         </t>
  </si>
  <si>
    <t xml:space="preserve">Note: Each row with a percentage allocated to CACFP less than 100% requires a cost allocation plan.   </t>
  </si>
  <si>
    <r>
      <t>Item:</t>
    </r>
    <r>
      <rPr>
        <sz val="11"/>
        <rFont val="Calibri"/>
        <family val="2"/>
        <scheme val="minor"/>
      </rPr>
      <t xml:space="preserve"> Please specify items to be purchased with excess CACFP funds</t>
    </r>
    <r>
      <rPr>
        <b/>
        <sz val="11"/>
        <rFont val="Calibri"/>
        <family val="2"/>
        <scheme val="minor"/>
      </rPr>
      <t>.</t>
    </r>
  </si>
  <si>
    <r>
      <t>Total Cost:</t>
    </r>
    <r>
      <rPr>
        <sz val="11"/>
        <rFont val="Calibri"/>
        <family val="2"/>
        <scheme val="minor"/>
      </rPr>
      <t xml:space="preserve">  Total cost expected to pay for each item listed.</t>
    </r>
  </si>
  <si>
    <r>
      <t xml:space="preserve">Applied CACFP Funded:  </t>
    </r>
    <r>
      <rPr>
        <sz val="11"/>
        <rFont val="Calibri"/>
        <family val="2"/>
        <scheme val="minor"/>
      </rPr>
      <t>Provide the amount of the total that will be paid with excess CACFP funds.</t>
    </r>
  </si>
  <si>
    <t>A</t>
  </si>
  <si>
    <t>B</t>
  </si>
  <si>
    <t>C</t>
  </si>
  <si>
    <r>
      <t xml:space="preserve">SPWA for hours over 173.33 per month. </t>
    </r>
    <r>
      <rPr>
        <sz val="11"/>
        <color theme="1"/>
        <rFont val="Calibri"/>
        <family val="2"/>
        <scheme val="minor"/>
      </rPr>
      <t xml:space="preserve">If you have employees working over 173.33 hours per month, you need Specific Prior Written Approval.  Please select "Yes" and provide a copy of the SPWA. </t>
    </r>
  </si>
  <si>
    <r>
      <rPr>
        <b/>
        <sz val="11"/>
        <color theme="1"/>
        <rFont val="Calibri"/>
        <family val="2"/>
        <scheme val="minor"/>
      </rPr>
      <t>Mandatory Employer Taxes:</t>
    </r>
    <r>
      <rPr>
        <sz val="11"/>
        <color theme="1"/>
        <rFont val="Calibri"/>
        <family val="2"/>
        <scheme val="minor"/>
      </rPr>
      <t xml:space="preserve">  If you are claiming Employer Taxes, select "Yes" and enter any or all of the following:</t>
    </r>
  </si>
  <si>
    <t xml:space="preserve">A  </t>
  </si>
  <si>
    <r>
      <t xml:space="preserve">  FICA Rate: </t>
    </r>
    <r>
      <rPr>
        <sz val="11"/>
        <color theme="1"/>
        <rFont val="Calibri"/>
        <family val="2"/>
        <scheme val="minor"/>
      </rPr>
      <t xml:space="preserve"> Enter the employer's share of FICA which is OASDI 6.2% and Medicare 1.45%, or 7.65% total. </t>
    </r>
  </si>
  <si>
    <t xml:space="preserve">B  </t>
  </si>
  <si>
    <t xml:space="preserve">C  </t>
  </si>
  <si>
    <t>**Do NOT include State or Federal Withholding or Income Taxes.  These are NOT Mandatory Employer Taxes.**</t>
  </si>
  <si>
    <t xml:space="preserve"> A – Administrative Funding for Unaffiliated Centers</t>
  </si>
  <si>
    <t xml:space="preserve">Worksheet G:  COMMUNICATIONS  </t>
  </si>
  <si>
    <t>Worksheet H:  ADMINISTRATIVE TRAVEL</t>
  </si>
  <si>
    <t>Worksheet I:  RENT AND UTILITIES</t>
  </si>
  <si>
    <t>Worksheet J:  ADMINISTRATIVE FRINGE BENEFITS</t>
  </si>
  <si>
    <t>Instructions for Worksheet K:</t>
  </si>
  <si>
    <t xml:space="preserve">Worksheet M:  INSURANCE </t>
  </si>
  <si>
    <t xml:space="preserve">Worksheet N:  ADMINISTRATIVE CONTRACTED SERVICES </t>
  </si>
  <si>
    <t>Worksheet O:  ADMINISTRATIVE TRAINING</t>
  </si>
  <si>
    <t>Worksheet P:  INDIRECT COSTS</t>
  </si>
  <si>
    <t xml:space="preserve">      b.  Worksheet F:  Administrative Supplies</t>
  </si>
  <si>
    <t xml:space="preserve">      c.  Worksheet G:  Communications</t>
  </si>
  <si>
    <t xml:space="preserve">      d.  Worksheet H: Travel</t>
  </si>
  <si>
    <t xml:space="preserve">      e.  Worksheet I:  Rent and Utilities</t>
  </si>
  <si>
    <t xml:space="preserve">      g.  Worksheet K:  Equipment</t>
  </si>
  <si>
    <t xml:space="preserve">      h.  Worksheet L:  Equipment Depreciation</t>
  </si>
  <si>
    <t xml:space="preserve">      i.  Worksheet M:  Insurance</t>
  </si>
  <si>
    <t xml:space="preserve">      j.  Worksheet N:  Administrative Contracted Services</t>
  </si>
  <si>
    <t xml:space="preserve">      k.  Worksheet O: Training</t>
  </si>
  <si>
    <t xml:space="preserve">      l.   Worksheet P:  Indirect Costs</t>
  </si>
  <si>
    <t xml:space="preserve">      f.  Worksheet J:   Administrative Fringe Benefits</t>
  </si>
  <si>
    <t>B – Center Reimbursement</t>
  </si>
  <si>
    <t>C1– Excess Balance Spending Plan</t>
  </si>
  <si>
    <r>
      <t>Specific Prior Written Approval is required for</t>
    </r>
    <r>
      <rPr>
        <sz val="11"/>
        <color theme="1"/>
        <rFont val="Calibri"/>
        <family val="2"/>
        <scheme val="minor"/>
      </rPr>
      <t xml:space="preserve"> :</t>
    </r>
  </si>
  <si>
    <t>F – Administrative  Supplies</t>
  </si>
  <si>
    <t>G – Communications</t>
  </si>
  <si>
    <t>H – Administrative Travel</t>
  </si>
  <si>
    <t>I – Rent and Utilities</t>
  </si>
  <si>
    <t>J – Administrative Fringe Benefits</t>
  </si>
  <si>
    <t xml:space="preserve">K – Administrative Equipment (Direct Expense) </t>
  </si>
  <si>
    <t xml:space="preserve">L – Administrative Equipment (Depreciation) </t>
  </si>
  <si>
    <t>M - Insurance</t>
  </si>
  <si>
    <t>N – Administrative Contracted Services</t>
  </si>
  <si>
    <t>O – Administrative Training</t>
  </si>
  <si>
    <t>P - Indirect Costs</t>
  </si>
  <si>
    <r>
      <t xml:space="preserve">Expected Purchase Date:  </t>
    </r>
    <r>
      <rPr>
        <sz val="11"/>
        <rFont val="Calibri"/>
        <family val="2"/>
        <scheme val="minor"/>
      </rPr>
      <t xml:space="preserve">Provide the expected date that you will purchase the item listed. </t>
    </r>
  </si>
  <si>
    <t>CACFP Time must be &lt; or + Total Time</t>
  </si>
  <si>
    <t>(J)</t>
  </si>
  <si>
    <t>I1 - Cost Allocation Plan</t>
  </si>
  <si>
    <t>AMOUNT CALCULATED FOR ALL SPONSORS (NEW AND EXISTING):</t>
  </si>
  <si>
    <t xml:space="preserve">This spreadsheet is blank because there is No Excess Balance.  Not Required. </t>
  </si>
  <si>
    <r>
      <t>*Modified Total Direct Costs (MTDC) are all direct costs (expenditures) less certain categories of exclusions.  Standard exclusions include capital equipment, capital expenditures, rental costs, and the portion of each subaward in excess of</t>
    </r>
    <r>
      <rPr>
        <b/>
        <sz val="11"/>
        <color rgb="FF000000"/>
        <rFont val="Calibri"/>
        <family val="2"/>
        <scheme val="minor"/>
      </rPr>
      <t xml:space="preserve"> $25,000.</t>
    </r>
  </si>
  <si>
    <t xml:space="preserve">10.  a.  Worksheet C:  Excess Balance of CACFP Funds </t>
  </si>
  <si>
    <t xml:space="preserve">Number of Unaffiliated Sponsored Centers: </t>
  </si>
  <si>
    <t xml:space="preserve">Maximum Amount of Sponsor Fees </t>
  </si>
  <si>
    <t>Expected Spend Date</t>
  </si>
  <si>
    <r>
      <t>Budget Line Item:</t>
    </r>
    <r>
      <rPr>
        <sz val="11"/>
        <rFont val="Calibri"/>
        <family val="2"/>
        <scheme val="minor"/>
      </rPr>
      <t xml:space="preserve">  Select a *Budget Line Item from the drop down list that was also an item in your approved Prior Year Budget. </t>
    </r>
  </si>
  <si>
    <t>Budget Line Item*</t>
  </si>
  <si>
    <t>Rent and Utilities</t>
  </si>
  <si>
    <t>Equipment</t>
  </si>
  <si>
    <t>Equipment Depreciation</t>
  </si>
  <si>
    <t>Training</t>
  </si>
  <si>
    <t>Indirect Costs</t>
  </si>
  <si>
    <t>Admin Labor</t>
  </si>
  <si>
    <t>Admin Supplies</t>
  </si>
  <si>
    <t>Admin Fringe Benefits</t>
  </si>
  <si>
    <t>Admin Contracted Services</t>
  </si>
  <si>
    <t>To make copies of this form, hold  the "Ctrl" button down while clicking and dragging this worksheet to a new worksheet.  
You will be able to create as many forms as you need.</t>
  </si>
  <si>
    <t>Legend</t>
  </si>
  <si>
    <t>Required Worksheets</t>
  </si>
  <si>
    <t>Optional Admin Worksheets</t>
  </si>
  <si>
    <t>*173.33 hours = full-time per month</t>
  </si>
  <si>
    <r>
      <t xml:space="preserve">Hourly Wage Rate:  </t>
    </r>
    <r>
      <rPr>
        <sz val="11"/>
        <rFont val="Calibri"/>
        <family val="2"/>
        <scheme val="minor"/>
      </rPr>
      <t xml:space="preserve">Enter employee wage rate per hour. </t>
    </r>
    <r>
      <rPr>
        <b/>
        <sz val="11"/>
        <color rgb="FFC00000"/>
        <rFont val="Calibri"/>
        <family val="2"/>
        <scheme val="minor"/>
      </rPr>
      <t>To calculate the hourly rate for an annual salary, divide the salary by 2080.</t>
    </r>
  </si>
  <si>
    <t>Please provide supporting documentation from NC ESC*</t>
  </si>
  <si>
    <t>E – Administrative Labor</t>
  </si>
  <si>
    <t>Monitoring / Charlotte</t>
  </si>
  <si>
    <t>Employer Cost
Per Month</t>
  </si>
  <si>
    <t>de minimus rate</t>
  </si>
  <si>
    <t>Negotiated rate</t>
  </si>
  <si>
    <r>
      <t xml:space="preserve">Excess Balance of CACFP Reimbursement Funds from the Prior Year - CACFP FUNDS ONLY
</t>
    </r>
    <r>
      <rPr>
        <b/>
        <sz val="11"/>
        <color theme="8" tint="-0.249977111117893"/>
        <rFont val="Calibri"/>
        <family val="2"/>
        <scheme val="minor"/>
      </rPr>
      <t>Excess Balance = Reimbursements greater than Expenditures</t>
    </r>
  </si>
  <si>
    <r>
      <t xml:space="preserve">d.  % of Space and Time allocated to CACFP - Cost Allocation Plan is </t>
    </r>
    <r>
      <rPr>
        <b/>
        <sz val="11"/>
        <rFont val="Calibri"/>
        <family val="2"/>
        <scheme val="minor"/>
      </rPr>
      <t>Required</t>
    </r>
  </si>
  <si>
    <r>
      <t xml:space="preserve">   </t>
    </r>
    <r>
      <rPr>
        <i/>
        <sz val="11"/>
        <color rgb="FFFF0000"/>
        <rFont val="Calibri"/>
        <family val="2"/>
        <scheme val="minor"/>
      </rPr>
      <t>% pulls from I1 Cost Allocation Plan</t>
    </r>
  </si>
  <si>
    <t xml:space="preserve"> Employee Name *</t>
  </si>
  <si>
    <t>*Name pulls from E - Admin Labor</t>
  </si>
  <si>
    <t>Current Year Sponsor Fee %
(Maximum 15%)</t>
  </si>
  <si>
    <r>
      <rPr>
        <b/>
        <sz val="11"/>
        <color rgb="FF000000"/>
        <rFont val="Calibri"/>
        <family val="2"/>
        <scheme val="minor"/>
      </rPr>
      <t>Type of Costs:</t>
    </r>
    <r>
      <rPr>
        <sz val="11"/>
        <color rgb="FF000000"/>
        <rFont val="Calibri"/>
        <family val="2"/>
        <scheme val="minor"/>
      </rPr>
      <t xml:space="preserve">  For example, most organizations use their labor costs for computing their indirect costs.</t>
    </r>
  </si>
  <si>
    <r>
      <rPr>
        <b/>
        <sz val="11"/>
        <color rgb="FF000000"/>
        <rFont val="Calibri"/>
        <family val="2"/>
        <scheme val="minor"/>
      </rPr>
      <t>Allocation Rate:</t>
    </r>
    <r>
      <rPr>
        <sz val="11"/>
        <color rgb="FF000000"/>
        <rFont val="Calibri"/>
        <family val="2"/>
        <scheme val="minor"/>
      </rPr>
      <t xml:space="preserve">  The assigned rate from the cognizant agency.</t>
    </r>
  </si>
  <si>
    <r>
      <rPr>
        <b/>
        <sz val="11"/>
        <color rgb="FF000000"/>
        <rFont val="Calibri"/>
        <family val="2"/>
        <scheme val="minor"/>
      </rPr>
      <t>Amount to be Paid with CACFP Funds</t>
    </r>
    <r>
      <rPr>
        <sz val="11"/>
        <color rgb="FF000000"/>
        <rFont val="Calibri"/>
        <family val="2"/>
        <scheme val="minor"/>
      </rPr>
      <t>:  Determine how much of the total indirect costs will be paid with  CACFP funds.</t>
    </r>
  </si>
  <si>
    <r>
      <rPr>
        <b/>
        <sz val="11"/>
        <color rgb="FF000000"/>
        <rFont val="Calibri"/>
        <family val="2"/>
        <scheme val="minor"/>
      </rPr>
      <t>Amount of Costs:</t>
    </r>
    <r>
      <rPr>
        <sz val="11"/>
        <color rgb="FF000000"/>
        <rFont val="Calibri"/>
        <family val="2"/>
        <scheme val="minor"/>
      </rPr>
      <t xml:space="preserve">  The amounts of costs from 1 to be used for computing the indirect costs.</t>
    </r>
  </si>
  <si>
    <t>Prior Year Sponsor Fee %</t>
  </si>
  <si>
    <t>Total Cost</t>
  </si>
  <si>
    <r>
      <t xml:space="preserve"> </t>
    </r>
    <r>
      <rPr>
        <sz val="11"/>
        <rFont val="Calibri"/>
        <family val="2"/>
        <scheme val="minor"/>
      </rPr>
      <t xml:space="preserve">(3)
</t>
    </r>
    <r>
      <rPr>
        <b/>
        <sz val="11"/>
        <rFont val="Calibri"/>
        <family val="2"/>
        <scheme val="minor"/>
      </rPr>
      <t xml:space="preserve">Percent Allocated to CACFP Funds
</t>
    </r>
  </si>
  <si>
    <t xml:space="preserve">Enter the employee's name. </t>
  </si>
  <si>
    <t>Enter the percentage of these costs that are pertaining to CACFP.</t>
  </si>
  <si>
    <t>Enter the amount of Total Annual Food Service Expense that will be paid with CACFP funds.</t>
  </si>
  <si>
    <t xml:space="preserve">Sponsoring Organization of Unaffiliated Centers </t>
  </si>
  <si>
    <t>Institution</t>
  </si>
  <si>
    <t>Agreement Number</t>
  </si>
  <si>
    <t>Worksheet N:  ADMINISTRATIVE CONTRACTED SERVICES</t>
  </si>
  <si>
    <t>Worksheet L:  ADMINISTRATIVE  EQUIPMENT DEPRECIATION</t>
  </si>
  <si>
    <t>Worksheet K: ADMINISTRATIVE EQUIPMENT</t>
  </si>
  <si>
    <t>Worksheet B:  REIMBURSEMENT FOR UNAFFILIATED  CENTERS</t>
  </si>
  <si>
    <t>Worksheet B:  REIMBURSEMENT FOR UNAFFILIATED CENTERS</t>
  </si>
  <si>
    <t>Worksheet C:  OTHER INCOME AVAILABLE FOR CACFP ADMINISTRATIVE COSTS</t>
  </si>
  <si>
    <t>Worksheet C:  OTHER INCOME AVAILABLE FOR CACFP OPERATIONS</t>
  </si>
  <si>
    <t>Worksheet C1:  EXCESS BALANCE SPENDING PLAN</t>
  </si>
  <si>
    <t>Worksheet C1: EXCESS BALANCE SPENDING PLAN</t>
  </si>
  <si>
    <t>Worksheet A:  ADMINISTRATIVE FUNDING FROM UNAFFILIATED CENTERS</t>
  </si>
  <si>
    <t>Worksheet A:  ADMINISTRATIVE FUNDING FROM CACFP CENTERS</t>
  </si>
  <si>
    <t>Worksheet E: ADMINISTRATIVE LABOR</t>
  </si>
  <si>
    <t>Worksheet F: ADMINISTRATIVE SUPPLIES</t>
  </si>
  <si>
    <t>Worksheet Requires SPECIFIC Prior Written Approval</t>
  </si>
  <si>
    <t xml:space="preserve">Attach the following documents to submit to State agency: </t>
  </si>
  <si>
    <t>Federal agency</t>
  </si>
  <si>
    <t>Attach the following documents to worksheet and submit to State agency:</t>
  </si>
  <si>
    <t xml:space="preserve">      a.  Worksheet E:  Administrative Labor</t>
  </si>
  <si>
    <r>
      <t xml:space="preserve">Amount of </t>
    </r>
    <r>
      <rPr>
        <b/>
        <sz val="11"/>
        <color rgb="FFFF0000"/>
        <rFont val="Calibri"/>
        <family val="2"/>
        <scheme val="minor"/>
      </rPr>
      <t>Actual</t>
    </r>
    <r>
      <rPr>
        <b/>
        <sz val="11"/>
        <rFont val="Calibri"/>
        <family val="2"/>
        <scheme val="minor"/>
      </rPr>
      <t xml:space="preserve"> CACFP Meal Reimbursement for Sponsored Centers in Prior Fiscal Year</t>
    </r>
  </si>
  <si>
    <r>
      <t xml:space="preserve">Amount of </t>
    </r>
    <r>
      <rPr>
        <b/>
        <sz val="11"/>
        <color rgb="FFFF0000"/>
        <rFont val="Calibri"/>
        <family val="2"/>
        <scheme val="minor"/>
      </rPr>
      <t>Actual</t>
    </r>
    <r>
      <rPr>
        <b/>
        <sz val="11"/>
        <rFont val="Calibri"/>
        <family val="2"/>
        <scheme val="minor"/>
      </rPr>
      <t xml:space="preserve"> Administrative Expenditures for Food Service in Prior Fiscal Year</t>
    </r>
  </si>
  <si>
    <t>g. Annual Applied CACFP Funded</t>
  </si>
  <si>
    <t>The Sponsoring Organization enters all of the unaffiliated centers, along with the meal reimbursement and cash in lieu.</t>
  </si>
  <si>
    <t xml:space="preserve">If CACFP funds are used for rent and utilities, then a cost allocation plan must be completed to allocate costs to CACFP.  </t>
  </si>
  <si>
    <t>Blue highlighted rows indicate REQUIRED worksheets that must be filled out by all institutions. All other worksheets should be filled out on an as-needed basis if applicable. Refer to individual worksheet tabs in order to input the appropriate data.</t>
  </si>
  <si>
    <r>
      <t>Percent Allocated to CACFP:</t>
    </r>
    <r>
      <rPr>
        <sz val="11"/>
        <rFont val="Calibri"/>
        <family val="2"/>
        <scheme val="minor"/>
      </rPr>
      <t xml:space="preserve">  The percentage that is allocated to the CACFP program.  If less than 100%, must be supported by a cost allocation plan.</t>
    </r>
  </si>
  <si>
    <t xml:space="preserve">A written compensation policy is required as part of your Management Plan.  Please complete all information for all employees performing CACFP administrative duties.  This information is required even if you are not using CACFP funds for labor.  
If CACFP funds will be used to pay either all or a portion of an employee's wages, ensure that column 8 is complete.   </t>
  </si>
  <si>
    <t>Instructions for completing Worksheet C1:</t>
  </si>
  <si>
    <t>Instructions for completing Worksheet E:</t>
  </si>
  <si>
    <r>
      <t xml:space="preserve">Total Hours for the CACFP on Centers:  </t>
    </r>
    <r>
      <rPr>
        <sz val="11"/>
        <rFont val="Calibri"/>
        <family val="2"/>
        <scheme val="minor"/>
      </rPr>
      <t xml:space="preserve">Enter total number of hours employee works per month for the CACFP </t>
    </r>
    <r>
      <rPr>
        <u/>
        <sz val="11"/>
        <rFont val="Calibri"/>
        <family val="2"/>
        <scheme val="minor"/>
      </rPr>
      <t>on centers ONLY</t>
    </r>
    <r>
      <rPr>
        <sz val="11"/>
        <rFont val="Calibri"/>
        <family val="2"/>
        <scheme val="minor"/>
      </rPr>
      <t>. If total hours worked per month is split between centers and homes, enter the number of hours worked for the CACFP on homes in the appropriate budget.</t>
    </r>
    <r>
      <rPr>
        <b/>
        <sz val="11"/>
        <rFont val="Calibri"/>
        <family val="2"/>
        <scheme val="minor"/>
      </rPr>
      <t xml:space="preserve"> </t>
    </r>
    <r>
      <rPr>
        <sz val="11"/>
        <rFont val="Calibri"/>
        <family val="2"/>
        <scheme val="minor"/>
      </rPr>
      <t xml:space="preserve">The total hours per month cannot exceed </t>
    </r>
    <r>
      <rPr>
        <b/>
        <sz val="11"/>
        <rFont val="Calibri"/>
        <family val="2"/>
        <scheme val="minor"/>
      </rPr>
      <t>173.33</t>
    </r>
    <r>
      <rPr>
        <sz val="11"/>
        <rFont val="Calibri"/>
        <family val="2"/>
        <scheme val="minor"/>
      </rPr>
      <t>, unless with Specific Prior Written Approval.</t>
    </r>
  </si>
  <si>
    <t>Instructions for completing Worksheet F:</t>
  </si>
  <si>
    <t>Instructions for completing Worksheet G:</t>
  </si>
  <si>
    <r>
      <t>Carrier Name:</t>
    </r>
    <r>
      <rPr>
        <sz val="11"/>
        <color indexed="8"/>
        <rFont val="Calibri"/>
        <family val="2"/>
        <scheme val="minor"/>
      </rPr>
      <t xml:space="preserve">  Provide the carrier name.</t>
    </r>
  </si>
  <si>
    <r>
      <t>Monthly Cost:</t>
    </r>
    <r>
      <rPr>
        <sz val="11"/>
        <color indexed="8"/>
        <rFont val="Calibri"/>
        <family val="2"/>
        <scheme val="minor"/>
      </rPr>
      <t xml:space="preserve">  Enter the total monthly cost.</t>
    </r>
  </si>
  <si>
    <r>
      <t>Number of Months:</t>
    </r>
    <r>
      <rPr>
        <sz val="11"/>
        <color indexed="8"/>
        <rFont val="Calibri"/>
        <family val="2"/>
        <scheme val="minor"/>
      </rPr>
      <t xml:space="preserve">  Enter the number of months.</t>
    </r>
  </si>
  <si>
    <r>
      <t>Annual Applied CACFP Funded:</t>
    </r>
    <r>
      <rPr>
        <sz val="11"/>
        <color indexed="8"/>
        <rFont val="Calibri"/>
        <family val="2"/>
        <scheme val="minor"/>
      </rPr>
      <t xml:space="preserve">  Provide the amount of total Annual Food Service Expense that will be paid with CACFP funds.</t>
    </r>
  </si>
  <si>
    <t>Instructions for completing Worksheet H:</t>
  </si>
  <si>
    <t>Monthly average cost is computed by multiplying the miles per month by the rate.</t>
  </si>
  <si>
    <t>Enter the meals and lodging costs for a month.</t>
  </si>
  <si>
    <t>Instructions for completing Worksheet J:</t>
  </si>
  <si>
    <r>
      <t>Percent Allocated to CACFP:</t>
    </r>
    <r>
      <rPr>
        <sz val="11"/>
        <rFont val="Calibri"/>
        <family val="2"/>
        <scheme val="minor"/>
      </rPr>
      <t xml:space="preserve">  The percentage that is allocated to CACFP.  Must be verified with documentation.</t>
    </r>
  </si>
  <si>
    <t>Instructions for completing Worksheet L:</t>
  </si>
  <si>
    <t xml:space="preserve">Instructions for completing Worksheet M:  </t>
  </si>
  <si>
    <t>Instructions for completing Worksheet N:</t>
  </si>
  <si>
    <t>Instructions for completing Worksheet O:</t>
  </si>
  <si>
    <r>
      <t xml:space="preserve">Total Administrative Funding' (lines 9a - 9b) </t>
    </r>
    <r>
      <rPr>
        <b/>
        <u/>
        <sz val="11"/>
        <color rgb="FF000000"/>
        <rFont val="Calibri"/>
        <family val="2"/>
      </rPr>
      <t>must be equal to</t>
    </r>
    <r>
      <rPr>
        <b/>
        <sz val="11"/>
        <color rgb="FF000000"/>
        <rFont val="Calibri"/>
        <family val="2"/>
      </rPr>
      <t xml:space="preserve"> 'Total CACFP Administrative and Operating Expenses' (line 17, Column B) </t>
    </r>
  </si>
  <si>
    <r>
      <rPr>
        <sz val="11"/>
        <rFont val="Calibri"/>
        <family val="2"/>
        <scheme val="minor"/>
      </rPr>
      <t>(3)</t>
    </r>
    <r>
      <rPr>
        <b/>
        <sz val="11"/>
        <rFont val="Calibri"/>
        <family val="2"/>
        <scheme val="minor"/>
      </rPr>
      <t xml:space="preserve">
Total # of 
MILES
 per Month
</t>
    </r>
    <r>
      <rPr>
        <b/>
        <i/>
        <sz val="11"/>
        <rFont val="Calibri"/>
        <family val="2"/>
        <scheme val="minor"/>
      </rPr>
      <t>(or per Trip)*</t>
    </r>
  </si>
  <si>
    <r>
      <rPr>
        <sz val="11"/>
        <rFont val="Calibri"/>
        <family val="2"/>
        <scheme val="minor"/>
      </rPr>
      <t>(7)</t>
    </r>
    <r>
      <rPr>
        <b/>
        <sz val="11"/>
        <rFont val="Calibri"/>
        <family val="2"/>
        <scheme val="minor"/>
      </rPr>
      <t xml:space="preserve">
Number of Months for Food Service
</t>
    </r>
    <r>
      <rPr>
        <b/>
        <i/>
        <sz val="11"/>
        <rFont val="Calibri"/>
        <family val="2"/>
        <scheme val="minor"/>
      </rPr>
      <t>(or # of Trips)</t>
    </r>
    <r>
      <rPr>
        <b/>
        <sz val="11"/>
        <rFont val="Calibri"/>
        <family val="2"/>
        <scheme val="minor"/>
      </rPr>
      <t>*</t>
    </r>
  </si>
  <si>
    <t>Enter the total estimated miles driven per month.  *For infrequent or intermittant travel, enter the miles per trip. *</t>
  </si>
  <si>
    <t>Enter the number of months (for miles per month) or *the number of trips (for miles per trip)* that these expenses will be incurred for food service.</t>
  </si>
  <si>
    <r>
      <t>Percent Allocated to CACFP:</t>
    </r>
    <r>
      <rPr>
        <sz val="11"/>
        <rFont val="Calibri"/>
        <family val="2"/>
        <scheme val="minor"/>
      </rPr>
      <t xml:space="preserve">  Each row with a percentage allocated to CACFP less than 100% requires a cost allocation plan.   Must be verified with documentation if any CACFP funds are used.</t>
    </r>
  </si>
  <si>
    <t>payment of overtime, holiday pay for work performed on a non-work holiday and compensatory leave.</t>
  </si>
  <si>
    <t>-</t>
  </si>
  <si>
    <t xml:space="preserve">Enter the transporation costs for the month such as rental cars, airline tickets, parking, and tolls. </t>
  </si>
  <si>
    <t xml:space="preserve">NOTE: Each row with a percentage allocated to CACFP less than 100% requires a cost allocation plan.  </t>
  </si>
  <si>
    <t>Center 1 –  SO Center Reimbursement</t>
  </si>
  <si>
    <t>Instructions for Worksheet Center 1:</t>
  </si>
  <si>
    <t>ALL information in this spreadsheet is pulling from other tabs.  Please completes Worksheets A and Center 1.</t>
  </si>
  <si>
    <t xml:space="preserve">Worksheet B pulls all information from other Worksheets: Budget, Worksheets A and Center 1. </t>
  </si>
  <si>
    <t>Worksheet Center 1:  UNAFFILIATED SPONSORED CENTERS REIMBURSEMENTS</t>
  </si>
  <si>
    <t>*Center Name pulled from Worksheet Center 1 - Reimbursements</t>
  </si>
  <si>
    <t>Center 2 - Expenses:  UNAFFILIATED SPONSORED CENTERS ADMINISTRATIVE &amp; OPERATING EXPENDITURES</t>
  </si>
  <si>
    <t>Instructions for Center 2 - Expenses:</t>
  </si>
  <si>
    <t>Center 2 - SO Center Expenditures</t>
  </si>
  <si>
    <t xml:space="preserve">      b.   Worksheet Center 2:  Sponsored Centers Other Administrative Costs</t>
  </si>
  <si>
    <t xml:space="preserve">      a.   Worksheet Center 2:  Sponsored Centers Operating Costs</t>
  </si>
  <si>
    <t>*Center Name will pull to Worksheet Center 2 - Expenses</t>
  </si>
  <si>
    <t xml:space="preserve">Amount of Costs to be used for Computing Indirect Costs
</t>
  </si>
  <si>
    <t>Navigation</t>
  </si>
  <si>
    <t xml:space="preserve">Fiscal Year </t>
  </si>
  <si>
    <t>To view and edit budget worksheets, please check the corresponding box.</t>
  </si>
  <si>
    <t>Projected Income</t>
  </si>
  <si>
    <t>Administrative Costs</t>
  </si>
  <si>
    <t>Other Requirements (if applicable)</t>
  </si>
  <si>
    <t>Automated Budget for Sponsoring Organizations of Unaffiliated Centers</t>
  </si>
  <si>
    <t>Budget Summary</t>
  </si>
  <si>
    <r>
      <t>Sponsors must complete</t>
    </r>
    <r>
      <rPr>
        <i/>
        <sz val="11"/>
        <color theme="1"/>
        <rFont val="Calibri"/>
        <family val="2"/>
        <scheme val="minor"/>
      </rPr>
      <t xml:space="preserve"> </t>
    </r>
    <r>
      <rPr>
        <sz val="11"/>
        <color theme="1"/>
        <rFont val="Calibri"/>
        <family val="2"/>
        <scheme val="minor"/>
      </rPr>
      <t>Worksheet A to calculate the Administrative Funding</t>
    </r>
  </si>
  <si>
    <t>Include all CACFP employees at Sponsoring Organization level performing CACFP administrative duties (filing claims, verifying IEAs and enrollment, recordkeeping, monitoring, training)</t>
  </si>
  <si>
    <t xml:space="preserve">Note: computing equipment costing &lt; $5000 (such as laptops) are included in this category per 2 CFR 200. </t>
  </si>
  <si>
    <t>Must follow procurement regulations</t>
  </si>
  <si>
    <t xml:space="preserve">This worksheet is required if the Institution is planning to use CACFP funds towards rent or utility costs. </t>
  </si>
  <si>
    <t>If claiming rent, the Sponsor must provide information on landlord, the lease/rental contract, and a lease cost allocation plan.</t>
  </si>
  <si>
    <t>Examples: leased or rented equipment &gt; $5000 per 2 CFR 200</t>
  </si>
  <si>
    <t>If equipment was purchased in the past, the Sponsor must submit its depreciation schedule.</t>
  </si>
  <si>
    <t xml:space="preserve">If the Institution is planning to make purchase in this year and use CACFP funds, it must submit three quotes, a cost allocation plan, and request for SPWA. </t>
  </si>
  <si>
    <t>Insurance includes premiums on insurance policies, contributions to self-insurance reserves, and deductible payments for minimal losses.  This category does not include life, disability, or health care insurance provided to individuals.</t>
  </si>
  <si>
    <t>3) Specific Prior Written Approval Request form for each item requiring SPWA.</t>
  </si>
  <si>
    <t>4) Copy of all new insurance policies.  Indicate if a copy has been submitted to the State agency in prior years.</t>
  </si>
  <si>
    <t>Include rental costs of facilities or equipment for training for the fiscal year.  Ensure compliance with Federal Procurement regulations.</t>
  </si>
  <si>
    <t xml:space="preserve">The Institution must submit a copy of the document that shows the indirect cost rate (nonprofit rate agreement) assigned. Institutions that have never had a negotiated indirect cost rate may use a de minimus rate of 10 percent of modified direct costs. </t>
  </si>
  <si>
    <t xml:space="preserve">Application Update:  Budget for Sponsoring Organization of Unaffiliated Centers </t>
  </si>
  <si>
    <t xml:space="preserve">Yellow highlighted cells indicate cells in which data must be manually input. </t>
  </si>
  <si>
    <t xml:space="preserve">7.  If “Yes”, list the other programs administered by the Sponsor:  </t>
  </si>
  <si>
    <t>8.  Are you a new Sponsoring Organization to the NC CACFP?</t>
  </si>
  <si>
    <t xml:space="preserve">       b.  Worksheet C:  Sponsoring Organization's Other Income Available for CACFP </t>
  </si>
  <si>
    <t xml:space="preserve">Complete the Yellow Highlighted boxes to determine Sponsor Fee %.  Provide this information to your sponsored centers.  </t>
  </si>
  <si>
    <t>Cash-In-Lieu</t>
  </si>
  <si>
    <t xml:space="preserve">Instructions&gt;&gt; Complete this worksheet before worksheet Center 2 - Expenses. 
Use the table below to list all unaffiliated centers under your sponsorship and their related meal reimbursement and cash in lieu per their individual sponsored center budgets. The center name is pulled into the Center 2 - Expenses tab and totals are automatically pulled into the B - Center Reimbursement tab, and there is no limit to the number of rows that can be used so all centers can and must be listed. </t>
  </si>
  <si>
    <r>
      <t xml:space="preserve">Amount of Reimbursement to Sponsored Centers:  </t>
    </r>
    <r>
      <rPr>
        <sz val="11"/>
        <rFont val="Calibri"/>
        <family val="2"/>
        <scheme val="minor"/>
      </rPr>
      <t>The total reimbursement for Cash In Lieu must be sent to the centers with no reduction for the Sponsor fee.</t>
    </r>
  </si>
  <si>
    <t>Specific Prior Written Approval is required for compensation to members of nonprofit institutions, trustees, directors, associates, officers or the immediate families thereof, and for</t>
  </si>
  <si>
    <t xml:space="preserve">This cost item is found under the cost category #27 named “Materials and Supplies” in FNS Instruction 796-2 Rev. 4.  Allowable cost for durable supplies includes materials and supplies that do not meet the definition of equipment. Allowable cost for durable supplies is the cost at the time of purchase. Allowable cost of expendable program material and supplies are the actual costs of material and supplies used within three months or less at the time of purchase.  </t>
  </si>
  <si>
    <r>
      <t>Item:</t>
    </r>
    <r>
      <rPr>
        <sz val="11"/>
        <rFont val="Calibri"/>
        <family val="2"/>
        <scheme val="minor"/>
      </rPr>
      <t xml:space="preserve">  Any item with a life expectancy of one year or less. For example, general office supplies (pens, pencils, notepads), computer supplies (computer disks), copier supplies (paper, toner), printer supplies (ink cartridges, paper). </t>
    </r>
    <r>
      <rPr>
        <b/>
        <sz val="11"/>
        <rFont val="Calibri"/>
        <family val="2"/>
        <scheme val="minor"/>
      </rPr>
      <t>Note:</t>
    </r>
    <r>
      <rPr>
        <sz val="11"/>
        <rFont val="Calibri"/>
        <family val="2"/>
        <scheme val="minor"/>
      </rPr>
      <t xml:space="preserve"> a computing device is a supply if the acquisition cost is less than the lesser of the capitalization level established by the non-federal entity for financial statement purposes or $5,000, regardless of the length of its useful life. (2 CFR §200.94)</t>
    </r>
  </si>
  <si>
    <t>This cost item can be found in the FNS Instruction 796-2 Rev. 4 under the cost category # 8, "Communication and Technology Costs".  Costs for communication services &amp; supplies must be purchased or leased by the Institution and do require specific prior written approval.  Ensure compliance with Federal Procurement regulations.</t>
  </si>
  <si>
    <r>
      <rPr>
        <sz val="11"/>
        <rFont val="Calibri"/>
        <family val="2"/>
        <scheme val="minor"/>
      </rPr>
      <t>(6)</t>
    </r>
    <r>
      <rPr>
        <b/>
        <sz val="11"/>
        <rFont val="Calibri"/>
        <family val="2"/>
        <scheme val="minor"/>
      </rPr>
      <t xml:space="preserve">
Percentage Allocated to CACFP Funds</t>
    </r>
  </si>
  <si>
    <r>
      <t>Phone Number:</t>
    </r>
    <r>
      <rPr>
        <sz val="11"/>
        <color indexed="8"/>
        <rFont val="Calibri"/>
        <family val="2"/>
        <scheme val="minor"/>
      </rPr>
      <t xml:space="preserve">  Provide phone number and any additional phone numbers will be displayed on the phone bill.</t>
    </r>
  </si>
  <si>
    <r>
      <t xml:space="preserve">Percentage Allocated to CACFP: </t>
    </r>
    <r>
      <rPr>
        <sz val="11"/>
        <color indexed="8"/>
        <rFont val="Calibri"/>
        <family val="2"/>
        <scheme val="minor"/>
      </rPr>
      <t xml:space="preserve"> Enter the percentage allocated to food service.  </t>
    </r>
  </si>
  <si>
    <t xml:space="preserve">This cost item can be located in FNS Instruction 796-2 Rev. 4 under the category #36, "Rental Costs".                                                      
Instructions:  For those programs that incur overhead costs, such as rent, utilities and trash removal, you are able to allocate a percentage of those costs to the food program each month based on cost allocation plans using space and time. Ensure compliance with Federal Procurement regulations.                                                                                                   </t>
  </si>
  <si>
    <t>Address:</t>
  </si>
  <si>
    <t xml:space="preserve">This cost is found in FNS Instruction 796-2, Revision 4 under the cost item #16 entitled "Expensing of Equipment Purchases and Other Capital Expenditures".  List any equipment purchases that will be made in the upcoming fiscal year that will be directly expensed. 
NOTE: “Equipment means any tangible personal property having a useful life of more than one year and a per-unit acquisition cost which equals or exceeds the lesser of the capitalization level established by the Institution for financial statement purposes or $5,000” (See 2 CFR §200.33, Equipment).  IRS maximum capitalization levels (the point where you claim it as an asset and depreciate it over time) are $5,000 for audited Institutions, and $2,500 for unaudited Institutions. If your Institution uses a lesser dollar amount for equipment, that is the threshold amount you use for equipment on this form.  
Tangible personal property below this level is considered supplies. 
Ensure compliance with Federal Procurement regulations.           </t>
  </si>
  <si>
    <r>
      <t>Less Than Arms Length:</t>
    </r>
    <r>
      <rPr>
        <sz val="11"/>
        <rFont val="Calibri"/>
        <family val="2"/>
        <scheme val="minor"/>
      </rPr>
      <t xml:space="preserve">  Indicate if the equipment is purchased from an employee, board member, or relative of either a board member or employee? (Yes/No)</t>
    </r>
  </si>
  <si>
    <t>Attach and submit to the State agency:</t>
  </si>
  <si>
    <r>
      <t xml:space="preserve">"Allocation of depreciation must be made in accordance with Title 2 Code of Federal Regulations, Part 200, Section 436 (2 CFR §200.436). Calculation is based off of : (1) ccquisition cost; (2) estimated useful life; (3) projected “scrap” value and, (4) the method of depreciation.”
For the purposes of depreciation, equipment means any tangible personal property having a useful life of more than one year and a per-unit acquisition cost which equals or exceeds the lesser of the capitalization level established by the Institution for financial statement purposes or $5,000. 
IRS maximum capitalization levels (the point where you claim it as an asset and depreciate it over time) are </t>
    </r>
    <r>
      <rPr>
        <b/>
        <sz val="11"/>
        <color rgb="FF000000"/>
        <rFont val="Calibri"/>
        <family val="2"/>
        <scheme val="minor"/>
      </rPr>
      <t>$5,000 for audited Institutions</t>
    </r>
    <r>
      <rPr>
        <sz val="11"/>
        <color indexed="8"/>
        <rFont val="Calibri"/>
        <family val="2"/>
        <scheme val="minor"/>
      </rPr>
      <t xml:space="preserve">, and </t>
    </r>
    <r>
      <rPr>
        <b/>
        <sz val="11"/>
        <color rgb="FF000000"/>
        <rFont val="Calibri"/>
        <family val="2"/>
        <scheme val="minor"/>
      </rPr>
      <t>$2,500 for unaudited Institutions</t>
    </r>
    <r>
      <rPr>
        <sz val="11"/>
        <color indexed="8"/>
        <rFont val="Calibri"/>
        <family val="2"/>
        <scheme val="minor"/>
      </rPr>
      <t xml:space="preserve">.  If your Institution uses a lesser dollar amount for equipment, that is the threshold amount you use for equipment on this form.  
Ensure compliance with Federal Procurement regulations.  This cost item is listed in FNS Instruction 796-2 Rev. 4 under the cost item #13 entitled “Depreciation and Use Allowance.”  Depreciation and use allowances are means of allocating the cost of fixed assets to periods benefiting from asset use.  The depreciation method used for the program should be consistent with the method used by the Institution for its other federally sponsored and non-federally sponsored activities.  </t>
    </r>
  </si>
  <si>
    <r>
      <t xml:space="preserve">Annual Applied CACFP Funded: </t>
    </r>
    <r>
      <rPr>
        <sz val="11"/>
        <rFont val="Calibri"/>
        <family val="2"/>
        <scheme val="minor"/>
      </rPr>
      <t>Determine how much of total depreciation will be paid using CACFP funds.</t>
    </r>
  </si>
  <si>
    <t xml:space="preserve">This cost item can be found in FNS Instruction 796-2, Revision 4 under the cost category #21, "Insurance".  Insurance includes premiums on insurance policies, contributions to self-insurance reserves, and deductible payments for minimal losses.  This category does not include, life, disability, or health care insurance provided to individuals. </t>
  </si>
  <si>
    <t>Specific Prior Written Approval is required for costs of other insurance, not required by the State agency, that is maintained by the Institution in connection with the general activities of the Program when  the type, extent, and cost of coverage are in accordance with general State or local government policy and sound business practices.</t>
  </si>
  <si>
    <t xml:space="preserve">The items on this budget worksheet will be found under different cost categories in FNS Instruction 796-2 Rev. 4.  Accounting systems are found under the cost category #1, "Accounting".  Accounting, legal, or other professional services for persons who are members of a particular profession or who possess a particular skill are found under the cost category #24, “Legal Expenses and Other Professional Services.” Data processing is found under the cost  category #34, “Purchased Services – Other.”  Include contracted or paid services for administrative functions not performed by any institution personnel.   Each contracted service has to be properly procured based on the value of the contract.  Please refer to the Procurement regulations for additional guidance. </t>
  </si>
  <si>
    <r>
      <t>Type of Service:</t>
    </r>
    <r>
      <rPr>
        <sz val="11"/>
        <rFont val="Calibri"/>
        <family val="2"/>
        <scheme val="minor"/>
      </rPr>
      <t xml:space="preserve">  Indicate contracted or paid services for administrative functions not performed by any organization personnel.  Contracted services may include, but are not limited to, office maintenance services, accounting services, legal consultant services, other consulting fees, data processing services, etc.  All services must be directly related to the CACFP.</t>
    </r>
  </si>
  <si>
    <r>
      <t xml:space="preserve">Less than Arms Length:  </t>
    </r>
    <r>
      <rPr>
        <sz val="11"/>
        <rFont val="Calibri"/>
        <family val="2"/>
        <scheme val="minor"/>
      </rPr>
      <t>Are any of these services performed by either an employee, board member, or relative of either a board member or employee? (Yes/No)</t>
    </r>
  </si>
  <si>
    <t>Specific Prior Written Approval is required for costs for services performed by individuals who are not officers, employees, or members of the Institution; all less-than-arms-length transactions; maintenance and service repair contracts on Program equipment; and all other purchased service costs needed for Program operation.</t>
  </si>
  <si>
    <t>The items listed on this worksheet can be found in FNS Instruction 796-2 Rev. 4 under the cost category #30, "Participant Training and Other Participant Support Costs".  Include rental costs of facilities or equipment for training for the fiscal year.   Ensure compliance with Federal Procurement regulations.</t>
  </si>
  <si>
    <t>Indirect costs must be supported by the cost allocation plan that assigns an indirect cost rate. The Institution must submit a copy of the document that shows the indirect cost rate (nonprofit rate agreement) assigned.  Institutions that have never had a negotiated indirect cost rate may use a de minimus rate of 10 percent of Modified Total Direct Costs*. Institutions with an approved negotiated indirect cost rate can now apply for a one-time extension of up to four years without further negotiation.</t>
  </si>
  <si>
    <t>Application Update:  Budget for Sponsoring Organization of Unaffiliated Centers</t>
  </si>
  <si>
    <r>
      <t>·</t>
    </r>
    <r>
      <rPr>
        <sz val="7"/>
        <color rgb="FF000000"/>
        <rFont val="Calibri"/>
        <family val="2"/>
        <scheme val="minor"/>
      </rPr>
      <t>       </t>
    </r>
    <r>
      <rPr>
        <sz val="11"/>
        <color theme="1"/>
        <rFont val="Calibri"/>
        <family val="2"/>
        <scheme val="minor"/>
      </rPr>
      <t>Name of Federal agency</t>
    </r>
    <r>
      <rPr>
        <sz val="11"/>
        <color rgb="FF000000"/>
        <rFont val="Symbol"/>
        <family val="1"/>
        <charset val="2"/>
      </rPr>
      <t xml:space="preserve"> </t>
    </r>
  </si>
  <si>
    <r>
      <t>·</t>
    </r>
    <r>
      <rPr>
        <sz val="7"/>
        <color rgb="FF000000"/>
        <rFont val="Calibri"/>
        <family val="2"/>
        <scheme val="minor"/>
      </rPr>
      <t xml:space="preserve">         </t>
    </r>
    <r>
      <rPr>
        <sz val="11"/>
        <color theme="1"/>
        <rFont val="Calibri"/>
        <family val="2"/>
        <scheme val="minor"/>
      </rPr>
      <t>Program Title</t>
    </r>
  </si>
  <si>
    <r>
      <t>·</t>
    </r>
    <r>
      <rPr>
        <sz val="7"/>
        <color rgb="FF000000"/>
        <rFont val="Calibri"/>
        <family val="2"/>
        <scheme val="minor"/>
      </rPr>
      <t xml:space="preserve">         </t>
    </r>
    <r>
      <rPr>
        <sz val="11"/>
        <color theme="1"/>
        <rFont val="Calibri"/>
        <family val="2"/>
        <scheme val="minor"/>
      </rPr>
      <t>Federal Award ID</t>
    </r>
  </si>
  <si>
    <r>
      <t>·</t>
    </r>
    <r>
      <rPr>
        <sz val="7"/>
        <color rgb="FF000000"/>
        <rFont val="Calibri"/>
        <family val="2"/>
        <scheme val="minor"/>
      </rPr>
      <t xml:space="preserve">         </t>
    </r>
    <r>
      <rPr>
        <sz val="11"/>
        <color theme="1"/>
        <rFont val="Calibri"/>
        <family val="2"/>
        <scheme val="minor"/>
      </rPr>
      <t>Pass-through Award</t>
    </r>
  </si>
  <si>
    <r>
      <t>·</t>
    </r>
    <r>
      <rPr>
        <sz val="7"/>
        <color rgb="FF000000"/>
        <rFont val="Calibri"/>
        <family val="2"/>
        <scheme val="minor"/>
      </rPr>
      <t xml:space="preserve">         </t>
    </r>
    <r>
      <rPr>
        <sz val="11"/>
        <color theme="1"/>
        <rFont val="Calibri"/>
        <family val="2"/>
        <scheme val="minor"/>
      </rPr>
      <t>Award Year</t>
    </r>
  </si>
  <si>
    <r>
      <t>·</t>
    </r>
    <r>
      <rPr>
        <sz val="7"/>
        <color rgb="FF000000"/>
        <rFont val="Calibri"/>
        <family val="2"/>
        <scheme val="minor"/>
      </rPr>
      <t xml:space="preserve">         </t>
    </r>
    <r>
      <rPr>
        <sz val="11"/>
        <color theme="1"/>
        <rFont val="Calibri"/>
        <family val="2"/>
        <scheme val="minor"/>
      </rPr>
      <t>Amount Received</t>
    </r>
  </si>
  <si>
    <r>
      <t>·</t>
    </r>
    <r>
      <rPr>
        <sz val="7"/>
        <color rgb="FF000000"/>
        <rFont val="Calibri"/>
        <family val="2"/>
        <scheme val="minor"/>
      </rPr>
      <t>        </t>
    </r>
    <r>
      <rPr>
        <sz val="11"/>
        <color theme="1"/>
        <rFont val="Calibri"/>
        <family val="2"/>
        <scheme val="minor"/>
      </rPr>
      <t>Total income available for use in CACFP</t>
    </r>
  </si>
  <si>
    <r>
      <t>·</t>
    </r>
    <r>
      <rPr>
        <sz val="7"/>
        <color rgb="FF000000"/>
        <rFont val="Calibri"/>
        <family val="2"/>
        <scheme val="minor"/>
      </rPr>
      <t xml:space="preserve">         </t>
    </r>
    <r>
      <rPr>
        <sz val="11"/>
        <color theme="1"/>
        <rFont val="Calibri"/>
        <family val="2"/>
        <scheme val="minor"/>
      </rPr>
      <t>Non-federal grants, donations</t>
    </r>
  </si>
  <si>
    <r>
      <t>·</t>
    </r>
    <r>
      <rPr>
        <sz val="7"/>
        <color rgb="FF000000"/>
        <rFont val="Calibri"/>
        <family val="2"/>
        <scheme val="minor"/>
      </rPr>
      <t xml:space="preserve">         </t>
    </r>
    <r>
      <rPr>
        <sz val="11"/>
        <color theme="1"/>
        <rFont val="Calibri"/>
        <family val="2"/>
        <scheme val="minor"/>
      </rPr>
      <t>Services performed by individuals who are not officers, employees, or members of the Institution</t>
    </r>
  </si>
  <si>
    <r>
      <t>·</t>
    </r>
    <r>
      <rPr>
        <sz val="7"/>
        <color rgb="FF000000"/>
        <rFont val="Calibri"/>
        <family val="2"/>
        <scheme val="minor"/>
      </rPr>
      <t xml:space="preserve">         </t>
    </r>
    <r>
      <rPr>
        <sz val="11"/>
        <color theme="1"/>
        <rFont val="Calibri"/>
        <family val="2"/>
        <scheme val="minor"/>
      </rPr>
      <t>Less-than-arms length transactions</t>
    </r>
  </si>
  <si>
    <r>
      <t>·</t>
    </r>
    <r>
      <rPr>
        <sz val="7"/>
        <color rgb="FF000000"/>
        <rFont val="Calibri"/>
        <family val="2"/>
        <scheme val="minor"/>
      </rPr>
      <t xml:space="preserve">         </t>
    </r>
    <r>
      <rPr>
        <sz val="11"/>
        <color theme="1"/>
        <rFont val="Calibri"/>
        <family val="2"/>
        <scheme val="minor"/>
      </rPr>
      <t>Maintenance and service repair contracts on Program equipment</t>
    </r>
  </si>
  <si>
    <r>
      <t>·</t>
    </r>
    <r>
      <rPr>
        <sz val="7"/>
        <color rgb="FF000000"/>
        <rFont val="Calibri"/>
        <family val="2"/>
        <scheme val="minor"/>
      </rPr>
      <t xml:space="preserve">         </t>
    </r>
    <r>
      <rPr>
        <sz val="11"/>
        <color theme="1"/>
        <rFont val="Calibri"/>
        <family val="2"/>
        <scheme val="minor"/>
      </rPr>
      <t xml:space="preserve">All other purchased service costs needed for Program operations </t>
    </r>
  </si>
  <si>
    <r>
      <rPr>
        <b/>
        <sz val="11"/>
        <rFont val="Calibri"/>
        <family val="2"/>
        <scheme val="minor"/>
      </rPr>
      <t xml:space="preserve">Note: </t>
    </r>
    <r>
      <rPr>
        <sz val="11"/>
        <rFont val="Calibri"/>
        <family val="2"/>
        <scheme val="minor"/>
      </rPr>
      <t xml:space="preserve">Projected CACFP Meal Reimbursement: pulls from Worksheet B-Center Reimbursement.   </t>
    </r>
  </si>
  <si>
    <r>
      <rPr>
        <b/>
        <sz val="11"/>
        <rFont val="Calibri"/>
        <family val="2"/>
        <scheme val="minor"/>
      </rPr>
      <t>Prior Year Sponsor Fee %:</t>
    </r>
    <r>
      <rPr>
        <sz val="11"/>
        <rFont val="Calibri"/>
        <family val="2"/>
        <scheme val="minor"/>
      </rPr>
      <t xml:space="preserve">   This is the</t>
    </r>
    <r>
      <rPr>
        <b/>
        <sz val="11"/>
        <color rgb="FFFF0000"/>
        <rFont val="Calibri"/>
        <family val="2"/>
        <scheme val="minor"/>
      </rPr>
      <t xml:space="preserve"> actual</t>
    </r>
    <r>
      <rPr>
        <sz val="11"/>
        <rFont val="Calibri"/>
        <family val="2"/>
        <scheme val="minor"/>
      </rPr>
      <t xml:space="preserve"> maximum Sponsor fee percentage or Cost percentage from the prior fiscal year. **</t>
    </r>
  </si>
  <si>
    <r>
      <rPr>
        <b/>
        <sz val="11"/>
        <rFont val="Calibri"/>
        <family val="2"/>
        <scheme val="minor"/>
      </rPr>
      <t>Actual CACFP Meal Reimbursement</t>
    </r>
    <r>
      <rPr>
        <sz val="11"/>
        <rFont val="Calibri"/>
        <family val="2"/>
        <scheme val="minor"/>
      </rPr>
      <t>: Enter the amount of actual CACFP meal reimbursement for all unaffiliated sponsored centers in the prior fiscal year. Do not include any cash in lieu funds. * DO NOT enter budgeted figures.*</t>
    </r>
  </si>
  <si>
    <r>
      <rPr>
        <b/>
        <sz val="11"/>
        <rFont val="Calibri"/>
        <family val="2"/>
        <scheme val="minor"/>
      </rPr>
      <t>Actual Administrative Expenditures:</t>
    </r>
    <r>
      <rPr>
        <sz val="11"/>
        <rFont val="Calibri"/>
        <family val="2"/>
        <scheme val="minor"/>
      </rPr>
      <t xml:space="preserve"> Enter the amount of actual administrative expenditures that were CACFP funded for all unaffiliated sponsored centers in the prior fiscal year. DO NOT enter budgeted figures.</t>
    </r>
  </si>
  <si>
    <t>Instructions for Worksheet A: Prior Year = Federal FY,  Oct 1 of Prior year through last claim month of that FY.</t>
  </si>
  <si>
    <r>
      <rPr>
        <b/>
        <sz val="11"/>
        <color indexed="8"/>
        <rFont val="Calibri"/>
        <family val="2"/>
        <scheme val="minor"/>
      </rPr>
      <t>Meal Reimbursements:</t>
    </r>
    <r>
      <rPr>
        <sz val="11"/>
        <color indexed="8"/>
        <rFont val="Calibri"/>
        <family val="2"/>
        <scheme val="minor"/>
      </rPr>
      <t xml:space="preserve"> Enter the amount of total meal reimbursement for the respective center. This amount is the total of Worksheets A, row 38 from the EZ Sponsored Center worksheets or 39 form Full SC Budget. </t>
    </r>
  </si>
  <si>
    <r>
      <rPr>
        <b/>
        <sz val="11"/>
        <color indexed="8"/>
        <rFont val="Calibri"/>
        <family val="2"/>
        <scheme val="minor"/>
      </rPr>
      <t>Cash In Lieu:</t>
    </r>
    <r>
      <rPr>
        <sz val="11"/>
        <color indexed="8"/>
        <rFont val="Calibri"/>
        <family val="2"/>
        <scheme val="minor"/>
      </rPr>
      <t xml:space="preserve"> Enter the amount of total Cash In Lieu for the respective center. This amount is the total of Worksheet A, row 40 from the EZ Sponsored Center worksheets or 41 from Full SC Budget.</t>
    </r>
  </si>
  <si>
    <t>Workers' Comp Rate (NC average for Child Care Centers is 2.81%)</t>
  </si>
  <si>
    <r>
      <t>Item:</t>
    </r>
    <r>
      <rPr>
        <sz val="11"/>
        <color indexed="8"/>
        <rFont val="Calibri"/>
        <family val="2"/>
        <scheme val="minor"/>
      </rPr>
      <t xml:space="preserve">  Enter communications item or expense </t>
    </r>
    <r>
      <rPr>
        <sz val="11"/>
        <color rgb="FF000000"/>
        <rFont val="Calibri"/>
        <family val="2"/>
        <scheme val="minor"/>
      </rPr>
      <t>(e.g. landline telephones, cellular telephones, fax, Internet, postage and messenger services)</t>
    </r>
  </si>
  <si>
    <t>Items Pulling From Worksheet E - Admin Labor</t>
  </si>
  <si>
    <r>
      <rPr>
        <b/>
        <sz val="11"/>
        <color indexed="8"/>
        <rFont val="Calibri"/>
        <family val="2"/>
        <scheme val="minor"/>
      </rPr>
      <t>Operating Expenditures:</t>
    </r>
    <r>
      <rPr>
        <sz val="11"/>
        <color indexed="8"/>
        <rFont val="Calibri"/>
        <family val="2"/>
        <scheme val="minor"/>
      </rPr>
      <t xml:space="preserve"> Enter the amount of total 'Operating Expenditures' for the respective center. This amount is the total of Worksheets E-G on the EZ option, or E-N per the Sponsored Center budget. </t>
    </r>
  </si>
  <si>
    <t>Worksheet J does not have to be submitted if the Institution does not provide fringe benefits to employees performing CACFP duties.</t>
  </si>
  <si>
    <r>
      <rPr>
        <b/>
        <sz val="11"/>
        <color rgb="FF000000"/>
        <rFont val="Calibri"/>
        <family val="2"/>
        <scheme val="minor"/>
      </rPr>
      <t>Center Name:</t>
    </r>
    <r>
      <rPr>
        <sz val="11"/>
        <color indexed="8"/>
        <rFont val="Calibri"/>
        <family val="2"/>
        <scheme val="minor"/>
      </rPr>
      <t xml:space="preserve"> Name pulls from Center 1.</t>
    </r>
  </si>
  <si>
    <r>
      <rPr>
        <b/>
        <sz val="11"/>
        <color theme="1"/>
        <rFont val="Calibri"/>
        <family val="2"/>
        <scheme val="minor"/>
      </rPr>
      <t xml:space="preserve">  Unemployment Rate:</t>
    </r>
    <r>
      <rPr>
        <sz val="11"/>
        <color theme="1"/>
        <rFont val="Calibri"/>
        <family val="2"/>
        <scheme val="minor"/>
      </rPr>
      <t xml:space="preserve"> Enter the rate the Institution pays for Unemployment to the *NC Employment Security Comission. * </t>
    </r>
  </si>
  <si>
    <r>
      <rPr>
        <b/>
        <sz val="11"/>
        <color theme="1"/>
        <rFont val="Calibri"/>
        <family val="2"/>
        <scheme val="minor"/>
      </rPr>
      <t xml:space="preserve">  Workers' Comp Rate:</t>
    </r>
    <r>
      <rPr>
        <sz val="11"/>
        <color theme="1"/>
        <rFont val="Calibri"/>
        <family val="2"/>
        <scheme val="minor"/>
      </rPr>
      <t xml:space="preserve"> Enter the rate the Institution pays for Workers' Compensation to the their insurance carrier.  </t>
    </r>
  </si>
  <si>
    <r>
      <t>·</t>
    </r>
    <r>
      <rPr>
        <sz val="7"/>
        <color rgb="FF000000"/>
        <rFont val="Calibri"/>
        <family val="2"/>
        <scheme val="minor"/>
      </rPr>
      <t>       </t>
    </r>
    <r>
      <rPr>
        <sz val="11"/>
        <color theme="1"/>
        <rFont val="Calibri"/>
        <family val="2"/>
        <scheme val="minor"/>
      </rPr>
      <t>CFDA No. (Catalog of Federal Domestic Assistance Number -a five-digit number assigned in the 
        awarding document to most grants and cooperative agreements funded by the Federal government)</t>
    </r>
  </si>
  <si>
    <t>Administrative Expenses (w/o Sponsor Fee)</t>
  </si>
  <si>
    <t xml:space="preserve">Instructions&gt;&gt; Complete worksheet Center 1 - Reimbursements first.  
Use the table below to list all centers under your sponsorship and their relating Administrative Expenses and Operating Expenditures per their individual sponsored center budgets. The totals are automatically pulled into the Budget tab, and there is no limit to the number of rows that can be used so all centers can and must be listed. </t>
  </si>
  <si>
    <r>
      <t xml:space="preserve">* Per USDA Guidance for Management Plans and Budgets, page 49, "The amount a Sponsoring Organization may retain is calculated and approved in the annual 
   budget; however, it is generally monitored on a monthly basis against the earned reimbursement for the meals served to eligible participants. </t>
    </r>
    <r>
      <rPr>
        <b/>
        <sz val="11"/>
        <rFont val="Calibri"/>
        <family val="2"/>
        <scheme val="minor"/>
      </rPr>
      <t>Cash in lieu of USDA 
   Foods is not included in the calculation</t>
    </r>
    <r>
      <rPr>
        <sz val="11"/>
        <rFont val="Calibri"/>
        <family val="2"/>
        <scheme val="minor"/>
      </rPr>
      <t>."</t>
    </r>
  </si>
  <si>
    <t>Yes – if an institution reports excess balance on worksheet C-Other Income &amp; Excess Balance</t>
  </si>
  <si>
    <r>
      <t xml:space="preserve">**The State agency must limit the amount of reimbursement payments that can be applied to administrative costs for Sponsoring Organizations of center programs to
     </t>
    </r>
    <r>
      <rPr>
        <u/>
        <sz val="11"/>
        <rFont val="Calibri"/>
        <family val="2"/>
        <scheme val="minor"/>
      </rPr>
      <t>the</t>
    </r>
    <r>
      <rPr>
        <b/>
        <u/>
        <sz val="11"/>
        <rFont val="Calibri"/>
        <family val="2"/>
        <scheme val="minor"/>
      </rPr>
      <t xml:space="preserve"> LESSER </t>
    </r>
    <r>
      <rPr>
        <u/>
        <sz val="11"/>
        <rFont val="Calibri"/>
        <family val="2"/>
        <scheme val="minor"/>
      </rPr>
      <t>OF 15 percent of the total  reimbursement payments received and net allowable administrative costs</t>
    </r>
    <r>
      <rPr>
        <sz val="11"/>
        <rFont val="Calibri"/>
        <family val="2"/>
        <scheme val="minor"/>
      </rPr>
      <t xml:space="preserve">. </t>
    </r>
    <r>
      <rPr>
        <b/>
        <sz val="11"/>
        <rFont val="Calibri"/>
        <family val="2"/>
        <scheme val="minor"/>
      </rPr>
      <t>To budget for a current year % that differs from
     your prior year % please submit for Written Approval with appropriate and relevant supporting documentation</t>
    </r>
    <r>
      <rPr>
        <sz val="11"/>
        <rFont val="Calibri"/>
        <family val="2"/>
        <scheme val="minor"/>
      </rPr>
      <t>. Refer to Financial Management Guide 796-2, 
     Rev 4, pg.84 for additional guidance</t>
    </r>
  </si>
  <si>
    <t>Instructions for Navigation Page:</t>
  </si>
  <si>
    <r>
      <rPr>
        <sz val="11"/>
        <color theme="1"/>
        <rFont val="Calibri"/>
        <family val="2"/>
      </rPr>
      <t xml:space="preserve">▪  </t>
    </r>
    <r>
      <rPr>
        <sz val="11"/>
        <color theme="1"/>
        <rFont val="Calibri"/>
        <family val="2"/>
        <scheme val="minor"/>
      </rPr>
      <t xml:space="preserve">Worksheets marked “required” must be completed by all institutions to show that the institution is financially viable and administratively capable.
</t>
    </r>
    <r>
      <rPr>
        <sz val="11"/>
        <color theme="1"/>
        <rFont val="Calibri"/>
        <family val="2"/>
      </rPr>
      <t xml:space="preserve">▪  All other worksheets must be completed if the institution plans to use CACFP funds to pay for those budget categories.  </t>
    </r>
    <r>
      <rPr>
        <sz val="11"/>
        <color theme="1"/>
        <rFont val="Calibri"/>
        <family val="2"/>
        <scheme val="minor"/>
      </rPr>
      <t xml:space="preserve"> 
</t>
    </r>
    <r>
      <rPr>
        <sz val="11"/>
        <color theme="1"/>
        <rFont val="Calibri"/>
        <family val="2"/>
      </rPr>
      <t xml:space="preserve">▪  </t>
    </r>
    <r>
      <rPr>
        <sz val="11"/>
        <color theme="1"/>
        <rFont val="Calibri"/>
        <family val="2"/>
        <scheme val="minor"/>
      </rPr>
      <t>Before submitting the budget to the State agency, make sure that the scroll bar shows all required worksheets and any optional worksheets your Institution has chosen to use in  the budget.</t>
    </r>
  </si>
  <si>
    <r>
      <rPr>
        <b/>
        <sz val="11"/>
        <rFont val="Calibri"/>
        <family val="2"/>
        <scheme val="minor"/>
      </rPr>
      <t>Current Year Sponsor Fee %:</t>
    </r>
    <r>
      <rPr>
        <sz val="11"/>
        <rFont val="Calibri"/>
        <family val="2"/>
        <scheme val="minor"/>
      </rPr>
      <t xml:space="preserve">  This percentage pulls from the prior year Sponsor Fee %, to a maximum of 15%. If the amount for the current year differs from the prior year, please provide justification. For new sponsors, the total budgeted administrative costs divided by projected CACFP meal reimbursement equals the current year Sponsor fee % OR 15%, whichever is less. This is for budgeting purposes only; actual sponsor fee at the end of the fiscal year can never be more than 15% of actual CACFP meal reimbursement.</t>
    </r>
  </si>
  <si>
    <r>
      <rPr>
        <b/>
        <sz val="11"/>
        <color rgb="FF000000"/>
        <rFont val="Calibri"/>
        <family val="2"/>
        <scheme val="minor"/>
      </rPr>
      <t>Administrative Expenses (w/o Sponsor Fee)</t>
    </r>
    <r>
      <rPr>
        <sz val="11"/>
        <color indexed="8"/>
        <rFont val="Calibri"/>
        <family val="2"/>
        <scheme val="minor"/>
      </rPr>
      <t xml:space="preserve">: Enter the amount of total 'Administrative Expenses' for the respective center. If the sponsored center used the EZ option to complete their budget, there will not be any Administrative Expenses.  Otherwise, This amount is the total of Worksheets O-X per the sponsored center budget. </t>
    </r>
  </si>
  <si>
    <t xml:space="preserve">This worksheet must be completed if an institution reports Excess balance on Worksheet C - Other Income &amp; Excess Balance.
The term excess balance is synonymous with unexpended reimbursement: the difference between the amount received in reimbursement and actual costs, when the reimbursement is greater than actual costs.  A nonprofit service balance is considered “excessive” when more than three (3) months average expenses are retained. Please detail how you intend to spend this excess balance, since it will not be part of this year's budget. If the excess balance is more than the 3 months average expenses, the Institution is not in a nonprofit status and must spend down the excess immediately.    </t>
  </si>
  <si>
    <t>Documentation to keep on file</t>
  </si>
  <si>
    <t>Supporting Documentation Requirements for this worksheet:</t>
  </si>
  <si>
    <t>Documentation to have on file</t>
  </si>
  <si>
    <t xml:space="preserve">   Documentation to have on file</t>
  </si>
  <si>
    <t>BUDGET APPROVAL PAGE</t>
  </si>
  <si>
    <t>Please sign this approval page before submitting the budget to the State Agency</t>
  </si>
  <si>
    <t>Institution Approval</t>
  </si>
  <si>
    <t xml:space="preserve">Budget/ Budget Amendment Prepared by: </t>
  </si>
  <si>
    <t>Signature</t>
  </si>
  <si>
    <t>Budget/ Budget Amendment Reviewed by:</t>
  </si>
  <si>
    <t>Signature:</t>
  </si>
  <si>
    <t>State Agency Approval</t>
  </si>
  <si>
    <t>Budget/ Budget Amendment Approved by:</t>
  </si>
  <si>
    <t xml:space="preserve"> Budget for Sponsoring Organization of Unaffiliated Centers</t>
  </si>
  <si>
    <t>Specific Prior Written Approval items are those that are not customarily incurred in the routine operation of the CACFP.  The organization must complete and submit the Specific Prior Written Approval Request Form for cost items requiring such approval per the Financial Management Guide that are not identified in FNS Instruction 796-2 Rev. 4.  Attach additional sheets or supporting documentation such as contracts as applicable.  Ensure proper procurement procedures are followed.</t>
  </si>
  <si>
    <t>*See Exhibit I from FNS 796-2 Rev. 4 for List of Costs Requiring Additional Approvals (Tab "Costs Requiring Add'l Approval" of this workbook)</t>
  </si>
  <si>
    <t>1) Explain why this cost is necessary and why the organization would not be able to operate the CACFP without incurring this cost:</t>
  </si>
  <si>
    <t xml:space="preserve">2) Describe how the type and amount of the cost is reasonable and does not exceed what a prudent person (or a sponsored facility) would incur under the same circumstances by answering the following: </t>
  </si>
  <si>
    <t>a) How does the cost represent a generally accepted sound business practice and provide specific examples of such:</t>
  </si>
  <si>
    <t>b) Indicate how the organization is exercising good judgment by incurring this cost, considering their responsibilities to the organization, its members, employees, clients, the public at large, the Federal government and CACFP (Administrative Sponsors must specifically indicate how the item will benefit sponsored facilities and its impact on the facility):</t>
  </si>
  <si>
    <t>c) Identify the established practices of the organization for which this cost would represent an ordinary expense (You may be required to submit personnel policies of other documentation of this cost):</t>
  </si>
  <si>
    <t>CACFP Official Use Only Below:</t>
  </si>
  <si>
    <t>Approval/Denial Status</t>
  </si>
  <si>
    <t>Amount approved:</t>
  </si>
  <si>
    <t>Special considerations or reason for denial is listed below:</t>
  </si>
  <si>
    <t>Signature of State Agency Staff:</t>
  </si>
  <si>
    <t>Sponsor &amp; Centers Total Income Check</t>
  </si>
  <si>
    <t>CACFP Sponsor Income Check</t>
  </si>
  <si>
    <t>Sponsor Fee Check</t>
  </si>
  <si>
    <t>Division of Child and Family Well-Being</t>
  </si>
  <si>
    <t>Community Nutrition Services Section</t>
  </si>
  <si>
    <t>Program Year:  October 1, 2022 - September 30, 2023</t>
  </si>
  <si>
    <t xml:space="preserve">Division of Child and Family Well-Being </t>
  </si>
  <si>
    <t>(6/22)</t>
  </si>
  <si>
    <t>Standard Mileage Rate for 2022 per the Internal Revenue Service</t>
  </si>
  <si>
    <t>Exhibit I - FNS Instruction 796-2 Rev 4</t>
  </si>
  <si>
    <t>FNS Instruction 796-2 Rev. 4</t>
  </si>
  <si>
    <t>COSTS REQUIRING ADDITIONAL APPROVALS</t>
  </si>
  <si>
    <t>General Note</t>
  </si>
  <si>
    <t>Budget Instructions</t>
  </si>
  <si>
    <t>It is strongly recommended the budget be completed electronically.  These forms are not electronically transmitted, but information is electronically populated throughout the budget.  If you complete the budget and worksheets manually, the totals from the worksheets must be carried to the budget summary page and inserted in the appropriate columns.</t>
  </si>
  <si>
    <t>1. Save this budget Workbook to your computer before completing the budget.</t>
  </si>
  <si>
    <t xml:space="preserve">2. Enter information into boxes highlighted in yellow. Budget Summary totals will be populated as additional worksheets are completed. </t>
  </si>
  <si>
    <t>3. Read instructions listed at the bottom and top of each worksheet.</t>
  </si>
  <si>
    <t>4. Worksheets A through H are required in order to show that the institution is financially viable and administratively capable.</t>
  </si>
  <si>
    <t xml:space="preserve">5. Worksheets related to expenditures must be completed to demonstrate the amount of each expense that will be covered by CACFP reimbursement funds. </t>
  </si>
  <si>
    <r>
      <t xml:space="preserve">6. The CACFP must be operated as a </t>
    </r>
    <r>
      <rPr>
        <b/>
        <sz val="11"/>
        <color theme="1"/>
        <rFont val="Calibri"/>
        <family val="2"/>
        <scheme val="minor"/>
      </rPr>
      <t>non-profit</t>
    </r>
    <r>
      <rPr>
        <sz val="11"/>
        <color theme="1"/>
        <rFont val="Calibri"/>
        <family val="2"/>
        <scheme val="minor"/>
      </rPr>
      <t xml:space="preserve"> program. You must spend all of your reimbursement funds on allowable, necessary, and reasonable expenses. Any excess balance (over three months' operating costs) must be expended as soon as possible per the Spending Plan on Worksheet C1.  </t>
    </r>
  </si>
  <si>
    <t>7. "Other Funding" is the difference between "Total Annual Food Service Expense" and "Annual Applied CACFP Funded" (A - B = C).</t>
  </si>
  <si>
    <t>8. Message boxes (“smiley faces” and “frowny faces”) on the Budget Summary page indicate whether there is sufficient income to cover food service expenses.  •The first smiley face appears when CACFP income equals CACFP funded expenditures.  If CACFP funded expenses are less than program income, the institution must identify additional allowable and valid expenses.  If the institution is unable to identify valid and allowable expense, please contact the State Agency for guidance. •The second smiley face appears when Sponsor Fees is equal to Total CACFP Administrative Expenditures.</t>
  </si>
  <si>
    <t>9. According to each worksheet’s instructions, gather copies of leases, contracts, insurance policies, and other supporting documents if CACFP funds will be used for these expenses.</t>
  </si>
  <si>
    <t xml:space="preserve">10. Ensure the institution's Procurement Policy is followed for all purchases using CACFP funding.             </t>
  </si>
  <si>
    <t>11. Include a Specific Prior Written Approval (SPWA) Form for each item requiring such approval (if applicable, Worksheets G, I, K, L, M, N and/or P). The SPWA form is one of the gray tabs to the far right at the bottom of the Excel document.</t>
  </si>
  <si>
    <t>12. Have a second party review your work before submitting the budget.</t>
  </si>
  <si>
    <t>13. On the Approval tab (to the left of this Budget Instructions tab), have both the budget preparer and the budget reviewer sign under the Institution Approval section. This can be an electronic signature.</t>
  </si>
  <si>
    <t>How to Submit Your Budget in NC CACFP CONNECTS</t>
  </si>
  <si>
    <t>1. After completing the budget workbook, print out the Budget Summary page.</t>
  </si>
  <si>
    <t>2. Use the information on the Budget Summary page to enter budget figures electronically in the budget section in NC CACFP CONNECTS.</t>
  </si>
  <si>
    <t>3. Upload the entire completed budget workbook (in its original Excel format) in the NC CACFP CONNECTS budget section attachments.  Also attach in this section any necessary supporting documentation for each worksheet (referred to in #9, above).</t>
  </si>
  <si>
    <t>Budget Summary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</si>
</sst>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quot;$&quot;#,##0.00_);[Red]\(&quot;$&quot;#,##0.00\)"/>
    <numFmt numFmtId="44" formatCode="_(&quot;$&quot;* #,##0.00_);_(&quot;$&quot;* \(#,##0.00\);_(&quot;$&quot;* &quot;-&quot;??_);_(@_)"/>
    <numFmt numFmtId="43" formatCode="_(* #,##0.00_);_(* \(#,##0.00\);_(* &quot;-&quot;??_);_(@_)"/>
    <numFmt numFmtId="164" formatCode="_(* #,##0_);_(* \(#,##0\);_(* &quot;-&quot;??_);_(@_)"/>
    <numFmt numFmtId="165" formatCode="_([$$-409]* #,##0.00_);_([$$-409]* \(#,##0.00\);_([$$-409]* &quot;-&quot;??_);_(@_)"/>
    <numFmt numFmtId="166" formatCode="&quot;$&quot;#,##0.00"/>
    <numFmt numFmtId="167" formatCode="m/yy"/>
    <numFmt numFmtId="168" formatCode="0.000"/>
    <numFmt numFmtId="169" formatCode="0.0000"/>
    <numFmt numFmtId="170" formatCode="_([$$-409]* #,##0_);_([$$-409]* \(#,##0\);_([$$-409]* &quot;-&quot;??_);_(@_)"/>
    <numFmt numFmtId="171" formatCode="0.0"/>
    <numFmt numFmtId="172" formatCode="0.0%"/>
    <numFmt numFmtId="173" formatCode="_(&quot;$&quot;* #,##0.000_);_(&quot;$&quot;* \(#,##0.000\);_(&quot;$&quot;* &quot;-&quot;??_);_(@_)"/>
    <numFmt numFmtId="174" formatCode="[$-409]mmmm\ d\,\ yyyy;@"/>
    <numFmt numFmtId="175" formatCode="0_);\(0\)"/>
    <numFmt numFmtId="176" formatCode="m/d/yyyy;@"/>
  </numFmts>
  <fonts count="99">
    <font>
      <sz val="11"/>
      <color theme="1"/>
      <name val="Calibri"/>
      <family val="2"/>
      <scheme val="minor"/>
    </font>
    <font>
      <sz val="11"/>
      <color theme="1"/>
      <name val="Calibri"/>
      <family val="2"/>
      <scheme val="minor"/>
    </font>
    <font>
      <sz val="11"/>
      <color theme="1"/>
      <name val="Calibri"/>
      <family val="2"/>
    </font>
    <font>
      <b/>
      <sz val="12"/>
      <name val="Times New Roman"/>
      <family val="1"/>
    </font>
    <font>
      <b/>
      <sz val="11"/>
      <color rgb="FF000000"/>
      <name val="Calibri"/>
      <family val="2"/>
    </font>
    <font>
      <sz val="11"/>
      <color rgb="FF000000"/>
      <name val="Symbol"/>
      <family val="1"/>
      <charset val="2"/>
    </font>
    <font>
      <b/>
      <sz val="11"/>
      <color rgb="FFFF0000"/>
      <name val="Calibri"/>
      <family val="2"/>
    </font>
    <font>
      <b/>
      <sz val="14"/>
      <name val="Times New Roman"/>
      <family val="1"/>
    </font>
    <font>
      <sz val="10"/>
      <name val="Arial"/>
      <family val="2"/>
    </font>
    <font>
      <b/>
      <sz val="11"/>
      <name val="Times New Roman"/>
      <family val="1"/>
    </font>
    <font>
      <b/>
      <sz val="8"/>
      <name val="Arial"/>
      <family val="2"/>
    </font>
    <font>
      <b/>
      <sz val="10"/>
      <name val="Arial"/>
      <family val="2"/>
    </font>
    <font>
      <b/>
      <sz val="12"/>
      <name val="Arial"/>
      <family val="2"/>
    </font>
    <font>
      <sz val="12"/>
      <name val="Times New Roman"/>
      <family val="1"/>
    </font>
    <font>
      <b/>
      <sz val="10"/>
      <color rgb="FFFF0000"/>
      <name val="Arial"/>
      <family val="2"/>
    </font>
    <font>
      <sz val="11"/>
      <name val="Arial"/>
      <family val="2"/>
    </font>
    <font>
      <b/>
      <u/>
      <sz val="20"/>
      <name val="Times New Roman"/>
      <family val="1"/>
    </font>
    <font>
      <b/>
      <sz val="16"/>
      <name val="Arial"/>
      <family val="2"/>
    </font>
    <font>
      <b/>
      <sz val="10"/>
      <color rgb="FF0000FF"/>
      <name val="Arial"/>
      <family val="2"/>
    </font>
    <font>
      <b/>
      <sz val="10"/>
      <color rgb="FFFF6600"/>
      <name val="Arial"/>
      <family val="2"/>
    </font>
    <font>
      <b/>
      <sz val="11"/>
      <color theme="1"/>
      <name val="Calibri"/>
      <family val="2"/>
      <scheme val="minor"/>
    </font>
    <font>
      <b/>
      <sz val="11"/>
      <name val="Calibri"/>
      <family val="2"/>
      <scheme val="minor"/>
    </font>
    <font>
      <sz val="11"/>
      <color rgb="FF0000FF"/>
      <name val="Calibri"/>
      <family val="2"/>
      <scheme val="minor"/>
    </font>
    <font>
      <b/>
      <sz val="11"/>
      <color rgb="FFFF0000"/>
      <name val="Calibri"/>
      <family val="2"/>
      <scheme val="minor"/>
    </font>
    <font>
      <b/>
      <sz val="9"/>
      <color rgb="FF2B2B2B"/>
      <name val="Inherit"/>
    </font>
    <font>
      <sz val="9"/>
      <color rgb="FF2B2B2B"/>
      <name val="Inherit"/>
    </font>
    <font>
      <sz val="9"/>
      <color rgb="FF0000FF"/>
      <name val="Inherit"/>
    </font>
    <font>
      <b/>
      <sz val="11"/>
      <color rgb="FF0000FF"/>
      <name val="Calibri"/>
      <family val="2"/>
      <scheme val="minor"/>
    </font>
    <font>
      <b/>
      <u/>
      <sz val="11"/>
      <color theme="1"/>
      <name val="Calibri"/>
      <family val="2"/>
      <scheme val="minor"/>
    </font>
    <font>
      <b/>
      <u/>
      <sz val="11"/>
      <color theme="0"/>
      <name val="Calibri"/>
      <family val="2"/>
      <scheme val="minor"/>
    </font>
    <font>
      <i/>
      <sz val="9"/>
      <color theme="1"/>
      <name val="Calibri"/>
      <family val="2"/>
      <scheme val="minor"/>
    </font>
    <font>
      <b/>
      <i/>
      <sz val="11"/>
      <color theme="1"/>
      <name val="Calibri"/>
      <family val="2"/>
      <scheme val="minor"/>
    </font>
    <font>
      <b/>
      <sz val="12"/>
      <color theme="1"/>
      <name val="Calibri"/>
      <family val="2"/>
      <scheme val="minor"/>
    </font>
    <font>
      <sz val="10"/>
      <name val="Calibri"/>
      <family val="2"/>
      <scheme val="minor"/>
    </font>
    <font>
      <sz val="11"/>
      <name val="Calibri"/>
      <family val="2"/>
      <scheme val="minor"/>
    </font>
    <font>
      <u/>
      <sz val="11"/>
      <name val="Calibri"/>
      <family val="2"/>
      <scheme val="minor"/>
    </font>
    <font>
      <b/>
      <sz val="12"/>
      <name val="Calibri"/>
      <family val="2"/>
      <scheme val="minor"/>
    </font>
    <font>
      <i/>
      <sz val="11"/>
      <name val="Calibri"/>
      <family val="2"/>
      <scheme val="minor"/>
    </font>
    <font>
      <sz val="11"/>
      <color indexed="10"/>
      <name val="Calibri"/>
      <family val="2"/>
      <scheme val="minor"/>
    </font>
    <font>
      <b/>
      <i/>
      <sz val="11"/>
      <color indexed="10"/>
      <name val="Calibri"/>
      <family val="2"/>
      <scheme val="minor"/>
    </font>
    <font>
      <i/>
      <sz val="11"/>
      <color indexed="10"/>
      <name val="Calibri"/>
      <family val="2"/>
      <scheme val="minor"/>
    </font>
    <font>
      <b/>
      <i/>
      <sz val="11"/>
      <color rgb="FFFF0000"/>
      <name val="Calibri"/>
      <family val="2"/>
      <scheme val="minor"/>
    </font>
    <font>
      <b/>
      <sz val="9"/>
      <color theme="1"/>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i/>
      <sz val="11"/>
      <name val="Calibri"/>
      <family val="2"/>
      <scheme val="minor"/>
    </font>
    <font>
      <b/>
      <u/>
      <sz val="11"/>
      <name val="Calibri"/>
      <family val="2"/>
      <scheme val="minor"/>
    </font>
    <font>
      <sz val="11"/>
      <color indexed="8"/>
      <name val="Calibri"/>
      <family val="2"/>
      <scheme val="minor"/>
    </font>
    <font>
      <sz val="11"/>
      <color indexed="12"/>
      <name val="Calibri"/>
      <family val="2"/>
      <scheme val="minor"/>
    </font>
    <font>
      <b/>
      <sz val="11"/>
      <color indexed="8"/>
      <name val="Calibri"/>
      <family val="2"/>
      <scheme val="minor"/>
    </font>
    <font>
      <sz val="9"/>
      <color theme="1"/>
      <name val="Calibri"/>
      <family val="2"/>
      <scheme val="minor"/>
    </font>
    <font>
      <sz val="8"/>
      <color rgb="FF000000"/>
      <name val="Segoe UI"/>
      <family val="2"/>
    </font>
    <font>
      <b/>
      <sz val="11"/>
      <name val="Arial"/>
      <family val="2"/>
    </font>
    <font>
      <b/>
      <sz val="11"/>
      <color theme="0"/>
      <name val="Calibri"/>
      <family val="2"/>
      <scheme val="minor"/>
    </font>
    <font>
      <sz val="11"/>
      <color theme="0"/>
      <name val="Calibri"/>
      <family val="2"/>
      <scheme val="minor"/>
    </font>
    <font>
      <b/>
      <u/>
      <sz val="11"/>
      <color rgb="FF000000"/>
      <name val="Calibri"/>
      <family val="2"/>
    </font>
    <font>
      <sz val="11"/>
      <color rgb="FF000000"/>
      <name val="Calibri"/>
      <family val="2"/>
    </font>
    <font>
      <b/>
      <sz val="11"/>
      <color rgb="FFFFFFFF"/>
      <name val="Calibri"/>
      <family val="2"/>
    </font>
    <font>
      <sz val="11"/>
      <color rgb="FF000000"/>
      <name val="Times New Roman"/>
      <family val="1"/>
    </font>
    <font>
      <sz val="11"/>
      <name val="Calibri"/>
      <family val="2"/>
    </font>
    <font>
      <sz val="9"/>
      <name val="Calibri"/>
      <family val="2"/>
      <scheme val="minor"/>
    </font>
    <font>
      <sz val="11"/>
      <name val="Wingdings"/>
      <charset val="2"/>
    </font>
    <font>
      <sz val="11"/>
      <color theme="1"/>
      <name val="Wingdings"/>
      <charset val="2"/>
    </font>
    <font>
      <sz val="11"/>
      <color indexed="10"/>
      <name val="Wingdings"/>
      <charset val="2"/>
    </font>
    <font>
      <sz val="36"/>
      <color indexed="10"/>
      <name val="Wingdings"/>
      <charset val="2"/>
    </font>
    <font>
      <b/>
      <sz val="16"/>
      <color indexed="8"/>
      <name val="Calibri"/>
      <family val="2"/>
      <scheme val="minor"/>
    </font>
    <font>
      <i/>
      <sz val="11"/>
      <color rgb="FFFF0000"/>
      <name val="Calibri"/>
      <family val="2"/>
      <scheme val="minor"/>
    </font>
    <font>
      <b/>
      <sz val="9"/>
      <name val="Arial"/>
      <family val="2"/>
    </font>
    <font>
      <b/>
      <sz val="12"/>
      <color rgb="FF000000"/>
      <name val="Calibri"/>
      <family val="2"/>
      <scheme val="minor"/>
    </font>
    <font>
      <sz val="32"/>
      <color theme="0"/>
      <name val="Wingdings"/>
      <charset val="2"/>
    </font>
    <font>
      <b/>
      <sz val="14"/>
      <color theme="0"/>
      <name val="Arial"/>
      <family val="2"/>
    </font>
    <font>
      <i/>
      <sz val="11"/>
      <color theme="1"/>
      <name val="Calibri"/>
      <family val="2"/>
      <scheme val="minor"/>
    </font>
    <font>
      <b/>
      <sz val="12"/>
      <color theme="0"/>
      <name val="Calibri"/>
      <family val="2"/>
      <scheme val="minor"/>
    </font>
    <font>
      <sz val="10"/>
      <color indexed="9"/>
      <name val="Arial"/>
      <family val="2"/>
    </font>
    <font>
      <i/>
      <sz val="11"/>
      <color rgb="FFC00000"/>
      <name val="Calibri"/>
      <family val="2"/>
      <scheme val="minor"/>
    </font>
    <font>
      <b/>
      <sz val="11"/>
      <color rgb="FFC00000"/>
      <name val="Calibri"/>
      <family val="2"/>
      <scheme val="minor"/>
    </font>
    <font>
      <b/>
      <i/>
      <sz val="11"/>
      <color rgb="FFC00000"/>
      <name val="Calibri"/>
      <family val="2"/>
      <scheme val="minor"/>
    </font>
    <font>
      <b/>
      <sz val="11"/>
      <color theme="8" tint="-0.249977111117893"/>
      <name val="Calibri"/>
      <family val="2"/>
      <scheme val="minor"/>
    </font>
    <font>
      <sz val="12"/>
      <color theme="0"/>
      <name val="Calibri"/>
      <family val="2"/>
      <scheme val="minor"/>
    </font>
    <font>
      <b/>
      <sz val="9"/>
      <name val="Calibri"/>
      <family val="2"/>
      <scheme val="minor"/>
    </font>
    <font>
      <sz val="8"/>
      <name val="Calibri"/>
      <family val="2"/>
      <scheme val="minor"/>
    </font>
    <font>
      <b/>
      <sz val="11"/>
      <color theme="9"/>
      <name val="Calibri"/>
      <family val="2"/>
      <scheme val="minor"/>
    </font>
    <font>
      <b/>
      <sz val="12"/>
      <color rgb="FFFF6600"/>
      <name val="Arial"/>
      <family val="2"/>
    </font>
    <font>
      <sz val="7"/>
      <color rgb="FF000000"/>
      <name val="Calibri"/>
      <family val="2"/>
      <scheme val="minor"/>
    </font>
    <font>
      <b/>
      <sz val="13"/>
      <color theme="3"/>
      <name val="Calibri"/>
      <family val="2"/>
      <scheme val="minor"/>
    </font>
    <font>
      <sz val="11"/>
      <color rgb="FFFF0000"/>
      <name val="Calibri"/>
      <family val="2"/>
      <scheme val="minor"/>
    </font>
    <font>
      <b/>
      <sz val="11"/>
      <color rgb="FFFF0000"/>
      <name val="Arial"/>
      <family val="2"/>
    </font>
    <font>
      <sz val="11"/>
      <color theme="1"/>
      <name val="Arial"/>
      <family val="2"/>
    </font>
    <font>
      <sz val="18"/>
      <name val="Calibri"/>
      <family val="2"/>
      <scheme val="minor"/>
    </font>
    <font>
      <b/>
      <sz val="18"/>
      <name val="Calibri"/>
      <family val="2"/>
      <scheme val="minor"/>
    </font>
    <font>
      <sz val="11"/>
      <color indexed="8"/>
      <name val="Times New Roman"/>
      <family val="1"/>
    </font>
    <font>
      <sz val="11"/>
      <color theme="1"/>
      <name val="Times New Roman"/>
      <family val="1"/>
    </font>
    <font>
      <sz val="10"/>
      <color indexed="8"/>
      <name val="Times New Roman"/>
      <family val="1"/>
    </font>
    <font>
      <sz val="10"/>
      <name val="Times New Roman"/>
      <family val="1"/>
    </font>
    <font>
      <b/>
      <sz val="11"/>
      <color indexed="8"/>
      <name val="Times New Roman"/>
      <family val="1"/>
    </font>
    <font>
      <sz val="10"/>
      <color indexed="8"/>
      <name val="Calibri"/>
      <family val="2"/>
      <scheme val="minor"/>
    </font>
    <font>
      <u/>
      <sz val="11"/>
      <color theme="10"/>
      <name val="Calibri"/>
      <family val="2"/>
      <scheme val="minor"/>
    </font>
    <font>
      <b/>
      <sz val="18"/>
      <color rgb="FF195186"/>
      <name val="Calibri"/>
      <family val="2"/>
      <scheme val="minor"/>
    </font>
  </fonts>
  <fills count="45">
    <fill>
      <patternFill patternType="none"/>
    </fill>
    <fill>
      <patternFill patternType="gray125"/>
    </fill>
    <fill>
      <patternFill patternType="solid">
        <fgColor rgb="FFEDEDED"/>
        <bgColor rgb="FF000000"/>
      </patternFill>
    </fill>
    <fill>
      <patternFill patternType="solid">
        <fgColor rgb="FF808080"/>
        <bgColor rgb="FF000000"/>
      </patternFill>
    </fill>
    <fill>
      <patternFill patternType="solid">
        <fgColor rgb="FFFFFFFF"/>
        <bgColor rgb="FF000000"/>
      </patternFill>
    </fill>
    <fill>
      <patternFill patternType="solid">
        <fgColor rgb="FFFFFF00"/>
        <bgColor rgb="FF000000"/>
      </patternFill>
    </fill>
    <fill>
      <patternFill patternType="solid">
        <fgColor rgb="FFFFFF99"/>
        <bgColor rgb="FF000000"/>
      </patternFill>
    </fill>
    <fill>
      <patternFill patternType="solid">
        <fgColor rgb="FFD9D9D9"/>
        <bgColor rgb="FF000000"/>
      </patternFill>
    </fill>
    <fill>
      <patternFill patternType="solid">
        <fgColor rgb="FFF2F2F2"/>
        <bgColor rgb="FF000000"/>
      </patternFill>
    </fill>
    <fill>
      <patternFill patternType="solid">
        <fgColor rgb="FFFFFF66"/>
        <bgColor rgb="FF000000"/>
      </patternFill>
    </fill>
    <fill>
      <patternFill patternType="solid">
        <fgColor rgb="FFC6E0B4"/>
        <bgColor rgb="FF000000"/>
      </patternFill>
    </fill>
    <fill>
      <patternFill patternType="solid">
        <fgColor rgb="FFCCCCCC"/>
        <bgColor rgb="FF000000"/>
      </patternFill>
    </fill>
    <fill>
      <patternFill patternType="solid">
        <fgColor indexed="13"/>
        <bgColor indexed="64"/>
      </patternFill>
    </fill>
    <fill>
      <patternFill patternType="solid">
        <fgColor theme="0" tint="-0.14999847407452621"/>
        <bgColor indexed="64"/>
      </patternFill>
    </fill>
    <fill>
      <patternFill patternType="solid">
        <fgColor rgb="FFDAE9FC"/>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rgb="FFFFFF00"/>
        <bgColor indexed="64"/>
      </patternFill>
    </fill>
    <fill>
      <patternFill patternType="solid">
        <fgColor indexed="43"/>
        <bgColor indexed="64"/>
      </patternFill>
    </fill>
    <fill>
      <patternFill patternType="solid">
        <fgColor theme="0"/>
        <bgColor indexed="64"/>
      </patternFill>
    </fill>
    <fill>
      <patternFill patternType="solid">
        <fgColor rgb="FFFFFFCD"/>
        <bgColor indexed="64"/>
      </patternFill>
    </fill>
    <fill>
      <patternFill patternType="solid">
        <fgColor indexed="44"/>
        <bgColor indexed="64"/>
      </patternFill>
    </fill>
    <fill>
      <patternFill patternType="solid">
        <fgColor theme="5" tint="0.59999389629810485"/>
        <bgColor indexed="64"/>
      </patternFill>
    </fill>
    <fill>
      <patternFill patternType="solid">
        <fgColor theme="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indexed="22"/>
        <bgColor indexed="64"/>
      </patternFill>
    </fill>
    <fill>
      <patternFill patternType="solid">
        <fgColor theme="9" tint="0.79998168889431442"/>
        <bgColor indexed="64"/>
      </patternFill>
    </fill>
    <fill>
      <patternFill patternType="solid">
        <fgColor indexed="9"/>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00B050"/>
        <bgColor rgb="FF000000"/>
      </patternFill>
    </fill>
    <fill>
      <patternFill patternType="solid">
        <fgColor theme="9" tint="0.79998168889431442"/>
        <bgColor rgb="FF000000"/>
      </patternFill>
    </fill>
    <fill>
      <patternFill patternType="solid">
        <fgColor rgb="FFBDD7EE"/>
        <bgColor indexed="64"/>
      </patternFill>
    </fill>
    <fill>
      <patternFill patternType="solid">
        <fgColor rgb="FFBDD7EE"/>
        <bgColor rgb="FF000000"/>
      </patternFill>
    </fill>
    <fill>
      <patternFill patternType="solid">
        <fgColor theme="0" tint="-0.249977111117893"/>
        <bgColor indexed="64"/>
      </patternFill>
    </fill>
    <fill>
      <patternFill patternType="solid">
        <fgColor rgb="FF00B050"/>
        <bgColor indexed="64"/>
      </patternFill>
    </fill>
    <fill>
      <patternFill patternType="solid">
        <fgColor rgb="FFC6E0B4"/>
        <bgColor indexed="64"/>
      </patternFill>
    </fill>
    <fill>
      <patternFill patternType="solid">
        <fgColor theme="0" tint="-0.14996795556505021"/>
        <bgColor indexed="64"/>
      </patternFill>
    </fill>
    <fill>
      <patternFill patternType="solid">
        <fgColor rgb="FFFFFF99"/>
        <bgColor indexed="64"/>
      </patternFill>
    </fill>
    <fill>
      <patternFill patternType="solid">
        <fgColor rgb="FFE2EFDA"/>
        <bgColor indexed="64"/>
      </patternFill>
    </fill>
    <fill>
      <patternFill patternType="solid">
        <fgColor theme="7" tint="0.79998168889431442"/>
        <bgColor indexed="64"/>
      </patternFill>
    </fill>
    <fill>
      <patternFill patternType="solid">
        <fgColor rgb="FFD1E6F3"/>
        <bgColor indexed="64"/>
      </patternFill>
    </fill>
  </fills>
  <borders count="8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theme="9"/>
      </left>
      <right style="medium">
        <color theme="9"/>
      </right>
      <top style="medium">
        <color theme="9"/>
      </top>
      <bottom style="medium">
        <color theme="9"/>
      </bottom>
      <diagonal/>
    </border>
    <border>
      <left/>
      <right/>
      <top/>
      <bottom style="thick">
        <color theme="4" tint="0.499984740745262"/>
      </bottom>
      <diagonal/>
    </border>
    <border>
      <left style="medium">
        <color indexed="64"/>
      </left>
      <right style="thin">
        <color indexed="64"/>
      </right>
      <top style="thin">
        <color indexed="64"/>
      </top>
      <bottom/>
      <diagonal/>
    </border>
    <border>
      <left style="medium">
        <color indexed="64"/>
      </left>
      <right/>
      <top style="thin">
        <color theme="9" tint="-0.499984740745262"/>
      </top>
      <bottom/>
      <diagonal/>
    </border>
    <border>
      <left/>
      <right/>
      <top style="thin">
        <color theme="9" tint="-0.499984740745262"/>
      </top>
      <bottom/>
      <diagonal/>
    </border>
    <border>
      <left/>
      <right style="medium">
        <color indexed="64"/>
      </right>
      <top style="thin">
        <color theme="9" tint="-0.499984740745262"/>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0" fontId="1" fillId="0" borderId="0"/>
    <xf numFmtId="9" fontId="1" fillId="0" borderId="0" applyFont="0" applyFill="0" applyBorder="0" applyAlignment="0" applyProtection="0"/>
    <xf numFmtId="0" fontId="85" fillId="0" borderId="77" applyNumberFormat="0" applyFill="0" applyAlignment="0" applyProtection="0"/>
    <xf numFmtId="0" fontId="97" fillId="0" borderId="0" applyNumberFormat="0" applyFill="0" applyBorder="0" applyAlignment="0" applyProtection="0"/>
  </cellStyleXfs>
  <cellXfs count="1617">
    <xf numFmtId="0" fontId="0" fillId="0" borderId="0" xfId="0"/>
    <xf numFmtId="0" fontId="2" fillId="0" borderId="0" xfId="0" applyFont="1"/>
    <xf numFmtId="0" fontId="2" fillId="0" borderId="0" xfId="0" applyFont="1" applyAlignment="1">
      <alignment horizontal="left"/>
    </xf>
    <xf numFmtId="0" fontId="4" fillId="4" borderId="8" xfId="0" applyFont="1" applyFill="1" applyBorder="1" applyAlignment="1">
      <alignment vertical="center" wrapText="1"/>
    </xf>
    <xf numFmtId="0" fontId="5" fillId="4" borderId="8" xfId="0" applyFont="1" applyFill="1" applyBorder="1" applyAlignment="1">
      <alignment horizontal="left" vertical="center" wrapText="1" indent="5"/>
    </xf>
    <xf numFmtId="0" fontId="2" fillId="4" borderId="6" xfId="0" applyFont="1" applyFill="1" applyBorder="1" applyAlignment="1">
      <alignment vertical="center" wrapText="1"/>
    </xf>
    <xf numFmtId="0" fontId="2" fillId="4" borderId="6" xfId="0" applyFont="1" applyFill="1" applyBorder="1" applyAlignment="1">
      <alignment horizontal="center" vertical="top" wrapText="1"/>
    </xf>
    <xf numFmtId="0" fontId="2" fillId="4" borderId="8" xfId="0" applyFont="1" applyFill="1" applyBorder="1" applyAlignment="1">
      <alignment horizontal="center" vertical="top" wrapText="1"/>
    </xf>
    <xf numFmtId="0" fontId="2" fillId="4" borderId="8" xfId="0" applyFont="1" applyFill="1" applyBorder="1" applyAlignment="1">
      <alignment vertical="center" wrapText="1"/>
    </xf>
    <xf numFmtId="0" fontId="6" fillId="4" borderId="6" xfId="0" applyFont="1" applyFill="1" applyBorder="1" applyAlignment="1">
      <alignment horizontal="center" vertical="center" wrapText="1"/>
    </xf>
    <xf numFmtId="0" fontId="11" fillId="0" borderId="0" xfId="0" applyFont="1"/>
    <xf numFmtId="0" fontId="2" fillId="0" borderId="8" xfId="0" applyFont="1" applyBorder="1"/>
    <xf numFmtId="0" fontId="11" fillId="0" borderId="7" xfId="0" applyFont="1" applyBorder="1"/>
    <xf numFmtId="0" fontId="13" fillId="0" borderId="7" xfId="0" applyFont="1" applyBorder="1"/>
    <xf numFmtId="0" fontId="2" fillId="0" borderId="7" xfId="0" applyFont="1" applyBorder="1"/>
    <xf numFmtId="0" fontId="11" fillId="0" borderId="0" xfId="0" applyFont="1" applyAlignment="1">
      <alignment horizontal="center"/>
    </xf>
    <xf numFmtId="0" fontId="11" fillId="0" borderId="14" xfId="0" applyFont="1" applyBorder="1" applyAlignment="1">
      <alignment horizontal="center"/>
    </xf>
    <xf numFmtId="0" fontId="12" fillId="0" borderId="7" xfId="0" applyFont="1" applyBorder="1"/>
    <xf numFmtId="0" fontId="12" fillId="0" borderId="15" xfId="0" applyFont="1" applyBorder="1"/>
    <xf numFmtId="3" fontId="11" fillId="0" borderId="42" xfId="5" applyNumberFormat="1" applyFont="1" applyBorder="1" applyAlignment="1">
      <alignment horizontal="center"/>
    </xf>
    <xf numFmtId="0" fontId="10" fillId="0" borderId="0" xfId="0" applyFont="1" applyAlignment="1">
      <alignment horizontal="center" vertical="top"/>
    </xf>
    <xf numFmtId="164" fontId="10" fillId="0" borderId="8" xfId="5" applyNumberFormat="1" applyFont="1" applyBorder="1" applyAlignment="1">
      <alignment horizontal="center" vertical="top"/>
    </xf>
    <xf numFmtId="0" fontId="2" fillId="10" borderId="27" xfId="0" applyFont="1" applyFill="1" applyBorder="1"/>
    <xf numFmtId="0" fontId="2" fillId="10" borderId="28" xfId="0" applyFont="1" applyFill="1" applyBorder="1"/>
    <xf numFmtId="0" fontId="11" fillId="10" borderId="28" xfId="0" applyFont="1" applyFill="1" applyBorder="1"/>
    <xf numFmtId="0" fontId="11" fillId="10" borderId="28" xfId="0" applyFont="1" applyFill="1" applyBorder="1" applyAlignment="1">
      <alignment horizontal="center"/>
    </xf>
    <xf numFmtId="3" fontId="11" fillId="10" borderId="29" xfId="5" applyNumberFormat="1" applyFont="1" applyFill="1" applyBorder="1" applyAlignment="1">
      <alignment horizontal="center"/>
    </xf>
    <xf numFmtId="0" fontId="14" fillId="0" borderId="0" xfId="0" applyFont="1" applyAlignment="1">
      <alignment horizontal="center"/>
    </xf>
    <xf numFmtId="0" fontId="11" fillId="0" borderId="0" xfId="0" applyFont="1" applyAlignment="1">
      <alignment horizontal="center" wrapText="1"/>
    </xf>
    <xf numFmtId="0" fontId="11" fillId="10" borderId="27" xfId="0" applyFont="1" applyFill="1" applyBorder="1"/>
    <xf numFmtId="10" fontId="11" fillId="10" borderId="52" xfId="6" applyNumberFormat="1" applyFont="1" applyFill="1" applyBorder="1" applyAlignment="1">
      <alignment horizontal="center"/>
    </xf>
    <xf numFmtId="0" fontId="11" fillId="0" borderId="28" xfId="0" applyFont="1" applyBorder="1" applyAlignment="1" applyProtection="1">
      <alignment horizontal="center"/>
      <protection locked="0"/>
    </xf>
    <xf numFmtId="10" fontId="11" fillId="0" borderId="28" xfId="6" applyNumberFormat="1" applyFont="1" applyBorder="1" applyAlignment="1">
      <alignment horizontal="center"/>
    </xf>
    <xf numFmtId="0" fontId="11" fillId="0" borderId="26" xfId="0" applyFont="1" applyBorder="1" applyAlignment="1" applyProtection="1">
      <alignment horizontal="center"/>
      <protection locked="0"/>
    </xf>
    <xf numFmtId="0" fontId="18" fillId="0" borderId="0" xfId="0" applyFont="1" applyAlignment="1">
      <alignment horizontal="center"/>
    </xf>
    <xf numFmtId="0" fontId="11" fillId="10" borderId="52" xfId="0" applyFont="1" applyFill="1" applyBorder="1" applyAlignment="1">
      <alignment horizontal="center"/>
    </xf>
    <xf numFmtId="4" fontId="11" fillId="0" borderId="26" xfId="6" applyNumberFormat="1" applyFont="1" applyBorder="1" applyAlignment="1">
      <alignment horizontal="center"/>
    </xf>
    <xf numFmtId="10" fontId="11" fillId="10" borderId="28" xfId="6" applyNumberFormat="1" applyFont="1" applyFill="1" applyBorder="1" applyAlignment="1">
      <alignment horizontal="center"/>
    </xf>
    <xf numFmtId="4" fontId="11" fillId="10" borderId="52" xfId="6" applyNumberFormat="1" applyFont="1" applyFill="1" applyBorder="1" applyAlignment="1">
      <alignment horizontal="center"/>
    </xf>
    <xf numFmtId="2" fontId="11" fillId="0" borderId="26" xfId="0" applyNumberFormat="1" applyFont="1" applyBorder="1" applyAlignment="1">
      <alignment horizontal="center"/>
    </xf>
    <xf numFmtId="0" fontId="19" fillId="0" borderId="0" xfId="0" applyFont="1"/>
    <xf numFmtId="4" fontId="11" fillId="0" borderId="67" xfId="0" applyNumberFormat="1" applyFont="1" applyBorder="1" applyAlignment="1">
      <alignment horizontal="center"/>
    </xf>
    <xf numFmtId="169" fontId="11" fillId="10" borderId="52" xfId="0" applyNumberFormat="1" applyFont="1" applyFill="1" applyBorder="1" applyAlignment="1">
      <alignment horizontal="center"/>
    </xf>
    <xf numFmtId="4" fontId="11" fillId="0" borderId="14" xfId="0" applyNumberFormat="1" applyFont="1" applyBorder="1" applyAlignment="1">
      <alignment horizontal="center"/>
    </xf>
    <xf numFmtId="2" fontId="11" fillId="0" borderId="14" xfId="0" applyNumberFormat="1" applyFont="1" applyBorder="1" applyAlignment="1">
      <alignment horizontal="center"/>
    </xf>
    <xf numFmtId="10" fontId="12" fillId="0" borderId="15" xfId="6" applyNumberFormat="1" applyFont="1" applyBorder="1" applyAlignment="1">
      <alignment horizontal="center"/>
    </xf>
    <xf numFmtId="0" fontId="7" fillId="11" borderId="9"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13" fillId="0" borderId="12" xfId="0" applyFont="1" applyBorder="1" applyAlignment="1">
      <alignment vertical="center" wrapText="1"/>
    </xf>
    <xf numFmtId="0" fontId="13" fillId="0" borderId="6" xfId="0" applyFont="1" applyBorder="1" applyAlignment="1">
      <alignment horizontal="center" vertical="center" wrapText="1"/>
    </xf>
    <xf numFmtId="0" fontId="13" fillId="0" borderId="6" xfId="0" applyFont="1" applyBorder="1" applyAlignment="1">
      <alignment vertical="center" wrapText="1"/>
    </xf>
    <xf numFmtId="49" fontId="13" fillId="0" borderId="6" xfId="0" applyNumberFormat="1" applyFont="1" applyBorder="1" applyAlignment="1">
      <alignment horizontal="center" vertical="center" wrapText="1"/>
    </xf>
    <xf numFmtId="0" fontId="0" fillId="0" borderId="0" xfId="0" applyAlignment="1">
      <alignment horizontal="center"/>
    </xf>
    <xf numFmtId="0" fontId="20" fillId="0" borderId="14" xfId="0" applyFont="1" applyBorder="1" applyAlignment="1">
      <alignment horizontal="center"/>
    </xf>
    <xf numFmtId="0" fontId="20" fillId="0" borderId="15" xfId="0" applyFont="1" applyBorder="1" applyAlignment="1">
      <alignment horizontal="center"/>
    </xf>
    <xf numFmtId="0" fontId="21" fillId="0" borderId="0" xfId="0" applyFont="1" applyAlignment="1">
      <alignment horizontal="right"/>
    </xf>
    <xf numFmtId="0" fontId="22" fillId="0" borderId="0" xfId="0" applyFont="1"/>
    <xf numFmtId="0" fontId="23" fillId="0" borderId="0" xfId="0" applyFont="1" applyAlignment="1">
      <alignment horizontal="left"/>
    </xf>
    <xf numFmtId="0" fontId="20" fillId="0" borderId="13" xfId="0" applyFont="1" applyBorder="1" applyAlignment="1">
      <alignment horizontal="center" wrapText="1"/>
    </xf>
    <xf numFmtId="0" fontId="20" fillId="0" borderId="14" xfId="0" applyFont="1" applyBorder="1" applyAlignment="1">
      <alignment horizontal="center" wrapText="1"/>
    </xf>
    <xf numFmtId="170" fontId="0" fillId="0" borderId="0" xfId="0" applyNumberFormat="1"/>
    <xf numFmtId="9" fontId="0" fillId="0" borderId="0" xfId="3" applyFont="1"/>
    <xf numFmtId="0" fontId="20" fillId="0" borderId="15" xfId="0" applyFont="1" applyBorder="1" applyAlignment="1">
      <alignment horizontal="center" wrapText="1"/>
    </xf>
    <xf numFmtId="0" fontId="24" fillId="14" borderId="0" xfId="0" applyFont="1" applyFill="1" applyAlignment="1">
      <alignment horizontal="left" vertical="center" wrapText="1"/>
    </xf>
    <xf numFmtId="0" fontId="25" fillId="14" borderId="0" xfId="0" applyFont="1" applyFill="1" applyAlignment="1">
      <alignment horizontal="left" vertical="center" wrapText="1"/>
    </xf>
    <xf numFmtId="171" fontId="26" fillId="14" borderId="0" xfId="0" applyNumberFormat="1" applyFont="1" applyFill="1" applyAlignment="1">
      <alignment horizontal="left"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27" fillId="0" borderId="0" xfId="0" applyFont="1" applyAlignment="1">
      <alignment horizontal="right"/>
    </xf>
    <xf numFmtId="10" fontId="27" fillId="0" borderId="48" xfId="3" applyNumberFormat="1" applyFont="1" applyBorder="1"/>
    <xf numFmtId="0" fontId="0" fillId="0" borderId="8" xfId="0" applyBorder="1"/>
    <xf numFmtId="0" fontId="0" fillId="0" borderId="7" xfId="0" applyBorder="1"/>
    <xf numFmtId="0" fontId="0" fillId="0" borderId="5" xfId="0" applyBorder="1"/>
    <xf numFmtId="0" fontId="0" fillId="0" borderId="4" xfId="0" applyBorder="1"/>
    <xf numFmtId="0" fontId="29" fillId="0" borderId="0" xfId="0" applyFont="1"/>
    <xf numFmtId="9" fontId="0" fillId="0" borderId="0" xfId="0" applyNumberFormat="1"/>
    <xf numFmtId="0" fontId="20" fillId="0" borderId="9" xfId="0" applyFont="1" applyBorder="1" applyAlignment="1">
      <alignment horizontal="center"/>
    </xf>
    <xf numFmtId="0" fontId="20" fillId="0" borderId="5" xfId="0" applyFont="1" applyBorder="1" applyAlignment="1">
      <alignment horizontal="center"/>
    </xf>
    <xf numFmtId="0" fontId="1" fillId="0" borderId="0" xfId="8"/>
    <xf numFmtId="0" fontId="20" fillId="0" borderId="7" xfId="0" applyFont="1" applyBorder="1"/>
    <xf numFmtId="0" fontId="30" fillId="0" borderId="0" xfId="0" applyFont="1"/>
    <xf numFmtId="0" fontId="20" fillId="0" borderId="7" xfId="8" applyFont="1" applyBorder="1" applyAlignment="1">
      <alignment horizontal="left" indent="2"/>
    </xf>
    <xf numFmtId="170" fontId="0" fillId="15" borderId="0" xfId="0" applyNumberFormat="1" applyFill="1"/>
    <xf numFmtId="0" fontId="20" fillId="0" borderId="7" xfId="0" applyFont="1" applyBorder="1" applyAlignment="1">
      <alignment horizontal="left" indent="2"/>
    </xf>
    <xf numFmtId="0" fontId="0" fillId="15" borderId="0" xfId="0" applyFill="1" applyAlignment="1">
      <alignment horizontal="center"/>
    </xf>
    <xf numFmtId="1" fontId="0" fillId="0" borderId="0" xfId="0" applyNumberFormat="1" applyAlignment="1">
      <alignment horizontal="center"/>
    </xf>
    <xf numFmtId="0" fontId="0" fillId="0" borderId="7" xfId="0" applyBorder="1" applyAlignment="1">
      <alignment horizontal="left" indent="4"/>
    </xf>
    <xf numFmtId="0" fontId="31" fillId="0" borderId="7" xfId="0" applyFont="1" applyBorder="1" applyAlignment="1">
      <alignment horizontal="left" indent="3"/>
    </xf>
    <xf numFmtId="0" fontId="21" fillId="0" borderId="7" xfId="0" applyFont="1" applyBorder="1" applyAlignment="1">
      <alignment horizontal="left"/>
    </xf>
    <xf numFmtId="0" fontId="0" fillId="0" borderId="0" xfId="0"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170" fontId="0" fillId="12" borderId="0" xfId="0" applyNumberFormat="1" applyFill="1" applyProtection="1">
      <protection locked="0"/>
    </xf>
    <xf numFmtId="170" fontId="0" fillId="12" borderId="0" xfId="0" applyNumberFormat="1" applyFill="1" applyAlignment="1" applyProtection="1">
      <alignment horizontal="center"/>
      <protection locked="0"/>
    </xf>
    <xf numFmtId="1" fontId="0" fillId="12" borderId="0" xfId="0" applyNumberFormat="1" applyFill="1" applyAlignment="1" applyProtection="1">
      <alignment horizontal="center"/>
      <protection locked="0"/>
    </xf>
    <xf numFmtId="164" fontId="0" fillId="13" borderId="0" xfId="0" applyNumberFormat="1" applyFill="1" applyAlignment="1">
      <alignment horizontal="right"/>
    </xf>
    <xf numFmtId="170" fontId="0" fillId="13" borderId="0" xfId="0" applyNumberFormat="1" applyFill="1"/>
    <xf numFmtId="170" fontId="0" fillId="13" borderId="0" xfId="0" applyNumberFormat="1" applyFill="1" applyAlignment="1">
      <alignment horizontal="center"/>
    </xf>
    <xf numFmtId="1" fontId="0" fillId="13" borderId="0" xfId="0" applyNumberFormat="1" applyFill="1" applyAlignment="1">
      <alignment horizontal="center"/>
    </xf>
    <xf numFmtId="0" fontId="0" fillId="0" borderId="1" xfId="0" applyBorder="1" applyAlignment="1">
      <alignment vertical="top" wrapText="1"/>
    </xf>
    <xf numFmtId="0" fontId="32" fillId="0" borderId="0" xfId="8" applyFont="1"/>
    <xf numFmtId="0" fontId="33" fillId="0" borderId="0" xfId="0" applyFont="1"/>
    <xf numFmtId="0" fontId="20" fillId="0" borderId="7" xfId="8" applyFont="1" applyBorder="1"/>
    <xf numFmtId="170" fontId="0" fillId="0" borderId="0" xfId="0" applyNumberFormat="1" applyProtection="1">
      <protection locked="0"/>
    </xf>
    <xf numFmtId="164" fontId="0" fillId="0" borderId="0" xfId="0" applyNumberFormat="1" applyAlignment="1">
      <alignment horizontal="right"/>
    </xf>
    <xf numFmtId="0" fontId="20" fillId="0" borderId="7" xfId="0" applyFont="1" applyBorder="1" applyAlignment="1">
      <alignment horizontal="left" indent="3"/>
    </xf>
    <xf numFmtId="172" fontId="0" fillId="0" borderId="0" xfId="3" applyNumberFormat="1" applyFont="1"/>
    <xf numFmtId="0" fontId="20" fillId="0" borderId="7" xfId="0" applyFont="1" applyBorder="1" applyAlignment="1">
      <alignment horizontal="left" indent="4"/>
    </xf>
    <xf numFmtId="0" fontId="1" fillId="0" borderId="8" xfId="8" applyBorder="1"/>
    <xf numFmtId="0" fontId="20" fillId="0" borderId="7" xfId="8" applyFont="1" applyBorder="1" applyAlignment="1">
      <alignment horizontal="left" indent="4"/>
    </xf>
    <xf numFmtId="170" fontId="1" fillId="0" borderId="0" xfId="8" applyNumberFormat="1"/>
    <xf numFmtId="0" fontId="30" fillId="0" borderId="0" xfId="8" applyFont="1"/>
    <xf numFmtId="170" fontId="0" fillId="16" borderId="0" xfId="0" applyNumberFormat="1" applyFill="1"/>
    <xf numFmtId="0" fontId="0" fillId="0" borderId="8" xfId="0" applyBorder="1" applyAlignment="1">
      <alignment vertical="top" wrapText="1"/>
    </xf>
    <xf numFmtId="0" fontId="0" fillId="0" borderId="7" xfId="0" applyBorder="1" applyAlignment="1">
      <alignment vertical="top" wrapText="1"/>
    </xf>
    <xf numFmtId="1" fontId="0" fillId="12" borderId="0" xfId="0" applyNumberFormat="1" applyFill="1" applyProtection="1">
      <protection locked="0"/>
    </xf>
    <xf numFmtId="0" fontId="34" fillId="0" borderId="0" xfId="0" applyFont="1" applyAlignment="1">
      <alignment vertical="top" wrapText="1"/>
    </xf>
    <xf numFmtId="0" fontId="21" fillId="0" borderId="13" xfId="0" applyFont="1" applyBorder="1"/>
    <xf numFmtId="0" fontId="21" fillId="0" borderId="14" xfId="0" applyFont="1" applyBorder="1" applyAlignment="1">
      <alignment horizontal="right"/>
    </xf>
    <xf numFmtId="0" fontId="21" fillId="0" borderId="15" xfId="0" applyFont="1" applyBorder="1" applyAlignment="1" applyProtection="1">
      <alignment horizontal="center"/>
      <protection locked="0"/>
    </xf>
    <xf numFmtId="0" fontId="21" fillId="0" borderId="1" xfId="0" applyFont="1" applyBorder="1"/>
    <xf numFmtId="0" fontId="34" fillId="0" borderId="2" xfId="0" applyFont="1" applyBorder="1"/>
    <xf numFmtId="0" fontId="34" fillId="0" borderId="3" xfId="0" applyFont="1" applyBorder="1"/>
    <xf numFmtId="0" fontId="34" fillId="0" borderId="7" xfId="0" applyFont="1" applyBorder="1"/>
    <xf numFmtId="0" fontId="21" fillId="0" borderId="0" xfId="0" applyFont="1"/>
    <xf numFmtId="0" fontId="34" fillId="0" borderId="0" xfId="0" applyFont="1"/>
    <xf numFmtId="0" fontId="34" fillId="0" borderId="8" xfId="0" applyFont="1" applyBorder="1"/>
    <xf numFmtId="0" fontId="21" fillId="0" borderId="7" xfId="0" applyFont="1" applyBorder="1"/>
    <xf numFmtId="0" fontId="21" fillId="12" borderId="9" xfId="0" applyFont="1" applyFill="1" applyBorder="1" applyAlignment="1" applyProtection="1">
      <alignment horizontal="center"/>
      <protection locked="0"/>
    </xf>
    <xf numFmtId="0" fontId="37" fillId="0" borderId="0" xfId="0" applyFont="1"/>
    <xf numFmtId="10" fontId="34" fillId="18" borderId="0" xfId="3" applyNumberFormat="1" applyFont="1" applyFill="1" applyAlignment="1" applyProtection="1">
      <alignment horizontal="center"/>
      <protection locked="0"/>
    </xf>
    <xf numFmtId="10" fontId="34" fillId="18" borderId="26" xfId="3" applyNumberFormat="1" applyFont="1" applyFill="1" applyBorder="1" applyAlignment="1" applyProtection="1">
      <alignment horizontal="center"/>
      <protection locked="0"/>
    </xf>
    <xf numFmtId="10" fontId="21" fillId="0" borderId="0" xfId="0" applyNumberFormat="1" applyFont="1" applyAlignment="1">
      <alignment horizontal="center"/>
    </xf>
    <xf numFmtId="0" fontId="34" fillId="0" borderId="4" xfId="0" applyFont="1" applyBorder="1"/>
    <xf numFmtId="0" fontId="21" fillId="0" borderId="5" xfId="0" applyFont="1" applyBorder="1"/>
    <xf numFmtId="0" fontId="34" fillId="0" borderId="5" xfId="0" applyFont="1" applyBorder="1"/>
    <xf numFmtId="0" fontId="34" fillId="0" borderId="6" xfId="0" applyFont="1" applyBorder="1"/>
    <xf numFmtId="0" fontId="21" fillId="0" borderId="57" xfId="0" applyFont="1" applyBorder="1" applyAlignment="1">
      <alignment horizontal="center"/>
    </xf>
    <xf numFmtId="0" fontId="21" fillId="0" borderId="14" xfId="0" applyFont="1" applyBorder="1" applyAlignment="1">
      <alignment horizontal="center"/>
    </xf>
    <xf numFmtId="0" fontId="21" fillId="0" borderId="37" xfId="0" applyFont="1" applyBorder="1" applyAlignment="1">
      <alignment horizontal="center"/>
    </xf>
    <xf numFmtId="0" fontId="21" fillId="0" borderId="15" xfId="0" applyFont="1" applyBorder="1" applyAlignment="1">
      <alignment horizontal="center"/>
    </xf>
    <xf numFmtId="0" fontId="21" fillId="0" borderId="13" xfId="0" applyFont="1" applyBorder="1" applyAlignment="1">
      <alignment horizontal="center"/>
    </xf>
    <xf numFmtId="0" fontId="21" fillId="0" borderId="35" xfId="0" applyFont="1" applyBorder="1" applyAlignment="1">
      <alignment horizontal="center"/>
    </xf>
    <xf numFmtId="0" fontId="21" fillId="19" borderId="13" xfId="0" applyFont="1" applyFill="1" applyBorder="1" applyAlignment="1">
      <alignment vertical="center" wrapText="1"/>
    </xf>
    <xf numFmtId="0" fontId="21" fillId="19" borderId="35" xfId="0" applyFont="1" applyFill="1" applyBorder="1" applyAlignment="1">
      <alignment horizontal="left" vertical="center" wrapText="1"/>
    </xf>
    <xf numFmtId="0" fontId="21" fillId="19" borderId="58" xfId="0" applyFont="1" applyFill="1" applyBorder="1" applyAlignment="1">
      <alignment horizontal="center" vertical="center" wrapText="1"/>
    </xf>
    <xf numFmtId="0" fontId="21" fillId="19" borderId="59" xfId="0" applyFont="1" applyFill="1" applyBorder="1" applyAlignment="1">
      <alignment horizontal="center" vertical="center" wrapText="1"/>
    </xf>
    <xf numFmtId="0" fontId="21" fillId="19" borderId="60" xfId="0" applyFont="1" applyFill="1" applyBorder="1" applyAlignment="1">
      <alignment horizontal="center" vertical="center" wrapText="1"/>
    </xf>
    <xf numFmtId="0" fontId="37" fillId="19" borderId="44" xfId="0" applyFont="1" applyFill="1" applyBorder="1" applyAlignment="1">
      <alignment horizontal="left"/>
    </xf>
    <xf numFmtId="0" fontId="37" fillId="19" borderId="50" xfId="0" applyFont="1" applyFill="1" applyBorder="1" applyAlignment="1">
      <alignment horizontal="left"/>
    </xf>
    <xf numFmtId="44" fontId="37" fillId="19" borderId="45" xfId="0" applyNumberFormat="1" applyFont="1" applyFill="1" applyBorder="1"/>
    <xf numFmtId="49" fontId="37" fillId="19" borderId="45" xfId="0" applyNumberFormat="1" applyFont="1" applyFill="1" applyBorder="1" applyAlignment="1">
      <alignment horizontal="center"/>
    </xf>
    <xf numFmtId="44" fontId="37" fillId="0" borderId="45" xfId="0" applyNumberFormat="1" applyFont="1" applyBorder="1"/>
    <xf numFmtId="44" fontId="37" fillId="19" borderId="46" xfId="0" applyNumberFormat="1" applyFont="1" applyFill="1" applyBorder="1"/>
    <xf numFmtId="0" fontId="37" fillId="19" borderId="22" xfId="0" applyFont="1" applyFill="1" applyBorder="1" applyAlignment="1">
      <alignment horizontal="left"/>
    </xf>
    <xf numFmtId="0" fontId="37" fillId="19" borderId="55" xfId="0" applyFont="1" applyFill="1" applyBorder="1" applyAlignment="1">
      <alignment horizontal="left"/>
    </xf>
    <xf numFmtId="44" fontId="37" fillId="19" borderId="23" xfId="0" applyNumberFormat="1" applyFont="1" applyFill="1" applyBorder="1"/>
    <xf numFmtId="44" fontId="37" fillId="0" borderId="23" xfId="0" applyNumberFormat="1" applyFont="1" applyBorder="1"/>
    <xf numFmtId="44" fontId="37" fillId="19" borderId="24" xfId="0" applyNumberFormat="1" applyFont="1" applyFill="1" applyBorder="1"/>
    <xf numFmtId="0" fontId="34" fillId="12" borderId="16" xfId="0" applyFont="1" applyFill="1" applyBorder="1" applyAlignment="1" applyProtection="1">
      <alignment horizontal="left" wrapText="1"/>
      <protection locked="0"/>
    </xf>
    <xf numFmtId="0" fontId="34" fillId="12" borderId="45" xfId="0" applyFont="1" applyFill="1" applyBorder="1" applyAlignment="1" applyProtection="1">
      <alignment horizontal="left" wrapText="1"/>
      <protection locked="0"/>
    </xf>
    <xf numFmtId="44" fontId="34" fillId="12" borderId="45" xfId="0" applyNumberFormat="1" applyFont="1" applyFill="1" applyBorder="1" applyAlignment="1" applyProtection="1">
      <alignment horizontal="right"/>
      <protection locked="0"/>
    </xf>
    <xf numFmtId="171" fontId="34" fillId="12" borderId="45" xfId="0" applyNumberFormat="1" applyFont="1" applyFill="1" applyBorder="1" applyAlignment="1" applyProtection="1">
      <alignment horizontal="center"/>
      <protection locked="0"/>
    </xf>
    <xf numFmtId="44" fontId="34" fillId="0" borderId="45" xfId="0" applyNumberFormat="1" applyFont="1" applyBorder="1" applyAlignment="1">
      <alignment horizontal="right"/>
    </xf>
    <xf numFmtId="0" fontId="34" fillId="12" borderId="45" xfId="0" applyFont="1" applyFill="1" applyBorder="1" applyAlignment="1" applyProtection="1">
      <alignment horizontal="center"/>
      <protection locked="0"/>
    </xf>
    <xf numFmtId="44" fontId="34" fillId="0" borderId="49" xfId="0" applyNumberFormat="1" applyFont="1" applyBorder="1"/>
    <xf numFmtId="44" fontId="34" fillId="0" borderId="45" xfId="0" applyNumberFormat="1" applyFont="1" applyBorder="1"/>
    <xf numFmtId="44" fontId="34" fillId="12" borderId="46" xfId="0" applyNumberFormat="1" applyFont="1" applyFill="1" applyBorder="1" applyAlignment="1" applyProtection="1">
      <alignment horizontal="right"/>
      <protection locked="0"/>
    </xf>
    <xf numFmtId="0" fontId="34" fillId="0" borderId="27" xfId="0" applyFont="1" applyBorder="1" applyAlignment="1" applyProtection="1">
      <alignment horizontal="left" wrapText="1"/>
      <protection locked="0"/>
    </xf>
    <xf numFmtId="0" fontId="34" fillId="0" borderId="20" xfId="0" applyFont="1" applyBorder="1" applyAlignment="1" applyProtection="1">
      <alignment horizontal="left" wrapText="1"/>
      <protection locked="0"/>
    </xf>
    <xf numFmtId="44" fontId="34" fillId="0" borderId="61" xfId="0" applyNumberFormat="1" applyFont="1" applyBorder="1" applyAlignment="1" applyProtection="1">
      <alignment horizontal="right"/>
      <protection locked="0"/>
    </xf>
    <xf numFmtId="171" fontId="34" fillId="0" borderId="41" xfId="0" applyNumberFormat="1" applyFont="1" applyBorder="1" applyAlignment="1" applyProtection="1">
      <alignment horizontal="center"/>
      <protection locked="0"/>
    </xf>
    <xf numFmtId="44" fontId="34" fillId="0" borderId="61" xfId="0" applyNumberFormat="1" applyFont="1" applyBorder="1" applyAlignment="1">
      <alignment horizontal="right"/>
    </xf>
    <xf numFmtId="44" fontId="34" fillId="0" borderId="51" xfId="0" applyNumberFormat="1" applyFont="1" applyBorder="1"/>
    <xf numFmtId="44" fontId="34" fillId="0" borderId="20" xfId="0" applyNumberFormat="1" applyFont="1" applyBorder="1"/>
    <xf numFmtId="44" fontId="34" fillId="0" borderId="53" xfId="0" applyNumberFormat="1" applyFont="1" applyBorder="1" applyAlignment="1" applyProtection="1">
      <alignment horizontal="right"/>
      <protection locked="0"/>
    </xf>
    <xf numFmtId="171" fontId="34" fillId="0" borderId="61" xfId="0" applyNumberFormat="1" applyFont="1" applyBorder="1" applyAlignment="1" applyProtection="1">
      <alignment horizontal="center"/>
      <protection locked="0"/>
    </xf>
    <xf numFmtId="0" fontId="34" fillId="0" borderId="20" xfId="0" applyFont="1" applyBorder="1" applyAlignment="1" applyProtection="1">
      <alignment horizontal="center" wrapText="1"/>
      <protection locked="0"/>
    </xf>
    <xf numFmtId="0" fontId="34" fillId="0" borderId="62" xfId="0" applyFont="1" applyBorder="1" applyAlignment="1" applyProtection="1">
      <alignment horizontal="left" wrapText="1"/>
      <protection locked="0"/>
    </xf>
    <xf numFmtId="0" fontId="34" fillId="0" borderId="23" xfId="0" applyFont="1" applyBorder="1" applyAlignment="1" applyProtection="1">
      <alignment horizontal="center" wrapText="1"/>
      <protection locked="0"/>
    </xf>
    <xf numFmtId="44" fontId="34" fillId="0" borderId="23" xfId="0" applyNumberFormat="1" applyFont="1" applyBorder="1" applyAlignment="1" applyProtection="1">
      <alignment horizontal="right"/>
      <protection locked="0"/>
    </xf>
    <xf numFmtId="171" fontId="34" fillId="0" borderId="23" xfId="0" applyNumberFormat="1" applyFont="1" applyBorder="1" applyAlignment="1" applyProtection="1">
      <alignment horizontal="center"/>
      <protection locked="0"/>
    </xf>
    <xf numFmtId="44" fontId="34" fillId="0" borderId="23" xfId="0" applyNumberFormat="1" applyFont="1" applyBorder="1" applyAlignment="1">
      <alignment horizontal="right"/>
    </xf>
    <xf numFmtId="44" fontId="34" fillId="0" borderId="54" xfId="0" applyNumberFormat="1" applyFont="1" applyBorder="1"/>
    <xf numFmtId="44" fontId="34" fillId="0" borderId="23" xfId="0" applyNumberFormat="1" applyFont="1" applyBorder="1"/>
    <xf numFmtId="44" fontId="34" fillId="0" borderId="56" xfId="0" applyNumberFormat="1" applyFont="1" applyBorder="1" applyAlignment="1" applyProtection="1">
      <alignment horizontal="right"/>
      <protection locked="0"/>
    </xf>
    <xf numFmtId="0" fontId="21" fillId="0" borderId="4" xfId="0" applyFont="1" applyBorder="1" applyAlignment="1">
      <alignment wrapText="1"/>
    </xf>
    <xf numFmtId="44" fontId="34" fillId="0" borderId="12" xfId="0" applyNumberFormat="1" applyFont="1" applyBorder="1"/>
    <xf numFmtId="0" fontId="21" fillId="0" borderId="7" xfId="0" applyFont="1" applyBorder="1" applyAlignment="1">
      <alignment horizontal="center"/>
    </xf>
    <xf numFmtId="0" fontId="34" fillId="0" borderId="0" xfId="0" applyFont="1" applyAlignment="1">
      <alignment vertical="top"/>
    </xf>
    <xf numFmtId="0" fontId="34" fillId="0" borderId="8" xfId="0" applyFont="1" applyBorder="1" applyAlignment="1">
      <alignment vertical="top"/>
    </xf>
    <xf numFmtId="0" fontId="20" fillId="0" borderId="0" xfId="0" applyFont="1" applyAlignment="1">
      <alignment vertical="top"/>
    </xf>
    <xf numFmtId="0" fontId="21" fillId="0" borderId="7" xfId="0" quotePrefix="1" applyFont="1" applyBorder="1" applyAlignment="1">
      <alignment horizontal="center" vertical="top"/>
    </xf>
    <xf numFmtId="0" fontId="0" fillId="0" borderId="0" xfId="0" applyAlignment="1">
      <alignment horizontal="left"/>
    </xf>
    <xf numFmtId="0" fontId="21" fillId="0" borderId="0" xfId="0" applyFont="1" applyAlignment="1">
      <alignment vertical="top"/>
    </xf>
    <xf numFmtId="0" fontId="21" fillId="0" borderId="0" xfId="0" applyFont="1" applyAlignment="1">
      <alignment horizontal="left" vertical="top" wrapText="1"/>
    </xf>
    <xf numFmtId="0" fontId="21" fillId="0" borderId="8" xfId="0" applyFont="1" applyBorder="1" applyAlignment="1">
      <alignment horizontal="left" vertical="top" wrapText="1"/>
    </xf>
    <xf numFmtId="0" fontId="34" fillId="0" borderId="0" xfId="0" applyFont="1" applyAlignment="1">
      <alignment vertical="center"/>
    </xf>
    <xf numFmtId="0" fontId="21" fillId="0" borderId="7" xfId="0" quotePrefix="1" applyFont="1" applyBorder="1" applyAlignment="1">
      <alignment horizontal="right" vertical="top"/>
    </xf>
    <xf numFmtId="0" fontId="39" fillId="0" borderId="1" xfId="0" applyFont="1" applyBorder="1"/>
    <xf numFmtId="0" fontId="40" fillId="0" borderId="2" xfId="0" applyFont="1" applyBorder="1"/>
    <xf numFmtId="0" fontId="38" fillId="0" borderId="3" xfId="0" applyFont="1" applyBorder="1"/>
    <xf numFmtId="0" fontId="41" fillId="0" borderId="7" xfId="0" applyFont="1" applyBorder="1"/>
    <xf numFmtId="0" fontId="39" fillId="0" borderId="0" xfId="0" applyFont="1"/>
    <xf numFmtId="0" fontId="38" fillId="0" borderId="8" xfId="0" applyFont="1" applyBorder="1"/>
    <xf numFmtId="0" fontId="40" fillId="0" borderId="5" xfId="0" applyFont="1" applyBorder="1"/>
    <xf numFmtId="0" fontId="38" fillId="0" borderId="6" xfId="0" applyFont="1" applyBorder="1"/>
    <xf numFmtId="0" fontId="42" fillId="0" borderId="0" xfId="0" applyFont="1"/>
    <xf numFmtId="0" fontId="21" fillId="0" borderId="1" xfId="0" applyFont="1" applyBorder="1" applyAlignment="1">
      <alignment horizontal="left" vertical="top" wrapText="1"/>
    </xf>
    <xf numFmtId="0" fontId="34" fillId="0" borderId="2" xfId="0" applyFont="1" applyBorder="1" applyAlignment="1">
      <alignment horizontal="left" vertical="top" wrapText="1"/>
    </xf>
    <xf numFmtId="0" fontId="34" fillId="0" borderId="2" xfId="0" applyFont="1" applyBorder="1" applyAlignment="1">
      <alignment horizontal="left"/>
    </xf>
    <xf numFmtId="0" fontId="34" fillId="0" borderId="3" xfId="0" applyFont="1" applyBorder="1" applyAlignment="1">
      <alignment horizontal="left"/>
    </xf>
    <xf numFmtId="0" fontId="34" fillId="0" borderId="5" xfId="0" applyFont="1" applyBorder="1" applyAlignment="1">
      <alignment horizontal="left" vertical="top" wrapText="1"/>
    </xf>
    <xf numFmtId="0" fontId="34" fillId="0" borderId="5" xfId="0" applyFont="1" applyBorder="1" applyAlignment="1">
      <alignment horizontal="left"/>
    </xf>
    <xf numFmtId="0" fontId="34" fillId="0" borderId="6" xfId="0" applyFont="1" applyBorder="1" applyAlignment="1">
      <alignment horizontal="left"/>
    </xf>
    <xf numFmtId="0" fontId="21" fillId="0" borderId="9" xfId="0" applyFont="1" applyBorder="1" applyAlignment="1">
      <alignment horizontal="center" vertical="top" wrapText="1"/>
    </xf>
    <xf numFmtId="0" fontId="21" fillId="0" borderId="9" xfId="0" applyFont="1" applyBorder="1" applyAlignment="1">
      <alignment horizontal="center"/>
    </xf>
    <xf numFmtId="0" fontId="0" fillId="0" borderId="0" xfId="0" applyAlignment="1">
      <alignment vertical="top"/>
    </xf>
    <xf numFmtId="0" fontId="37" fillId="19" borderId="9" xfId="0" applyFont="1" applyFill="1" applyBorder="1" applyAlignment="1">
      <alignment wrapText="1"/>
    </xf>
    <xf numFmtId="0" fontId="37" fillId="19" borderId="15" xfId="0" applyFont="1" applyFill="1" applyBorder="1" applyAlignment="1">
      <alignment wrapText="1"/>
    </xf>
    <xf numFmtId="44" fontId="37" fillId="19" borderId="15" xfId="0" applyNumberFormat="1" applyFont="1" applyFill="1" applyBorder="1" applyAlignment="1">
      <alignment horizontal="right"/>
    </xf>
    <xf numFmtId="10" fontId="37" fillId="19" borderId="3" xfId="0" applyNumberFormat="1" applyFont="1" applyFill="1" applyBorder="1" applyAlignment="1">
      <alignment horizontal="center" wrapText="1"/>
    </xf>
    <xf numFmtId="10" fontId="37" fillId="19" borderId="3" xfId="0" applyNumberFormat="1" applyFont="1" applyFill="1" applyBorder="1" applyAlignment="1">
      <alignment horizontal="center"/>
    </xf>
    <xf numFmtId="8" fontId="37" fillId="19" borderId="3" xfId="0" applyNumberFormat="1" applyFont="1" applyFill="1" applyBorder="1" applyAlignment="1">
      <alignment horizontal="center" wrapText="1"/>
    </xf>
    <xf numFmtId="8" fontId="37" fillId="19" borderId="15" xfId="0" applyNumberFormat="1" applyFont="1" applyFill="1" applyBorder="1" applyAlignment="1">
      <alignment horizontal="center" wrapText="1"/>
    </xf>
    <xf numFmtId="0" fontId="34" fillId="0" borderId="44" xfId="0" applyFont="1" applyBorder="1" applyAlignment="1">
      <alignment wrapText="1"/>
    </xf>
    <xf numFmtId="44" fontId="34" fillId="12" borderId="45" xfId="0" applyNumberFormat="1" applyFont="1" applyFill="1" applyBorder="1" applyAlignment="1" applyProtection="1">
      <alignment horizontal="right" wrapText="1"/>
      <protection locked="0"/>
    </xf>
    <xf numFmtId="10" fontId="34" fillId="0" borderId="20" xfId="0" applyNumberFormat="1" applyFont="1" applyBorder="1" applyAlignment="1">
      <alignment horizontal="center"/>
    </xf>
    <xf numFmtId="44" fontId="34" fillId="0" borderId="20" xfId="0" applyNumberFormat="1" applyFont="1" applyBorder="1" applyAlignment="1">
      <alignment wrapText="1"/>
    </xf>
    <xf numFmtId="44" fontId="34" fillId="12" borderId="46" xfId="0" applyNumberFormat="1" applyFont="1" applyFill="1" applyBorder="1" applyAlignment="1" applyProtection="1">
      <alignment wrapText="1"/>
      <protection locked="0"/>
    </xf>
    <xf numFmtId="0" fontId="34" fillId="0" borderId="47" xfId="0" applyFont="1" applyBorder="1" applyAlignment="1">
      <alignment wrapText="1"/>
    </xf>
    <xf numFmtId="0" fontId="34" fillId="0" borderId="20" xfId="0" applyFont="1" applyBorder="1" applyAlignment="1" applyProtection="1">
      <alignment wrapText="1"/>
      <protection locked="0"/>
    </xf>
    <xf numFmtId="44" fontId="34" fillId="0" borderId="53" xfId="0" applyNumberFormat="1" applyFont="1" applyBorder="1" applyAlignment="1" applyProtection="1">
      <alignment wrapText="1"/>
      <protection locked="0"/>
    </xf>
    <xf numFmtId="0" fontId="34" fillId="0" borderId="63" xfId="0" applyFont="1" applyBorder="1" applyAlignment="1">
      <alignment wrapText="1"/>
    </xf>
    <xf numFmtId="0" fontId="34" fillId="0" borderId="23" xfId="0" applyFont="1" applyBorder="1" applyAlignment="1" applyProtection="1">
      <alignment wrapText="1"/>
      <protection locked="0"/>
    </xf>
    <xf numFmtId="10" fontId="34" fillId="0" borderId="64" xfId="0" applyNumberFormat="1" applyFont="1" applyBorder="1" applyAlignment="1">
      <alignment horizontal="center"/>
    </xf>
    <xf numFmtId="44" fontId="34" fillId="0" borderId="23" xfId="0" applyNumberFormat="1" applyFont="1" applyBorder="1" applyAlignment="1">
      <alignment wrapText="1"/>
    </xf>
    <xf numFmtId="44" fontId="34" fillId="0" borderId="64" xfId="0" applyNumberFormat="1" applyFont="1" applyBorder="1" applyAlignment="1">
      <alignment wrapText="1"/>
    </xf>
    <xf numFmtId="44" fontId="34" fillId="0" borderId="24" xfId="0" applyNumberFormat="1" applyFont="1" applyBorder="1" applyAlignment="1" applyProtection="1">
      <alignment wrapText="1"/>
      <protection locked="0"/>
    </xf>
    <xf numFmtId="44" fontId="34" fillId="0" borderId="9" xfId="0" applyNumberFormat="1" applyFont="1" applyBorder="1" applyAlignment="1">
      <alignment wrapText="1"/>
    </xf>
    <xf numFmtId="44" fontId="34" fillId="0" borderId="12" xfId="0" applyNumberFormat="1" applyFont="1" applyBorder="1" applyAlignment="1">
      <alignment wrapText="1"/>
    </xf>
    <xf numFmtId="0" fontId="0" fillId="0" borderId="2" xfId="0" applyBorder="1"/>
    <xf numFmtId="0" fontId="0" fillId="0" borderId="3" xfId="0" applyBorder="1"/>
    <xf numFmtId="0" fontId="21" fillId="0" borderId="0" xfId="0" applyFont="1" applyAlignment="1">
      <alignment horizontal="left"/>
    </xf>
    <xf numFmtId="0" fontId="21" fillId="0" borderId="8" xfId="0" applyFont="1" applyBorder="1" applyAlignment="1">
      <alignment horizontal="left"/>
    </xf>
    <xf numFmtId="0" fontId="21" fillId="0" borderId="4" xfId="0" applyFont="1" applyBorder="1" applyAlignment="1">
      <alignment horizontal="center"/>
    </xf>
    <xf numFmtId="0" fontId="0" fillId="0" borderId="6" xfId="0" applyBorder="1"/>
    <xf numFmtId="0" fontId="21" fillId="0" borderId="2" xfId="0" quotePrefix="1" applyFont="1" applyBorder="1"/>
    <xf numFmtId="49" fontId="34" fillId="0" borderId="2" xfId="0" applyNumberFormat="1" applyFont="1" applyBorder="1" applyProtection="1">
      <protection locked="0"/>
    </xf>
    <xf numFmtId="49" fontId="34" fillId="0" borderId="2" xfId="0" applyNumberFormat="1" applyFont="1" applyBorder="1" applyAlignment="1" applyProtection="1">
      <alignment wrapText="1"/>
      <protection locked="0"/>
    </xf>
    <xf numFmtId="49" fontId="34" fillId="0" borderId="3" xfId="0" applyNumberFormat="1" applyFont="1" applyBorder="1" applyAlignment="1" applyProtection="1">
      <alignment wrapText="1"/>
      <protection locked="0"/>
    </xf>
    <xf numFmtId="0" fontId="0" fillId="0" borderId="14" xfId="0" applyBorder="1"/>
    <xf numFmtId="0" fontId="21" fillId="0" borderId="7" xfId="0" applyFont="1" applyBorder="1" applyAlignment="1">
      <alignment horizontal="center" vertical="center"/>
    </xf>
    <xf numFmtId="0" fontId="21" fillId="0" borderId="7" xfId="0" quotePrefix="1" applyFont="1" applyBorder="1" applyAlignment="1">
      <alignment horizontal="center" vertical="center"/>
    </xf>
    <xf numFmtId="0" fontId="0" fillId="0" borderId="1" xfId="0" applyBorder="1"/>
    <xf numFmtId="0" fontId="44" fillId="0" borderId="8" xfId="0" applyFont="1" applyBorder="1" applyAlignment="1">
      <alignment wrapText="1"/>
    </xf>
    <xf numFmtId="0" fontId="44" fillId="0" borderId="0" xfId="0" applyFont="1" applyAlignment="1">
      <alignment wrapText="1"/>
    </xf>
    <xf numFmtId="10" fontId="34" fillId="0" borderId="20" xfId="0" applyNumberFormat="1" applyFont="1" applyBorder="1" applyAlignment="1" applyProtection="1">
      <alignment horizontal="center"/>
      <protection locked="0"/>
    </xf>
    <xf numFmtId="44" fontId="34" fillId="0" borderId="21" xfId="0" applyNumberFormat="1" applyFont="1" applyBorder="1" applyAlignment="1" applyProtection="1">
      <alignment horizontal="right"/>
      <protection locked="0"/>
    </xf>
    <xf numFmtId="165" fontId="34" fillId="0" borderId="21" xfId="0" applyNumberFormat="1" applyFont="1" applyBorder="1" applyAlignment="1" applyProtection="1">
      <alignment wrapText="1"/>
      <protection locked="0"/>
    </xf>
    <xf numFmtId="0" fontId="45" fillId="0" borderId="3" xfId="0" applyFont="1" applyBorder="1" applyAlignment="1">
      <alignment horizontal="center"/>
    </xf>
    <xf numFmtId="0" fontId="44" fillId="0" borderId="7" xfId="0" applyFont="1" applyBorder="1" applyAlignment="1">
      <alignment horizontal="center"/>
    </xf>
    <xf numFmtId="0" fontId="44" fillId="0" borderId="7" xfId="0" applyFont="1" applyBorder="1" applyAlignment="1">
      <alignment vertical="top" wrapText="1"/>
    </xf>
    <xf numFmtId="0" fontId="44" fillId="0" borderId="8" xfId="0" applyFont="1" applyBorder="1" applyAlignment="1">
      <alignment vertical="top" wrapText="1"/>
    </xf>
    <xf numFmtId="0" fontId="44" fillId="5" borderId="9" xfId="0" applyFont="1" applyFill="1" applyBorder="1" applyAlignment="1" applyProtection="1">
      <alignment horizontal="left" wrapText="1"/>
      <protection locked="0"/>
    </xf>
    <xf numFmtId="44" fontId="44" fillId="0" borderId="9" xfId="0" applyNumberFormat="1" applyFont="1" applyBorder="1" applyAlignment="1">
      <alignment wrapText="1"/>
    </xf>
    <xf numFmtId="44" fontId="44" fillId="5" borderId="9" xfId="0" applyNumberFormat="1" applyFont="1" applyFill="1" applyBorder="1" applyAlignment="1" applyProtection="1">
      <alignment wrapText="1"/>
      <protection locked="0"/>
    </xf>
    <xf numFmtId="0" fontId="45" fillId="0" borderId="0" xfId="0" applyFont="1" applyAlignment="1">
      <alignment horizontal="center" vertical="center" wrapText="1"/>
    </xf>
    <xf numFmtId="0" fontId="45" fillId="0" borderId="0" xfId="0" applyFont="1" applyAlignment="1">
      <alignment horizontal="right" wrapText="1"/>
    </xf>
    <xf numFmtId="0" fontId="0" fillId="0" borderId="42" xfId="0" applyBorder="1"/>
    <xf numFmtId="0" fontId="44" fillId="0" borderId="8" xfId="0" applyFont="1" applyBorder="1" applyAlignment="1">
      <alignment horizontal="left" vertical="top" wrapText="1"/>
    </xf>
    <xf numFmtId="0" fontId="45" fillId="0" borderId="9" xfId="0" applyFont="1" applyBorder="1" applyAlignment="1">
      <alignment horizontal="center" wrapText="1"/>
    </xf>
    <xf numFmtId="0" fontId="45" fillId="0" borderId="9" xfId="0" applyFont="1" applyBorder="1" applyAlignment="1">
      <alignment horizontal="center" vertical="top" wrapText="1"/>
    </xf>
    <xf numFmtId="0" fontId="45" fillId="9" borderId="9" xfId="0" applyFont="1" applyFill="1" applyBorder="1" applyAlignment="1">
      <alignment horizontal="center" vertical="center" wrapText="1"/>
    </xf>
    <xf numFmtId="0" fontId="34" fillId="0" borderId="25" xfId="0" applyFont="1" applyBorder="1" applyAlignment="1">
      <alignment wrapText="1"/>
    </xf>
    <xf numFmtId="0" fontId="34" fillId="0" borderId="26" xfId="0" applyFont="1" applyBorder="1" applyAlignment="1">
      <alignment wrapText="1"/>
    </xf>
    <xf numFmtId="0" fontId="34" fillId="0" borderId="7" xfId="0" applyFont="1" applyBorder="1" applyAlignment="1">
      <alignment horizontal="center"/>
    </xf>
    <xf numFmtId="0" fontId="44" fillId="0" borderId="0" xfId="0" applyFont="1" applyAlignment="1">
      <alignment horizontal="left"/>
    </xf>
    <xf numFmtId="0" fontId="34" fillId="0" borderId="2" xfId="0" applyFont="1" applyBorder="1" applyAlignment="1">
      <alignment horizontal="center"/>
    </xf>
    <xf numFmtId="0" fontId="46" fillId="0" borderId="2" xfId="0" applyFont="1" applyBorder="1"/>
    <xf numFmtId="0" fontId="44" fillId="0" borderId="4" xfId="0" applyFont="1" applyBorder="1"/>
    <xf numFmtId="0" fontId="34" fillId="0" borderId="5" xfId="0" applyFont="1" applyBorder="1" applyAlignment="1">
      <alignment horizontal="center"/>
    </xf>
    <xf numFmtId="0" fontId="46" fillId="0" borderId="5" xfId="0" applyFont="1" applyBorder="1"/>
    <xf numFmtId="0" fontId="45" fillId="0" borderId="7" xfId="0" applyFont="1" applyBorder="1"/>
    <xf numFmtId="0" fontId="45" fillId="0" borderId="0" xfId="0" applyFont="1"/>
    <xf numFmtId="0" fontId="45" fillId="0" borderId="8" xfId="0" applyFont="1" applyBorder="1"/>
    <xf numFmtId="10" fontId="34" fillId="0" borderId="23" xfId="0" applyNumberFormat="1" applyFont="1" applyBorder="1" applyAlignment="1" applyProtection="1">
      <alignment horizontal="center"/>
      <protection locked="0"/>
    </xf>
    <xf numFmtId="44" fontId="34" fillId="0" borderId="24" xfId="0" applyNumberFormat="1" applyFont="1" applyBorder="1" applyAlignment="1" applyProtection="1">
      <alignment horizontal="right"/>
      <protection locked="0"/>
    </xf>
    <xf numFmtId="0" fontId="34" fillId="0" borderId="0" xfId="0" applyFont="1" applyAlignment="1">
      <alignment horizontal="center"/>
    </xf>
    <xf numFmtId="0" fontId="46" fillId="0" borderId="0" xfId="0" applyFont="1" applyAlignment="1">
      <alignment horizontal="center"/>
    </xf>
    <xf numFmtId="0" fontId="44" fillId="0" borderId="0" xfId="0" applyFont="1"/>
    <xf numFmtId="0" fontId="45" fillId="0" borderId="8" xfId="0" applyFont="1" applyBorder="1" applyAlignment="1">
      <alignment horizontal="left"/>
    </xf>
    <xf numFmtId="10" fontId="34" fillId="5" borderId="61" xfId="0" applyNumberFormat="1" applyFont="1" applyFill="1" applyBorder="1" applyAlignment="1" applyProtection="1">
      <alignment horizontal="center"/>
      <protection locked="0"/>
    </xf>
    <xf numFmtId="0" fontId="45" fillId="0" borderId="7" xfId="0" applyFont="1" applyBorder="1" applyAlignment="1">
      <alignment horizontal="center"/>
    </xf>
    <xf numFmtId="0" fontId="45" fillId="0" borderId="0" xfId="0" applyFont="1" applyAlignment="1">
      <alignment horizontal="center"/>
    </xf>
    <xf numFmtId="0" fontId="45" fillId="0" borderId="8" xfId="0" applyFont="1" applyBorder="1" applyAlignment="1">
      <alignment horizontal="center"/>
    </xf>
    <xf numFmtId="0" fontId="44" fillId="0" borderId="0" xfId="0" applyFont="1" applyAlignment="1">
      <alignment horizontal="left" vertical="top" wrapText="1"/>
    </xf>
    <xf numFmtId="0" fontId="44" fillId="0" borderId="7" xfId="0" applyFont="1" applyBorder="1" applyAlignment="1">
      <alignment horizontal="left" indent="2"/>
    </xf>
    <xf numFmtId="0" fontId="21" fillId="0" borderId="8" xfId="0" applyFont="1" applyBorder="1"/>
    <xf numFmtId="0" fontId="21" fillId="6" borderId="13"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6" borderId="14" xfId="0" applyFont="1" applyFill="1" applyBorder="1" applyAlignment="1">
      <alignment horizontal="center" vertical="center" wrapText="1"/>
    </xf>
    <xf numFmtId="0" fontId="21" fillId="6" borderId="15" xfId="0" applyFont="1" applyFill="1" applyBorder="1" applyAlignment="1">
      <alignment horizontal="center" vertical="center" wrapText="1"/>
    </xf>
    <xf numFmtId="0" fontId="34" fillId="5" borderId="25" xfId="0" applyFont="1" applyFill="1" applyBorder="1" applyAlignment="1" applyProtection="1">
      <alignment horizontal="left" wrapText="1"/>
      <protection locked="0"/>
    </xf>
    <xf numFmtId="0" fontId="34" fillId="5" borderId="61" xfId="0" applyFont="1" applyFill="1" applyBorder="1" applyAlignment="1" applyProtection="1">
      <alignment horizontal="center"/>
      <protection locked="0"/>
    </xf>
    <xf numFmtId="0" fontId="34" fillId="5" borderId="61" xfId="0" applyFont="1" applyFill="1" applyBorder="1" applyAlignment="1" applyProtection="1">
      <alignment horizontal="left" wrapText="1"/>
      <protection locked="0"/>
    </xf>
    <xf numFmtId="44" fontId="34" fillId="5" borderId="61" xfId="0" applyNumberFormat="1" applyFont="1" applyFill="1" applyBorder="1" applyAlignment="1" applyProtection="1">
      <alignment horizontal="right" wrapText="1"/>
      <protection locked="0"/>
    </xf>
    <xf numFmtId="44" fontId="34" fillId="5" borderId="20" xfId="0" applyNumberFormat="1" applyFont="1" applyFill="1" applyBorder="1" applyAlignment="1" applyProtection="1">
      <alignment horizontal="right"/>
      <protection locked="0"/>
    </xf>
    <xf numFmtId="0" fontId="34" fillId="0" borderId="20" xfId="0" applyFont="1" applyBorder="1" applyAlignment="1" applyProtection="1">
      <alignment horizontal="center"/>
      <protection locked="0"/>
    </xf>
    <xf numFmtId="44" fontId="34" fillId="0" borderId="20" xfId="0" applyNumberFormat="1" applyFont="1" applyBorder="1" applyAlignment="1" applyProtection="1">
      <alignment horizontal="right" wrapText="1"/>
      <protection locked="0"/>
    </xf>
    <xf numFmtId="44" fontId="34" fillId="0" borderId="21" xfId="0" applyNumberFormat="1" applyFont="1" applyBorder="1" applyAlignment="1" applyProtection="1">
      <alignment horizontal="right" vertical="center"/>
      <protection locked="0"/>
    </xf>
    <xf numFmtId="0" fontId="34" fillId="0" borderId="27" xfId="0" applyFont="1" applyBorder="1" applyAlignment="1" applyProtection="1">
      <alignment horizontal="center" wrapText="1"/>
      <protection locked="0"/>
    </xf>
    <xf numFmtId="0" fontId="34" fillId="0" borderId="62" xfId="0" applyFont="1" applyBorder="1" applyAlignment="1" applyProtection="1">
      <alignment horizontal="center" wrapText="1"/>
      <protection locked="0"/>
    </xf>
    <xf numFmtId="0" fontId="34" fillId="0" borderId="23" xfId="0" applyFont="1" applyBorder="1" applyAlignment="1" applyProtection="1">
      <alignment horizontal="center"/>
      <protection locked="0"/>
    </xf>
    <xf numFmtId="0" fontId="34" fillId="0" borderId="23" xfId="0" applyFont="1" applyBorder="1" applyAlignment="1" applyProtection="1">
      <alignment horizontal="left" wrapText="1"/>
      <protection locked="0"/>
    </xf>
    <xf numFmtId="44" fontId="34" fillId="0" borderId="23" xfId="0" applyNumberFormat="1" applyFont="1" applyBorder="1" applyAlignment="1" applyProtection="1">
      <alignment horizontal="right" wrapText="1"/>
      <protection locked="0"/>
    </xf>
    <xf numFmtId="0" fontId="21" fillId="0" borderId="2" xfId="0" applyFont="1" applyBorder="1"/>
    <xf numFmtId="44" fontId="21" fillId="0" borderId="9" xfId="0" applyNumberFormat="1" applyFont="1" applyBorder="1" applyAlignment="1">
      <alignment horizontal="right"/>
    </xf>
    <xf numFmtId="0" fontId="21" fillId="0" borderId="0" xfId="0" applyFont="1" applyAlignment="1">
      <alignment horizontal="left" vertical="top"/>
    </xf>
    <xf numFmtId="0" fontId="21" fillId="0" borderId="7" xfId="0" applyFont="1" applyBorder="1" applyAlignment="1">
      <alignment vertical="top"/>
    </xf>
    <xf numFmtId="0" fontId="34" fillId="0" borderId="7" xfId="0" applyFont="1" applyBorder="1" applyAlignment="1">
      <alignment vertical="top"/>
    </xf>
    <xf numFmtId="0" fontId="21" fillId="0" borderId="1" xfId="0" quotePrefix="1" applyFont="1" applyBorder="1"/>
    <xf numFmtId="0" fontId="44" fillId="0" borderId="2" xfId="0" applyFont="1" applyBorder="1" applyAlignment="1">
      <alignment horizontal="left" vertical="top" wrapText="1"/>
    </xf>
    <xf numFmtId="0" fontId="44" fillId="0" borderId="3" xfId="0" applyFont="1" applyBorder="1" applyAlignment="1">
      <alignment horizontal="left" vertical="top" wrapText="1"/>
    </xf>
    <xf numFmtId="0" fontId="45" fillId="0" borderId="7" xfId="0" applyFont="1" applyBorder="1" applyAlignment="1">
      <alignment horizontal="left"/>
    </xf>
    <xf numFmtId="0" fontId="45" fillId="0" borderId="0" xfId="0" applyFont="1" applyAlignment="1">
      <alignment horizontal="left"/>
    </xf>
    <xf numFmtId="0" fontId="21" fillId="0" borderId="14" xfId="0" applyFont="1" applyBorder="1" applyAlignment="1">
      <alignment horizontal="right" vertical="top" wrapText="1"/>
    </xf>
    <xf numFmtId="0" fontId="34" fillId="0" borderId="4" xfId="0" applyFont="1" applyBorder="1" applyAlignment="1">
      <alignment vertical="top" wrapText="1"/>
    </xf>
    <xf numFmtId="0" fontId="34" fillId="0" borderId="5" xfId="0" applyFont="1" applyBorder="1" applyAlignment="1">
      <alignment vertical="top" wrapText="1"/>
    </xf>
    <xf numFmtId="0" fontId="34" fillId="0" borderId="6" xfId="0" applyFont="1" applyBorder="1" applyAlignment="1">
      <alignment vertical="top" wrapText="1"/>
    </xf>
    <xf numFmtId="0" fontId="21" fillId="7" borderId="34" xfId="0" applyFont="1" applyFill="1" applyBorder="1" applyAlignment="1">
      <alignment horizontal="center" vertical="top" wrapText="1"/>
    </xf>
    <xf numFmtId="0" fontId="21" fillId="7" borderId="35" xfId="0" applyFont="1" applyFill="1" applyBorder="1" applyAlignment="1">
      <alignment horizontal="center" vertical="top" wrapText="1"/>
    </xf>
    <xf numFmtId="0" fontId="21" fillId="7" borderId="37" xfId="0" applyFont="1" applyFill="1" applyBorder="1" applyAlignment="1">
      <alignment horizontal="center" vertical="top" wrapText="1"/>
    </xf>
    <xf numFmtId="0" fontId="34" fillId="0" borderId="44" xfId="0" applyFont="1" applyBorder="1" applyAlignment="1" applyProtection="1">
      <alignment wrapText="1"/>
      <protection locked="0"/>
    </xf>
    <xf numFmtId="0" fontId="34" fillId="5" borderId="45" xfId="0" applyFont="1" applyFill="1" applyBorder="1" applyAlignment="1" applyProtection="1">
      <alignment wrapText="1"/>
      <protection locked="0"/>
    </xf>
    <xf numFmtId="165" fontId="34" fillId="5" borderId="46" xfId="0" applyNumberFormat="1" applyFont="1" applyFill="1" applyBorder="1" applyAlignment="1" applyProtection="1">
      <alignment wrapText="1"/>
      <protection locked="0"/>
    </xf>
    <xf numFmtId="0" fontId="34" fillId="0" borderId="19" xfId="0" applyFont="1" applyBorder="1" applyAlignment="1" applyProtection="1">
      <alignment wrapText="1"/>
      <protection locked="0"/>
    </xf>
    <xf numFmtId="0" fontId="34" fillId="0" borderId="20" xfId="0" applyFont="1" applyBorder="1" applyProtection="1">
      <protection locked="0"/>
    </xf>
    <xf numFmtId="165" fontId="34" fillId="0" borderId="21" xfId="0" applyNumberFormat="1" applyFont="1" applyBorder="1" applyProtection="1">
      <protection locked="0"/>
    </xf>
    <xf numFmtId="0" fontId="34" fillId="0" borderId="4" xfId="0" applyFont="1" applyBorder="1" applyAlignment="1" applyProtection="1">
      <alignment wrapText="1"/>
      <protection locked="0"/>
    </xf>
    <xf numFmtId="165" fontId="34" fillId="0" borderId="24" xfId="0" applyNumberFormat="1" applyFont="1" applyBorder="1" applyAlignment="1" applyProtection="1">
      <alignment wrapText="1"/>
      <protection locked="0"/>
    </xf>
    <xf numFmtId="0" fontId="34" fillId="0" borderId="7" xfId="0" applyFont="1" applyBorder="1" applyAlignment="1">
      <alignment vertical="top" wrapText="1"/>
    </xf>
    <xf numFmtId="0" fontId="46" fillId="0" borderId="0" xfId="0" applyFont="1" applyAlignment="1">
      <alignment horizontal="right"/>
    </xf>
    <xf numFmtId="166" fontId="34" fillId="8" borderId="9" xfId="2" applyNumberFormat="1" applyFont="1" applyFill="1" applyBorder="1"/>
    <xf numFmtId="0" fontId="34" fillId="0" borderId="8" xfId="0" applyFont="1" applyBorder="1" applyAlignment="1">
      <alignment vertical="top" wrapText="1"/>
    </xf>
    <xf numFmtId="0" fontId="21" fillId="7" borderId="3" xfId="0" applyFont="1" applyFill="1" applyBorder="1" applyAlignment="1">
      <alignment horizontal="center" vertical="top" wrapText="1"/>
    </xf>
    <xf numFmtId="0" fontId="34" fillId="0" borderId="47" xfId="0" applyFont="1" applyBorder="1" applyAlignment="1" applyProtection="1">
      <alignment horizontal="center"/>
      <protection locked="0"/>
    </xf>
    <xf numFmtId="0" fontId="34" fillId="0" borderId="19" xfId="0" applyFont="1" applyBorder="1" applyAlignment="1" applyProtection="1">
      <alignment horizontal="center"/>
      <protection locked="0"/>
    </xf>
    <xf numFmtId="0" fontId="34" fillId="0" borderId="22" xfId="0" applyFont="1" applyBorder="1" applyAlignment="1" applyProtection="1">
      <alignment horizontal="center"/>
      <protection locked="0"/>
    </xf>
    <xf numFmtId="0" fontId="21" fillId="7" borderId="9" xfId="0" applyFont="1" applyFill="1" applyBorder="1" applyAlignment="1">
      <alignment horizontal="center" vertical="center" wrapText="1"/>
    </xf>
    <xf numFmtId="49" fontId="34" fillId="0" borderId="44" xfId="0" applyNumberFormat="1" applyFont="1" applyBorder="1" applyAlignment="1">
      <alignment horizontal="center"/>
    </xf>
    <xf numFmtId="165" fontId="34" fillId="5" borderId="46" xfId="0" applyNumberFormat="1" applyFont="1" applyFill="1" applyBorder="1" applyProtection="1">
      <protection locked="0"/>
    </xf>
    <xf numFmtId="49" fontId="34" fillId="0" borderId="19" xfId="0" applyNumberFormat="1" applyFont="1" applyBorder="1" applyAlignment="1">
      <alignment horizontal="center"/>
    </xf>
    <xf numFmtId="165" fontId="34" fillId="0" borderId="53" xfId="0" applyNumberFormat="1" applyFont="1" applyBorder="1" applyProtection="1">
      <protection locked="0"/>
    </xf>
    <xf numFmtId="49" fontId="34" fillId="0" borderId="22" xfId="0" applyNumberFormat="1" applyFont="1" applyBorder="1" applyAlignment="1">
      <alignment horizontal="center"/>
    </xf>
    <xf numFmtId="165" fontId="34" fillId="0" borderId="56" xfId="0" applyNumberFormat="1" applyFont="1" applyBorder="1" applyProtection="1">
      <protection locked="0"/>
    </xf>
    <xf numFmtId="49" fontId="46" fillId="0" borderId="2" xfId="0" applyNumberFormat="1" applyFont="1" applyBorder="1"/>
    <xf numFmtId="49" fontId="46" fillId="0" borderId="0" xfId="0" applyNumberFormat="1" applyFont="1"/>
    <xf numFmtId="44" fontId="34" fillId="7" borderId="9" xfId="0" applyNumberFormat="1" applyFont="1" applyFill="1" applyBorder="1" applyAlignment="1" applyProtection="1">
      <alignment horizontal="right"/>
      <protection locked="0"/>
    </xf>
    <xf numFmtId="166" fontId="34" fillId="0" borderId="8" xfId="2" applyNumberFormat="1" applyFont="1" applyBorder="1"/>
    <xf numFmtId="0" fontId="21" fillId="0" borderId="0" xfId="0" applyFont="1" applyProtection="1">
      <protection locked="0"/>
    </xf>
    <xf numFmtId="0" fontId="21" fillId="16" borderId="35" xfId="0" applyFont="1" applyFill="1" applyBorder="1" applyAlignment="1">
      <alignment horizontal="center" vertical="top" wrapText="1"/>
    </xf>
    <xf numFmtId="0" fontId="21" fillId="16" borderId="37" xfId="0" applyFont="1" applyFill="1" applyBorder="1" applyAlignment="1">
      <alignment horizontal="center" vertical="top" wrapText="1"/>
    </xf>
    <xf numFmtId="10" fontId="34" fillId="12" borderId="45" xfId="0" applyNumberFormat="1" applyFont="1" applyFill="1" applyBorder="1" applyAlignment="1" applyProtection="1">
      <alignment horizontal="center"/>
      <protection locked="0"/>
    </xf>
    <xf numFmtId="10" fontId="34" fillId="0" borderId="61" xfId="0" applyNumberFormat="1" applyFont="1" applyBorder="1" applyAlignment="1" applyProtection="1">
      <alignment horizontal="center"/>
      <protection locked="0"/>
    </xf>
    <xf numFmtId="44" fontId="34" fillId="0" borderId="64" xfId="0" applyNumberFormat="1" applyFont="1" applyBorder="1" applyAlignment="1" applyProtection="1">
      <alignment horizontal="right"/>
      <protection locked="0"/>
    </xf>
    <xf numFmtId="10" fontId="34" fillId="0" borderId="64" xfId="0" applyNumberFormat="1" applyFont="1" applyBorder="1" applyAlignment="1" applyProtection="1">
      <alignment horizontal="center"/>
      <protection locked="0"/>
    </xf>
    <xf numFmtId="44" fontId="34" fillId="0" borderId="64" xfId="0" applyNumberFormat="1" applyFont="1" applyBorder="1" applyAlignment="1">
      <alignment horizontal="right"/>
    </xf>
    <xf numFmtId="166" fontId="49" fillId="0" borderId="0" xfId="0" applyNumberFormat="1" applyFont="1" applyAlignment="1">
      <alignment horizontal="center"/>
    </xf>
    <xf numFmtId="44" fontId="34" fillId="16" borderId="12" xfId="0" applyNumberFormat="1" applyFont="1" applyFill="1" applyBorder="1" applyAlignment="1">
      <alignment horizontal="right"/>
    </xf>
    <xf numFmtId="0" fontId="50" fillId="0" borderId="7" xfId="0" applyFont="1" applyBorder="1"/>
    <xf numFmtId="0" fontId="50" fillId="0" borderId="0" xfId="0" applyFont="1"/>
    <xf numFmtId="0" fontId="50" fillId="0" borderId="8" xfId="0" applyFont="1" applyBorder="1"/>
    <xf numFmtId="0" fontId="0" fillId="0" borderId="0" xfId="0" applyAlignment="1">
      <alignment horizontal="left" vertical="top"/>
    </xf>
    <xf numFmtId="0" fontId="0" fillId="0" borderId="8" xfId="0" applyBorder="1" applyAlignment="1">
      <alignment horizontal="left" vertical="top"/>
    </xf>
    <xf numFmtId="0" fontId="21" fillId="0" borderId="8" xfId="0" applyFont="1" applyBorder="1" applyAlignment="1">
      <alignment horizontal="left" vertical="top"/>
    </xf>
    <xf numFmtId="0" fontId="51" fillId="0" borderId="0" xfId="0" applyFont="1"/>
    <xf numFmtId="0" fontId="21" fillId="16" borderId="36" xfId="0" applyFont="1" applyFill="1" applyBorder="1" applyAlignment="1">
      <alignment horizontal="center" vertical="top" wrapText="1"/>
    </xf>
    <xf numFmtId="166" fontId="34" fillId="12" borderId="49" xfId="0" applyNumberFormat="1" applyFont="1" applyFill="1" applyBorder="1" applyProtection="1">
      <protection locked="0"/>
    </xf>
    <xf numFmtId="0" fontId="34" fillId="12" borderId="45" xfId="0" applyFont="1" applyFill="1" applyBorder="1" applyAlignment="1" applyProtection="1">
      <alignment wrapText="1"/>
      <protection locked="0"/>
    </xf>
    <xf numFmtId="166" fontId="34" fillId="0" borderId="51" xfId="0" applyNumberFormat="1" applyFont="1" applyBorder="1" applyProtection="1">
      <protection locked="0"/>
    </xf>
    <xf numFmtId="44" fontId="34" fillId="0" borderId="20" xfId="0" applyNumberFormat="1" applyFont="1" applyBorder="1" applyAlignment="1" applyProtection="1">
      <alignment horizontal="right"/>
      <protection locked="0"/>
    </xf>
    <xf numFmtId="166" fontId="34" fillId="0" borderId="54" xfId="0" applyNumberFormat="1" applyFont="1" applyBorder="1" applyProtection="1">
      <protection locked="0"/>
    </xf>
    <xf numFmtId="44" fontId="34" fillId="16" borderId="63" xfId="0" applyNumberFormat="1" applyFont="1" applyFill="1" applyBorder="1" applyAlignment="1">
      <alignment horizontal="right"/>
    </xf>
    <xf numFmtId="0" fontId="50" fillId="0" borderId="7" xfId="0" applyFont="1" applyBorder="1" applyAlignment="1">
      <alignment horizontal="center"/>
    </xf>
    <xf numFmtId="0" fontId="50" fillId="0" borderId="0" xfId="0" applyFont="1" applyAlignment="1">
      <alignment horizontal="left"/>
    </xf>
    <xf numFmtId="0" fontId="48" fillId="0" borderId="0" xfId="0" applyFont="1" applyAlignment="1">
      <alignment horizontal="left"/>
    </xf>
    <xf numFmtId="0" fontId="48" fillId="0" borderId="8" xfId="0" applyFont="1" applyBorder="1" applyAlignment="1">
      <alignment horizontal="left"/>
    </xf>
    <xf numFmtId="0" fontId="50" fillId="0" borderId="0" xfId="0" applyFont="1" applyAlignment="1">
      <alignment horizontal="left" wrapText="1"/>
    </xf>
    <xf numFmtId="0" fontId="48" fillId="0" borderId="0" xfId="0" applyFont="1" applyAlignment="1">
      <alignment horizontal="left" wrapText="1"/>
    </xf>
    <xf numFmtId="0" fontId="48" fillId="0" borderId="8" xfId="0" applyFont="1" applyBorder="1" applyAlignment="1">
      <alignment horizontal="left" wrapText="1"/>
    </xf>
    <xf numFmtId="0" fontId="50" fillId="0" borderId="0" xfId="0" applyFont="1" applyAlignment="1">
      <alignment wrapText="1"/>
    </xf>
    <xf numFmtId="0" fontId="48" fillId="0" borderId="0" xfId="0" applyFont="1" applyAlignment="1">
      <alignment wrapText="1"/>
    </xf>
    <xf numFmtId="0" fontId="48" fillId="0" borderId="8" xfId="0" applyFont="1" applyBorder="1" applyAlignment="1">
      <alignment wrapText="1"/>
    </xf>
    <xf numFmtId="0" fontId="50" fillId="0" borderId="2" xfId="0" applyFont="1" applyBorder="1"/>
    <xf numFmtId="0" fontId="48" fillId="0" borderId="7" xfId="0" applyFont="1" applyBorder="1" applyAlignment="1">
      <alignment horizontal="center"/>
    </xf>
    <xf numFmtId="0" fontId="48" fillId="0" borderId="0" xfId="0" applyFont="1"/>
    <xf numFmtId="0" fontId="48" fillId="0" borderId="8" xfId="0" applyFont="1" applyBorder="1"/>
    <xf numFmtId="0" fontId="48" fillId="0" borderId="4" xfId="0" applyFont="1" applyBorder="1" applyAlignment="1">
      <alignment horizontal="center"/>
    </xf>
    <xf numFmtId="0" fontId="48" fillId="0" borderId="5" xfId="0" applyFont="1" applyBorder="1"/>
    <xf numFmtId="0" fontId="48" fillId="0" borderId="6" xfId="0" applyFont="1" applyBorder="1"/>
    <xf numFmtId="0" fontId="0" fillId="0" borderId="0" xfId="0" applyAlignment="1">
      <alignment horizontal="right"/>
    </xf>
    <xf numFmtId="0" fontId="21" fillId="16" borderId="34" xfId="0" applyFont="1" applyFill="1" applyBorder="1" applyAlignment="1">
      <alignment horizontal="center" vertical="top" wrapText="1"/>
    </xf>
    <xf numFmtId="10" fontId="34" fillId="12" borderId="49" xfId="0" applyNumberFormat="1" applyFont="1" applyFill="1" applyBorder="1" applyAlignment="1" applyProtection="1">
      <alignment horizontal="center"/>
      <protection locked="0"/>
    </xf>
    <xf numFmtId="44" fontId="34" fillId="0" borderId="44" xfId="0" applyNumberFormat="1" applyFont="1" applyBorder="1" applyAlignment="1">
      <alignment horizontal="right"/>
    </xf>
    <xf numFmtId="10" fontId="34" fillId="0" borderId="51" xfId="0" applyNumberFormat="1" applyFont="1" applyBorder="1" applyAlignment="1" applyProtection="1">
      <alignment horizontal="center"/>
      <protection locked="0"/>
    </xf>
    <xf numFmtId="44" fontId="34" fillId="0" borderId="19" xfId="0" applyNumberFormat="1" applyFont="1" applyBorder="1" applyAlignment="1">
      <alignment horizontal="right"/>
    </xf>
    <xf numFmtId="10" fontId="34" fillId="0" borderId="54" xfId="0" applyNumberFormat="1" applyFont="1" applyBorder="1" applyAlignment="1" applyProtection="1">
      <alignment horizontal="center"/>
      <protection locked="0"/>
    </xf>
    <xf numFmtId="44" fontId="34" fillId="0" borderId="22" xfId="0" applyNumberFormat="1" applyFont="1" applyBorder="1" applyAlignment="1">
      <alignment horizontal="right"/>
    </xf>
    <xf numFmtId="0" fontId="21" fillId="0" borderId="2" xfId="0" applyFont="1" applyBorder="1" applyAlignment="1">
      <alignment horizontal="right" vertical="center" indent="1"/>
    </xf>
    <xf numFmtId="44" fontId="34" fillId="16" borderId="9" xfId="0" applyNumberFormat="1" applyFont="1" applyFill="1" applyBorder="1" applyAlignment="1">
      <alignment horizontal="right" vertical="center"/>
    </xf>
    <xf numFmtId="49" fontId="34" fillId="0" borderId="7" xfId="0" applyNumberFormat="1" applyFont="1" applyBorder="1" applyAlignment="1" applyProtection="1">
      <alignment horizontal="center" wrapText="1"/>
      <protection locked="0"/>
    </xf>
    <xf numFmtId="49" fontId="34" fillId="0" borderId="0" xfId="0" applyNumberFormat="1" applyFont="1" applyAlignment="1" applyProtection="1">
      <alignment horizontal="center" wrapText="1"/>
      <protection locked="0"/>
    </xf>
    <xf numFmtId="0" fontId="21" fillId="0" borderId="0" xfId="0" applyFont="1" applyAlignment="1">
      <alignment horizontal="right" vertical="center" indent="1"/>
    </xf>
    <xf numFmtId="44" fontId="34" fillId="0" borderId="0" xfId="0" applyNumberFormat="1" applyFont="1" applyAlignment="1">
      <alignment horizontal="right" vertical="center"/>
    </xf>
    <xf numFmtId="49" fontId="34" fillId="0" borderId="0" xfId="0" applyNumberFormat="1" applyFont="1" applyAlignment="1" applyProtection="1">
      <alignment wrapText="1"/>
      <protection locked="0"/>
    </xf>
    <xf numFmtId="49" fontId="34" fillId="0" borderId="8" xfId="0" applyNumberFormat="1" applyFont="1" applyBorder="1" applyAlignment="1" applyProtection="1">
      <alignment wrapText="1"/>
      <protection locked="0"/>
    </xf>
    <xf numFmtId="49" fontId="34" fillId="0" borderId="0" xfId="0" applyNumberFormat="1" applyFont="1" applyProtection="1">
      <protection locked="0"/>
    </xf>
    <xf numFmtId="49" fontId="34" fillId="0" borderId="8" xfId="0" applyNumberFormat="1" applyFont="1" applyBorder="1" applyProtection="1">
      <protection locked="0"/>
    </xf>
    <xf numFmtId="0" fontId="21" fillId="0" borderId="4" xfId="0" quotePrefix="1" applyFont="1" applyBorder="1" applyAlignment="1">
      <alignment horizontal="center" vertical="top"/>
    </xf>
    <xf numFmtId="49" fontId="34" fillId="0" borderId="5" xfId="0" applyNumberFormat="1" applyFont="1" applyBorder="1" applyProtection="1">
      <protection locked="0"/>
    </xf>
    <xf numFmtId="49" fontId="34" fillId="0" borderId="6" xfId="0" applyNumberFormat="1" applyFont="1" applyBorder="1" applyProtection="1">
      <protection locked="0"/>
    </xf>
    <xf numFmtId="0" fontId="34" fillId="16" borderId="58" xfId="0" applyFont="1" applyFill="1" applyBorder="1" applyAlignment="1">
      <alignment horizontal="center"/>
    </xf>
    <xf numFmtId="0" fontId="34" fillId="16" borderId="60" xfId="0" applyFont="1" applyFill="1" applyBorder="1" applyAlignment="1">
      <alignment horizontal="center"/>
    </xf>
    <xf numFmtId="0" fontId="21" fillId="16" borderId="65" xfId="0" applyFont="1" applyFill="1" applyBorder="1" applyAlignment="1">
      <alignment horizontal="center" vertical="top" wrapText="1"/>
    </xf>
    <xf numFmtId="0" fontId="21" fillId="16" borderId="71" xfId="0" applyFont="1" applyFill="1" applyBorder="1" applyAlignment="1">
      <alignment horizontal="center" vertical="top" wrapText="1"/>
    </xf>
    <xf numFmtId="14" fontId="37" fillId="19" borderId="45" xfId="0" applyNumberFormat="1" applyFont="1" applyFill="1" applyBorder="1" applyAlignment="1">
      <alignment horizontal="center"/>
    </xf>
    <xf numFmtId="167" fontId="37" fillId="19" borderId="45" xfId="0" applyNumberFormat="1" applyFont="1" applyFill="1" applyBorder="1" applyAlignment="1">
      <alignment horizontal="center"/>
    </xf>
    <xf numFmtId="44" fontId="37" fillId="19" borderId="45" xfId="0" applyNumberFormat="1" applyFont="1" applyFill="1" applyBorder="1" applyAlignment="1">
      <alignment horizontal="right"/>
    </xf>
    <xf numFmtId="164" fontId="37" fillId="19" borderId="45" xfId="1" applyNumberFormat="1" applyFont="1" applyFill="1" applyBorder="1" applyAlignment="1">
      <alignment horizontal="center"/>
    </xf>
    <xf numFmtId="10" fontId="37" fillId="19" borderId="45" xfId="0" applyNumberFormat="1" applyFont="1" applyFill="1" applyBorder="1" applyAlignment="1">
      <alignment horizontal="center"/>
    </xf>
    <xf numFmtId="49" fontId="37" fillId="19" borderId="46" xfId="0" applyNumberFormat="1" applyFont="1" applyFill="1" applyBorder="1" applyAlignment="1">
      <alignment horizontal="center"/>
    </xf>
    <xf numFmtId="167" fontId="34" fillId="12" borderId="61" xfId="0" applyNumberFormat="1" applyFont="1" applyFill="1" applyBorder="1" applyAlignment="1" applyProtection="1">
      <alignment horizontal="center"/>
      <protection locked="0"/>
    </xf>
    <xf numFmtId="44" fontId="34" fillId="12" borderId="61" xfId="0" applyNumberFormat="1" applyFont="1" applyFill="1" applyBorder="1" applyAlignment="1" applyProtection="1">
      <alignment horizontal="right"/>
      <protection locked="0"/>
    </xf>
    <xf numFmtId="164" fontId="34" fillId="12" borderId="61" xfId="1" applyNumberFormat="1" applyFont="1" applyFill="1" applyBorder="1" applyAlignment="1" applyProtection="1">
      <alignment horizontal="right"/>
      <protection locked="0"/>
    </xf>
    <xf numFmtId="10" fontId="34" fillId="12" borderId="61" xfId="0" applyNumberFormat="1" applyFont="1" applyFill="1" applyBorder="1" applyAlignment="1" applyProtection="1">
      <alignment horizontal="center"/>
      <protection locked="0"/>
    </xf>
    <xf numFmtId="165" fontId="48" fillId="0" borderId="20" xfId="0" applyNumberFormat="1" applyFont="1" applyBorder="1" applyAlignment="1">
      <alignment horizontal="right"/>
    </xf>
    <xf numFmtId="44" fontId="34" fillId="12" borderId="20" xfId="0" applyNumberFormat="1" applyFont="1" applyFill="1" applyBorder="1" applyAlignment="1" applyProtection="1">
      <alignment horizontal="right"/>
      <protection locked="0"/>
    </xf>
    <xf numFmtId="49" fontId="34" fillId="12" borderId="21" xfId="0" applyNumberFormat="1" applyFont="1" applyFill="1" applyBorder="1" applyAlignment="1" applyProtection="1">
      <alignment horizontal="center"/>
      <protection locked="0"/>
    </xf>
    <xf numFmtId="167" fontId="34" fillId="0" borderId="61" xfId="0" applyNumberFormat="1" applyFont="1" applyBorder="1" applyAlignment="1" applyProtection="1">
      <alignment horizontal="center"/>
      <protection locked="0"/>
    </xf>
    <xf numFmtId="164" fontId="34" fillId="0" borderId="61" xfId="1" applyNumberFormat="1" applyFont="1" applyBorder="1" applyAlignment="1" applyProtection="1">
      <alignment horizontal="right"/>
      <protection locked="0"/>
    </xf>
    <xf numFmtId="49" fontId="34" fillId="0" borderId="21" xfId="0" applyNumberFormat="1" applyFont="1" applyBorder="1" applyAlignment="1" applyProtection="1">
      <alignment horizontal="center"/>
      <protection locked="0"/>
    </xf>
    <xf numFmtId="167" fontId="34" fillId="0" borderId="64" xfId="0" applyNumberFormat="1" applyFont="1" applyBorder="1" applyAlignment="1" applyProtection="1">
      <alignment horizontal="center"/>
      <protection locked="0"/>
    </xf>
    <xf numFmtId="164" fontId="34" fillId="0" borderId="64" xfId="1" applyNumberFormat="1" applyFont="1" applyBorder="1" applyAlignment="1" applyProtection="1">
      <alignment horizontal="right"/>
      <protection locked="0"/>
    </xf>
    <xf numFmtId="165" fontId="48" fillId="0" borderId="23" xfId="0" applyNumberFormat="1" applyFont="1" applyBorder="1" applyAlignment="1">
      <alignment horizontal="right"/>
    </xf>
    <xf numFmtId="49" fontId="34" fillId="0" borderId="24" xfId="0" applyNumberFormat="1" applyFont="1" applyBorder="1" applyAlignment="1" applyProtection="1">
      <alignment horizontal="center"/>
      <protection locked="0"/>
    </xf>
    <xf numFmtId="0" fontId="21" fillId="16" borderId="12" xfId="0" applyFont="1" applyFill="1" applyBorder="1" applyAlignment="1">
      <alignment horizontal="center"/>
    </xf>
    <xf numFmtId="44" fontId="34" fillId="16" borderId="63" xfId="0" quotePrefix="1" applyNumberFormat="1" applyFont="1" applyFill="1" applyBorder="1" applyAlignment="1">
      <alignment horizontal="right"/>
    </xf>
    <xf numFmtId="44" fontId="34" fillId="16" borderId="6" xfId="0" applyNumberFormat="1" applyFont="1" applyFill="1" applyBorder="1"/>
    <xf numFmtId="0" fontId="34" fillId="0" borderId="7" xfId="0" applyFont="1" applyBorder="1" applyAlignment="1">
      <alignment horizontal="center" vertical="center"/>
    </xf>
    <xf numFmtId="0" fontId="34" fillId="0" borderId="0" xfId="0" applyFont="1" applyAlignment="1">
      <alignment horizontal="left" wrapText="1"/>
    </xf>
    <xf numFmtId="0" fontId="34" fillId="0" borderId="8" xfId="0" applyFont="1" applyBorder="1" applyAlignment="1">
      <alignment horizontal="left" wrapText="1"/>
    </xf>
    <xf numFmtId="0" fontId="23" fillId="0" borderId="7" xfId="0" applyFont="1" applyBorder="1" applyAlignment="1">
      <alignment vertical="center"/>
    </xf>
    <xf numFmtId="0" fontId="23" fillId="0" borderId="4" xfId="0" applyFont="1" applyBorder="1" applyAlignment="1">
      <alignment vertical="center"/>
    </xf>
    <xf numFmtId="0" fontId="21" fillId="0" borderId="5" xfId="0" applyFont="1" applyBorder="1" applyAlignment="1">
      <alignment horizontal="left" vertical="center" wrapText="1"/>
    </xf>
    <xf numFmtId="0" fontId="34" fillId="0" borderId="6" xfId="0" applyFont="1" applyBorder="1" applyAlignment="1">
      <alignment horizontal="center" vertical="center" wrapText="1"/>
    </xf>
    <xf numFmtId="0" fontId="34" fillId="0" borderId="7" xfId="0" applyFont="1" applyBorder="1" applyAlignment="1">
      <alignment wrapText="1"/>
    </xf>
    <xf numFmtId="0" fontId="34" fillId="0" borderId="0" xfId="0" applyFont="1" applyAlignment="1">
      <alignment wrapText="1"/>
    </xf>
    <xf numFmtId="0" fontId="34" fillId="0" borderId="8" xfId="0" applyFont="1" applyBorder="1" applyAlignment="1">
      <alignment wrapText="1"/>
    </xf>
    <xf numFmtId="0" fontId="50" fillId="0" borderId="0" xfId="0" applyFont="1" applyAlignment="1">
      <alignment horizontal="center"/>
    </xf>
    <xf numFmtId="0" fontId="48" fillId="0" borderId="7" xfId="0" applyFont="1" applyBorder="1" applyAlignment="1">
      <alignment horizontal="left" indent="2"/>
    </xf>
    <xf numFmtId="0" fontId="50" fillId="0" borderId="0" xfId="0" applyFont="1" applyAlignment="1">
      <alignment horizontal="right"/>
    </xf>
    <xf numFmtId="0" fontId="48" fillId="0" borderId="4" xfId="0" applyFont="1" applyBorder="1" applyAlignment="1">
      <alignment horizontal="left" indent="2"/>
    </xf>
    <xf numFmtId="0" fontId="34" fillId="0" borderId="5" xfId="0" applyFont="1" applyBorder="1" applyAlignment="1">
      <alignment wrapText="1"/>
    </xf>
    <xf numFmtId="0" fontId="34" fillId="0" borderId="6" xfId="0" applyFont="1" applyBorder="1" applyAlignment="1">
      <alignment wrapText="1"/>
    </xf>
    <xf numFmtId="0" fontId="21" fillId="16" borderId="58" xfId="0" applyFont="1" applyFill="1" applyBorder="1" applyAlignment="1">
      <alignment horizontal="center" vertical="top" wrapText="1"/>
    </xf>
    <xf numFmtId="0" fontId="21" fillId="16" borderId="60" xfId="0" applyFont="1" applyFill="1" applyBorder="1" applyAlignment="1">
      <alignment horizontal="center" vertical="top" wrapText="1"/>
    </xf>
    <xf numFmtId="166" fontId="37" fillId="19" borderId="49" xfId="2" applyNumberFormat="1" applyFont="1" applyFill="1" applyBorder="1" applyAlignment="1">
      <alignment horizontal="center" wrapText="1"/>
    </xf>
    <xf numFmtId="44" fontId="37" fillId="19" borderId="46" xfId="2" applyFont="1" applyFill="1" applyBorder="1" applyAlignment="1">
      <alignment horizontal="center" wrapText="1"/>
    </xf>
    <xf numFmtId="44" fontId="34" fillId="12" borderId="53" xfId="0" applyNumberFormat="1" applyFont="1" applyFill="1" applyBorder="1" applyAlignment="1" applyProtection="1">
      <alignment horizontal="right"/>
      <protection locked="0"/>
    </xf>
    <xf numFmtId="167" fontId="34" fillId="0" borderId="20" xfId="0" applyNumberFormat="1" applyFont="1" applyBorder="1" applyAlignment="1" applyProtection="1">
      <alignment horizontal="left" wrapText="1"/>
      <protection locked="0"/>
    </xf>
    <xf numFmtId="167" fontId="34" fillId="0" borderId="23" xfId="0" applyNumberFormat="1" applyFont="1" applyBorder="1" applyAlignment="1" applyProtection="1">
      <alignment horizontal="left" wrapText="1"/>
      <protection locked="0"/>
    </xf>
    <xf numFmtId="44" fontId="34" fillId="16" borderId="4" xfId="0" applyNumberFormat="1" applyFont="1" applyFill="1" applyBorder="1" applyAlignment="1">
      <alignment horizontal="right"/>
    </xf>
    <xf numFmtId="0" fontId="48" fillId="0" borderId="1" xfId="0" applyFont="1" applyBorder="1" applyAlignment="1">
      <alignment horizontal="left" vertical="top"/>
    </xf>
    <xf numFmtId="0" fontId="48" fillId="0" borderId="2" xfId="0" applyFont="1" applyBorder="1" applyAlignment="1">
      <alignment horizontal="left" vertical="top"/>
    </xf>
    <xf numFmtId="0" fontId="48" fillId="0" borderId="3" xfId="0" applyFont="1" applyBorder="1" applyAlignment="1">
      <alignment horizontal="left" vertical="top"/>
    </xf>
    <xf numFmtId="0" fontId="48" fillId="0" borderId="0" xfId="0" applyFont="1" applyAlignment="1">
      <alignment horizontal="left" vertical="top"/>
    </xf>
    <xf numFmtId="0" fontId="48" fillId="0" borderId="8" xfId="0" applyFont="1" applyBorder="1" applyAlignment="1">
      <alignment horizontal="left" vertical="top"/>
    </xf>
    <xf numFmtId="0" fontId="34" fillId="0" borderId="2" xfId="0" applyFont="1" applyBorder="1" applyAlignment="1">
      <alignment horizontal="left" vertical="top" wrapText="1" indent="1"/>
    </xf>
    <xf numFmtId="0" fontId="34" fillId="0" borderId="3" xfId="0" applyFont="1" applyBorder="1" applyAlignment="1">
      <alignment horizontal="left" vertical="top" wrapText="1" indent="1"/>
    </xf>
    <xf numFmtId="0" fontId="48" fillId="0" borderId="0" xfId="0" applyFont="1" applyAlignment="1">
      <alignment vertical="center"/>
    </xf>
    <xf numFmtId="0" fontId="21" fillId="0" borderId="0" xfId="0" applyFont="1" applyAlignment="1">
      <alignment horizontal="center"/>
    </xf>
    <xf numFmtId="0" fontId="46" fillId="0" borderId="0" xfId="0" applyFont="1" applyAlignment="1">
      <alignment horizontal="right" indent="1"/>
    </xf>
    <xf numFmtId="44" fontId="34" fillId="16" borderId="63" xfId="0" applyNumberFormat="1" applyFont="1" applyFill="1" applyBorder="1" applyAlignment="1">
      <alignment horizontal="center"/>
    </xf>
    <xf numFmtId="44" fontId="34" fillId="16" borderId="12" xfId="0" applyNumberFormat="1" applyFont="1" applyFill="1" applyBorder="1" applyAlignment="1">
      <alignment horizontal="center"/>
    </xf>
    <xf numFmtId="0" fontId="34" fillId="0" borderId="1" xfId="0" applyFont="1" applyBorder="1"/>
    <xf numFmtId="0" fontId="0" fillId="0" borderId="7" xfId="0" applyBorder="1" applyAlignment="1">
      <alignment vertical="center"/>
    </xf>
    <xf numFmtId="0" fontId="48" fillId="0" borderId="8" xfId="0" applyFont="1" applyBorder="1" applyAlignment="1">
      <alignment vertical="center"/>
    </xf>
    <xf numFmtId="0" fontId="21" fillId="16" borderId="15" xfId="0" applyFont="1" applyFill="1" applyBorder="1" applyAlignment="1">
      <alignment horizontal="center" vertical="top" wrapText="1"/>
    </xf>
    <xf numFmtId="49" fontId="34" fillId="12" borderId="18" xfId="0" applyNumberFormat="1" applyFont="1" applyFill="1" applyBorder="1" applyAlignment="1" applyProtection="1">
      <alignment horizontal="center"/>
      <protection locked="0"/>
    </xf>
    <xf numFmtId="44" fontId="34" fillId="0" borderId="47" xfId="0" applyNumberFormat="1" applyFont="1" applyBorder="1" applyAlignment="1">
      <alignment horizontal="right"/>
    </xf>
    <xf numFmtId="49" fontId="34" fillId="0" borderId="29" xfId="0" applyNumberFormat="1" applyFont="1" applyBorder="1" applyAlignment="1" applyProtection="1">
      <alignment horizontal="center"/>
      <protection locked="0"/>
    </xf>
    <xf numFmtId="44" fontId="34" fillId="0" borderId="63" xfId="0" applyNumberFormat="1" applyFont="1" applyBorder="1" applyAlignment="1">
      <alignment horizontal="right"/>
    </xf>
    <xf numFmtId="49" fontId="34" fillId="0" borderId="68" xfId="0" applyNumberFormat="1" applyFont="1" applyBorder="1" applyAlignment="1" applyProtection="1">
      <alignment horizontal="center"/>
      <protection locked="0"/>
    </xf>
    <xf numFmtId="44" fontId="34" fillId="16" borderId="9" xfId="0" applyNumberFormat="1" applyFont="1" applyFill="1" applyBorder="1" applyAlignment="1">
      <alignment horizontal="right"/>
    </xf>
    <xf numFmtId="0" fontId="50" fillId="0" borderId="4" xfId="0" applyFont="1" applyBorder="1"/>
    <xf numFmtId="0" fontId="50" fillId="0" borderId="5" xfId="0" applyFont="1" applyBorder="1"/>
    <xf numFmtId="0" fontId="50" fillId="0" borderId="6" xfId="0" applyFont="1" applyBorder="1"/>
    <xf numFmtId="0" fontId="21" fillId="0" borderId="0" xfId="0" applyFont="1" applyAlignment="1">
      <alignment vertical="top" wrapText="1"/>
    </xf>
    <xf numFmtId="0" fontId="21" fillId="0" borderId="8" xfId="0" applyFont="1" applyBorder="1" applyAlignment="1">
      <alignment vertical="top" wrapText="1"/>
    </xf>
    <xf numFmtId="0" fontId="34" fillId="0" borderId="5" xfId="0" applyFont="1" applyBorder="1" applyAlignment="1">
      <alignment vertical="top"/>
    </xf>
    <xf numFmtId="0" fontId="34" fillId="0" borderId="6" xfId="0" applyFont="1" applyBorder="1" applyAlignment="1">
      <alignment vertical="top"/>
    </xf>
    <xf numFmtId="0" fontId="34" fillId="0" borderId="4" xfId="0" applyFont="1" applyBorder="1" applyAlignment="1">
      <alignment horizontal="center"/>
    </xf>
    <xf numFmtId="0" fontId="48" fillId="0" borderId="7" xfId="0" applyFont="1" applyBorder="1" applyAlignment="1">
      <alignment horizontal="left"/>
    </xf>
    <xf numFmtId="0" fontId="21" fillId="0" borderId="14" xfId="0" applyFont="1" applyBorder="1" applyProtection="1">
      <protection locked="0"/>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0" xfId="0" applyFont="1" applyProtection="1">
      <protection locked="0"/>
    </xf>
    <xf numFmtId="0" fontId="34" fillId="12" borderId="0" xfId="0" applyFont="1" applyFill="1" applyProtection="1">
      <protection locked="0"/>
    </xf>
    <xf numFmtId="0" fontId="34" fillId="0" borderId="8" xfId="0" applyFont="1" applyBorder="1" applyProtection="1">
      <protection locked="0"/>
    </xf>
    <xf numFmtId="0" fontId="34" fillId="0" borderId="7" xfId="0" applyFont="1" applyBorder="1" applyAlignment="1">
      <alignment horizontal="left" vertical="top"/>
    </xf>
    <xf numFmtId="0" fontId="34" fillId="0" borderId="0" xfId="0" applyFont="1" applyAlignment="1">
      <alignment horizontal="left" vertical="top"/>
    </xf>
    <xf numFmtId="0" fontId="34" fillId="0" borderId="0" xfId="0" applyFont="1" applyAlignment="1">
      <alignment horizontal="left"/>
    </xf>
    <xf numFmtId="0" fontId="34" fillId="12" borderId="26" xfId="0" applyFont="1" applyFill="1" applyBorder="1" applyProtection="1">
      <protection locked="0"/>
    </xf>
    <xf numFmtId="0" fontId="0" fillId="0" borderId="0" xfId="0" applyProtection="1">
      <protection locked="0"/>
    </xf>
    <xf numFmtId="0" fontId="0" fillId="0" borderId="8" xfId="0" applyBorder="1" applyProtection="1">
      <protection locked="0"/>
    </xf>
    <xf numFmtId="0" fontId="0" fillId="12" borderId="42" xfId="0" applyFill="1" applyBorder="1" applyProtection="1">
      <protection locked="0"/>
    </xf>
    <xf numFmtId="0" fontId="34" fillId="0" borderId="0" xfId="0" applyFont="1" applyAlignment="1" applyProtection="1">
      <alignment horizontal="center" vertical="top"/>
      <protection locked="0"/>
    </xf>
    <xf numFmtId="0" fontId="0" fillId="0" borderId="8" xfId="0" applyBorder="1" applyAlignment="1">
      <alignment horizontal="center" vertical="top"/>
    </xf>
    <xf numFmtId="174" fontId="0" fillId="12" borderId="26" xfId="0" applyNumberFormat="1" applyFill="1" applyBorder="1" applyProtection="1">
      <protection locked="0"/>
    </xf>
    <xf numFmtId="174" fontId="0" fillId="12" borderId="42" xfId="0" applyNumberFormat="1" applyFill="1" applyBorder="1" applyProtection="1">
      <protection locked="0"/>
    </xf>
    <xf numFmtId="0" fontId="34" fillId="0" borderId="8" xfId="0" applyFont="1" applyBorder="1" applyAlignment="1" applyProtection="1">
      <alignment horizontal="center" vertical="top"/>
      <protection locked="0"/>
    </xf>
    <xf numFmtId="0" fontId="0" fillId="0" borderId="7" xfId="0" applyBorder="1" applyAlignment="1">
      <alignment horizontal="left"/>
    </xf>
    <xf numFmtId="0" fontId="0" fillId="0" borderId="0" xfId="0" applyAlignment="1">
      <alignment horizontal="center" wrapText="1"/>
    </xf>
    <xf numFmtId="44" fontId="0" fillId="12" borderId="42" xfId="2" applyFont="1" applyFill="1" applyBorder="1" applyProtection="1">
      <protection locked="0"/>
    </xf>
    <xf numFmtId="44" fontId="0" fillId="12" borderId="29" xfId="0" applyNumberFormat="1" applyFill="1" applyBorder="1" applyProtection="1">
      <protection locked="0"/>
    </xf>
    <xf numFmtId="44" fontId="0" fillId="0" borderId="29" xfId="0" applyNumberFormat="1" applyBorder="1" applyAlignment="1">
      <alignment horizontal="left"/>
    </xf>
    <xf numFmtId="0" fontId="37" fillId="0" borderId="0" xfId="0" applyFont="1" applyAlignment="1">
      <alignment horizontal="left"/>
    </xf>
    <xf numFmtId="44" fontId="0" fillId="0" borderId="42" xfId="2" applyFont="1" applyBorder="1" applyAlignment="1">
      <alignment horizontal="right"/>
    </xf>
    <xf numFmtId="44" fontId="0" fillId="0" borderId="8" xfId="2" applyFont="1" applyBorder="1"/>
    <xf numFmtId="44" fontId="0" fillId="12" borderId="42" xfId="2" applyFont="1" applyFill="1" applyBorder="1" applyAlignment="1" applyProtection="1">
      <alignment horizontal="right"/>
      <protection locked="0"/>
    </xf>
    <xf numFmtId="0" fontId="0" fillId="0" borderId="2" xfId="0" applyBorder="1" applyAlignment="1">
      <alignment horizontal="left"/>
    </xf>
    <xf numFmtId="0" fontId="21" fillId="0" borderId="7"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34" fillId="0" borderId="4" xfId="0" applyFont="1" applyBorder="1" applyAlignment="1">
      <alignment horizontal="left" vertical="center" wrapText="1" indent="1"/>
    </xf>
    <xf numFmtId="0" fontId="34" fillId="0" borderId="5" xfId="0" applyFont="1" applyBorder="1" applyAlignment="1">
      <alignment horizontal="left" vertical="center" wrapText="1" indent="1"/>
    </xf>
    <xf numFmtId="0" fontId="34" fillId="0" borderId="6" xfId="0" applyFont="1" applyBorder="1" applyAlignment="1">
      <alignment horizontal="left" vertical="center" wrapText="1" indent="1"/>
    </xf>
    <xf numFmtId="0" fontId="21" fillId="0" borderId="14" xfId="0" applyFont="1" applyBorder="1"/>
    <xf numFmtId="0" fontId="21" fillId="0" borderId="5" xfId="0" applyFont="1" applyBorder="1" applyAlignment="1">
      <alignment vertical="top"/>
    </xf>
    <xf numFmtId="0" fontId="46" fillId="0" borderId="0" xfId="0" applyFont="1"/>
    <xf numFmtId="0" fontId="34" fillId="0" borderId="0" xfId="0" applyFont="1" applyAlignment="1">
      <alignment horizontal="left" vertical="center" wrapText="1"/>
    </xf>
    <xf numFmtId="0" fontId="0" fillId="12" borderId="9" xfId="0" applyFill="1" applyBorder="1"/>
    <xf numFmtId="0" fontId="0" fillId="22" borderId="9" xfId="0" applyFill="1" applyBorder="1"/>
    <xf numFmtId="49" fontId="0" fillId="0" borderId="0" xfId="0" applyNumberFormat="1"/>
    <xf numFmtId="0" fontId="0" fillId="0" borderId="0" xfId="0" applyAlignment="1">
      <alignment horizontal="center" vertical="center"/>
    </xf>
    <xf numFmtId="44" fontId="0" fillId="12" borderId="9" xfId="0" applyNumberFormat="1" applyFill="1" applyBorder="1" applyAlignment="1" applyProtection="1">
      <alignment horizontal="center" vertical="center"/>
      <protection locked="0"/>
    </xf>
    <xf numFmtId="44" fontId="0" fillId="0" borderId="0" xfId="0" applyNumberFormat="1" applyAlignment="1">
      <alignment horizontal="center" vertical="center"/>
    </xf>
    <xf numFmtId="44" fontId="0" fillId="0" borderId="8" xfId="0" applyNumberFormat="1" applyBorder="1" applyAlignment="1">
      <alignment horizontal="center" vertical="center"/>
    </xf>
    <xf numFmtId="0" fontId="0" fillId="0" borderId="0" xfId="0" applyAlignment="1">
      <alignment wrapText="1"/>
    </xf>
    <xf numFmtId="44" fontId="0" fillId="0" borderId="9" xfId="0" applyNumberFormat="1" applyBorder="1" applyAlignment="1">
      <alignment horizontal="right" vertical="center"/>
    </xf>
    <xf numFmtId="44" fontId="0" fillId="0" borderId="8" xfId="0" applyNumberFormat="1" applyBorder="1" applyAlignment="1">
      <alignment horizontal="right" vertical="center"/>
    </xf>
    <xf numFmtId="0" fontId="21" fillId="0" borderId="3" xfId="0" applyFont="1" applyBorder="1" applyAlignment="1">
      <alignment vertical="top" wrapText="1"/>
    </xf>
    <xf numFmtId="0" fontId="47" fillId="0" borderId="1" xfId="0" applyFont="1" applyBorder="1"/>
    <xf numFmtId="0" fontId="21" fillId="19" borderId="10" xfId="0" applyFont="1" applyFill="1" applyBorder="1" applyAlignment="1">
      <alignment horizontal="center" vertical="center" wrapText="1"/>
    </xf>
    <xf numFmtId="0" fontId="50" fillId="0" borderId="7" xfId="0" applyFont="1" applyBorder="1" applyAlignment="1">
      <alignment horizontal="center" vertical="center"/>
    </xf>
    <xf numFmtId="165" fontId="21" fillId="0" borderId="34" xfId="0" applyNumberFormat="1" applyFont="1" applyBorder="1"/>
    <xf numFmtId="165" fontId="21" fillId="0" borderId="35" xfId="0" applyNumberFormat="1" applyFont="1" applyBorder="1"/>
    <xf numFmtId="165" fontId="21" fillId="0" borderId="37" xfId="0" applyNumberFormat="1" applyFont="1" applyBorder="1"/>
    <xf numFmtId="0" fontId="21" fillId="0" borderId="6" xfId="0" applyFont="1" applyBorder="1" applyAlignment="1">
      <alignment vertical="top" wrapText="1"/>
    </xf>
    <xf numFmtId="0" fontId="21" fillId="32" borderId="13" xfId="0" quotePrefix="1" applyFont="1" applyFill="1" applyBorder="1" applyAlignment="1">
      <alignment horizontal="center" vertical="center"/>
    </xf>
    <xf numFmtId="0" fontId="21" fillId="19" borderId="9" xfId="0" applyFont="1" applyFill="1" applyBorder="1" applyAlignment="1">
      <alignment horizontal="center" vertical="center" wrapText="1"/>
    </xf>
    <xf numFmtId="0" fontId="34" fillId="12" borderId="16" xfId="0" applyFont="1" applyFill="1" applyBorder="1" applyAlignment="1" applyProtection="1">
      <alignment horizontal="left" vertical="center" wrapText="1"/>
      <protection locked="0"/>
    </xf>
    <xf numFmtId="165" fontId="34" fillId="12" borderId="49" xfId="0" applyNumberFormat="1" applyFont="1" applyFill="1" applyBorder="1" applyAlignment="1" applyProtection="1">
      <alignment horizontal="center" vertical="center" wrapText="1"/>
      <protection locked="0"/>
    </xf>
    <xf numFmtId="165" fontId="34" fillId="12" borderId="46" xfId="0" applyNumberFormat="1" applyFont="1" applyFill="1" applyBorder="1" applyAlignment="1" applyProtection="1">
      <alignment horizontal="center" vertical="center" wrapText="1"/>
      <protection locked="0"/>
    </xf>
    <xf numFmtId="0" fontId="34" fillId="0" borderId="25" xfId="0" applyFont="1" applyBorder="1" applyAlignment="1" applyProtection="1">
      <alignment horizontal="left" vertical="center" wrapText="1"/>
      <protection locked="0"/>
    </xf>
    <xf numFmtId="165" fontId="34" fillId="0" borderId="41" xfId="0" applyNumberFormat="1" applyFont="1" applyBorder="1" applyAlignment="1" applyProtection="1">
      <alignment horizontal="center" vertical="center" wrapText="1"/>
      <protection locked="0"/>
    </xf>
    <xf numFmtId="165" fontId="34" fillId="0" borderId="51" xfId="0" applyNumberFormat="1" applyFont="1" applyBorder="1" applyAlignment="1" applyProtection="1">
      <alignment horizontal="center" vertical="center" wrapText="1"/>
      <protection locked="0"/>
    </xf>
    <xf numFmtId="165" fontId="34" fillId="0" borderId="21" xfId="0" applyNumberFormat="1" applyFont="1" applyBorder="1" applyAlignment="1" applyProtection="1">
      <alignment horizontal="center" vertical="center" wrapText="1"/>
      <protection locked="0"/>
    </xf>
    <xf numFmtId="0" fontId="34" fillId="0" borderId="0" xfId="0" applyFont="1" applyAlignment="1" applyProtection="1">
      <alignment horizontal="left" vertical="center" wrapText="1"/>
      <protection locked="0"/>
    </xf>
    <xf numFmtId="165" fontId="34" fillId="0" borderId="0" xfId="0" applyNumberFormat="1" applyFont="1" applyAlignment="1" applyProtection="1">
      <alignment horizontal="center" vertical="center" wrapText="1"/>
      <protection locked="0"/>
    </xf>
    <xf numFmtId="165" fontId="21" fillId="0" borderId="0" xfId="0" applyNumberFormat="1" applyFont="1" applyAlignment="1" applyProtection="1">
      <alignment horizontal="center" vertical="center" wrapText="1"/>
      <protection locked="0"/>
    </xf>
    <xf numFmtId="165" fontId="21" fillId="0" borderId="0" xfId="0" applyNumberFormat="1" applyFont="1" applyAlignment="1">
      <alignment horizontal="center" vertical="center" wrapText="1"/>
    </xf>
    <xf numFmtId="44" fontId="0" fillId="0" borderId="0" xfId="2" applyFont="1"/>
    <xf numFmtId="166" fontId="54" fillId="0" borderId="0" xfId="2" applyNumberFormat="1" applyFont="1"/>
    <xf numFmtId="0" fontId="56" fillId="0" borderId="0" xfId="0" applyFont="1" applyAlignment="1">
      <alignment vertical="center"/>
    </xf>
    <xf numFmtId="0" fontId="58" fillId="3" borderId="9" xfId="0" applyFont="1" applyFill="1" applyBorder="1"/>
    <xf numFmtId="0" fontId="58" fillId="3" borderId="9" xfId="0" applyFont="1" applyFill="1" applyBorder="1" applyAlignment="1">
      <alignment horizontal="center"/>
    </xf>
    <xf numFmtId="0" fontId="57" fillId="4" borderId="3" xfId="0" applyFont="1" applyFill="1" applyBorder="1" applyAlignment="1">
      <alignment vertical="center" wrapText="1"/>
    </xf>
    <xf numFmtId="0" fontId="4" fillId="4" borderId="6" xfId="0" quotePrefix="1" applyFont="1" applyFill="1" applyBorder="1" applyAlignment="1">
      <alignment vertical="center" wrapText="1"/>
    </xf>
    <xf numFmtId="0" fontId="57" fillId="4" borderId="6" xfId="0" applyFont="1" applyFill="1" applyBorder="1" applyAlignment="1">
      <alignment vertical="center" wrapText="1"/>
    </xf>
    <xf numFmtId="0" fontId="57" fillId="4" borderId="8" xfId="0" applyFont="1" applyFill="1" applyBorder="1" applyAlignment="1">
      <alignment vertical="center" wrapText="1"/>
    </xf>
    <xf numFmtId="0" fontId="57" fillId="4" borderId="8" xfId="0" applyFont="1" applyFill="1" applyBorder="1" applyAlignment="1">
      <alignment horizontal="center" vertical="center" wrapText="1"/>
    </xf>
    <xf numFmtId="0" fontId="57" fillId="4" borderId="6"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2" fillId="0" borderId="9" xfId="0" applyFont="1" applyBorder="1" applyAlignment="1">
      <alignment wrapText="1"/>
    </xf>
    <xf numFmtId="0" fontId="60" fillId="4" borderId="6" xfId="0" applyFont="1" applyFill="1" applyBorder="1" applyAlignment="1">
      <alignment horizontal="center" vertical="center" wrapText="1"/>
    </xf>
    <xf numFmtId="0" fontId="21" fillId="27" borderId="9" xfId="0" applyFont="1" applyFill="1" applyBorder="1" applyAlignment="1">
      <alignment horizontal="center" vertical="center" wrapText="1"/>
    </xf>
    <xf numFmtId="0" fontId="21" fillId="12" borderId="15" xfId="0" applyFont="1" applyFill="1" applyBorder="1" applyAlignment="1" applyProtection="1">
      <alignment horizontal="center" vertical="center" wrapText="1"/>
      <protection locked="0"/>
    </xf>
    <xf numFmtId="0" fontId="21" fillId="12" borderId="25" xfId="0" applyFont="1" applyFill="1" applyBorder="1" applyAlignment="1" applyProtection="1">
      <alignment horizontal="right" vertical="top"/>
      <protection locked="0"/>
    </xf>
    <xf numFmtId="0" fontId="21" fillId="12" borderId="26" xfId="0" applyFont="1" applyFill="1" applyBorder="1" applyAlignment="1" applyProtection="1">
      <alignment horizontal="right" vertical="top"/>
      <protection locked="0"/>
    </xf>
    <xf numFmtId="0" fontId="21" fillId="12" borderId="27" xfId="0" applyFont="1" applyFill="1" applyBorder="1" applyAlignment="1" applyProtection="1">
      <alignment horizontal="right" vertical="top"/>
      <protection locked="0"/>
    </xf>
    <xf numFmtId="0" fontId="21" fillId="12" borderId="28" xfId="0" applyFont="1" applyFill="1" applyBorder="1" applyAlignment="1" applyProtection="1">
      <alignment horizontal="right" vertical="top"/>
      <protection locked="0"/>
    </xf>
    <xf numFmtId="0" fontId="21" fillId="12" borderId="30" xfId="0" applyFont="1" applyFill="1" applyBorder="1" applyAlignment="1" applyProtection="1">
      <alignment horizontal="right" vertical="top"/>
      <protection locked="0"/>
    </xf>
    <xf numFmtId="0" fontId="21" fillId="12" borderId="31" xfId="0" applyFont="1" applyFill="1" applyBorder="1" applyAlignment="1" applyProtection="1">
      <alignment horizontal="right" vertical="top"/>
      <protection locked="0"/>
    </xf>
    <xf numFmtId="0" fontId="21" fillId="30" borderId="38" xfId="0" applyFont="1" applyFill="1" applyBorder="1" applyAlignment="1">
      <alignment vertical="center"/>
    </xf>
    <xf numFmtId="0" fontId="21" fillId="30" borderId="72" xfId="0" applyFont="1" applyFill="1" applyBorder="1" applyAlignment="1">
      <alignment vertical="center"/>
    </xf>
    <xf numFmtId="0" fontId="21" fillId="30" borderId="13" xfId="0" applyFont="1" applyFill="1" applyBorder="1" applyAlignment="1">
      <alignment vertical="center"/>
    </xf>
    <xf numFmtId="0" fontId="21" fillId="30" borderId="14" xfId="0" applyFont="1" applyFill="1" applyBorder="1" applyAlignment="1">
      <alignment vertical="center"/>
    </xf>
    <xf numFmtId="0" fontId="21" fillId="30" borderId="15" xfId="0" applyFont="1" applyFill="1" applyBorder="1" applyAlignment="1">
      <alignment vertical="center"/>
    </xf>
    <xf numFmtId="0" fontId="21" fillId="30" borderId="37" xfId="0" applyFont="1" applyFill="1" applyBorder="1" applyAlignment="1">
      <alignment horizontal="left" vertical="center"/>
    </xf>
    <xf numFmtId="0" fontId="54" fillId="24" borderId="13" xfId="0" applyFont="1" applyFill="1" applyBorder="1" applyAlignment="1">
      <alignment vertical="center"/>
    </xf>
    <xf numFmtId="0" fontId="54" fillId="24" borderId="14" xfId="0" applyFont="1" applyFill="1" applyBorder="1" applyAlignment="1">
      <alignment vertical="center"/>
    </xf>
    <xf numFmtId="0" fontId="54" fillId="24" borderId="15" xfId="0" applyFont="1" applyFill="1" applyBorder="1" applyAlignment="1">
      <alignment vertical="center"/>
    </xf>
    <xf numFmtId="0" fontId="62" fillId="0" borderId="0" xfId="0" applyFont="1"/>
    <xf numFmtId="0" fontId="63" fillId="0" borderId="0" xfId="0" applyFont="1"/>
    <xf numFmtId="0" fontId="61" fillId="0" borderId="13" xfId="0" applyFont="1" applyBorder="1" applyAlignment="1">
      <alignment vertical="center"/>
    </xf>
    <xf numFmtId="0" fontId="61" fillId="0" borderId="15" xfId="0" quotePrefix="1" applyFont="1" applyBorder="1" applyAlignment="1">
      <alignment horizontal="right" vertical="center" wrapText="1"/>
    </xf>
    <xf numFmtId="0" fontId="21" fillId="0" borderId="7" xfId="0" applyFont="1" applyBorder="1" applyAlignment="1">
      <alignment vertical="top" wrapText="1"/>
    </xf>
    <xf numFmtId="0" fontId="21" fillId="0" borderId="5" xfId="0" applyFont="1" applyBorder="1" applyAlignment="1">
      <alignment horizontal="center"/>
    </xf>
    <xf numFmtId="44" fontId="21" fillId="0" borderId="9" xfId="0" applyNumberFormat="1" applyFont="1" applyBorder="1" applyAlignment="1">
      <alignment horizontal="center" vertical="center" wrapText="1"/>
    </xf>
    <xf numFmtId="0" fontId="34" fillId="0" borderId="9" xfId="0" applyFont="1" applyBorder="1" applyAlignment="1">
      <alignment horizontal="center" vertical="center"/>
    </xf>
    <xf numFmtId="44" fontId="21" fillId="0" borderId="7" xfId="0" applyNumberFormat="1" applyFont="1" applyBorder="1" applyAlignment="1">
      <alignment horizontal="center" vertical="center" wrapText="1"/>
    </xf>
    <xf numFmtId="0" fontId="34" fillId="0" borderId="0" xfId="0" applyFont="1" applyAlignment="1">
      <alignment horizontal="center" vertical="center"/>
    </xf>
    <xf numFmtId="9" fontId="21" fillId="19" borderId="9" xfId="0" applyNumberFormat="1" applyFont="1" applyFill="1" applyBorder="1" applyAlignment="1">
      <alignment horizontal="center" vertical="center" wrapText="1"/>
    </xf>
    <xf numFmtId="0" fontId="61" fillId="0" borderId="14" xfId="0" applyFont="1" applyBorder="1" applyAlignment="1">
      <alignment vertical="center"/>
    </xf>
    <xf numFmtId="0" fontId="51" fillId="0" borderId="2" xfId="0" applyFont="1" applyBorder="1"/>
    <xf numFmtId="0" fontId="51" fillId="0" borderId="3" xfId="0" applyFont="1" applyBorder="1" applyAlignment="1">
      <alignment horizontal="right"/>
    </xf>
    <xf numFmtId="0" fontId="61" fillId="0" borderId="14" xfId="0" applyFont="1" applyBorder="1" applyAlignment="1">
      <alignment vertical="center" wrapText="1"/>
    </xf>
    <xf numFmtId="0" fontId="61" fillId="0" borderId="2" xfId="0" applyFont="1" applyBorder="1"/>
    <xf numFmtId="0" fontId="61" fillId="0" borderId="2" xfId="0" applyFont="1" applyBorder="1" applyAlignment="1">
      <alignment horizontal="center"/>
    </xf>
    <xf numFmtId="0" fontId="41" fillId="0" borderId="0" xfId="0" applyFont="1" applyAlignment="1" applyProtection="1">
      <alignment vertical="top"/>
      <protection locked="0"/>
    </xf>
    <xf numFmtId="0" fontId="67" fillId="0" borderId="0" xfId="0" applyFont="1" applyProtection="1">
      <protection locked="0"/>
    </xf>
    <xf numFmtId="0" fontId="67" fillId="0" borderId="0" xfId="0" applyFont="1"/>
    <xf numFmtId="0" fontId="51" fillId="0" borderId="14" xfId="0" applyFont="1" applyBorder="1"/>
    <xf numFmtId="0" fontId="61" fillId="0" borderId="14" xfId="0" applyFont="1" applyBorder="1" applyAlignment="1">
      <alignment horizontal="left"/>
    </xf>
    <xf numFmtId="0" fontId="61" fillId="0" borderId="15" xfId="0" applyFont="1" applyBorder="1" applyAlignment="1">
      <alignment horizontal="right"/>
    </xf>
    <xf numFmtId="0" fontId="21" fillId="0" borderId="4" xfId="0" quotePrefix="1" applyFont="1" applyBorder="1" applyAlignment="1">
      <alignment horizontal="center" vertical="center"/>
    </xf>
    <xf numFmtId="0" fontId="34" fillId="0" borderId="7" xfId="0" applyFont="1" applyBorder="1" applyAlignment="1">
      <alignment horizontal="left" indent="1"/>
    </xf>
    <xf numFmtId="0" fontId="34" fillId="0" borderId="0" xfId="0" applyFont="1" applyAlignment="1">
      <alignment horizontal="left" indent="1"/>
    </xf>
    <xf numFmtId="0" fontId="34" fillId="0" borderId="8" xfId="0" applyFont="1" applyBorder="1" applyAlignment="1">
      <alignment horizontal="left" indent="1"/>
    </xf>
    <xf numFmtId="0" fontId="61" fillId="0" borderId="14" xfId="0" applyFont="1" applyBorder="1"/>
    <xf numFmtId="9" fontId="0" fillId="0" borderId="9" xfId="3" applyFont="1" applyBorder="1" applyAlignment="1">
      <alignment horizontal="center" vertical="center"/>
    </xf>
    <xf numFmtId="0" fontId="21" fillId="0" borderId="4" xfId="0" applyFont="1" applyBorder="1" applyAlignment="1">
      <alignment horizontal="left" vertical="center"/>
    </xf>
    <xf numFmtId="0" fontId="21" fillId="19" borderId="9" xfId="0" quotePrefix="1" applyFont="1" applyFill="1" applyBorder="1" applyAlignment="1">
      <alignment horizontal="center" vertical="center" wrapText="1"/>
    </xf>
    <xf numFmtId="0" fontId="21" fillId="19" borderId="14" xfId="0" applyFont="1" applyFill="1" applyBorder="1" applyAlignment="1">
      <alignment horizontal="center" vertical="center" wrapText="1"/>
    </xf>
    <xf numFmtId="0" fontId="34" fillId="0" borderId="9" xfId="0" quotePrefix="1" applyFont="1" applyBorder="1" applyAlignment="1">
      <alignment horizontal="center" vertical="center"/>
    </xf>
    <xf numFmtId="0" fontId="34" fillId="0" borderId="14" xfId="0" applyFont="1" applyBorder="1" applyAlignment="1">
      <alignment horizontal="center" vertical="center"/>
    </xf>
    <xf numFmtId="0" fontId="45" fillId="0" borderId="1" xfId="0" applyFont="1" applyBorder="1"/>
    <xf numFmtId="0" fontId="20" fillId="0" borderId="1" xfId="0" applyFont="1" applyBorder="1"/>
    <xf numFmtId="0" fontId="21" fillId="0" borderId="1" xfId="0" applyFont="1" applyBorder="1" applyAlignment="1">
      <alignment horizontal="left" indent="1"/>
    </xf>
    <xf numFmtId="0" fontId="34" fillId="0" borderId="4" xfId="0" applyFont="1" applyBorder="1" applyAlignment="1" applyProtection="1">
      <alignment horizontal="left" vertical="center" wrapText="1"/>
      <protection locked="0"/>
    </xf>
    <xf numFmtId="44" fontId="34" fillId="0" borderId="9" xfId="0" applyNumberFormat="1" applyFont="1" applyBorder="1" applyAlignment="1">
      <alignment horizontal="right" vertical="center"/>
    </xf>
    <xf numFmtId="0" fontId="55" fillId="0" borderId="0" xfId="0" applyFont="1"/>
    <xf numFmtId="172" fontId="0" fillId="0" borderId="9" xfId="3" applyNumberFormat="1" applyFont="1" applyBorder="1" applyAlignment="1">
      <alignment horizontal="center" vertical="center"/>
    </xf>
    <xf numFmtId="44" fontId="0" fillId="0" borderId="0" xfId="0" applyNumberFormat="1" applyAlignment="1">
      <alignment horizontal="right" vertical="center"/>
    </xf>
    <xf numFmtId="0" fontId="48" fillId="0" borderId="7" xfId="0" applyFont="1" applyBorder="1" applyAlignment="1">
      <alignment wrapText="1"/>
    </xf>
    <xf numFmtId="0" fontId="21" fillId="19" borderId="35" xfId="0" applyFont="1" applyFill="1" applyBorder="1" applyAlignment="1">
      <alignment horizontal="center" vertical="center" wrapText="1"/>
    </xf>
    <xf numFmtId="0" fontId="21" fillId="19" borderId="37" xfId="0" applyFont="1" applyFill="1" applyBorder="1" applyAlignment="1">
      <alignment horizontal="center" vertical="center" wrapText="1"/>
    </xf>
    <xf numFmtId="44" fontId="34" fillId="0" borderId="9" xfId="0" applyNumberFormat="1" applyFont="1" applyBorder="1" applyAlignment="1">
      <alignment horizontal="right"/>
    </xf>
    <xf numFmtId="0" fontId="48" fillId="0" borderId="7" xfId="0" applyFont="1" applyBorder="1"/>
    <xf numFmtId="0" fontId="48" fillId="0" borderId="4" xfId="0" applyFont="1" applyBorder="1"/>
    <xf numFmtId="0" fontId="61" fillId="0" borderId="5" xfId="0" applyFont="1" applyBorder="1" applyAlignment="1">
      <alignment horizontal="left"/>
    </xf>
    <xf numFmtId="0" fontId="61" fillId="0" borderId="6" xfId="0" applyFont="1" applyBorder="1" applyAlignment="1">
      <alignment horizontal="right"/>
    </xf>
    <xf numFmtId="0" fontId="61" fillId="0" borderId="4" xfId="0" applyFont="1" applyBorder="1"/>
    <xf numFmtId="0" fontId="61" fillId="0" borderId="5" xfId="0" applyFont="1" applyBorder="1"/>
    <xf numFmtId="0" fontId="51" fillId="0" borderId="5" xfId="0" applyFont="1" applyBorder="1"/>
    <xf numFmtId="2" fontId="11" fillId="5" borderId="26" xfId="0" applyNumberFormat="1" applyFont="1" applyFill="1" applyBorder="1" applyAlignment="1" applyProtection="1">
      <alignment horizontal="center"/>
      <protection locked="0"/>
    </xf>
    <xf numFmtId="44" fontId="0" fillId="0" borderId="9" xfId="0" applyNumberFormat="1" applyBorder="1" applyAlignment="1" applyProtection="1">
      <alignment horizontal="center" vertical="center"/>
    </xf>
    <xf numFmtId="0" fontId="34" fillId="0" borderId="9" xfId="0" applyFont="1" applyBorder="1" applyAlignment="1" applyProtection="1">
      <alignment horizontal="center" vertical="center"/>
    </xf>
    <xf numFmtId="172" fontId="21" fillId="0" borderId="10" xfId="3" applyNumberFormat="1" applyFont="1" applyBorder="1" applyAlignment="1" applyProtection="1">
      <alignment horizontal="center" vertical="center" wrapText="1"/>
    </xf>
    <xf numFmtId="0" fontId="34" fillId="0" borderId="14" xfId="0" applyFont="1" applyBorder="1" applyAlignment="1" applyProtection="1">
      <alignment horizontal="center" vertical="center"/>
    </xf>
    <xf numFmtId="172" fontId="21" fillId="0" borderId="9" xfId="3" applyNumberFormat="1" applyFont="1" applyBorder="1" applyAlignment="1" applyProtection="1">
      <alignment horizontal="center" vertical="center" wrapText="1"/>
    </xf>
    <xf numFmtId="0" fontId="21" fillId="0" borderId="7" xfId="0" applyFont="1" applyBorder="1" applyAlignment="1">
      <alignment horizontal="right"/>
    </xf>
    <xf numFmtId="0" fontId="21" fillId="0" borderId="7" xfId="0" applyFont="1" applyBorder="1" applyAlignment="1">
      <alignment horizontal="right" vertical="center"/>
    </xf>
    <xf numFmtId="0" fontId="34" fillId="0" borderId="19" xfId="0" applyFont="1" applyBorder="1" applyAlignment="1" applyProtection="1">
      <alignment horizontal="left" vertical="center" wrapText="1"/>
    </xf>
    <xf numFmtId="0" fontId="57" fillId="34" borderId="12" xfId="0" applyFont="1" applyFill="1" applyBorder="1" applyAlignment="1">
      <alignment horizontal="center" vertical="center" wrapText="1"/>
    </xf>
    <xf numFmtId="0" fontId="61" fillId="0" borderId="5" xfId="0" applyFont="1" applyBorder="1" applyAlignment="1">
      <alignment horizontal="left"/>
    </xf>
    <xf numFmtId="0" fontId="0" fillId="0" borderId="0" xfId="0" applyFont="1"/>
    <xf numFmtId="0" fontId="0" fillId="20" borderId="6" xfId="0" applyFont="1" applyFill="1" applyBorder="1" applyAlignment="1">
      <alignment vertical="center" wrapText="1"/>
    </xf>
    <xf numFmtId="0" fontId="57" fillId="36" borderId="12" xfId="0" applyFont="1" applyFill="1" applyBorder="1" applyAlignment="1">
      <alignment horizontal="center" vertical="center" wrapText="1"/>
    </xf>
    <xf numFmtId="0" fontId="2" fillId="36" borderId="12" xfId="0" applyFont="1" applyFill="1" applyBorder="1" applyAlignment="1">
      <alignment horizontal="center" vertical="center" wrapText="1"/>
    </xf>
    <xf numFmtId="0" fontId="2" fillId="35" borderId="9" xfId="0" applyFont="1" applyFill="1" applyBorder="1" applyAlignment="1">
      <alignment horizontal="center" vertical="center"/>
    </xf>
    <xf numFmtId="0" fontId="57" fillId="4" borderId="3" xfId="0" applyFont="1" applyFill="1" applyBorder="1" applyAlignment="1">
      <alignment horizontal="center" vertical="center" wrapText="1"/>
    </xf>
    <xf numFmtId="0" fontId="2" fillId="0" borderId="0" xfId="0" applyFont="1" applyFill="1"/>
    <xf numFmtId="0" fontId="2" fillId="0" borderId="1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2" fillId="0" borderId="8" xfId="0" applyFont="1" applyFill="1" applyBorder="1" applyAlignment="1">
      <alignment vertical="center" wrapText="1"/>
    </xf>
    <xf numFmtId="0" fontId="21" fillId="19" borderId="36" xfId="0" applyFont="1" applyFill="1" applyBorder="1" applyAlignment="1">
      <alignment horizontal="center" vertical="center" wrapText="1"/>
    </xf>
    <xf numFmtId="44" fontId="34" fillId="37" borderId="9" xfId="0" applyNumberFormat="1" applyFont="1" applyFill="1" applyBorder="1" applyAlignment="1">
      <alignment horizontal="right"/>
    </xf>
    <xf numFmtId="168" fontId="74" fillId="0" borderId="0" xfId="0" applyNumberFormat="1" applyFont="1"/>
    <xf numFmtId="10" fontId="0" fillId="0" borderId="42" xfId="3" applyNumberFormat="1" applyFont="1" applyBorder="1" applyAlignment="1">
      <alignment horizontal="right"/>
    </xf>
    <xf numFmtId="0" fontId="0" fillId="0" borderId="0" xfId="0" applyFont="1" applyAlignment="1">
      <alignment vertical="center"/>
    </xf>
    <xf numFmtId="0" fontId="0" fillId="20" borderId="15" xfId="0" applyFont="1" applyFill="1" applyBorder="1" applyAlignment="1">
      <alignment horizontal="center" vertical="center" wrapText="1"/>
    </xf>
    <xf numFmtId="0" fontId="0" fillId="20" borderId="15" xfId="0" applyFont="1" applyFill="1" applyBorder="1" applyAlignment="1">
      <alignment vertical="center" wrapText="1"/>
    </xf>
    <xf numFmtId="0" fontId="0" fillId="29" borderId="9" xfId="0" applyFont="1" applyFill="1" applyBorder="1" applyAlignment="1">
      <alignment horizontal="center" vertical="center" wrapText="1"/>
    </xf>
    <xf numFmtId="0" fontId="75" fillId="19" borderId="45" xfId="0" applyNumberFormat="1" applyFont="1" applyFill="1" applyBorder="1" applyAlignment="1">
      <alignment horizontal="center"/>
    </xf>
    <xf numFmtId="0" fontId="37" fillId="19" borderId="23" xfId="0" applyNumberFormat="1" applyFont="1" applyFill="1" applyBorder="1" applyAlignment="1">
      <alignment horizontal="center"/>
    </xf>
    <xf numFmtId="44" fontId="37" fillId="0" borderId="45" xfId="0" applyNumberFormat="1" applyFont="1" applyBorder="1" applyAlignment="1">
      <alignment horizontal="right"/>
    </xf>
    <xf numFmtId="173" fontId="21" fillId="21" borderId="9" xfId="2" applyNumberFormat="1" applyFont="1" applyFill="1" applyBorder="1" applyAlignment="1" applyProtection="1">
      <alignment horizontal="center" vertical="center" wrapText="1"/>
      <protection locked="0"/>
    </xf>
    <xf numFmtId="0" fontId="21" fillId="0" borderId="14" xfId="0" applyFont="1" applyBorder="1" applyAlignment="1">
      <alignment horizontal="center"/>
    </xf>
    <xf numFmtId="0" fontId="21" fillId="19" borderId="57" xfId="0" applyFont="1" applyFill="1" applyBorder="1" applyAlignment="1">
      <alignment horizontal="center" wrapText="1"/>
    </xf>
    <xf numFmtId="0" fontId="21" fillId="0" borderId="0" xfId="0" applyFont="1" applyAlignment="1">
      <alignment horizontal="left" vertical="top" wrapText="1"/>
    </xf>
    <xf numFmtId="0" fontId="21" fillId="0" borderId="7" xfId="0" applyFont="1" applyBorder="1" applyAlignment="1">
      <alignment horizontal="center"/>
    </xf>
    <xf numFmtId="0" fontId="77" fillId="0" borderId="4" xfId="0" applyFont="1" applyBorder="1"/>
    <xf numFmtId="49" fontId="61" fillId="12" borderId="40" xfId="0" applyNumberFormat="1" applyFont="1" applyFill="1" applyBorder="1" applyAlignment="1" applyProtection="1">
      <alignment horizontal="left"/>
      <protection locked="0"/>
    </xf>
    <xf numFmtId="49" fontId="61" fillId="0" borderId="52" xfId="0" applyNumberFormat="1" applyFont="1" applyBorder="1" applyAlignment="1" applyProtection="1">
      <alignment horizontal="left"/>
      <protection locked="0"/>
    </xf>
    <xf numFmtId="49" fontId="61" fillId="0" borderId="55" xfId="0" applyNumberFormat="1" applyFont="1" applyBorder="1" applyAlignment="1" applyProtection="1">
      <alignment horizontal="left"/>
      <protection locked="0"/>
    </xf>
    <xf numFmtId="2" fontId="34" fillId="12" borderId="45" xfId="0" applyNumberFormat="1" applyFont="1" applyFill="1" applyBorder="1" applyAlignment="1" applyProtection="1">
      <alignment horizontal="center"/>
      <protection locked="0"/>
    </xf>
    <xf numFmtId="2" fontId="34" fillId="0" borderId="61" xfId="0" applyNumberFormat="1" applyFont="1" applyBorder="1" applyAlignment="1" applyProtection="1">
      <alignment horizontal="center"/>
      <protection locked="0"/>
    </xf>
    <xf numFmtId="2" fontId="34" fillId="0" borderId="41" xfId="0" applyNumberFormat="1" applyFont="1" applyBorder="1" applyAlignment="1" applyProtection="1">
      <alignment horizontal="center"/>
      <protection locked="0"/>
    </xf>
    <xf numFmtId="2" fontId="34" fillId="0" borderId="61" xfId="0" applyNumberFormat="1" applyFont="1" applyBorder="1" applyAlignment="1" applyProtection="1">
      <alignment horizontal="right"/>
      <protection locked="0"/>
    </xf>
    <xf numFmtId="2" fontId="34" fillId="0" borderId="23" xfId="0" applyNumberFormat="1" applyFont="1" applyBorder="1" applyAlignment="1" applyProtection="1">
      <alignment horizontal="right"/>
      <protection locked="0"/>
    </xf>
    <xf numFmtId="0" fontId="0" fillId="0" borderId="8" xfId="0" applyFont="1" applyBorder="1"/>
    <xf numFmtId="0" fontId="0" fillId="39" borderId="9" xfId="0" applyFont="1" applyFill="1" applyBorder="1" applyAlignment="1">
      <alignment vertical="center" wrapText="1"/>
    </xf>
    <xf numFmtId="0" fontId="0" fillId="0" borderId="6" xfId="0" applyFont="1" applyBorder="1"/>
    <xf numFmtId="0" fontId="77" fillId="0" borderId="5" xfId="0" applyFont="1" applyBorder="1"/>
    <xf numFmtId="0" fontId="21" fillId="19" borderId="15" xfId="0" applyFont="1" applyFill="1" applyBorder="1" applyAlignment="1">
      <alignment horizontal="center" vertical="center" wrapText="1"/>
    </xf>
    <xf numFmtId="0" fontId="21" fillId="19" borderId="9" xfId="0" applyFont="1" applyFill="1" applyBorder="1" applyAlignment="1">
      <alignment vertical="center" wrapText="1"/>
    </xf>
    <xf numFmtId="0" fontId="21" fillId="19" borderId="15" xfId="0" applyFont="1" applyFill="1" applyBorder="1" applyAlignment="1">
      <alignment vertical="center" wrapText="1"/>
    </xf>
    <xf numFmtId="0" fontId="0" fillId="0" borderId="0" xfId="0" applyAlignment="1">
      <alignment vertical="center"/>
    </xf>
    <xf numFmtId="9" fontId="44" fillId="5" borderId="9" xfId="3" applyFont="1" applyFill="1" applyBorder="1" applyAlignment="1" applyProtection="1">
      <alignment horizontal="center" wrapText="1"/>
      <protection locked="0"/>
    </xf>
    <xf numFmtId="0" fontId="21" fillId="0" borderId="15" xfId="0" applyFont="1" applyBorder="1" applyAlignment="1">
      <alignment horizontal="center"/>
    </xf>
    <xf numFmtId="0" fontId="72" fillId="0" borderId="7" xfId="0" applyFont="1" applyBorder="1"/>
    <xf numFmtId="0" fontId="67" fillId="0" borderId="4" xfId="0" applyFont="1" applyBorder="1" applyAlignment="1">
      <alignment horizontal="left" vertical="top"/>
    </xf>
    <xf numFmtId="0" fontId="48" fillId="0" borderId="0" xfId="0" applyFont="1" applyAlignment="1">
      <alignment horizontal="left" vertical="center" wrapText="1"/>
    </xf>
    <xf numFmtId="0" fontId="48" fillId="0" borderId="8" xfId="0" applyFont="1" applyBorder="1" applyAlignment="1">
      <alignment horizontal="left" vertical="center" wrapText="1"/>
    </xf>
    <xf numFmtId="0" fontId="44" fillId="0" borderId="0" xfId="0" applyFont="1" applyAlignment="1">
      <alignment horizontal="left"/>
    </xf>
    <xf numFmtId="0" fontId="77" fillId="0" borderId="1" xfId="0" applyFont="1" applyBorder="1"/>
    <xf numFmtId="0" fontId="21" fillId="0" borderId="60"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34" fillId="0" borderId="53"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24" xfId="0" applyFont="1" applyFill="1" applyBorder="1" applyAlignment="1">
      <alignment horizontal="center" vertical="center" wrapText="1"/>
    </xf>
    <xf numFmtId="0" fontId="41" fillId="0" borderId="0" xfId="0" applyFont="1" applyProtection="1">
      <protection locked="0"/>
    </xf>
    <xf numFmtId="0" fontId="41" fillId="0" borderId="0" xfId="0" applyFont="1"/>
    <xf numFmtId="0" fontId="41" fillId="0" borderId="0" xfId="0" applyFont="1" applyAlignment="1">
      <alignment horizontal="left"/>
    </xf>
    <xf numFmtId="0" fontId="41" fillId="0" borderId="8" xfId="0" applyFont="1" applyBorder="1"/>
    <xf numFmtId="0" fontId="67" fillId="0" borderId="8" xfId="0" applyFont="1" applyBorder="1"/>
    <xf numFmtId="0" fontId="72" fillId="0" borderId="0" xfId="0" applyFont="1"/>
    <xf numFmtId="165" fontId="34" fillId="0" borderId="51" xfId="0" applyNumberFormat="1" applyFont="1" applyBorder="1" applyAlignment="1" applyProtection="1">
      <alignment horizontal="center" vertical="center" wrapText="1"/>
      <protection locked="0"/>
    </xf>
    <xf numFmtId="0" fontId="79" fillId="24" borderId="9" xfId="0" applyFont="1" applyFill="1" applyBorder="1" applyAlignment="1">
      <alignment horizontal="center" vertical="center" wrapText="1"/>
    </xf>
    <xf numFmtId="44" fontId="34" fillId="0" borderId="56" xfId="0" applyNumberFormat="1" applyFont="1" applyBorder="1"/>
    <xf numFmtId="14" fontId="34" fillId="18" borderId="41" xfId="0" applyNumberFormat="1" applyFont="1" applyFill="1" applyBorder="1" applyAlignment="1" applyProtection="1">
      <alignment horizontal="right"/>
      <protection locked="0"/>
    </xf>
    <xf numFmtId="14" fontId="34" fillId="0" borderId="41" xfId="0" applyNumberFormat="1" applyFont="1" applyBorder="1" applyAlignment="1" applyProtection="1">
      <alignment horizontal="right"/>
      <protection locked="0"/>
    </xf>
    <xf numFmtId="14" fontId="34" fillId="0" borderId="74" xfId="0" applyNumberFormat="1" applyFont="1" applyBorder="1" applyAlignment="1" applyProtection="1">
      <alignment horizontal="right"/>
      <protection locked="0"/>
    </xf>
    <xf numFmtId="0" fontId="80" fillId="0" borderId="14" xfId="0" applyFont="1" applyBorder="1"/>
    <xf numFmtId="0" fontId="80" fillId="0" borderId="13" xfId="0" applyFont="1" applyBorder="1"/>
    <xf numFmtId="0" fontId="42" fillId="0" borderId="1" xfId="0" applyFont="1" applyBorder="1"/>
    <xf numFmtId="0" fontId="80" fillId="0" borderId="1" xfId="0" applyFont="1" applyBorder="1"/>
    <xf numFmtId="165" fontId="34" fillId="0" borderId="51" xfId="0" applyNumberFormat="1" applyFont="1" applyBorder="1" applyAlignment="1" applyProtection="1">
      <alignment horizontal="center" vertical="center" wrapText="1"/>
      <protection locked="0"/>
    </xf>
    <xf numFmtId="165" fontId="21" fillId="0" borderId="0" xfId="0" applyNumberFormat="1" applyFont="1" applyAlignment="1">
      <alignment vertical="top" wrapText="1"/>
    </xf>
    <xf numFmtId="14" fontId="34" fillId="12" borderId="61" xfId="0" applyNumberFormat="1" applyFont="1" applyFill="1" applyBorder="1" applyAlignment="1" applyProtection="1">
      <alignment horizontal="center"/>
      <protection locked="0"/>
    </xf>
    <xf numFmtId="14" fontId="34" fillId="0" borderId="61" xfId="0" applyNumberFormat="1" applyFont="1" applyBorder="1" applyAlignment="1" applyProtection="1">
      <alignment horizontal="center"/>
      <protection locked="0"/>
    </xf>
    <xf numFmtId="14" fontId="34" fillId="0" borderId="64" xfId="0" applyNumberFormat="1" applyFont="1" applyBorder="1" applyAlignment="1" applyProtection="1">
      <alignment horizontal="center"/>
      <protection locked="0"/>
    </xf>
    <xf numFmtId="49" fontId="37" fillId="19" borderId="59" xfId="0" applyNumberFormat="1" applyFont="1" applyFill="1" applyBorder="1" applyAlignment="1">
      <alignment horizontal="left" wrapText="1"/>
    </xf>
    <xf numFmtId="167" fontId="34" fillId="12" borderId="20" xfId="0" applyNumberFormat="1" applyFont="1" applyFill="1" applyBorder="1" applyAlignment="1" applyProtection="1">
      <alignment horizontal="left"/>
      <protection locked="0"/>
    </xf>
    <xf numFmtId="0" fontId="21" fillId="0" borderId="9" xfId="0" quotePrefix="1" applyFont="1" applyBorder="1" applyAlignment="1">
      <alignment horizontal="center" vertical="center"/>
    </xf>
    <xf numFmtId="0" fontId="21" fillId="41" borderId="10" xfId="0" applyFont="1" applyFill="1" applyBorder="1" applyAlignment="1">
      <alignment horizontal="center" vertical="center" wrapText="1"/>
    </xf>
    <xf numFmtId="44" fontId="21" fillId="41" borderId="9" xfId="0" applyNumberFormat="1" applyFont="1" applyFill="1" applyBorder="1"/>
    <xf numFmtId="0" fontId="21" fillId="0" borderId="7" xfId="0" applyFont="1" applyBorder="1" applyAlignment="1">
      <alignment horizontal="center"/>
    </xf>
    <xf numFmtId="10" fontId="37" fillId="19" borderId="49" xfId="3" applyNumberFormat="1" applyFont="1" applyFill="1" applyBorder="1" applyAlignment="1">
      <alignment horizontal="center" wrapText="1"/>
    </xf>
    <xf numFmtId="10" fontId="34" fillId="12" borderId="61" xfId="3" applyNumberFormat="1" applyFont="1" applyFill="1" applyBorder="1" applyAlignment="1" applyProtection="1">
      <alignment horizontal="center"/>
      <protection locked="0"/>
    </xf>
    <xf numFmtId="10" fontId="75" fillId="20" borderId="45" xfId="3" applyNumberFormat="1" applyFont="1" applyFill="1" applyBorder="1" applyAlignment="1">
      <alignment horizontal="center"/>
    </xf>
    <xf numFmtId="10" fontId="37" fillId="20" borderId="23" xfId="0" applyNumberFormat="1" applyFont="1" applyFill="1" applyBorder="1" applyAlignment="1">
      <alignment horizontal="center"/>
    </xf>
    <xf numFmtId="10" fontId="34" fillId="20" borderId="59" xfId="0" applyNumberFormat="1" applyFont="1" applyFill="1" applyBorder="1" applyAlignment="1">
      <alignment horizontal="center"/>
    </xf>
    <xf numFmtId="10" fontId="34" fillId="20" borderId="20" xfId="0" applyNumberFormat="1" applyFont="1" applyFill="1" applyBorder="1" applyAlignment="1">
      <alignment horizontal="center"/>
    </xf>
    <xf numFmtId="10" fontId="34" fillId="20" borderId="41" xfId="0" applyNumberFormat="1" applyFont="1" applyFill="1" applyBorder="1" applyAlignment="1">
      <alignment horizontal="center"/>
    </xf>
    <xf numFmtId="10" fontId="34" fillId="0" borderId="54" xfId="0" applyNumberFormat="1" applyFont="1" applyBorder="1" applyAlignment="1">
      <alignment horizontal="center"/>
    </xf>
    <xf numFmtId="1" fontId="37" fillId="19" borderId="59" xfId="0" applyNumberFormat="1" applyFont="1" applyFill="1" applyBorder="1" applyAlignment="1">
      <alignment horizontal="center" wrapText="1"/>
    </xf>
    <xf numFmtId="1" fontId="34" fillId="12" borderId="20" xfId="0" applyNumberFormat="1" applyFont="1" applyFill="1" applyBorder="1" applyAlignment="1" applyProtection="1">
      <alignment horizontal="center"/>
      <protection locked="0"/>
    </xf>
    <xf numFmtId="1" fontId="34" fillId="0" borderId="20" xfId="0" applyNumberFormat="1" applyFont="1" applyBorder="1" applyAlignment="1" applyProtection="1">
      <alignment horizontal="center"/>
      <protection locked="0"/>
    </xf>
    <xf numFmtId="1" fontId="34" fillId="0" borderId="23" xfId="0" applyNumberFormat="1" applyFont="1" applyBorder="1" applyAlignment="1" applyProtection="1">
      <alignment horizontal="center"/>
      <protection locked="0"/>
    </xf>
    <xf numFmtId="1" fontId="37" fillId="19" borderId="49" xfId="0" applyNumberFormat="1" applyFont="1" applyFill="1" applyBorder="1" applyAlignment="1">
      <alignment horizontal="center" wrapText="1"/>
    </xf>
    <xf numFmtId="1" fontId="34" fillId="12" borderId="61" xfId="0" applyNumberFormat="1" applyFont="1" applyFill="1" applyBorder="1" applyAlignment="1" applyProtection="1">
      <alignment horizontal="center"/>
      <protection locked="0"/>
    </xf>
    <xf numFmtId="44" fontId="37" fillId="19" borderId="49" xfId="0" applyNumberFormat="1" applyFont="1" applyFill="1" applyBorder="1" applyAlignment="1">
      <alignment horizontal="center" wrapText="1"/>
    </xf>
    <xf numFmtId="44" fontId="37" fillId="19" borderId="49" xfId="2" applyFont="1" applyFill="1" applyBorder="1" applyAlignment="1">
      <alignment horizontal="center" wrapText="1"/>
    </xf>
    <xf numFmtId="0" fontId="20" fillId="0" borderId="0" xfId="0" applyFont="1"/>
    <xf numFmtId="0" fontId="82" fillId="0" borderId="0" xfId="0" applyFont="1" applyAlignment="1">
      <alignment horizontal="right"/>
    </xf>
    <xf numFmtId="0" fontId="21" fillId="5" borderId="76" xfId="0" applyFont="1" applyFill="1" applyBorder="1" applyAlignment="1" applyProtection="1">
      <alignment horizontal="center" vertical="center" wrapText="1"/>
      <protection locked="0"/>
    </xf>
    <xf numFmtId="1" fontId="21" fillId="5" borderId="76" xfId="0" applyNumberFormat="1" applyFont="1" applyFill="1" applyBorder="1" applyAlignment="1" applyProtection="1">
      <alignment horizontal="center" vertical="center" wrapText="1"/>
      <protection locked="0"/>
    </xf>
    <xf numFmtId="0" fontId="20" fillId="0" borderId="2" xfId="0" applyFont="1" applyBorder="1"/>
    <xf numFmtId="0" fontId="20" fillId="0" borderId="3" xfId="0" applyFont="1" applyBorder="1"/>
    <xf numFmtId="0" fontId="20" fillId="0" borderId="8" xfId="0" applyFont="1" applyBorder="1"/>
    <xf numFmtId="0" fontId="21" fillId="0" borderId="7" xfId="0" applyFont="1" applyBorder="1" applyAlignment="1">
      <alignment horizontal="left"/>
    </xf>
    <xf numFmtId="0" fontId="21" fillId="0" borderId="7" xfId="0" applyFont="1" applyBorder="1" applyAlignment="1">
      <alignment horizontal="center"/>
    </xf>
    <xf numFmtId="0" fontId="57" fillId="36" borderId="12" xfId="0" applyFont="1" applyFill="1" applyBorder="1" applyAlignment="1">
      <alignment horizontal="center" vertical="center" wrapText="1"/>
    </xf>
    <xf numFmtId="0" fontId="83" fillId="0" borderId="13" xfId="0" applyFont="1" applyBorder="1" applyAlignment="1">
      <alignment horizontal="center"/>
    </xf>
    <xf numFmtId="0" fontId="21" fillId="0" borderId="0" xfId="0" applyFont="1" applyBorder="1" applyAlignment="1">
      <alignment horizontal="left"/>
    </xf>
    <xf numFmtId="0" fontId="50" fillId="0" borderId="0" xfId="0" applyFont="1" applyAlignment="1">
      <alignment horizontal="left"/>
    </xf>
    <xf numFmtId="0" fontId="34" fillId="0" borderId="15" xfId="0" applyFont="1" applyBorder="1" applyAlignment="1">
      <alignment horizontal="right"/>
    </xf>
    <xf numFmtId="0" fontId="23" fillId="0" borderId="7" xfId="0" applyFont="1" applyBorder="1"/>
    <xf numFmtId="0" fontId="21" fillId="0" borderId="9" xfId="0" applyFont="1" applyBorder="1" applyAlignment="1">
      <alignment horizontal="left" vertical="center"/>
    </xf>
    <xf numFmtId="44" fontId="0" fillId="0" borderId="9" xfId="0" applyNumberFormat="1" applyBorder="1" applyAlignment="1">
      <alignment horizontal="center" vertical="center"/>
    </xf>
    <xf numFmtId="0" fontId="20" fillId="0" borderId="9" xfId="0" applyFont="1" applyBorder="1" applyAlignment="1">
      <alignment horizontal="center" vertical="center"/>
    </xf>
    <xf numFmtId="175" fontId="20" fillId="0" borderId="9" xfId="0" applyNumberFormat="1" applyFont="1" applyBorder="1" applyAlignment="1">
      <alignment horizontal="center" vertical="center"/>
    </xf>
    <xf numFmtId="44" fontId="0" fillId="0" borderId="20" xfId="0" applyNumberFormat="1" applyBorder="1" applyAlignment="1">
      <alignment horizontal="right"/>
    </xf>
    <xf numFmtId="44" fontId="0" fillId="22" borderId="20" xfId="0" applyNumberFormat="1" applyFill="1" applyBorder="1" applyAlignment="1">
      <alignment horizontal="right"/>
    </xf>
    <xf numFmtId="0" fontId="68" fillId="35" borderId="13" xfId="0" applyFont="1" applyFill="1" applyBorder="1" applyAlignment="1">
      <alignment horizontal="center" vertical="center" wrapText="1"/>
    </xf>
    <xf numFmtId="0" fontId="79" fillId="24" borderId="13" xfId="0" applyFont="1" applyFill="1" applyBorder="1" applyAlignment="1">
      <alignment horizontal="center" vertical="center" wrapText="1"/>
    </xf>
    <xf numFmtId="44" fontId="0" fillId="0" borderId="23" xfId="0" applyNumberFormat="1" applyBorder="1" applyAlignment="1">
      <alignment horizontal="right"/>
    </xf>
    <xf numFmtId="44" fontId="0" fillId="29" borderId="64" xfId="0" applyNumberFormat="1" applyFill="1" applyBorder="1" applyAlignment="1">
      <alignment horizontal="right"/>
    </xf>
    <xf numFmtId="44" fontId="0" fillId="22" borderId="61" xfId="0" applyNumberFormat="1" applyFill="1" applyBorder="1" applyAlignment="1">
      <alignment horizontal="right"/>
    </xf>
    <xf numFmtId="44" fontId="0" fillId="29" borderId="65" xfId="0" applyNumberFormat="1" applyFill="1" applyBorder="1" applyAlignment="1">
      <alignment horizontal="right"/>
    </xf>
    <xf numFmtId="44" fontId="0" fillId="22" borderId="32" xfId="0" applyNumberFormat="1" applyFill="1" applyBorder="1" applyAlignment="1">
      <alignment horizontal="right"/>
    </xf>
    <xf numFmtId="0" fontId="21" fillId="0" borderId="7" xfId="0" applyFont="1" applyBorder="1" applyAlignment="1">
      <alignment horizontal="left"/>
    </xf>
    <xf numFmtId="0" fontId="34" fillId="0" borderId="0" xfId="0" applyFont="1" applyAlignment="1">
      <alignment horizontal="left" vertical="top" wrapText="1"/>
    </xf>
    <xf numFmtId="0" fontId="34" fillId="0" borderId="8" xfId="0" applyFont="1" applyBorder="1" applyAlignment="1">
      <alignment horizontal="left" vertical="top" wrapText="1"/>
    </xf>
    <xf numFmtId="0" fontId="23" fillId="0" borderId="0" xfId="0" applyFont="1" applyAlignment="1">
      <alignment horizontal="center"/>
    </xf>
    <xf numFmtId="0" fontId="23" fillId="0" borderId="8" xfId="0" applyFont="1" applyBorder="1" applyAlignment="1">
      <alignment horizontal="center"/>
    </xf>
    <xf numFmtId="0" fontId="34" fillId="0" borderId="0" xfId="0" applyFont="1" applyAlignment="1">
      <alignment horizontal="left" wrapText="1"/>
    </xf>
    <xf numFmtId="0" fontId="34" fillId="0" borderId="8" xfId="0" applyFont="1" applyBorder="1" applyAlignment="1">
      <alignment horizontal="left" wrapText="1"/>
    </xf>
    <xf numFmtId="0" fontId="48" fillId="0" borderId="0" xfId="0" applyFont="1" applyAlignment="1">
      <alignment horizontal="left" vertical="center" wrapText="1"/>
    </xf>
    <xf numFmtId="0" fontId="48" fillId="0" borderId="8" xfId="0" applyFont="1" applyBorder="1" applyAlignment="1">
      <alignment horizontal="left" vertical="center" wrapText="1"/>
    </xf>
    <xf numFmtId="0" fontId="34" fillId="0" borderId="7" xfId="0" applyFont="1" applyBorder="1" applyAlignment="1">
      <alignment horizontal="left" vertical="top" wrapText="1"/>
    </xf>
    <xf numFmtId="0" fontId="63" fillId="0" borderId="0" xfId="0" applyFont="1" applyFill="1" applyBorder="1"/>
    <xf numFmtId="0" fontId="0" fillId="0" borderId="0" xfId="0" applyFill="1" applyBorder="1"/>
    <xf numFmtId="0" fontId="64" fillId="0" borderId="0" xfId="0" applyFont="1" applyFill="1" applyBorder="1" applyAlignment="1">
      <alignment horizontal="center" vertical="center" textRotation="180"/>
    </xf>
    <xf numFmtId="0" fontId="50"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21" fillId="0" borderId="0" xfId="0" applyFont="1" applyAlignment="1">
      <alignment wrapText="1"/>
    </xf>
    <xf numFmtId="44" fontId="34" fillId="0" borderId="0" xfId="0" applyNumberFormat="1" applyFont="1"/>
    <xf numFmtId="44" fontId="21" fillId="0" borderId="8" xfId="0" applyNumberFormat="1" applyFont="1" applyBorder="1"/>
    <xf numFmtId="0" fontId="0" fillId="0" borderId="0" xfId="0"/>
    <xf numFmtId="0" fontId="0" fillId="0" borderId="8" xfId="0" applyBorder="1"/>
    <xf numFmtId="0" fontId="0" fillId="0" borderId="7" xfId="0" applyBorder="1"/>
    <xf numFmtId="0" fontId="23" fillId="0" borderId="7" xfId="0" applyFont="1" applyBorder="1" applyAlignment="1">
      <alignment horizontal="center"/>
    </xf>
    <xf numFmtId="0" fontId="21" fillId="0" borderId="7" xfId="0" applyFont="1" applyBorder="1" applyAlignment="1">
      <alignment horizontal="left" vertical="center"/>
    </xf>
    <xf numFmtId="0" fontId="23" fillId="0" borderId="1" xfId="0" quotePrefix="1" applyFont="1" applyBorder="1"/>
    <xf numFmtId="0" fontId="34" fillId="0" borderId="7" xfId="0" applyFont="1" applyBorder="1" applyAlignment="1">
      <alignment horizontal="left" vertical="center" wrapText="1"/>
    </xf>
    <xf numFmtId="0" fontId="34" fillId="0" borderId="0" xfId="0" applyFont="1" applyAlignment="1">
      <alignment horizontal="left" vertical="center"/>
    </xf>
    <xf numFmtId="0" fontId="34" fillId="0" borderId="8" xfId="0" applyFont="1" applyBorder="1" applyAlignment="1">
      <alignment horizontal="left" vertical="top"/>
    </xf>
    <xf numFmtId="0" fontId="21" fillId="0" borderId="0" xfId="0" quotePrefix="1" applyFont="1" applyAlignment="1">
      <alignment wrapText="1"/>
    </xf>
    <xf numFmtId="0" fontId="21" fillId="0" borderId="8" xfId="0" quotePrefix="1" applyFont="1" applyBorder="1" applyAlignment="1">
      <alignment wrapText="1"/>
    </xf>
    <xf numFmtId="0" fontId="34" fillId="0" borderId="8" xfId="0" applyFont="1" applyBorder="1" applyAlignment="1">
      <alignment horizontal="left" vertical="center" wrapText="1"/>
    </xf>
    <xf numFmtId="0" fontId="85" fillId="20" borderId="7" xfId="10" applyFill="1" applyBorder="1" applyAlignment="1">
      <alignment horizontal="center"/>
    </xf>
    <xf numFmtId="0" fontId="85" fillId="20" borderId="5" xfId="10" applyFill="1" applyBorder="1" applyAlignment="1">
      <alignment horizontal="center"/>
    </xf>
    <xf numFmtId="0" fontId="85" fillId="20" borderId="6" xfId="10" applyFill="1" applyBorder="1" applyAlignment="1">
      <alignment horizontal="center"/>
    </xf>
    <xf numFmtId="0" fontId="88" fillId="0" borderId="7" xfId="0" applyFont="1" applyBorder="1"/>
    <xf numFmtId="176" fontId="11" fillId="20" borderId="0" xfId="0" applyNumberFormat="1" applyFont="1" applyFill="1" applyAlignment="1" applyProtection="1">
      <alignment horizontal="center"/>
      <protection locked="0"/>
    </xf>
    <xf numFmtId="176" fontId="11" fillId="20" borderId="8" xfId="0" applyNumberFormat="1" applyFont="1" applyFill="1" applyBorder="1" applyAlignment="1" applyProtection="1">
      <alignment horizontal="center"/>
      <protection locked="0"/>
    </xf>
    <xf numFmtId="0" fontId="88" fillId="0" borderId="7" xfId="0" applyFont="1" applyBorder="1" applyAlignment="1">
      <alignment horizontal="right"/>
    </xf>
    <xf numFmtId="0" fontId="85" fillId="20" borderId="14" xfId="10" applyFill="1" applyBorder="1" applyAlignment="1">
      <alignment horizontal="center"/>
    </xf>
    <xf numFmtId="0" fontId="85" fillId="20" borderId="15" xfId="10" applyFill="1" applyBorder="1" applyAlignment="1">
      <alignment horizontal="center"/>
    </xf>
    <xf numFmtId="0" fontId="11" fillId="0" borderId="0" xfId="0" applyFont="1" applyProtection="1">
      <protection locked="0"/>
    </xf>
    <xf numFmtId="0" fontId="11" fillId="0" borderId="0" xfId="0" applyFont="1" applyAlignment="1" applyProtection="1">
      <alignment horizontal="center"/>
      <protection locked="0"/>
    </xf>
    <xf numFmtId="0" fontId="86" fillId="20" borderId="0" xfId="0" applyFont="1" applyFill="1"/>
    <xf numFmtId="0" fontId="92" fillId="0" borderId="0" xfId="0" applyFont="1"/>
    <xf numFmtId="0" fontId="92" fillId="0" borderId="8" xfId="0" applyFont="1" applyBorder="1"/>
    <xf numFmtId="0" fontId="92" fillId="0" borderId="7" xfId="0" applyFont="1" applyBorder="1"/>
    <xf numFmtId="0" fontId="93" fillId="0" borderId="78" xfId="0" applyFont="1" applyBorder="1" applyAlignment="1">
      <alignment horizontal="right" vertical="center" wrapText="1"/>
    </xf>
    <xf numFmtId="0" fontId="93" fillId="0" borderId="32" xfId="0" applyFont="1" applyBorder="1" applyAlignment="1">
      <alignment horizontal="right" vertical="center" wrapText="1"/>
    </xf>
    <xf numFmtId="0" fontId="93" fillId="0" borderId="19" xfId="0" applyFont="1" applyBorder="1" applyAlignment="1">
      <alignment horizontal="right" vertical="center" wrapText="1"/>
    </xf>
    <xf numFmtId="0" fontId="93" fillId="0" borderId="20" xfId="0" applyFont="1" applyBorder="1" applyAlignment="1">
      <alignment horizontal="left" vertical="center" wrapText="1"/>
    </xf>
    <xf numFmtId="0" fontId="93" fillId="26" borderId="20" xfId="0" applyFont="1" applyFill="1" applyBorder="1" applyAlignment="1" applyProtection="1">
      <alignment horizontal="left" vertical="center" wrapText="1"/>
      <protection locked="0"/>
    </xf>
    <xf numFmtId="0" fontId="93" fillId="26" borderId="21" xfId="0" applyFont="1" applyFill="1" applyBorder="1" applyAlignment="1" applyProtection="1">
      <alignment horizontal="left" vertical="center" wrapText="1"/>
      <protection locked="0"/>
    </xf>
    <xf numFmtId="0" fontId="93" fillId="0" borderId="7" xfId="0" applyFont="1" applyBorder="1" applyAlignment="1" applyProtection="1">
      <alignment vertical="center" wrapText="1"/>
      <protection locked="0"/>
    </xf>
    <xf numFmtId="0" fontId="93" fillId="0" borderId="0" xfId="0" applyFont="1" applyAlignment="1" applyProtection="1">
      <alignment vertical="center" wrapText="1"/>
      <protection locked="0"/>
    </xf>
    <xf numFmtId="0" fontId="93" fillId="0" borderId="8" xfId="0" applyFont="1" applyBorder="1" applyAlignment="1" applyProtection="1">
      <alignment vertical="center" wrapText="1"/>
      <protection locked="0"/>
    </xf>
    <xf numFmtId="0" fontId="93" fillId="26" borderId="27" xfId="0" applyFont="1" applyFill="1" applyBorder="1" applyAlignment="1" applyProtection="1">
      <alignment vertical="center" wrapText="1"/>
      <protection locked="0"/>
    </xf>
    <xf numFmtId="0" fontId="93" fillId="26" borderId="28" xfId="0" applyFont="1" applyFill="1" applyBorder="1" applyAlignment="1" applyProtection="1">
      <alignment vertical="center" wrapText="1"/>
      <protection locked="0"/>
    </xf>
    <xf numFmtId="0" fontId="93" fillId="26" borderId="29" xfId="0" applyFont="1" applyFill="1" applyBorder="1" applyAlignment="1" applyProtection="1">
      <alignment vertical="center" wrapText="1"/>
      <protection locked="0"/>
    </xf>
    <xf numFmtId="0" fontId="95" fillId="0" borderId="14" xfId="0" applyFont="1" applyBorder="1" applyAlignment="1" applyProtection="1">
      <alignment horizontal="right" wrapText="1"/>
      <protection locked="0"/>
    </xf>
    <xf numFmtId="0" fontId="95" fillId="0" borderId="15" xfId="0" applyFont="1" applyBorder="1" applyAlignment="1" applyProtection="1">
      <alignment wrapText="1"/>
      <protection locked="0"/>
    </xf>
    <xf numFmtId="0" fontId="96" fillId="0" borderId="7" xfId="0" applyFont="1" applyBorder="1" applyAlignment="1" applyProtection="1">
      <alignment vertical="center" wrapText="1"/>
      <protection locked="0"/>
    </xf>
    <xf numFmtId="0" fontId="96" fillId="0" borderId="0" xfId="0" applyFont="1" applyAlignment="1" applyProtection="1">
      <alignment vertical="center" wrapText="1"/>
      <protection locked="0"/>
    </xf>
    <xf numFmtId="0" fontId="96" fillId="0" borderId="8" xfId="0" applyFont="1" applyBorder="1" applyAlignment="1" applyProtection="1">
      <alignment vertical="center" wrapText="1"/>
      <protection locked="0"/>
    </xf>
    <xf numFmtId="0" fontId="91" fillId="26" borderId="30" xfId="0" applyFont="1" applyFill="1" applyBorder="1" applyAlignment="1">
      <alignment horizontal="center" vertical="center" wrapText="1"/>
    </xf>
    <xf numFmtId="0" fontId="91" fillId="26" borderId="28" xfId="0" applyFont="1" applyFill="1" applyBorder="1" applyAlignment="1">
      <alignment horizontal="center" vertical="center" wrapText="1"/>
    </xf>
    <xf numFmtId="0" fontId="91" fillId="26" borderId="29" xfId="0" applyFont="1" applyFill="1" applyBorder="1" applyAlignment="1">
      <alignment horizontal="center" vertical="center" wrapText="1"/>
    </xf>
    <xf numFmtId="0" fontId="95" fillId="0" borderId="19" xfId="0" applyFont="1" applyBorder="1" applyAlignment="1">
      <alignment horizontal="right" vertical="center" wrapText="1"/>
    </xf>
    <xf numFmtId="0" fontId="95" fillId="20" borderId="25" xfId="0" applyFont="1" applyFill="1" applyBorder="1" applyAlignment="1">
      <alignment horizontal="center" vertical="center" wrapText="1"/>
    </xf>
    <xf numFmtId="0" fontId="91" fillId="20" borderId="28" xfId="0" applyFont="1" applyFill="1" applyBorder="1" applyAlignment="1">
      <alignment horizontal="center" vertical="center" wrapText="1"/>
    </xf>
    <xf numFmtId="0" fontId="91" fillId="20" borderId="29" xfId="0" applyFont="1" applyFill="1" applyBorder="1" applyAlignment="1">
      <alignment horizontal="center" vertical="center" wrapText="1"/>
    </xf>
    <xf numFmtId="0" fontId="92" fillId="0" borderId="72" xfId="0" applyFont="1" applyBorder="1"/>
    <xf numFmtId="0" fontId="0" fillId="0" borderId="0" xfId="0"/>
    <xf numFmtId="0" fontId="0" fillId="0" borderId="8" xfId="0" applyBorder="1"/>
    <xf numFmtId="0" fontId="95" fillId="0" borderId="14" xfId="0" applyFont="1" applyBorder="1" applyAlignment="1" applyProtection="1">
      <alignment wrapText="1"/>
      <protection locked="0"/>
    </xf>
    <xf numFmtId="0" fontId="95" fillId="0" borderId="13" xfId="0" applyFont="1" applyBorder="1" applyAlignment="1" applyProtection="1">
      <alignment horizontal="right" wrapText="1"/>
      <protection locked="0"/>
    </xf>
    <xf numFmtId="0" fontId="91" fillId="26" borderId="35" xfId="0" applyFont="1" applyFill="1" applyBorder="1" applyAlignment="1" applyProtection="1">
      <alignment wrapText="1"/>
      <protection locked="0"/>
    </xf>
    <xf numFmtId="174" fontId="91" fillId="26" borderId="37" xfId="0" applyNumberFormat="1" applyFont="1" applyFill="1" applyBorder="1" applyAlignment="1" applyProtection="1">
      <alignment wrapText="1"/>
      <protection locked="0"/>
    </xf>
    <xf numFmtId="0" fontId="0" fillId="0" borderId="8" xfId="0" applyBorder="1"/>
    <xf numFmtId="0" fontId="34" fillId="0" borderId="0" xfId="0" applyFont="1" applyBorder="1" applyAlignment="1" applyProtection="1">
      <alignment horizontal="left" vertical="center" wrapText="1"/>
    </xf>
    <xf numFmtId="0" fontId="34" fillId="0" borderId="20" xfId="0" applyFont="1" applyBorder="1" applyAlignment="1" applyProtection="1">
      <alignment horizontal="left" vertical="center" wrapText="1"/>
    </xf>
    <xf numFmtId="165" fontId="34" fillId="12" borderId="45" xfId="0" applyNumberFormat="1" applyFont="1" applyFill="1" applyBorder="1" applyAlignment="1" applyProtection="1">
      <alignment horizontal="center" vertical="center" wrapText="1"/>
      <protection locked="0"/>
    </xf>
    <xf numFmtId="0" fontId="48" fillId="0" borderId="0" xfId="0" applyFont="1" applyBorder="1" applyAlignment="1">
      <alignment vertical="top" wrapText="1"/>
    </xf>
    <xf numFmtId="0" fontId="48" fillId="0" borderId="0" xfId="0" applyFont="1" applyBorder="1"/>
    <xf numFmtId="0" fontId="48" fillId="0" borderId="0" xfId="0" applyFont="1" applyBorder="1" applyAlignment="1">
      <alignment horizontal="left" vertical="top" wrapText="1"/>
    </xf>
    <xf numFmtId="0" fontId="34" fillId="0" borderId="4" xfId="0" applyFont="1" applyBorder="1" applyAlignment="1">
      <alignment horizontal="center" vertical="center"/>
    </xf>
    <xf numFmtId="0" fontId="48" fillId="0" borderId="5" xfId="0" applyFont="1" applyBorder="1" applyAlignment="1">
      <alignment horizontal="left" vertical="top" wrapText="1"/>
    </xf>
    <xf numFmtId="0" fontId="48" fillId="0" borderId="5" xfId="0" applyFont="1" applyBorder="1" applyAlignment="1">
      <alignment vertical="top" wrapText="1"/>
    </xf>
    <xf numFmtId="0" fontId="20" fillId="0" borderId="0" xfId="0" applyFont="1" applyBorder="1" applyAlignment="1">
      <alignment horizontal="left"/>
    </xf>
    <xf numFmtId="14" fontId="93" fillId="26" borderId="21" xfId="0" applyNumberFormat="1" applyFont="1" applyFill="1" applyBorder="1" applyAlignment="1" applyProtection="1">
      <alignment horizontal="left" vertical="center" wrapText="1"/>
      <protection locked="0"/>
    </xf>
    <xf numFmtId="0" fontId="93" fillId="26" borderId="33" xfId="0" applyFont="1" applyFill="1" applyBorder="1" applyAlignment="1" applyProtection="1">
      <alignment horizontal="center" vertical="center" wrapText="1"/>
      <protection locked="0"/>
    </xf>
    <xf numFmtId="0" fontId="93" fillId="26" borderId="32" xfId="0" applyFont="1" applyFill="1" applyBorder="1" applyAlignment="1" applyProtection="1">
      <alignment horizontal="center" vertical="center" wrapText="1"/>
      <protection locked="0"/>
    </xf>
    <xf numFmtId="0" fontId="93" fillId="26" borderId="20" xfId="0" applyFont="1" applyFill="1" applyBorder="1" applyAlignment="1" applyProtection="1">
      <alignment horizontal="center" vertical="center" wrapText="1"/>
      <protection locked="0"/>
    </xf>
    <xf numFmtId="0" fontId="20" fillId="20" borderId="5" xfId="0" applyFont="1" applyFill="1" applyBorder="1" applyAlignment="1">
      <alignment horizontal="center"/>
    </xf>
    <xf numFmtId="0" fontId="97" fillId="20" borderId="5" xfId="11" applyFill="1" applyBorder="1" applyAlignment="1">
      <alignment horizontal="center"/>
    </xf>
    <xf numFmtId="0" fontId="85" fillId="17" borderId="13" xfId="10" applyFill="1" applyBorder="1" applyAlignment="1">
      <alignment horizontal="center"/>
    </xf>
    <xf numFmtId="0" fontId="85" fillId="17" borderId="14" xfId="10" applyFill="1" applyBorder="1" applyAlignment="1">
      <alignment horizontal="center"/>
    </xf>
    <xf numFmtId="0" fontId="85" fillId="17" borderId="15" xfId="10" applyFill="1" applyBorder="1" applyAlignment="1">
      <alignment horizontal="center"/>
    </xf>
    <xf numFmtId="14" fontId="89" fillId="18" borderId="13" xfId="0" applyNumberFormat="1" applyFont="1" applyFill="1" applyBorder="1" applyAlignment="1" applyProtection="1">
      <alignment horizontal="left"/>
      <protection locked="0"/>
    </xf>
    <xf numFmtId="14" fontId="89" fillId="18" borderId="15" xfId="0" applyNumberFormat="1" applyFont="1" applyFill="1" applyBorder="1" applyAlignment="1" applyProtection="1">
      <alignment horizontal="left"/>
      <protection locked="0"/>
    </xf>
    <xf numFmtId="0" fontId="90" fillId="18" borderId="13" xfId="0" applyFont="1" applyFill="1" applyBorder="1" applyAlignment="1" applyProtection="1">
      <alignment horizontal="left"/>
      <protection locked="0"/>
    </xf>
    <xf numFmtId="0" fontId="90" fillId="18" borderId="15" xfId="0" applyFont="1" applyFill="1" applyBorder="1" applyAlignment="1" applyProtection="1">
      <alignment horizontal="left"/>
      <protection locked="0"/>
    </xf>
    <xf numFmtId="14" fontId="89" fillId="18" borderId="4" xfId="0" applyNumberFormat="1" applyFont="1" applyFill="1" applyBorder="1" applyAlignment="1" applyProtection="1">
      <alignment horizontal="left"/>
      <protection locked="0"/>
    </xf>
    <xf numFmtId="14" fontId="89" fillId="18" borderId="6" xfId="0" applyNumberFormat="1" applyFont="1" applyFill="1" applyBorder="1" applyAlignment="1" applyProtection="1">
      <alignment horizontal="left"/>
      <protection locked="0"/>
    </xf>
    <xf numFmtId="0" fontId="53" fillId="32" borderId="1" xfId="0" applyFont="1" applyFill="1" applyBorder="1" applyAlignment="1">
      <alignment horizontal="center" vertical="top" wrapText="1"/>
    </xf>
    <xf numFmtId="0" fontId="0" fillId="32" borderId="2" xfId="0" applyFill="1" applyBorder="1" applyAlignment="1">
      <alignment horizontal="center" vertical="top" wrapText="1"/>
    </xf>
    <xf numFmtId="0" fontId="0" fillId="32" borderId="3" xfId="0" applyFill="1" applyBorder="1" applyAlignment="1">
      <alignment horizontal="center" vertical="top" wrapText="1"/>
    </xf>
    <xf numFmtId="0" fontId="53" fillId="32" borderId="4" xfId="0" applyFont="1" applyFill="1" applyBorder="1" applyAlignment="1">
      <alignment horizontal="center" vertical="top" wrapText="1"/>
    </xf>
    <xf numFmtId="0" fontId="53" fillId="32" borderId="5" xfId="0" applyFont="1" applyFill="1" applyBorder="1" applyAlignment="1">
      <alignment horizontal="center" vertical="top" wrapText="1"/>
    </xf>
    <xf numFmtId="0" fontId="53" fillId="32" borderId="6" xfId="0" applyFont="1" applyFill="1" applyBorder="1" applyAlignment="1">
      <alignment horizontal="center" vertical="top" wrapText="1"/>
    </xf>
    <xf numFmtId="0" fontId="9" fillId="0" borderId="1" xfId="0" applyFont="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9" fillId="0" borderId="7" xfId="0" applyFont="1" applyBorder="1" applyAlignment="1">
      <alignment horizontal="center" vertical="top" wrapText="1"/>
    </xf>
    <xf numFmtId="0" fontId="0" fillId="0" borderId="0" xfId="0" applyAlignment="1">
      <alignment horizontal="center" vertical="top" wrapText="1"/>
    </xf>
    <xf numFmtId="0" fontId="0" fillId="0" borderId="8" xfId="0" applyBorder="1" applyAlignment="1">
      <alignment horizontal="center" vertical="top" wrapText="1"/>
    </xf>
    <xf numFmtId="49" fontId="9" fillId="0" borderId="4" xfId="0" applyNumberFormat="1" applyFont="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87" fillId="32" borderId="13" xfId="0" applyFont="1" applyFill="1" applyBorder="1" applyAlignment="1">
      <alignment horizontal="center" vertical="top" wrapText="1"/>
    </xf>
    <xf numFmtId="0" fontId="86" fillId="32" borderId="14" xfId="0" applyFont="1" applyFill="1" applyBorder="1" applyAlignment="1">
      <alignment horizontal="center" vertical="top" wrapText="1"/>
    </xf>
    <xf numFmtId="0" fontId="86" fillId="32" borderId="15" xfId="0" applyFont="1" applyFill="1" applyBorder="1" applyAlignment="1">
      <alignment horizontal="center" vertical="top" wrapText="1"/>
    </xf>
    <xf numFmtId="0" fontId="57" fillId="4" borderId="10" xfId="0" applyFont="1" applyFill="1" applyBorder="1" applyAlignment="1">
      <alignment vertical="center" wrapText="1"/>
    </xf>
    <xf numFmtId="0" fontId="57" fillId="4" borderId="12" xfId="0" applyFont="1" applyFill="1" applyBorder="1" applyAlignment="1">
      <alignment vertical="center" wrapText="1"/>
    </xf>
    <xf numFmtId="0" fontId="57" fillId="34" borderId="10" xfId="0" applyFont="1" applyFill="1" applyBorder="1" applyAlignment="1">
      <alignment horizontal="center" vertical="center" wrapText="1"/>
    </xf>
    <xf numFmtId="0" fontId="57" fillId="34" borderId="12" xfId="0" applyFont="1" applyFill="1" applyBorder="1" applyAlignment="1">
      <alignment horizontal="center" vertical="center" wrapText="1"/>
    </xf>
    <xf numFmtId="0" fontId="57" fillId="36" borderId="10" xfId="0" applyFont="1" applyFill="1" applyBorder="1" applyAlignment="1">
      <alignment horizontal="center" vertical="center" wrapText="1"/>
    </xf>
    <xf numFmtId="0" fontId="57" fillId="36" borderId="11" xfId="0" applyFont="1" applyFill="1" applyBorder="1" applyAlignment="1">
      <alignment horizontal="center" vertical="center" wrapText="1"/>
    </xf>
    <xf numFmtId="0" fontId="57" fillId="36" borderId="12"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57" fillId="34" borderId="11" xfId="0" applyFont="1" applyFill="1" applyBorder="1" applyAlignment="1">
      <alignment horizontal="center" vertical="center" wrapText="1"/>
    </xf>
    <xf numFmtId="0" fontId="0" fillId="0" borderId="0" xfId="0" applyAlignment="1">
      <alignment horizontal="left" vertical="top" wrapText="1" indent="2"/>
    </xf>
    <xf numFmtId="0" fontId="0" fillId="35" borderId="10"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23" fillId="20" borderId="10" xfId="0" applyFont="1" applyFill="1" applyBorder="1" applyAlignment="1">
      <alignment horizontal="center" vertical="center" wrapText="1"/>
    </xf>
    <xf numFmtId="0" fontId="23" fillId="20" borderId="12" xfId="0" applyFont="1" applyFill="1" applyBorder="1" applyAlignment="1">
      <alignment horizontal="center" vertical="center" wrapText="1"/>
    </xf>
    <xf numFmtId="0" fontId="9"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0" fillId="20" borderId="10" xfId="0" applyFill="1" applyBorder="1" applyAlignment="1">
      <alignment vertical="center" wrapText="1"/>
    </xf>
    <xf numFmtId="0" fontId="0" fillId="20" borderId="12" xfId="0" applyFill="1" applyBorder="1" applyAlignment="1">
      <alignment vertical="center" wrapText="1"/>
    </xf>
    <xf numFmtId="0" fontId="53"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53"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0" xfId="0" applyFont="1" applyAlignment="1">
      <alignment horizontal="center" vertical="top" wrapText="1"/>
    </xf>
    <xf numFmtId="0" fontId="2" fillId="0" borderId="8" xfId="0" applyFont="1" applyBorder="1" applyAlignment="1">
      <alignment horizontal="center" vertical="top" wrapText="1"/>
    </xf>
    <xf numFmtId="0" fontId="0" fillId="20" borderId="10" xfId="0" applyFont="1" applyFill="1" applyBorder="1" applyAlignment="1">
      <alignment vertical="center" wrapText="1"/>
    </xf>
    <xf numFmtId="0" fontId="0" fillId="20" borderId="12" xfId="0" applyFont="1" applyFill="1" applyBorder="1" applyAlignment="1">
      <alignment vertical="center" wrapText="1"/>
    </xf>
    <xf numFmtId="0" fontId="57" fillId="33" borderId="10" xfId="0" applyFont="1" applyFill="1" applyBorder="1" applyAlignment="1">
      <alignment horizontal="center" vertical="center" wrapText="1"/>
    </xf>
    <xf numFmtId="0" fontId="57" fillId="33" borderId="11" xfId="0" applyFont="1" applyFill="1" applyBorder="1" applyAlignment="1">
      <alignment horizontal="center" vertical="center" wrapText="1"/>
    </xf>
    <xf numFmtId="0" fontId="57" fillId="33" borderId="12" xfId="0" applyFont="1" applyFill="1" applyBorder="1" applyAlignment="1">
      <alignment horizontal="center"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65" fillId="26" borderId="3" xfId="0" applyFont="1" applyFill="1" applyBorder="1" applyAlignment="1">
      <alignment horizontal="center" vertical="center"/>
    </xf>
    <xf numFmtId="0" fontId="65" fillId="26" borderId="6" xfId="0" applyFont="1" applyFill="1" applyBorder="1" applyAlignment="1">
      <alignment horizontal="center" vertical="center"/>
    </xf>
    <xf numFmtId="0" fontId="66" fillId="19" borderId="1" xfId="0" applyFont="1" applyFill="1" applyBorder="1" applyAlignment="1">
      <alignment horizontal="center" vertical="center" wrapText="1"/>
    </xf>
    <xf numFmtId="0" fontId="66" fillId="19" borderId="2" xfId="0" applyFont="1" applyFill="1" applyBorder="1" applyAlignment="1">
      <alignment horizontal="center" vertical="center" wrapText="1"/>
    </xf>
    <xf numFmtId="0" fontId="66" fillId="19" borderId="3" xfId="0" applyFont="1" applyFill="1" applyBorder="1" applyAlignment="1">
      <alignment horizontal="center" vertical="center" wrapText="1"/>
    </xf>
    <xf numFmtId="0" fontId="66" fillId="19" borderId="4" xfId="0" applyFont="1" applyFill="1" applyBorder="1" applyAlignment="1">
      <alignment horizontal="center" vertical="center" wrapText="1"/>
    </xf>
    <xf numFmtId="0" fontId="66" fillId="19" borderId="5" xfId="0" applyFont="1" applyFill="1" applyBorder="1" applyAlignment="1">
      <alignment horizontal="center" vertical="center" wrapText="1"/>
    </xf>
    <xf numFmtId="0" fontId="66" fillId="19" borderId="6" xfId="0" applyFont="1" applyFill="1" applyBorder="1" applyAlignment="1">
      <alignment horizontal="center" vertical="center" wrapText="1"/>
    </xf>
    <xf numFmtId="0" fontId="21" fillId="0" borderId="27" xfId="0" applyFont="1" applyBorder="1" applyAlignment="1">
      <alignment horizontal="left"/>
    </xf>
    <xf numFmtId="0" fontId="21" fillId="0" borderId="28" xfId="0" applyFont="1" applyBorder="1" applyAlignment="1">
      <alignment horizontal="left"/>
    </xf>
    <xf numFmtId="0" fontId="21" fillId="0" borderId="52" xfId="0" applyFont="1" applyBorder="1" applyAlignment="1">
      <alignment horizontal="left"/>
    </xf>
    <xf numFmtId="44" fontId="0" fillId="0" borderId="20" xfId="0" applyNumberFormat="1" applyBorder="1" applyAlignment="1">
      <alignment horizontal="right"/>
    </xf>
    <xf numFmtId="0" fontId="0" fillId="0" borderId="20" xfId="0" applyBorder="1" applyAlignment="1">
      <alignment horizontal="right"/>
    </xf>
    <xf numFmtId="0" fontId="0" fillId="0" borderId="21" xfId="0" applyBorder="1" applyAlignment="1">
      <alignment horizontal="right"/>
    </xf>
    <xf numFmtId="0" fontId="21" fillId="22" borderId="30" xfId="0" applyFont="1" applyFill="1" applyBorder="1" applyAlignment="1">
      <alignment horizontal="left"/>
    </xf>
    <xf numFmtId="0" fontId="21" fillId="22" borderId="31" xfId="0" applyFont="1" applyFill="1" applyBorder="1" applyAlignment="1">
      <alignment horizontal="left"/>
    </xf>
    <xf numFmtId="0" fontId="21" fillId="22" borderId="38" xfId="0" applyFont="1" applyFill="1" applyBorder="1" applyAlignment="1">
      <alignment horizontal="left"/>
    </xf>
    <xf numFmtId="44" fontId="0" fillId="22" borderId="32" xfId="0" applyNumberFormat="1" applyFill="1" applyBorder="1" applyAlignment="1">
      <alignment horizontal="right"/>
    </xf>
    <xf numFmtId="0" fontId="0" fillId="22" borderId="32" xfId="0" applyFill="1" applyBorder="1" applyAlignment="1">
      <alignment horizontal="right"/>
    </xf>
    <xf numFmtId="0" fontId="0" fillId="22" borderId="33" xfId="0" applyFill="1" applyBorder="1" applyAlignment="1">
      <alignment horizontal="right"/>
    </xf>
    <xf numFmtId="0" fontId="21" fillId="22" borderId="25" xfId="0" applyFont="1" applyFill="1" applyBorder="1" applyAlignment="1">
      <alignment horizontal="left"/>
    </xf>
    <xf numFmtId="0" fontId="21" fillId="22" borderId="26" xfId="0" applyFont="1" applyFill="1" applyBorder="1" applyAlignment="1">
      <alignment horizontal="left"/>
    </xf>
    <xf numFmtId="0" fontId="21" fillId="22" borderId="40" xfId="0" applyFont="1" applyFill="1" applyBorder="1" applyAlignment="1">
      <alignment horizontal="left"/>
    </xf>
    <xf numFmtId="44" fontId="0" fillId="22" borderId="61" xfId="0" applyNumberFormat="1" applyFill="1" applyBorder="1" applyAlignment="1">
      <alignment horizontal="right"/>
    </xf>
    <xf numFmtId="0" fontId="0" fillId="22" borderId="61" xfId="0" applyFill="1" applyBorder="1" applyAlignment="1">
      <alignment horizontal="right"/>
    </xf>
    <xf numFmtId="0" fontId="0" fillId="22" borderId="53" xfId="0" applyFill="1" applyBorder="1" applyAlignment="1">
      <alignment horizontal="right"/>
    </xf>
    <xf numFmtId="0" fontId="21" fillId="0" borderId="27" xfId="0" applyFont="1" applyBorder="1" applyAlignment="1">
      <alignment horizontal="left" wrapText="1"/>
    </xf>
    <xf numFmtId="0" fontId="21" fillId="0" borderId="28" xfId="0" applyFont="1" applyBorder="1" applyAlignment="1">
      <alignment horizontal="left" wrapText="1"/>
    </xf>
    <xf numFmtId="0" fontId="21" fillId="0" borderId="52" xfId="0" applyFont="1" applyBorder="1" applyAlignment="1">
      <alignment horizontal="left" wrapText="1"/>
    </xf>
    <xf numFmtId="0" fontId="34" fillId="28" borderId="28" xfId="0" applyFont="1" applyFill="1" applyBorder="1" applyAlignment="1">
      <alignment horizontal="center"/>
    </xf>
    <xf numFmtId="0" fontId="34" fillId="28" borderId="29" xfId="0" applyFont="1" applyFill="1" applyBorder="1" applyAlignment="1">
      <alignment horizontal="center"/>
    </xf>
    <xf numFmtId="0" fontId="21" fillId="0" borderId="1" xfId="0" applyFont="1" applyBorder="1" applyAlignment="1">
      <alignment horizontal="left" wrapText="1"/>
    </xf>
    <xf numFmtId="0" fontId="21" fillId="0" borderId="2" xfId="0" applyFont="1" applyBorder="1" applyAlignment="1">
      <alignment horizontal="left" wrapText="1"/>
    </xf>
    <xf numFmtId="0" fontId="21" fillId="29" borderId="7" xfId="0" applyFont="1" applyFill="1" applyBorder="1" applyAlignment="1">
      <alignment horizontal="left" wrapText="1"/>
    </xf>
    <xf numFmtId="0" fontId="21" fillId="29" borderId="0" xfId="0" applyFont="1" applyFill="1" applyBorder="1" applyAlignment="1">
      <alignment horizontal="left" wrapText="1"/>
    </xf>
    <xf numFmtId="44" fontId="0" fillId="29" borderId="61" xfId="0" applyNumberFormat="1" applyFill="1" applyBorder="1" applyAlignment="1">
      <alignment horizontal="right"/>
    </xf>
    <xf numFmtId="0" fontId="0" fillId="29" borderId="61" xfId="0" applyFill="1" applyBorder="1" applyAlignment="1">
      <alignment horizontal="right"/>
    </xf>
    <xf numFmtId="44" fontId="0" fillId="29" borderId="65" xfId="0" applyNumberFormat="1" applyFill="1" applyBorder="1" applyAlignment="1">
      <alignment horizontal="right"/>
    </xf>
    <xf numFmtId="0" fontId="0" fillId="29" borderId="71" xfId="0" applyFill="1" applyBorder="1" applyAlignment="1">
      <alignment horizontal="right"/>
    </xf>
    <xf numFmtId="0" fontId="21" fillId="27" borderId="13" xfId="0" applyFont="1" applyFill="1" applyBorder="1" applyAlignment="1">
      <alignment horizontal="center" vertical="center" wrapText="1"/>
    </xf>
    <xf numFmtId="0" fontId="21" fillId="27" borderId="15" xfId="0" applyFont="1" applyFill="1" applyBorder="1" applyAlignment="1">
      <alignment horizontal="center" vertical="center" wrapText="1"/>
    </xf>
    <xf numFmtId="0" fontId="34" fillId="28" borderId="49" xfId="0" applyFont="1" applyFill="1" applyBorder="1" applyAlignment="1">
      <alignment horizontal="center"/>
    </xf>
    <xf numFmtId="0" fontId="34" fillId="28" borderId="17" xfId="0" applyFont="1" applyFill="1" applyBorder="1" applyAlignment="1">
      <alignment horizontal="center"/>
    </xf>
    <xf numFmtId="0" fontId="34" fillId="28" borderId="18" xfId="0" applyFont="1" applyFill="1" applyBorder="1" applyAlignment="1">
      <alignment horizontal="center"/>
    </xf>
    <xf numFmtId="0" fontId="21" fillId="0" borderId="13" xfId="0" applyFont="1" applyBorder="1" applyAlignment="1">
      <alignment horizontal="left"/>
    </xf>
    <xf numFmtId="0" fontId="21" fillId="0" borderId="14" xfId="0" applyFont="1" applyBorder="1" applyAlignment="1">
      <alignment horizontal="left"/>
    </xf>
    <xf numFmtId="0" fontId="21" fillId="0" borderId="15" xfId="0" applyFont="1" applyBorder="1" applyAlignment="1">
      <alignment horizontal="left"/>
    </xf>
    <xf numFmtId="0" fontId="21" fillId="0" borderId="62" xfId="0" applyFont="1" applyBorder="1" applyAlignment="1">
      <alignment horizontal="left" wrapText="1"/>
    </xf>
    <xf numFmtId="0" fontId="21" fillId="0" borderId="48" xfId="0" applyFont="1" applyBorder="1" applyAlignment="1">
      <alignment horizontal="left" wrapText="1"/>
    </xf>
    <xf numFmtId="44" fontId="0" fillId="0" borderId="23" xfId="0" applyNumberFormat="1" applyBorder="1" applyAlignment="1">
      <alignment horizontal="right"/>
    </xf>
    <xf numFmtId="0" fontId="0" fillId="0" borderId="23" xfId="0" applyBorder="1" applyAlignment="1">
      <alignment horizontal="right"/>
    </xf>
    <xf numFmtId="0" fontId="0" fillId="0" borderId="24" xfId="0" applyBorder="1" applyAlignment="1">
      <alignment horizontal="right"/>
    </xf>
    <xf numFmtId="0" fontId="21" fillId="29" borderId="4" xfId="0" applyFont="1" applyFill="1" applyBorder="1" applyAlignment="1">
      <alignment horizontal="left" wrapText="1"/>
    </xf>
    <xf numFmtId="0" fontId="21" fillId="29" borderId="5" xfId="0" applyFont="1" applyFill="1" applyBorder="1" applyAlignment="1">
      <alignment horizontal="left" wrapText="1"/>
    </xf>
    <xf numFmtId="44" fontId="0" fillId="29" borderId="64" xfId="0" applyNumberFormat="1" applyFill="1" applyBorder="1" applyAlignment="1">
      <alignment horizontal="right"/>
    </xf>
    <xf numFmtId="0" fontId="0" fillId="29" borderId="64" xfId="0" applyFill="1" applyBorder="1" applyAlignment="1">
      <alignment horizontal="right"/>
    </xf>
    <xf numFmtId="0" fontId="0" fillId="29" borderId="56" xfId="0" applyFill="1" applyBorder="1" applyAlignment="1">
      <alignment horizontal="right"/>
    </xf>
    <xf numFmtId="0" fontId="21" fillId="28" borderId="13" xfId="0" applyFont="1" applyFill="1" applyBorder="1" applyAlignment="1">
      <alignment horizontal="center"/>
    </xf>
    <xf numFmtId="0" fontId="21" fillId="28" borderId="14" xfId="0" applyFont="1" applyFill="1" applyBorder="1" applyAlignment="1">
      <alignment horizontal="center"/>
    </xf>
    <xf numFmtId="0" fontId="21" fillId="28" borderId="15" xfId="0" applyFont="1" applyFill="1" applyBorder="1" applyAlignment="1">
      <alignment horizontal="center"/>
    </xf>
    <xf numFmtId="0" fontId="37" fillId="30" borderId="7" xfId="0" applyFont="1" applyFill="1" applyBorder="1" applyAlignment="1">
      <alignment horizontal="left" vertical="center" wrapText="1"/>
    </xf>
    <xf numFmtId="0" fontId="37" fillId="30" borderId="0" xfId="0" applyFont="1" applyFill="1" applyBorder="1" applyAlignment="1">
      <alignment horizontal="left" vertical="center" wrapText="1"/>
    </xf>
    <xf numFmtId="0" fontId="37" fillId="30" borderId="8" xfId="0" applyFont="1" applyFill="1" applyBorder="1" applyAlignment="1">
      <alignment horizontal="left" vertical="center" wrapText="1"/>
    </xf>
    <xf numFmtId="0" fontId="21" fillId="30" borderId="30" xfId="0" applyFont="1" applyFill="1" applyBorder="1" applyAlignment="1">
      <alignment horizontal="center" vertical="center"/>
    </xf>
    <xf numFmtId="0" fontId="21" fillId="30" borderId="31" xfId="0" applyFont="1" applyFill="1" applyBorder="1" applyAlignment="1">
      <alignment horizontal="center" vertical="center"/>
    </xf>
    <xf numFmtId="0" fontId="21" fillId="30" borderId="7" xfId="0" applyFont="1" applyFill="1" applyBorder="1" applyAlignment="1">
      <alignment horizontal="center" vertical="center"/>
    </xf>
    <xf numFmtId="0" fontId="21" fillId="30" borderId="0" xfId="0" applyFont="1" applyFill="1" applyBorder="1" applyAlignment="1">
      <alignment horizontal="center" vertical="center"/>
    </xf>
    <xf numFmtId="0" fontId="21" fillId="18" borderId="39" xfId="0" applyFont="1" applyFill="1" applyBorder="1" applyAlignment="1" applyProtection="1">
      <alignment horizontal="center" vertical="center"/>
      <protection locked="0"/>
    </xf>
    <xf numFmtId="0" fontId="21" fillId="18" borderId="38" xfId="0" applyFont="1" applyFill="1" applyBorder="1" applyAlignment="1" applyProtection="1">
      <alignment horizontal="center" vertical="center"/>
      <protection locked="0"/>
    </xf>
    <xf numFmtId="0" fontId="21" fillId="18" borderId="43" xfId="0" applyFont="1" applyFill="1" applyBorder="1" applyAlignment="1" applyProtection="1">
      <alignment horizontal="center" vertical="center"/>
      <protection locked="0"/>
    </xf>
    <xf numFmtId="0" fontId="21" fillId="18" borderId="73" xfId="0" applyFont="1" applyFill="1" applyBorder="1" applyAlignment="1" applyProtection="1">
      <alignment horizontal="center" vertical="center"/>
      <protection locked="0"/>
    </xf>
    <xf numFmtId="0" fontId="21" fillId="18" borderId="33" xfId="0" applyFont="1" applyFill="1" applyBorder="1" applyAlignment="1" applyProtection="1">
      <alignment horizontal="center" vertical="center"/>
      <protection locked="0"/>
    </xf>
    <xf numFmtId="0" fontId="21" fillId="18" borderId="56" xfId="0" applyFont="1" applyFill="1" applyBorder="1" applyAlignment="1" applyProtection="1">
      <alignment horizontal="center" vertical="center"/>
      <protection locked="0"/>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22" borderId="47" xfId="0" applyFont="1" applyFill="1" applyBorder="1" applyAlignment="1">
      <alignment horizontal="left" vertical="center" wrapText="1"/>
    </xf>
    <xf numFmtId="0" fontId="21" fillId="22" borderId="61" xfId="0" applyFont="1" applyFill="1" applyBorder="1" applyAlignment="1">
      <alignment horizontal="left" vertical="center" wrapText="1"/>
    </xf>
    <xf numFmtId="0" fontId="21" fillId="22" borderId="41" xfId="0" applyFont="1" applyFill="1" applyBorder="1" applyAlignment="1">
      <alignment horizontal="left" vertical="center" wrapText="1"/>
    </xf>
    <xf numFmtId="44" fontId="21" fillId="22" borderId="16" xfId="2" applyFont="1" applyFill="1" applyBorder="1" applyAlignment="1">
      <alignment horizontal="right"/>
    </xf>
    <xf numFmtId="44" fontId="21" fillId="22" borderId="17" xfId="2" applyFont="1" applyFill="1" applyBorder="1" applyAlignment="1">
      <alignment horizontal="right"/>
    </xf>
    <xf numFmtId="44" fontId="21" fillId="22" borderId="18" xfId="2" applyFont="1" applyFill="1" applyBorder="1" applyAlignment="1">
      <alignment horizontal="right"/>
    </xf>
    <xf numFmtId="0" fontId="21" fillId="22" borderId="27" xfId="0" applyFont="1" applyFill="1" applyBorder="1" applyAlignment="1">
      <alignment horizontal="left" vertical="center" wrapText="1"/>
    </xf>
    <xf numFmtId="0" fontId="21" fillId="22" borderId="28" xfId="0" applyFont="1" applyFill="1" applyBorder="1" applyAlignment="1">
      <alignment horizontal="left" vertical="center" wrapText="1"/>
    </xf>
    <xf numFmtId="44" fontId="21" fillId="22" borderId="27" xfId="2" applyFont="1" applyFill="1" applyBorder="1" applyAlignment="1">
      <alignment horizontal="right"/>
    </xf>
    <xf numFmtId="44" fontId="21" fillId="22" borderId="28" xfId="2" applyFont="1" applyFill="1" applyBorder="1" applyAlignment="1">
      <alignment horizontal="right"/>
    </xf>
    <xf numFmtId="44" fontId="21" fillId="22" borderId="29" xfId="2" applyFont="1" applyFill="1" applyBorder="1" applyAlignment="1">
      <alignment horizontal="right"/>
    </xf>
    <xf numFmtId="0" fontId="21" fillId="0" borderId="1" xfId="0" applyFont="1" applyBorder="1" applyAlignment="1">
      <alignment horizontal="center" vertical="top" wrapText="1"/>
    </xf>
    <xf numFmtId="0" fontId="21" fillId="0" borderId="2" xfId="0" applyFont="1" applyBorder="1" applyAlignment="1">
      <alignment horizontal="center" vertical="top" wrapText="1"/>
    </xf>
    <xf numFmtId="0" fontId="21" fillId="0" borderId="7" xfId="0" applyFont="1" applyBorder="1" applyAlignment="1">
      <alignment horizontal="center" vertical="top" wrapText="1"/>
    </xf>
    <xf numFmtId="0" fontId="21" fillId="0" borderId="0" xfId="0" applyFont="1" applyAlignment="1">
      <alignment horizontal="center" vertical="top" wrapText="1"/>
    </xf>
    <xf numFmtId="0" fontId="21" fillId="0" borderId="4" xfId="0" applyFont="1" applyBorder="1" applyAlignment="1">
      <alignment horizontal="center" vertical="top" wrapText="1"/>
    </xf>
    <xf numFmtId="0" fontId="21" fillId="0" borderId="5" xfId="0" applyFont="1" applyBorder="1" applyAlignment="1">
      <alignment horizontal="center" vertical="top" wrapText="1"/>
    </xf>
    <xf numFmtId="0" fontId="21" fillId="23" borderId="13" xfId="0" applyFont="1" applyFill="1" applyBorder="1" applyAlignment="1">
      <alignment horizontal="center" vertical="center"/>
    </xf>
    <xf numFmtId="0" fontId="21" fillId="23" borderId="14" xfId="0" applyFont="1" applyFill="1" applyBorder="1" applyAlignment="1">
      <alignment horizontal="center" vertical="center"/>
    </xf>
    <xf numFmtId="0" fontId="21" fillId="23" borderId="15" xfId="0" applyFont="1" applyFill="1" applyBorder="1" applyAlignment="1">
      <alignment horizontal="center" vertical="center"/>
    </xf>
    <xf numFmtId="0" fontId="21" fillId="12" borderId="10" xfId="0" applyFont="1" applyFill="1" applyBorder="1" applyAlignment="1" applyProtection="1">
      <alignment horizontal="center" vertical="center" wrapText="1"/>
      <protection locked="0"/>
    </xf>
    <xf numFmtId="0" fontId="0" fillId="0" borderId="12" xfId="0" applyBorder="1" applyAlignment="1">
      <alignment horizontal="center" vertical="center" wrapText="1"/>
    </xf>
    <xf numFmtId="0" fontId="21" fillId="0" borderId="13" xfId="0" applyFont="1" applyBorder="1" applyAlignment="1">
      <alignment horizontal="left" vertical="top" wrapText="1"/>
    </xf>
    <xf numFmtId="0" fontId="21" fillId="0" borderId="14" xfId="0" applyFont="1" applyBorder="1" applyAlignment="1">
      <alignment horizontal="left" vertical="top" wrapText="1"/>
    </xf>
    <xf numFmtId="0" fontId="21" fillId="0" borderId="15" xfId="0" applyFont="1" applyBorder="1" applyAlignment="1">
      <alignment horizontal="left" vertical="top" wrapText="1"/>
    </xf>
    <xf numFmtId="0" fontId="21" fillId="12" borderId="13" xfId="0" applyFont="1" applyFill="1" applyBorder="1" applyAlignment="1" applyProtection="1">
      <alignment horizontal="center" vertical="top"/>
      <protection locked="0"/>
    </xf>
    <xf numFmtId="0" fontId="21" fillId="12" borderId="14" xfId="0" applyFont="1" applyFill="1" applyBorder="1" applyAlignment="1" applyProtection="1">
      <alignment horizontal="center" vertical="top"/>
      <protection locked="0"/>
    </xf>
    <xf numFmtId="0" fontId="21" fillId="12" borderId="15" xfId="0" applyFont="1" applyFill="1" applyBorder="1" applyAlignment="1" applyProtection="1">
      <alignment horizontal="center" vertical="top"/>
      <protection locked="0"/>
    </xf>
    <xf numFmtId="0" fontId="21" fillId="27" borderId="13" xfId="0" applyFont="1" applyFill="1" applyBorder="1" applyAlignment="1">
      <alignment horizontal="center" vertical="center"/>
    </xf>
    <xf numFmtId="0" fontId="21" fillId="27" borderId="14" xfId="0" applyFont="1" applyFill="1" applyBorder="1" applyAlignment="1">
      <alignment horizontal="center" vertical="center"/>
    </xf>
    <xf numFmtId="0" fontId="21" fillId="27" borderId="15" xfId="0" applyFont="1" applyFill="1" applyBorder="1" applyAlignment="1">
      <alignment horizontal="center" vertical="center"/>
    </xf>
    <xf numFmtId="0" fontId="21" fillId="22" borderId="27" xfId="0" applyFont="1" applyFill="1" applyBorder="1" applyAlignment="1">
      <alignment horizontal="left"/>
    </xf>
    <xf numFmtId="0" fontId="21" fillId="22" borderId="28" xfId="0" applyFont="1" applyFill="1" applyBorder="1" applyAlignment="1">
      <alignment horizontal="left"/>
    </xf>
    <xf numFmtId="0" fontId="21" fillId="22" borderId="52" xfId="0" applyFont="1" applyFill="1" applyBorder="1" applyAlignment="1">
      <alignment horizontal="left"/>
    </xf>
    <xf numFmtId="44" fontId="0" fillId="22" borderId="20" xfId="0" applyNumberFormat="1" applyFill="1" applyBorder="1" applyAlignment="1">
      <alignment horizontal="right"/>
    </xf>
    <xf numFmtId="0" fontId="0" fillId="22" borderId="20" xfId="0" applyFill="1" applyBorder="1" applyAlignment="1">
      <alignment horizontal="right"/>
    </xf>
    <xf numFmtId="0" fontId="0" fillId="22" borderId="21" xfId="0" applyFill="1" applyBorder="1" applyAlignment="1">
      <alignment horizontal="right"/>
    </xf>
    <xf numFmtId="0" fontId="68" fillId="35" borderId="13" xfId="0" applyFont="1" applyFill="1" applyBorder="1" applyAlignment="1">
      <alignment horizontal="center" vertical="center" wrapText="1"/>
    </xf>
    <xf numFmtId="0" fontId="68" fillId="35" borderId="15" xfId="0" applyFont="1" applyFill="1" applyBorder="1" applyAlignment="1">
      <alignment horizontal="center" vertical="center" wrapText="1"/>
    </xf>
    <xf numFmtId="0" fontId="20" fillId="0" borderId="0" xfId="0" applyFont="1" applyAlignment="1">
      <alignment vertical="top" wrapText="1"/>
    </xf>
    <xf numFmtId="0" fontId="0" fillId="0" borderId="0" xfId="0" applyAlignment="1">
      <alignment vertical="top"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44" fontId="21" fillId="0" borderId="4" xfId="2" applyFont="1" applyBorder="1" applyAlignment="1">
      <alignment horizontal="right"/>
    </xf>
    <xf numFmtId="44" fontId="21" fillId="0" borderId="5" xfId="2" applyFont="1" applyBorder="1" applyAlignment="1">
      <alignment horizontal="right"/>
    </xf>
    <xf numFmtId="44" fontId="21" fillId="0" borderId="6" xfId="2" applyFont="1" applyBorder="1" applyAlignment="1">
      <alignment horizontal="right"/>
    </xf>
    <xf numFmtId="0" fontId="21" fillId="35" borderId="13" xfId="0" applyFont="1" applyFill="1" applyBorder="1" applyAlignment="1">
      <alignment horizontal="center" vertical="center"/>
    </xf>
    <xf numFmtId="0" fontId="21" fillId="35" borderId="14" xfId="0" applyFont="1" applyFill="1" applyBorder="1" applyAlignment="1">
      <alignment horizontal="center" vertical="center"/>
    </xf>
    <xf numFmtId="0" fontId="21" fillId="35" borderId="15" xfId="0" applyFont="1" applyFill="1" applyBorder="1" applyAlignment="1">
      <alignment horizontal="center" vertical="center"/>
    </xf>
    <xf numFmtId="0" fontId="79" fillId="24" borderId="13" xfId="0" applyFont="1" applyFill="1" applyBorder="1" applyAlignment="1">
      <alignment horizontal="center" vertical="center" wrapText="1"/>
    </xf>
    <xf numFmtId="0" fontId="79" fillId="24" borderId="14" xfId="0" applyFont="1" applyFill="1" applyBorder="1" applyAlignment="1">
      <alignment horizontal="center" vertical="center" wrapText="1"/>
    </xf>
    <xf numFmtId="0" fontId="79" fillId="24" borderId="15" xfId="0" applyFont="1" applyFill="1" applyBorder="1" applyAlignment="1">
      <alignment horizontal="center" vertical="center" wrapText="1"/>
    </xf>
    <xf numFmtId="0" fontId="21" fillId="12" borderId="1" xfId="0" applyFont="1" applyFill="1" applyBorder="1" applyAlignment="1" applyProtection="1">
      <alignment horizontal="center" vertical="center" wrapText="1"/>
      <protection locked="0"/>
    </xf>
    <xf numFmtId="0" fontId="0" fillId="12" borderId="2" xfId="0" applyFill="1" applyBorder="1" applyAlignment="1" applyProtection="1">
      <alignment horizontal="center" vertical="center" wrapText="1"/>
      <protection locked="0"/>
    </xf>
    <xf numFmtId="0" fontId="0" fillId="12" borderId="3" xfId="0" applyFill="1" applyBorder="1" applyAlignment="1" applyProtection="1">
      <alignment horizontal="center" vertical="center" wrapText="1"/>
      <protection locked="0"/>
    </xf>
    <xf numFmtId="0" fontId="0" fillId="12" borderId="4" xfId="0" applyFill="1" applyBorder="1" applyAlignment="1" applyProtection="1">
      <alignment horizontal="center" vertical="center" wrapText="1"/>
      <protection locked="0"/>
    </xf>
    <xf numFmtId="0" fontId="0" fillId="12" borderId="5" xfId="0" applyFill="1" applyBorder="1" applyAlignment="1" applyProtection="1">
      <alignment horizontal="center" vertical="center" wrapText="1"/>
      <protection locked="0"/>
    </xf>
    <xf numFmtId="0" fontId="0" fillId="12" borderId="6" xfId="0" applyFill="1" applyBorder="1" applyAlignment="1" applyProtection="1">
      <alignment horizontal="center" vertical="center" wrapText="1"/>
      <protection locked="0"/>
    </xf>
    <xf numFmtId="0" fontId="21" fillId="12" borderId="4" xfId="0" applyFont="1" applyFill="1" applyBorder="1" applyAlignment="1" applyProtection="1">
      <alignment horizontal="center" vertical="center" wrapText="1"/>
      <protection locked="0"/>
    </xf>
    <xf numFmtId="0" fontId="21" fillId="12" borderId="28" xfId="0" applyFont="1" applyFill="1" applyBorder="1" applyAlignment="1" applyProtection="1">
      <alignment horizontal="center" vertical="top"/>
      <protection locked="0"/>
    </xf>
    <xf numFmtId="0" fontId="21" fillId="12" borderId="29" xfId="0" applyFont="1" applyFill="1" applyBorder="1" applyAlignment="1" applyProtection="1">
      <alignment horizontal="center" vertical="top"/>
      <protection locked="0"/>
    </xf>
    <xf numFmtId="0" fontId="21" fillId="12" borderId="31" xfId="0" applyFont="1" applyFill="1" applyBorder="1" applyAlignment="1" applyProtection="1">
      <alignment horizontal="center" vertical="top"/>
      <protection locked="0"/>
    </xf>
    <xf numFmtId="0" fontId="21" fillId="20" borderId="13" xfId="0" applyFont="1" applyFill="1" applyBorder="1" applyAlignment="1">
      <alignment vertical="top" wrapText="1"/>
    </xf>
    <xf numFmtId="0" fontId="0" fillId="20" borderId="14" xfId="0" applyFill="1" applyBorder="1" applyAlignment="1">
      <alignment vertical="top" wrapText="1"/>
    </xf>
    <xf numFmtId="0" fontId="0" fillId="0" borderId="15" xfId="0" applyBorder="1" applyAlignment="1">
      <alignment vertical="top" wrapText="1"/>
    </xf>
    <xf numFmtId="0" fontId="21" fillId="25" borderId="13" xfId="0" applyFont="1" applyFill="1" applyBorder="1" applyAlignment="1">
      <alignment horizontal="center" vertical="center"/>
    </xf>
    <xf numFmtId="0" fontId="21" fillId="25" borderId="14" xfId="0" applyFont="1" applyFill="1" applyBorder="1" applyAlignment="1">
      <alignment horizontal="center" vertical="center"/>
    </xf>
    <xf numFmtId="0" fontId="21" fillId="25" borderId="15" xfId="0" applyFont="1" applyFill="1" applyBorder="1" applyAlignment="1">
      <alignment horizontal="center" vertical="center"/>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13" xfId="0" applyFont="1" applyBorder="1" applyAlignment="1" applyProtection="1">
      <alignment vertical="top" wrapText="1"/>
      <protection locked="0"/>
    </xf>
    <xf numFmtId="0" fontId="0" fillId="0" borderId="14" xfId="0" applyBorder="1" applyAlignment="1">
      <alignment vertical="top" wrapText="1"/>
    </xf>
    <xf numFmtId="0" fontId="21" fillId="12" borderId="26" xfId="0" applyFont="1" applyFill="1" applyBorder="1" applyAlignment="1" applyProtection="1">
      <alignment horizontal="center" vertical="top"/>
      <protection locked="0"/>
    </xf>
    <xf numFmtId="44" fontId="21" fillId="22" borderId="27" xfId="2" applyFont="1" applyFill="1" applyBorder="1" applyAlignment="1">
      <alignment horizontal="center"/>
    </xf>
    <xf numFmtId="44" fontId="21" fillId="22" borderId="28" xfId="2" applyFont="1" applyFill="1" applyBorder="1" applyAlignment="1">
      <alignment horizontal="center"/>
    </xf>
    <xf numFmtId="44" fontId="21" fillId="22" borderId="29" xfId="2" applyFont="1" applyFill="1" applyBorder="1" applyAlignment="1">
      <alignment horizontal="center"/>
    </xf>
    <xf numFmtId="0" fontId="21" fillId="0" borderId="16" xfId="0" applyFont="1" applyBorder="1" applyAlignment="1">
      <alignment horizontal="left"/>
    </xf>
    <xf numFmtId="0" fontId="21" fillId="0" borderId="17" xfId="0" applyFont="1" applyBorder="1" applyAlignment="1">
      <alignment horizontal="left"/>
    </xf>
    <xf numFmtId="0" fontId="21" fillId="0" borderId="50" xfId="0" applyFont="1" applyBorder="1" applyAlignment="1">
      <alignment horizontal="left"/>
    </xf>
    <xf numFmtId="0" fontId="12" fillId="42" borderId="1" xfId="0" applyFont="1" applyFill="1" applyBorder="1" applyAlignment="1">
      <alignment horizontal="center" vertical="center"/>
    </xf>
    <xf numFmtId="0" fontId="12" fillId="42" borderId="2" xfId="0" applyFont="1" applyFill="1" applyBorder="1" applyAlignment="1">
      <alignment horizontal="center" vertical="center"/>
    </xf>
    <xf numFmtId="0" fontId="12" fillId="42" borderId="3" xfId="0" applyFont="1" applyFill="1" applyBorder="1" applyAlignment="1">
      <alignment horizontal="center" vertical="center"/>
    </xf>
    <xf numFmtId="0" fontId="12" fillId="42" borderId="4" xfId="0" applyFont="1" applyFill="1" applyBorder="1" applyAlignment="1">
      <alignment horizontal="center" vertical="center"/>
    </xf>
    <xf numFmtId="0" fontId="12" fillId="42" borderId="5" xfId="0" applyFont="1" applyFill="1" applyBorder="1" applyAlignment="1">
      <alignment horizontal="center" vertical="center"/>
    </xf>
    <xf numFmtId="0" fontId="12" fillId="42" borderId="6" xfId="0" applyFont="1" applyFill="1" applyBorder="1" applyAlignment="1">
      <alignment horizontal="center" vertical="center"/>
    </xf>
    <xf numFmtId="0" fontId="11" fillId="0" borderId="7" xfId="0" applyFont="1" applyBorder="1" applyAlignment="1">
      <alignment horizontal="left"/>
    </xf>
    <xf numFmtId="0" fontId="11" fillId="0" borderId="0" xfId="0" applyFont="1" applyAlignment="1">
      <alignment horizontal="left"/>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34" fillId="0" borderId="1"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34" fillId="0" borderId="4"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34" fillId="0" borderId="0" xfId="0" applyFont="1" applyAlignment="1">
      <alignment vertical="top" wrapText="1"/>
    </xf>
    <xf numFmtId="0" fontId="0" fillId="0" borderId="8" xfId="0" applyBorder="1" applyAlignment="1">
      <alignment vertical="top" wrapText="1"/>
    </xf>
    <xf numFmtId="0" fontId="34" fillId="0" borderId="8" xfId="0" applyFont="1" applyBorder="1" applyAlignment="1">
      <alignment vertical="top" wrapText="1"/>
    </xf>
    <xf numFmtId="0" fontId="34" fillId="0" borderId="5" xfId="0" applyFont="1"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36" fillId="40" borderId="13" xfId="0" applyFont="1" applyFill="1" applyBorder="1" applyAlignment="1">
      <alignment horizontal="left"/>
    </xf>
    <xf numFmtId="0" fontId="36" fillId="40" borderId="14" xfId="0" applyFont="1" applyFill="1" applyBorder="1" applyAlignment="1">
      <alignment horizontal="left"/>
    </xf>
    <xf numFmtId="0" fontId="36" fillId="40" borderId="15" xfId="0" applyFont="1" applyFill="1" applyBorder="1" applyAlignment="1">
      <alignment horizontal="left"/>
    </xf>
    <xf numFmtId="0" fontId="21" fillId="19" borderId="13" xfId="0" applyFont="1" applyFill="1" applyBorder="1" applyAlignment="1">
      <alignment horizontal="center" vertical="center" wrapText="1"/>
    </xf>
    <xf numFmtId="0" fontId="21" fillId="19" borderId="15" xfId="0" applyFont="1" applyFill="1" applyBorder="1" applyAlignment="1">
      <alignment horizontal="center" vertical="center" wrapText="1"/>
    </xf>
    <xf numFmtId="0" fontId="21" fillId="0" borderId="5" xfId="0" applyFont="1" applyBorder="1" applyAlignment="1" applyProtection="1">
      <alignment horizontal="center" vertical="top" wrapText="1"/>
      <protection locked="0"/>
    </xf>
    <xf numFmtId="0" fontId="21" fillId="0" borderId="7" xfId="0" applyFont="1" applyBorder="1" applyAlignment="1">
      <alignment horizontal="left"/>
    </xf>
    <xf numFmtId="0" fontId="21" fillId="0" borderId="0" xfId="0" applyFont="1" applyAlignment="1">
      <alignment horizontal="left"/>
    </xf>
    <xf numFmtId="0" fontId="21" fillId="0" borderId="5" xfId="0" applyFont="1" applyBorder="1" applyAlignment="1">
      <alignment horizontal="center"/>
    </xf>
    <xf numFmtId="165" fontId="34" fillId="0" borderId="51" xfId="0" applyNumberFormat="1" applyFont="1" applyBorder="1" applyAlignment="1" applyProtection="1">
      <alignment horizontal="center" vertical="center" wrapText="1"/>
      <protection locked="0"/>
    </xf>
    <xf numFmtId="165" fontId="34" fillId="0" borderId="29" xfId="0" applyNumberFormat="1" applyFont="1" applyBorder="1" applyAlignment="1" applyProtection="1">
      <alignment horizontal="center" vertical="center" wrapText="1"/>
      <protection locked="0"/>
    </xf>
    <xf numFmtId="165" fontId="34" fillId="0" borderId="54" xfId="0" applyNumberFormat="1" applyFont="1" applyBorder="1" applyAlignment="1" applyProtection="1">
      <alignment horizontal="center" vertical="center" wrapText="1"/>
      <protection locked="0"/>
    </xf>
    <xf numFmtId="165" fontId="34" fillId="0" borderId="68" xfId="0" applyNumberFormat="1" applyFont="1" applyBorder="1" applyAlignment="1" applyProtection="1">
      <alignment horizontal="center" vertical="center" wrapText="1"/>
      <protection locked="0"/>
    </xf>
    <xf numFmtId="165" fontId="34" fillId="0" borderId="48" xfId="0" applyNumberFormat="1" applyFont="1" applyBorder="1" applyAlignment="1" applyProtection="1">
      <alignment horizontal="center" vertical="center" wrapText="1"/>
      <protection locked="0"/>
    </xf>
    <xf numFmtId="165" fontId="34" fillId="12" borderId="59" xfId="0" applyNumberFormat="1" applyFont="1" applyFill="1" applyBorder="1" applyAlignment="1" applyProtection="1">
      <alignment horizontal="center" vertical="center" wrapText="1"/>
      <protection locked="0"/>
    </xf>
    <xf numFmtId="165" fontId="34" fillId="12" borderId="3" xfId="0" applyNumberFormat="1" applyFont="1" applyFill="1" applyBorder="1" applyAlignment="1" applyProtection="1">
      <alignment horizontal="center" vertical="center" wrapText="1"/>
      <protection locked="0"/>
    </xf>
    <xf numFmtId="165" fontId="34" fillId="0" borderId="28" xfId="0" applyNumberFormat="1" applyFont="1" applyBorder="1" applyAlignment="1" applyProtection="1">
      <alignment horizontal="center" vertical="center" wrapText="1"/>
      <protection locked="0"/>
    </xf>
    <xf numFmtId="0" fontId="21" fillId="31" borderId="13" xfId="0" applyFont="1" applyFill="1" applyBorder="1" applyAlignment="1">
      <alignment horizontal="center" vertical="center" wrapText="1"/>
    </xf>
    <xf numFmtId="0" fontId="21" fillId="31" borderId="15" xfId="0" applyFont="1" applyFill="1" applyBorder="1" applyAlignment="1">
      <alignment horizontal="center" vertical="center" wrapText="1"/>
    </xf>
    <xf numFmtId="165" fontId="34" fillId="12" borderId="66" xfId="0" applyNumberFormat="1" applyFont="1" applyFill="1" applyBorder="1" applyAlignment="1" applyProtection="1">
      <alignment horizontal="center" vertical="center" wrapText="1"/>
      <protection locked="0"/>
    </xf>
    <xf numFmtId="0" fontId="48" fillId="0" borderId="0" xfId="0" applyFont="1" applyAlignment="1">
      <alignment vertical="center" wrapText="1"/>
    </xf>
    <xf numFmtId="0" fontId="0" fillId="0" borderId="0" xfId="0" applyAlignment="1">
      <alignment vertical="center" wrapText="1"/>
    </xf>
    <xf numFmtId="0" fontId="0" fillId="0" borderId="8" xfId="0" applyBorder="1" applyAlignment="1">
      <alignment vertical="center" wrapText="1"/>
    </xf>
    <xf numFmtId="0" fontId="48" fillId="0" borderId="0" xfId="0" applyFont="1" applyAlignment="1">
      <alignment vertical="top" wrapText="1"/>
    </xf>
    <xf numFmtId="0" fontId="48" fillId="0" borderId="8" xfId="0" applyFont="1" applyBorder="1" applyAlignment="1">
      <alignment vertical="top" wrapText="1"/>
    </xf>
    <xf numFmtId="0" fontId="21" fillId="32" borderId="14" xfId="0" quotePrefix="1" applyFont="1" applyFill="1" applyBorder="1" applyAlignment="1">
      <alignment horizontal="center" vertical="center" wrapText="1"/>
    </xf>
    <xf numFmtId="0" fontId="21" fillId="32" borderId="14" xfId="0" applyFont="1" applyFill="1" applyBorder="1" applyAlignment="1">
      <alignment horizontal="center" vertical="center" wrapText="1"/>
    </xf>
    <xf numFmtId="0" fontId="21" fillId="32" borderId="15" xfId="0" applyFont="1" applyFill="1" applyBorder="1" applyAlignment="1">
      <alignment horizontal="center" vertical="center" wrapText="1"/>
    </xf>
    <xf numFmtId="0" fontId="21" fillId="0" borderId="14" xfId="0" applyFont="1" applyBorder="1" applyAlignment="1">
      <alignment horizontal="center" wrapText="1"/>
    </xf>
    <xf numFmtId="0" fontId="34" fillId="0" borderId="14" xfId="0" applyFont="1" applyBorder="1" applyAlignment="1">
      <alignment horizontal="center" wrapText="1"/>
    </xf>
    <xf numFmtId="0" fontId="36" fillId="40" borderId="13" xfId="0" applyFont="1" applyFill="1" applyBorder="1" applyAlignment="1">
      <alignment horizontal="left" vertical="center" wrapText="1"/>
    </xf>
    <xf numFmtId="0" fontId="36" fillId="40" borderId="14" xfId="0" applyFont="1" applyFill="1" applyBorder="1" applyAlignment="1">
      <alignment horizontal="left" vertical="center" wrapText="1"/>
    </xf>
    <xf numFmtId="0" fontId="43" fillId="40" borderId="14" xfId="0" applyFont="1" applyFill="1" applyBorder="1" applyAlignment="1">
      <alignment horizontal="left" vertical="center" wrapText="1"/>
    </xf>
    <xf numFmtId="0" fontId="43" fillId="40" borderId="15" xfId="0" applyFont="1" applyFill="1" applyBorder="1" applyAlignment="1">
      <alignment horizontal="left" vertical="center" wrapText="1"/>
    </xf>
    <xf numFmtId="0" fontId="34" fillId="0" borderId="13" xfId="0" applyFont="1" applyBorder="1" applyAlignment="1">
      <alignment vertical="top" wrapText="1"/>
    </xf>
    <xf numFmtId="0" fontId="34" fillId="0" borderId="14" xfId="0" applyFont="1" applyBorder="1" applyAlignment="1">
      <alignment vertical="top" wrapText="1"/>
    </xf>
    <xf numFmtId="0" fontId="34" fillId="0" borderId="15" xfId="0" applyFont="1" applyBorder="1" applyAlignment="1">
      <alignment vertical="top" wrapText="1"/>
    </xf>
    <xf numFmtId="0" fontId="21" fillId="19" borderId="10" xfId="0" applyFont="1" applyFill="1" applyBorder="1" applyAlignment="1">
      <alignment horizontal="center" vertical="center" wrapText="1"/>
    </xf>
    <xf numFmtId="0" fontId="34" fillId="0" borderId="12" xfId="0" applyFont="1" applyBorder="1" applyAlignment="1">
      <alignment horizontal="center" vertical="center" wrapText="1"/>
    </xf>
    <xf numFmtId="0" fontId="34" fillId="0" borderId="15" xfId="0" applyFont="1" applyBorder="1" applyAlignment="1">
      <alignment horizontal="center" vertical="center" wrapText="1"/>
    </xf>
    <xf numFmtId="0" fontId="21" fillId="31" borderId="14" xfId="0" applyFont="1" applyFill="1" applyBorder="1" applyAlignment="1">
      <alignment horizontal="center" vertical="center" wrapText="1"/>
    </xf>
    <xf numFmtId="0" fontId="21" fillId="0" borderId="7" xfId="0" applyFont="1" applyBorder="1" applyAlignment="1">
      <alignment horizontal="left" vertical="top" wrapText="1"/>
    </xf>
    <xf numFmtId="0" fontId="34" fillId="0" borderId="0" xfId="0" applyFont="1" applyAlignment="1">
      <alignment horizontal="left" vertical="top" wrapText="1"/>
    </xf>
    <xf numFmtId="0" fontId="34" fillId="0" borderId="8" xfId="0" applyFont="1" applyBorder="1" applyAlignment="1">
      <alignment horizontal="left" vertical="top" wrapText="1"/>
    </xf>
    <xf numFmtId="0" fontId="80" fillId="0" borderId="13" xfId="0" applyFont="1" applyBorder="1" applyAlignment="1">
      <alignment horizontal="left"/>
    </xf>
    <xf numFmtId="0" fontId="80" fillId="0" borderId="14" xfId="0" applyFont="1" applyBorder="1" applyAlignment="1">
      <alignment horizontal="left"/>
    </xf>
    <xf numFmtId="0" fontId="34" fillId="0" borderId="51" xfId="0" applyFont="1" applyBorder="1" applyAlignment="1" applyProtection="1">
      <alignment vertical="top" wrapText="1"/>
      <protection locked="0"/>
    </xf>
    <xf numFmtId="0" fontId="0" fillId="0" borderId="28" xfId="0" applyBorder="1" applyAlignment="1" applyProtection="1">
      <alignment vertical="top" wrapText="1"/>
      <protection locked="0"/>
    </xf>
    <xf numFmtId="0" fontId="0" fillId="0" borderId="52" xfId="0" applyBorder="1" applyAlignment="1" applyProtection="1">
      <alignment vertical="top" wrapText="1"/>
      <protection locked="0"/>
    </xf>
    <xf numFmtId="0" fontId="34" fillId="0" borderId="48" xfId="0" applyFont="1" applyBorder="1" applyAlignment="1" applyProtection="1">
      <alignment horizontal="left" wrapText="1"/>
      <protection locked="0"/>
    </xf>
    <xf numFmtId="0" fontId="21" fillId="7" borderId="1"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34" fillId="0" borderId="54" xfId="0" applyFont="1" applyBorder="1" applyAlignment="1" applyProtection="1">
      <alignment vertical="top" wrapText="1"/>
      <protection locked="0"/>
    </xf>
    <xf numFmtId="0" fontId="0" fillId="0" borderId="48" xfId="0" applyBorder="1" applyAlignment="1" applyProtection="1">
      <alignment vertical="top" wrapText="1"/>
      <protection locked="0"/>
    </xf>
    <xf numFmtId="0" fontId="0" fillId="0" borderId="55" xfId="0" applyBorder="1" applyAlignment="1" applyProtection="1">
      <alignment vertical="top" wrapText="1"/>
      <protection locked="0"/>
    </xf>
    <xf numFmtId="0" fontId="45" fillId="0" borderId="13" xfId="0" applyFont="1" applyBorder="1" applyAlignment="1">
      <alignment horizontal="left" wrapText="1"/>
    </xf>
    <xf numFmtId="0" fontId="44" fillId="0" borderId="14" xfId="0" applyFont="1" applyBorder="1" applyAlignment="1">
      <alignment horizontal="left" wrapText="1"/>
    </xf>
    <xf numFmtId="0" fontId="44" fillId="0" borderId="15" xfId="0" applyFont="1" applyBorder="1" applyAlignment="1">
      <alignment horizontal="left" wrapText="1"/>
    </xf>
    <xf numFmtId="0" fontId="21" fillId="0" borderId="4" xfId="0" applyFont="1" applyBorder="1" applyAlignment="1">
      <alignment horizontal="left" vertical="top"/>
    </xf>
    <xf numFmtId="0" fontId="21" fillId="0" borderId="5" xfId="0" applyFont="1" applyBorder="1" applyAlignment="1">
      <alignment horizontal="left" vertical="top"/>
    </xf>
    <xf numFmtId="0" fontId="21" fillId="0" borderId="6" xfId="0" applyFont="1" applyBorder="1" applyAlignment="1">
      <alignment horizontal="left" vertical="top"/>
    </xf>
    <xf numFmtId="0" fontId="34" fillId="5" borderId="49" xfId="0" applyFont="1" applyFill="1" applyBorder="1" applyAlignment="1" applyProtection="1">
      <alignment vertical="top" wrapText="1"/>
      <protection locked="0"/>
    </xf>
    <xf numFmtId="0" fontId="0" fillId="0" borderId="17" xfId="0" applyBorder="1" applyAlignment="1" applyProtection="1">
      <alignment vertical="top" wrapText="1"/>
      <protection locked="0"/>
    </xf>
    <xf numFmtId="0" fontId="0" fillId="0" borderId="50" xfId="0" applyBorder="1" applyAlignment="1" applyProtection="1">
      <alignment vertical="top" wrapText="1"/>
      <protection locked="0"/>
    </xf>
    <xf numFmtId="0" fontId="34" fillId="0" borderId="28" xfId="0" applyFont="1" applyBorder="1" applyAlignment="1" applyProtection="1">
      <alignment vertical="top" wrapText="1"/>
      <protection locked="0"/>
    </xf>
    <xf numFmtId="0" fontId="34" fillId="0" borderId="52" xfId="0" applyFont="1" applyBorder="1" applyAlignment="1" applyProtection="1">
      <alignment vertical="top" wrapText="1"/>
      <protection locked="0"/>
    </xf>
    <xf numFmtId="0" fontId="21" fillId="0" borderId="0" xfId="0" applyFont="1" applyAlignment="1">
      <alignment horizontal="right" vertical="top" wrapText="1"/>
    </xf>
    <xf numFmtId="0" fontId="0" fillId="0" borderId="0" xfId="0" applyAlignment="1">
      <alignment horizontal="right" vertical="top" wrapText="1"/>
    </xf>
    <xf numFmtId="0" fontId="34" fillId="0" borderId="28" xfId="0" applyFont="1" applyBorder="1" applyAlignment="1" applyProtection="1">
      <alignment horizontal="left" wrapText="1"/>
      <protection locked="0"/>
    </xf>
    <xf numFmtId="0" fontId="21" fillId="0" borderId="13" xfId="0" applyFont="1" applyBorder="1" applyAlignment="1">
      <alignment vertical="top" wrapText="1"/>
    </xf>
    <xf numFmtId="0" fontId="21" fillId="0" borderId="14" xfId="0" applyFont="1" applyBorder="1" applyAlignment="1">
      <alignment horizontal="center" vertical="top" wrapText="1"/>
    </xf>
    <xf numFmtId="0" fontId="0" fillId="0" borderId="14" xfId="0" applyBorder="1" applyAlignment="1">
      <alignment horizontal="center" vertical="top" wrapText="1"/>
    </xf>
    <xf numFmtId="0" fontId="44" fillId="0" borderId="13" xfId="0" applyFont="1" applyBorder="1" applyAlignment="1">
      <alignment horizontal="left" vertical="top" wrapText="1"/>
    </xf>
    <xf numFmtId="0" fontId="44" fillId="0" borderId="14" xfId="0" applyFont="1" applyBorder="1" applyAlignment="1">
      <alignment horizontal="left" vertical="top" wrapText="1"/>
    </xf>
    <xf numFmtId="0" fontId="44" fillId="0" borderId="15" xfId="0" applyFont="1" applyBorder="1" applyAlignment="1">
      <alignment horizontal="left" vertical="top" wrapText="1"/>
    </xf>
    <xf numFmtId="0" fontId="21" fillId="7" borderId="13" xfId="0" applyFont="1" applyFill="1" applyBorder="1" applyAlignment="1">
      <alignment horizontal="center" vertical="center" wrapText="1"/>
    </xf>
    <xf numFmtId="0" fontId="21" fillId="7" borderId="14" xfId="0" applyFont="1" applyFill="1" applyBorder="1" applyAlignment="1">
      <alignment horizontal="center" vertical="center" wrapText="1"/>
    </xf>
    <xf numFmtId="0" fontId="21" fillId="7" borderId="15" xfId="0" applyFont="1" applyFill="1" applyBorder="1" applyAlignment="1">
      <alignment horizontal="center" vertical="center" wrapText="1"/>
    </xf>
    <xf numFmtId="0" fontId="34" fillId="5" borderId="26" xfId="0" applyFont="1" applyFill="1" applyBorder="1" applyAlignment="1" applyProtection="1">
      <alignment horizontal="left" wrapText="1"/>
      <protection locked="0"/>
    </xf>
    <xf numFmtId="0" fontId="70" fillId="0" borderId="0" xfId="0" applyFont="1" applyAlignment="1">
      <alignment horizontal="center" vertical="center"/>
    </xf>
    <xf numFmtId="0" fontId="71" fillId="0" borderId="0" xfId="0" applyFont="1" applyAlignment="1">
      <alignment horizontal="center" vertical="center" wrapText="1"/>
    </xf>
    <xf numFmtId="49" fontId="34" fillId="0" borderId="27" xfId="0" applyNumberFormat="1" applyFont="1" applyBorder="1" applyAlignment="1" applyProtection="1">
      <alignment horizontal="left" wrapText="1"/>
      <protection locked="0"/>
    </xf>
    <xf numFmtId="49" fontId="34" fillId="0" borderId="52" xfId="0" applyNumberFormat="1" applyFont="1" applyBorder="1" applyAlignment="1" applyProtection="1">
      <alignment horizontal="left" wrapText="1"/>
      <protection locked="0"/>
    </xf>
    <xf numFmtId="49" fontId="34" fillId="0" borderId="62" xfId="0" applyNumberFormat="1" applyFont="1" applyBorder="1" applyAlignment="1" applyProtection="1">
      <alignment horizontal="left" wrapText="1"/>
      <protection locked="0"/>
    </xf>
    <xf numFmtId="49" fontId="34" fillId="0" borderId="55" xfId="0" applyNumberFormat="1" applyFont="1" applyBorder="1" applyAlignment="1" applyProtection="1">
      <alignment horizontal="left" wrapText="1"/>
      <protection locked="0"/>
    </xf>
    <xf numFmtId="0" fontId="80" fillId="0" borderId="4" xfId="0" applyFont="1" applyBorder="1" applyAlignment="1">
      <alignment horizontal="left"/>
    </xf>
    <xf numFmtId="0" fontId="80" fillId="0" borderId="5" xfId="0" applyFont="1" applyBorder="1" applyAlignment="1">
      <alignment horizontal="left"/>
    </xf>
    <xf numFmtId="0" fontId="48" fillId="0" borderId="1" xfId="0" applyFont="1" applyBorder="1" applyAlignment="1">
      <alignment horizontal="left" vertical="top" wrapText="1"/>
    </xf>
    <xf numFmtId="0" fontId="48" fillId="0" borderId="2" xfId="0" applyFont="1" applyBorder="1" applyAlignment="1">
      <alignment horizontal="left" vertical="top" wrapText="1"/>
    </xf>
    <xf numFmtId="0" fontId="48" fillId="0" borderId="3" xfId="0" applyFont="1" applyBorder="1" applyAlignment="1">
      <alignment horizontal="left" vertical="top" wrapText="1"/>
    </xf>
    <xf numFmtId="0" fontId="48" fillId="0" borderId="7" xfId="0" applyFont="1" applyBorder="1" applyAlignment="1">
      <alignment horizontal="left" vertical="top" wrapText="1"/>
    </xf>
    <xf numFmtId="0" fontId="48" fillId="0" borderId="0" xfId="0" applyFont="1" applyAlignment="1">
      <alignment horizontal="left" vertical="top" wrapText="1"/>
    </xf>
    <xf numFmtId="0" fontId="48" fillId="0" borderId="8" xfId="0" applyFont="1" applyBorder="1" applyAlignment="1">
      <alignment horizontal="left" vertical="top" wrapText="1"/>
    </xf>
    <xf numFmtId="0" fontId="39" fillId="0" borderId="4" xfId="0" applyFont="1" applyBorder="1" applyAlignment="1">
      <alignment horizontal="center"/>
    </xf>
    <xf numFmtId="0" fontId="39" fillId="0" borderId="5" xfId="0" applyFont="1" applyBorder="1" applyAlignment="1">
      <alignment horizontal="center"/>
    </xf>
    <xf numFmtId="0" fontId="39" fillId="0" borderId="6" xfId="0" applyFont="1" applyBorder="1" applyAlignment="1">
      <alignment horizontal="center"/>
    </xf>
    <xf numFmtId="0" fontId="21" fillId="0" borderId="0" xfId="0" applyFont="1" applyAlignment="1">
      <alignment horizontal="left" vertical="top" wrapText="1"/>
    </xf>
    <xf numFmtId="0" fontId="21" fillId="0" borderId="7" xfId="0" applyFont="1" applyBorder="1" applyAlignment="1">
      <alignment horizontal="center"/>
    </xf>
    <xf numFmtId="0" fontId="21" fillId="0" borderId="0" xfId="0" applyFont="1" applyBorder="1" applyAlignment="1">
      <alignment horizontal="center"/>
    </xf>
    <xf numFmtId="0" fontId="21" fillId="0" borderId="8" xfId="0" applyFont="1" applyBorder="1" applyAlignment="1">
      <alignment horizontal="center"/>
    </xf>
    <xf numFmtId="0" fontId="21" fillId="0" borderId="14" xfId="0" applyFont="1" applyBorder="1" applyAlignment="1">
      <alignment horizontal="center"/>
    </xf>
    <xf numFmtId="0" fontId="48" fillId="0" borderId="7" xfId="0" applyFont="1" applyBorder="1" applyAlignment="1">
      <alignment horizontal="left" wrapText="1"/>
    </xf>
    <xf numFmtId="0" fontId="48" fillId="0" borderId="0" xfId="0" applyFont="1" applyAlignment="1">
      <alignment horizontal="left" wrapText="1"/>
    </xf>
    <xf numFmtId="0" fontId="48" fillId="0" borderId="8" xfId="0" applyFont="1" applyBorder="1" applyAlignment="1">
      <alignment horizontal="left" wrapText="1"/>
    </xf>
    <xf numFmtId="0" fontId="73" fillId="0" borderId="4" xfId="0" applyFont="1" applyBorder="1" applyAlignment="1">
      <alignment horizontal="center" wrapText="1"/>
    </xf>
    <xf numFmtId="0" fontId="73" fillId="0" borderId="5" xfId="0" applyFont="1" applyBorder="1" applyAlignment="1">
      <alignment horizontal="center" wrapText="1"/>
    </xf>
    <xf numFmtId="0" fontId="73" fillId="0" borderId="6" xfId="0" applyFont="1" applyBorder="1" applyAlignment="1">
      <alignment horizontal="center" wrapText="1"/>
    </xf>
    <xf numFmtId="0" fontId="21" fillId="0" borderId="13" xfId="0" applyFont="1" applyBorder="1" applyAlignment="1">
      <alignment horizontal="center"/>
    </xf>
    <xf numFmtId="0" fontId="21" fillId="0" borderId="15" xfId="0" applyFont="1" applyBorder="1" applyAlignment="1">
      <alignment horizontal="center"/>
    </xf>
    <xf numFmtId="0" fontId="21" fillId="19" borderId="13" xfId="0" applyFont="1" applyFill="1" applyBorder="1" applyAlignment="1">
      <alignment horizontal="center" wrapText="1"/>
    </xf>
    <xf numFmtId="0" fontId="21" fillId="19" borderId="15" xfId="0" applyFont="1" applyFill="1" applyBorder="1" applyAlignment="1">
      <alignment horizontal="center" wrapText="1"/>
    </xf>
    <xf numFmtId="49" fontId="34" fillId="12" borderId="25" xfId="0" applyNumberFormat="1" applyFont="1" applyFill="1" applyBorder="1" applyAlignment="1" applyProtection="1">
      <alignment horizontal="left" wrapText="1"/>
      <protection locked="0"/>
    </xf>
    <xf numFmtId="49" fontId="34" fillId="12" borderId="40" xfId="0" applyNumberFormat="1" applyFont="1" applyFill="1" applyBorder="1" applyAlignment="1" applyProtection="1">
      <alignment horizontal="left" wrapText="1"/>
      <protection locked="0"/>
    </xf>
    <xf numFmtId="0" fontId="21" fillId="0" borderId="14" xfId="0" applyFont="1" applyBorder="1" applyAlignment="1" applyProtection="1">
      <alignment horizontal="center"/>
      <protection locked="0"/>
    </xf>
    <xf numFmtId="0" fontId="34" fillId="0" borderId="7" xfId="0" applyFont="1" applyBorder="1" applyAlignment="1">
      <alignment horizontal="left" wrapText="1"/>
    </xf>
    <xf numFmtId="0" fontId="34" fillId="0" borderId="0" xfId="0" applyFont="1" applyAlignment="1">
      <alignment horizontal="left" wrapText="1"/>
    </xf>
    <xf numFmtId="0" fontId="34" fillId="0" borderId="8" xfId="0" applyFont="1" applyBorder="1" applyAlignment="1">
      <alignment horizontal="left" wrapText="1"/>
    </xf>
    <xf numFmtId="0" fontId="39" fillId="0" borderId="4" xfId="0" applyFont="1" applyBorder="1" applyAlignment="1">
      <alignment horizontal="left" wrapText="1"/>
    </xf>
    <xf numFmtId="0" fontId="39" fillId="0" borderId="5" xfId="0" applyFont="1" applyBorder="1" applyAlignment="1">
      <alignment horizontal="left" wrapText="1"/>
    </xf>
    <xf numFmtId="0" fontId="21" fillId="0" borderId="0" xfId="0" applyFont="1" applyAlignment="1">
      <alignment horizontal="center" vertical="top"/>
    </xf>
    <xf numFmtId="0" fontId="21" fillId="0" borderId="34" xfId="0" applyFont="1" applyBorder="1" applyAlignment="1">
      <alignment horizontal="center"/>
    </xf>
    <xf numFmtId="0" fontId="21" fillId="0" borderId="37" xfId="0" applyFont="1" applyBorder="1" applyAlignment="1">
      <alignment horizontal="center"/>
    </xf>
    <xf numFmtId="0" fontId="20" fillId="0" borderId="0" xfId="0" applyFont="1" applyAlignment="1">
      <alignment horizontal="left" wrapText="1"/>
    </xf>
    <xf numFmtId="0" fontId="20" fillId="0" borderId="8" xfId="0" applyFont="1" applyBorder="1" applyAlignment="1">
      <alignment horizontal="left" wrapText="1"/>
    </xf>
    <xf numFmtId="0" fontId="21" fillId="0" borderId="0" xfId="0" applyFont="1" applyBorder="1" applyAlignment="1">
      <alignment horizontal="left"/>
    </xf>
    <xf numFmtId="0" fontId="21" fillId="0" borderId="8" xfId="0" applyFont="1" applyBorder="1" applyAlignment="1">
      <alignment horizontal="left"/>
    </xf>
    <xf numFmtId="0" fontId="80" fillId="0" borderId="1" xfId="0" applyFont="1" applyBorder="1" applyAlignment="1">
      <alignment horizontal="left"/>
    </xf>
    <xf numFmtId="0" fontId="80" fillId="0" borderId="2" xfId="0" applyFont="1" applyBorder="1" applyAlignment="1">
      <alignment horizontal="left"/>
    </xf>
    <xf numFmtId="0" fontId="23" fillId="0" borderId="0" xfId="0" applyFont="1" applyAlignment="1">
      <alignment horizontal="center"/>
    </xf>
    <xf numFmtId="0" fontId="23" fillId="0" borderId="8" xfId="0" applyFont="1" applyBorder="1" applyAlignment="1">
      <alignment horizontal="center"/>
    </xf>
    <xf numFmtId="0" fontId="21" fillId="0" borderId="8" xfId="0" applyFont="1" applyBorder="1" applyAlignment="1">
      <alignment horizontal="left" vertical="top" wrapText="1"/>
    </xf>
    <xf numFmtId="0" fontId="21" fillId="0" borderId="0" xfId="0" applyFont="1" applyAlignment="1">
      <alignment vertical="top" wrapText="1"/>
    </xf>
    <xf numFmtId="0" fontId="0" fillId="0" borderId="0" xfId="0"/>
    <xf numFmtId="0" fontId="0" fillId="0" borderId="8" xfId="0" applyBorder="1"/>
    <xf numFmtId="0" fontId="0" fillId="0" borderId="7" xfId="0" applyBorder="1"/>
    <xf numFmtId="0" fontId="23" fillId="0" borderId="1" xfId="0" applyFont="1" applyBorder="1" applyAlignment="1">
      <alignment horizontal="left" wrapText="1"/>
    </xf>
    <xf numFmtId="0" fontId="23" fillId="0" borderId="2" xfId="0" applyFont="1" applyBorder="1" applyAlignment="1">
      <alignment horizontal="left" wrapText="1"/>
    </xf>
    <xf numFmtId="0" fontId="23" fillId="0" borderId="3" xfId="0" applyFont="1" applyBorder="1" applyAlignment="1">
      <alignment horizontal="left" wrapText="1"/>
    </xf>
    <xf numFmtId="0" fontId="23" fillId="0" borderId="7" xfId="0" applyFont="1" applyBorder="1" applyAlignment="1">
      <alignment horizontal="left" wrapText="1"/>
    </xf>
    <xf numFmtId="0" fontId="23" fillId="0" borderId="0" xfId="0" applyFont="1" applyAlignment="1">
      <alignment horizontal="left" wrapText="1"/>
    </xf>
    <xf numFmtId="0" fontId="23" fillId="0" borderId="8" xfId="0" applyFont="1" applyBorder="1" applyAlignment="1">
      <alignment horizontal="left" wrapText="1"/>
    </xf>
    <xf numFmtId="0" fontId="21" fillId="0" borderId="14" xfId="0" applyFont="1" applyBorder="1" applyAlignment="1" applyProtection="1">
      <alignment horizontal="center" vertical="top" wrapText="1"/>
      <protection locked="0"/>
    </xf>
    <xf numFmtId="0" fontId="36" fillId="40" borderId="13" xfId="0" applyFont="1" applyFill="1" applyBorder="1" applyAlignment="1">
      <alignment horizontal="left" vertical="center"/>
    </xf>
    <xf numFmtId="0" fontId="36" fillId="40" borderId="14" xfId="0" applyFont="1" applyFill="1" applyBorder="1" applyAlignment="1">
      <alignment horizontal="left" vertical="center"/>
    </xf>
    <xf numFmtId="0" fontId="36" fillId="40" borderId="15" xfId="0" applyFont="1" applyFill="1" applyBorder="1" applyAlignment="1">
      <alignment horizontal="left" vertical="center"/>
    </xf>
    <xf numFmtId="0" fontId="48" fillId="0" borderId="13" xfId="0" applyFont="1" applyBorder="1" applyAlignment="1">
      <alignment horizontal="left" vertical="center" wrapText="1"/>
    </xf>
    <xf numFmtId="0" fontId="48" fillId="0" borderId="14" xfId="0" applyFont="1" applyBorder="1" applyAlignment="1">
      <alignment horizontal="left" vertical="center" wrapText="1"/>
    </xf>
    <xf numFmtId="0" fontId="48" fillId="0" borderId="15" xfId="0" applyFont="1" applyBorder="1" applyAlignment="1">
      <alignment horizontal="left" vertical="center" wrapText="1"/>
    </xf>
    <xf numFmtId="0" fontId="48" fillId="0" borderId="0" xfId="0" applyFont="1" applyAlignment="1">
      <alignment horizontal="left" vertical="center" wrapText="1"/>
    </xf>
    <xf numFmtId="0" fontId="48" fillId="0" borderId="8" xfId="0" applyFont="1" applyBorder="1" applyAlignment="1">
      <alignment horizontal="left" vertical="center" wrapText="1"/>
    </xf>
    <xf numFmtId="0" fontId="41" fillId="0" borderId="4" xfId="0" applyFont="1" applyBorder="1" applyAlignment="1">
      <alignment horizontal="left" vertical="center"/>
    </xf>
    <xf numFmtId="0" fontId="41" fillId="0" borderId="5" xfId="0" applyFont="1" applyBorder="1" applyAlignment="1">
      <alignment horizontal="left" vertical="center"/>
    </xf>
    <xf numFmtId="0" fontId="41" fillId="0" borderId="6" xfId="0" applyFont="1" applyBorder="1" applyAlignment="1">
      <alignment horizontal="left" vertical="center"/>
    </xf>
    <xf numFmtId="0" fontId="21" fillId="16" borderId="13" xfId="0" applyFont="1" applyFill="1" applyBorder="1" applyAlignment="1">
      <alignment horizontal="center" vertical="top" wrapText="1"/>
    </xf>
    <xf numFmtId="0" fontId="21" fillId="16" borderId="14" xfId="0" applyFont="1" applyFill="1" applyBorder="1" applyAlignment="1">
      <alignment horizontal="center" vertical="top" wrapText="1"/>
    </xf>
    <xf numFmtId="0" fontId="21" fillId="16" borderId="57" xfId="0" applyFont="1" applyFill="1" applyBorder="1" applyAlignment="1">
      <alignment horizontal="center" vertical="top" wrapText="1"/>
    </xf>
    <xf numFmtId="0" fontId="34" fillId="18" borderId="44" xfId="0" applyFont="1" applyFill="1" applyBorder="1" applyAlignment="1" applyProtection="1">
      <alignment horizontal="left"/>
      <protection locked="0"/>
    </xf>
    <xf numFmtId="0" fontId="34" fillId="18" borderId="45" xfId="0" applyFont="1" applyFill="1" applyBorder="1" applyAlignment="1" applyProtection="1">
      <alignment horizontal="left"/>
      <protection locked="0"/>
    </xf>
    <xf numFmtId="0" fontId="34" fillId="0" borderId="19" xfId="0" applyFont="1" applyBorder="1" applyAlignment="1" applyProtection="1">
      <alignment horizontal="left"/>
      <protection locked="0"/>
    </xf>
    <xf numFmtId="0" fontId="34" fillId="0" borderId="20" xfId="0" applyFont="1" applyBorder="1" applyAlignment="1" applyProtection="1">
      <alignment horizontal="left"/>
      <protection locked="0"/>
    </xf>
    <xf numFmtId="0" fontId="34" fillId="0" borderId="27" xfId="0" applyFont="1" applyBorder="1" applyAlignment="1" applyProtection="1">
      <alignment horizontal="left"/>
      <protection locked="0"/>
    </xf>
    <xf numFmtId="0" fontId="34" fillId="0" borderId="28" xfId="0" applyFont="1" applyBorder="1" applyAlignment="1" applyProtection="1">
      <alignment horizontal="left"/>
      <protection locked="0"/>
    </xf>
    <xf numFmtId="0" fontId="34" fillId="0" borderId="52" xfId="0" applyFont="1" applyBorder="1" applyAlignment="1" applyProtection="1">
      <alignment horizontal="left"/>
      <protection locked="0"/>
    </xf>
    <xf numFmtId="0" fontId="34" fillId="0" borderId="27" xfId="0" applyFont="1" applyBorder="1" applyAlignment="1" applyProtection="1">
      <alignment vertical="top" wrapText="1"/>
      <protection locked="0"/>
    </xf>
    <xf numFmtId="0" fontId="23" fillId="0" borderId="7" xfId="0" quotePrefix="1" applyFont="1" applyBorder="1" applyAlignment="1">
      <alignment horizontal="left"/>
    </xf>
    <xf numFmtId="0" fontId="23" fillId="0" borderId="0" xfId="0" applyFont="1" applyAlignment="1">
      <alignment horizontal="left"/>
    </xf>
    <xf numFmtId="0" fontId="23" fillId="0" borderId="8" xfId="0" applyFont="1" applyBorder="1" applyAlignment="1">
      <alignment horizontal="left"/>
    </xf>
    <xf numFmtId="0" fontId="20" fillId="0" borderId="7" xfId="0" applyFont="1" applyBorder="1" applyAlignment="1">
      <alignment horizontal="left"/>
    </xf>
    <xf numFmtId="0" fontId="0" fillId="0" borderId="0" xfId="0" applyAlignment="1">
      <alignment horizontal="left"/>
    </xf>
    <xf numFmtId="0" fontId="0" fillId="0" borderId="8" xfId="0" applyBorder="1" applyAlignment="1">
      <alignment horizontal="left"/>
    </xf>
    <xf numFmtId="0" fontId="34" fillId="0" borderId="62" xfId="0" applyFont="1" applyBorder="1" applyAlignment="1" applyProtection="1">
      <alignment horizontal="center"/>
      <protection locked="0"/>
    </xf>
    <xf numFmtId="0" fontId="34" fillId="0" borderId="48" xfId="0" applyFont="1" applyBorder="1" applyAlignment="1" applyProtection="1">
      <alignment horizontal="center"/>
      <protection locked="0"/>
    </xf>
    <xf numFmtId="0" fontId="34" fillId="0" borderId="55" xfId="0" applyFont="1" applyBorder="1" applyAlignment="1" applyProtection="1">
      <alignment horizontal="center"/>
      <protection locked="0"/>
    </xf>
    <xf numFmtId="0" fontId="48" fillId="43" borderId="1" xfId="0" applyFont="1" applyFill="1" applyBorder="1" applyAlignment="1">
      <alignment horizontal="left" vertical="top" wrapText="1"/>
    </xf>
    <xf numFmtId="0" fontId="48" fillId="43" borderId="2" xfId="0" applyFont="1" applyFill="1" applyBorder="1" applyAlignment="1">
      <alignment horizontal="left" vertical="top" wrapText="1"/>
    </xf>
    <xf numFmtId="0" fontId="48" fillId="43" borderId="3" xfId="0" applyFont="1" applyFill="1" applyBorder="1" applyAlignment="1">
      <alignment horizontal="left" vertical="top" wrapText="1"/>
    </xf>
    <xf numFmtId="0" fontId="48" fillId="43" borderId="7" xfId="0" applyFont="1" applyFill="1" applyBorder="1" applyAlignment="1">
      <alignment horizontal="left" vertical="top" wrapText="1"/>
    </xf>
    <xf numFmtId="0" fontId="48" fillId="43" borderId="0" xfId="0" applyFont="1" applyFill="1" applyAlignment="1">
      <alignment horizontal="left" vertical="top" wrapText="1"/>
    </xf>
    <xf numFmtId="0" fontId="48" fillId="43" borderId="8" xfId="0" applyFont="1" applyFill="1" applyBorder="1" applyAlignment="1">
      <alignment horizontal="left" vertical="top" wrapText="1"/>
    </xf>
    <xf numFmtId="0" fontId="41" fillId="0" borderId="7" xfId="0" applyFont="1" applyBorder="1" applyAlignment="1">
      <alignment horizontal="left"/>
    </xf>
    <xf numFmtId="0" fontId="41" fillId="0" borderId="0" xfId="0" applyFont="1" applyAlignment="1">
      <alignment horizontal="left"/>
    </xf>
    <xf numFmtId="0" fontId="41" fillId="0" borderId="8" xfId="0" applyFont="1" applyBorder="1" applyAlignment="1">
      <alignment horizontal="left"/>
    </xf>
    <xf numFmtId="49" fontId="34" fillId="0" borderId="28" xfId="0" applyNumberFormat="1" applyFont="1" applyBorder="1" applyAlignment="1" applyProtection="1">
      <alignment horizontal="left" wrapText="1"/>
      <protection locked="0"/>
    </xf>
    <xf numFmtId="0" fontId="21" fillId="0" borderId="1" xfId="0" applyFont="1" applyBorder="1" applyAlignment="1">
      <alignment horizontal="left"/>
    </xf>
    <xf numFmtId="0" fontId="21" fillId="0" borderId="2" xfId="0" applyFont="1" applyBorder="1" applyAlignment="1">
      <alignment horizontal="left"/>
    </xf>
    <xf numFmtId="0" fontId="50" fillId="0" borderId="0" xfId="0" applyFont="1" applyAlignment="1">
      <alignment horizontal="left" wrapText="1"/>
    </xf>
    <xf numFmtId="0" fontId="50" fillId="0" borderId="8" xfId="0" applyFont="1" applyBorder="1" applyAlignment="1">
      <alignment horizontal="left" wrapText="1"/>
    </xf>
    <xf numFmtId="0" fontId="36" fillId="17" borderId="13" xfId="0" applyFont="1" applyFill="1" applyBorder="1" applyAlignment="1">
      <alignment horizontal="left" vertical="center"/>
    </xf>
    <xf numFmtId="0" fontId="36" fillId="17" borderId="14" xfId="0" applyFont="1" applyFill="1" applyBorder="1" applyAlignment="1">
      <alignment horizontal="left" vertical="center"/>
    </xf>
    <xf numFmtId="0" fontId="36" fillId="17" borderId="15" xfId="0" applyFont="1" applyFill="1" applyBorder="1" applyAlignment="1">
      <alignment horizontal="left" vertical="center"/>
    </xf>
    <xf numFmtId="49" fontId="34" fillId="18" borderId="16" xfId="0" applyNumberFormat="1" applyFont="1" applyFill="1" applyBorder="1" applyAlignment="1" applyProtection="1">
      <alignment horizontal="left" wrapText="1"/>
      <protection locked="0"/>
    </xf>
    <xf numFmtId="49" fontId="34" fillId="18" borderId="17" xfId="0" applyNumberFormat="1" applyFont="1" applyFill="1" applyBorder="1" applyAlignment="1" applyProtection="1">
      <alignment horizontal="left" wrapText="1"/>
      <protection locked="0"/>
    </xf>
    <xf numFmtId="49" fontId="34" fillId="18" borderId="50" xfId="0" applyNumberFormat="1" applyFont="1" applyFill="1" applyBorder="1" applyAlignment="1" applyProtection="1">
      <alignment horizontal="left" wrapText="1"/>
      <protection locked="0"/>
    </xf>
    <xf numFmtId="49" fontId="34" fillId="0" borderId="48" xfId="0" applyNumberFormat="1" applyFont="1" applyBorder="1" applyAlignment="1" applyProtection="1">
      <alignment horizontal="left" wrapText="1"/>
      <protection locked="0"/>
    </xf>
    <xf numFmtId="0" fontId="41" fillId="0" borderId="0" xfId="0" applyFont="1" applyBorder="1" applyAlignment="1">
      <alignment horizontal="left"/>
    </xf>
    <xf numFmtId="0" fontId="21" fillId="0" borderId="13" xfId="0" applyFont="1" applyBorder="1" applyAlignment="1">
      <alignment horizontal="center" wrapText="1"/>
    </xf>
    <xf numFmtId="0" fontId="21" fillId="0" borderId="15" xfId="0" applyFont="1" applyBorder="1" applyAlignment="1">
      <alignment horizontal="center" wrapText="1"/>
    </xf>
    <xf numFmtId="0" fontId="21" fillId="0" borderId="0" xfId="0" applyFont="1" applyAlignment="1">
      <alignment horizontal="left" wrapText="1"/>
    </xf>
    <xf numFmtId="0" fontId="23" fillId="0" borderId="7" xfId="0" quotePrefix="1" applyFont="1" applyBorder="1" applyAlignment="1">
      <alignment horizontal="left" indent="1"/>
    </xf>
    <xf numFmtId="0" fontId="23" fillId="0" borderId="0" xfId="0" quotePrefix="1" applyFont="1" applyBorder="1" applyAlignment="1">
      <alignment horizontal="left" indent="1"/>
    </xf>
    <xf numFmtId="0" fontId="23" fillId="0" borderId="8" xfId="0" quotePrefix="1" applyFont="1" applyBorder="1" applyAlignment="1">
      <alignment horizontal="left" indent="1"/>
    </xf>
    <xf numFmtId="0" fontId="20" fillId="0" borderId="1" xfId="0" applyFont="1" applyBorder="1" applyAlignment="1">
      <alignment horizontal="left"/>
    </xf>
    <xf numFmtId="0" fontId="20" fillId="0" borderId="2" xfId="0" applyFont="1" applyBorder="1" applyAlignment="1">
      <alignment horizontal="left"/>
    </xf>
    <xf numFmtId="0" fontId="20" fillId="0" borderId="3" xfId="0" applyFont="1" applyBorder="1" applyAlignment="1">
      <alignment horizontal="left"/>
    </xf>
    <xf numFmtId="0" fontId="0" fillId="0" borderId="0" xfId="0" applyBorder="1"/>
    <xf numFmtId="0" fontId="21" fillId="0" borderId="14" xfId="0" applyFont="1" applyBorder="1" applyAlignment="1" applyProtection="1">
      <alignment horizontal="center" vertical="center" wrapText="1"/>
      <protection locked="0"/>
    </xf>
    <xf numFmtId="0" fontId="0" fillId="0" borderId="14" xfId="0" applyBorder="1" applyAlignment="1">
      <alignment horizontal="center" vertical="center" wrapText="1"/>
    </xf>
    <xf numFmtId="0" fontId="48" fillId="0" borderId="1" xfId="0" applyFont="1" applyBorder="1" applyAlignment="1">
      <alignment horizontal="left" vertical="center" wrapText="1" indent="1"/>
    </xf>
    <xf numFmtId="0" fontId="48" fillId="0" borderId="2" xfId="0" applyFont="1" applyBorder="1" applyAlignment="1">
      <alignment horizontal="left" vertical="center" wrapText="1" indent="1"/>
    </xf>
    <xf numFmtId="0" fontId="34" fillId="0" borderId="2" xfId="0" applyFont="1" applyBorder="1" applyAlignment="1">
      <alignment horizontal="left" vertical="center" wrapText="1" indent="1"/>
    </xf>
    <xf numFmtId="0" fontId="48" fillId="0" borderId="3" xfId="0" applyFont="1" applyBorder="1" applyAlignment="1">
      <alignment horizontal="left" vertical="center" wrapText="1" indent="1"/>
    </xf>
    <xf numFmtId="0" fontId="48" fillId="0" borderId="7" xfId="0" applyFont="1" applyBorder="1" applyAlignment="1">
      <alignment horizontal="left" vertical="top" wrapText="1" indent="1"/>
    </xf>
    <xf numFmtId="0" fontId="0" fillId="0" borderId="0" xfId="0" applyAlignment="1">
      <alignment horizontal="left" vertical="top" wrapText="1" indent="1"/>
    </xf>
    <xf numFmtId="0" fontId="21" fillId="16" borderId="1" xfId="0" applyFont="1" applyFill="1" applyBorder="1" applyAlignment="1">
      <alignment horizontal="center" vertical="top" wrapText="1"/>
    </xf>
    <xf numFmtId="0" fontId="21" fillId="16" borderId="2" xfId="0" applyFont="1" applyFill="1" applyBorder="1" applyAlignment="1">
      <alignment horizontal="center" vertical="top" wrapText="1"/>
    </xf>
    <xf numFmtId="0" fontId="21" fillId="16" borderId="66" xfId="0" applyFont="1" applyFill="1" applyBorder="1" applyAlignment="1">
      <alignment horizontal="center" vertical="top" wrapText="1"/>
    </xf>
    <xf numFmtId="49" fontId="37" fillId="19" borderId="1" xfId="0" applyNumberFormat="1" applyFont="1" applyFill="1" applyBorder="1" applyAlignment="1">
      <alignment horizontal="left" wrapText="1"/>
    </xf>
    <xf numFmtId="49" fontId="37" fillId="19" borderId="2" xfId="0" applyNumberFormat="1" applyFont="1" applyFill="1" applyBorder="1" applyAlignment="1">
      <alignment horizontal="left" wrapText="1"/>
    </xf>
    <xf numFmtId="0" fontId="34" fillId="12" borderId="19" xfId="0" applyFont="1" applyFill="1" applyBorder="1" applyAlignment="1" applyProtection="1">
      <alignment horizontal="left" wrapText="1"/>
      <protection locked="0"/>
    </xf>
    <xf numFmtId="0" fontId="34" fillId="12" borderId="20" xfId="0" applyFont="1" applyFill="1" applyBorder="1" applyAlignment="1" applyProtection="1">
      <alignment horizontal="left" wrapText="1"/>
      <protection locked="0"/>
    </xf>
    <xf numFmtId="0" fontId="41" fillId="0" borderId="7" xfId="0" applyFont="1" applyBorder="1" applyAlignment="1">
      <alignment horizontal="left" vertical="center" wrapText="1" indent="1"/>
    </xf>
    <xf numFmtId="0" fontId="41" fillId="0" borderId="0" xfId="0" applyFont="1" applyAlignment="1">
      <alignment horizontal="left" vertical="center" wrapText="1" indent="1"/>
    </xf>
    <xf numFmtId="0" fontId="41" fillId="0" borderId="8" xfId="0" applyFont="1" applyBorder="1" applyAlignment="1">
      <alignment horizontal="left" vertical="center" wrapText="1" indent="1"/>
    </xf>
    <xf numFmtId="0" fontId="20" fillId="0" borderId="14" xfId="0" applyFont="1" applyBorder="1" applyAlignment="1">
      <alignment horizontal="center" vertical="top" wrapText="1"/>
    </xf>
    <xf numFmtId="0" fontId="34" fillId="0" borderId="13" xfId="0" applyFont="1" applyBorder="1" applyAlignment="1">
      <alignment horizontal="left" vertical="center" wrapText="1"/>
    </xf>
    <xf numFmtId="0" fontId="34" fillId="0" borderId="14" xfId="0" applyFont="1" applyBorder="1" applyAlignment="1">
      <alignment horizontal="left" vertical="center" wrapText="1"/>
    </xf>
    <xf numFmtId="0" fontId="34" fillId="0" borderId="15" xfId="0" applyFont="1" applyBorder="1" applyAlignment="1">
      <alignment horizontal="left" vertical="center" wrapText="1"/>
    </xf>
    <xf numFmtId="0" fontId="34" fillId="0" borderId="7" xfId="0" applyFont="1" applyBorder="1" applyAlignment="1">
      <alignment horizontal="left" vertical="top" wrapText="1"/>
    </xf>
    <xf numFmtId="0" fontId="41" fillId="0" borderId="7" xfId="0" applyFont="1" applyBorder="1" applyAlignment="1">
      <alignment horizontal="left" indent="1"/>
    </xf>
    <xf numFmtId="0" fontId="41" fillId="0" borderId="0" xfId="0" applyFont="1" applyAlignment="1">
      <alignment horizontal="left" indent="1"/>
    </xf>
    <xf numFmtId="0" fontId="41" fillId="0" borderId="8" xfId="0" applyFont="1" applyBorder="1" applyAlignment="1">
      <alignment horizontal="left" indent="1"/>
    </xf>
    <xf numFmtId="0" fontId="23" fillId="0" borderId="7" xfId="0" applyFont="1" applyBorder="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17" fillId="0" borderId="13" xfId="0" applyFont="1" applyBorder="1" applyAlignment="1">
      <alignment horizontal="center"/>
    </xf>
    <xf numFmtId="0" fontId="17" fillId="0" borderId="14"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4" fillId="0" borderId="4" xfId="0" applyFont="1" applyBorder="1" applyAlignment="1" applyProtection="1">
      <alignment horizontal="center" vertical="center" wrapText="1"/>
    </xf>
    <xf numFmtId="0" fontId="4" fillId="0" borderId="5" xfId="0" applyFont="1" applyBorder="1" applyAlignment="1" applyProtection="1">
      <alignment vertical="center"/>
    </xf>
    <xf numFmtId="0" fontId="4" fillId="0" borderId="6" xfId="0" applyFont="1" applyBorder="1" applyAlignment="1" applyProtection="1">
      <alignment vertic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39" fillId="0" borderId="13" xfId="0" applyFont="1" applyBorder="1" applyAlignment="1">
      <alignment horizontal="left"/>
    </xf>
    <xf numFmtId="0" fontId="39" fillId="0" borderId="14" xfId="0" applyFont="1" applyBorder="1" applyAlignment="1">
      <alignment horizontal="left"/>
    </xf>
    <xf numFmtId="0" fontId="39" fillId="0" borderId="15" xfId="0" applyFont="1" applyBorder="1" applyAlignment="1">
      <alignment horizontal="left"/>
    </xf>
    <xf numFmtId="0" fontId="36" fillId="40" borderId="13" xfId="0" applyFont="1" applyFill="1" applyBorder="1" applyAlignment="1">
      <alignment horizontal="left" vertical="top" wrapText="1"/>
    </xf>
    <xf numFmtId="0" fontId="43" fillId="40" borderId="14" xfId="0" applyFont="1" applyFill="1" applyBorder="1" applyAlignment="1">
      <alignment horizontal="left" vertical="top" wrapText="1"/>
    </xf>
    <xf numFmtId="0" fontId="43" fillId="40" borderId="14" xfId="0" applyFont="1" applyFill="1" applyBorder="1" applyAlignment="1">
      <alignment horizontal="left"/>
    </xf>
    <xf numFmtId="0" fontId="43" fillId="40" borderId="15" xfId="0" applyFont="1" applyFill="1" applyBorder="1" applyAlignment="1">
      <alignment horizontal="left"/>
    </xf>
    <xf numFmtId="0" fontId="34" fillId="0" borderId="0" xfId="0" applyFont="1" applyAlignment="1">
      <alignment horizontal="right"/>
    </xf>
    <xf numFmtId="0" fontId="34" fillId="0" borderId="8" xfId="0" applyFont="1" applyBorder="1" applyAlignment="1">
      <alignment horizontal="right"/>
    </xf>
    <xf numFmtId="0" fontId="34" fillId="0" borderId="0" xfId="0" applyFont="1" applyBorder="1" applyAlignment="1">
      <alignment horizontal="left" vertical="top" wrapText="1"/>
    </xf>
    <xf numFmtId="0" fontId="21" fillId="0" borderId="3" xfId="0" applyFont="1" applyBorder="1" applyAlignment="1">
      <alignment horizontal="left"/>
    </xf>
    <xf numFmtId="0" fontId="34" fillId="0" borderId="7" xfId="0" applyFont="1" applyBorder="1" applyAlignment="1">
      <alignment horizontal="left" vertical="center" wrapText="1"/>
    </xf>
    <xf numFmtId="0" fontId="21" fillId="0" borderId="7" xfId="0" applyFont="1" applyBorder="1" applyAlignment="1">
      <alignment horizontal="left" vertical="center" wrapText="1"/>
    </xf>
    <xf numFmtId="0" fontId="34" fillId="0" borderId="13" xfId="0" applyFont="1" applyBorder="1" applyAlignment="1">
      <alignment horizontal="left" vertical="top" wrapText="1"/>
    </xf>
    <xf numFmtId="49" fontId="34" fillId="12" borderId="16" xfId="0" applyNumberFormat="1" applyFont="1" applyFill="1" applyBorder="1" applyAlignment="1" applyProtection="1">
      <alignment horizontal="left" wrapText="1"/>
      <protection locked="0"/>
    </xf>
    <xf numFmtId="49" fontId="34" fillId="12" borderId="17" xfId="0" applyNumberFormat="1" applyFont="1" applyFill="1" applyBorder="1" applyAlignment="1" applyProtection="1">
      <alignment horizontal="left" wrapText="1"/>
      <protection locked="0"/>
    </xf>
    <xf numFmtId="49" fontId="34" fillId="12" borderId="50" xfId="0" applyNumberFormat="1" applyFont="1" applyFill="1" applyBorder="1" applyAlignment="1" applyProtection="1">
      <alignment horizontal="left" wrapText="1"/>
      <protection locked="0"/>
    </xf>
    <xf numFmtId="0" fontId="23" fillId="0" borderId="7" xfId="0" quotePrefix="1" applyFont="1" applyBorder="1" applyAlignment="1">
      <alignment horizontal="left" wrapText="1"/>
    </xf>
    <xf numFmtId="0" fontId="20" fillId="0" borderId="0" xfId="0" applyFont="1" applyAlignment="1">
      <alignment horizontal="left" vertical="top" wrapText="1"/>
    </xf>
    <xf numFmtId="0" fontId="21" fillId="0" borderId="8" xfId="0" applyFont="1" applyBorder="1" applyAlignment="1">
      <alignment horizontal="left" wrapText="1"/>
    </xf>
    <xf numFmtId="0" fontId="50" fillId="0" borderId="7" xfId="0" applyFont="1" applyBorder="1" applyAlignment="1">
      <alignment horizontal="left" vertical="center"/>
    </xf>
    <xf numFmtId="0" fontId="50" fillId="0" borderId="0" xfId="0" applyFont="1" applyAlignment="1">
      <alignment horizontal="left" vertical="center"/>
    </xf>
    <xf numFmtId="0" fontId="50" fillId="0" borderId="8" xfId="0" applyFont="1" applyBorder="1" applyAlignment="1">
      <alignment horizontal="left" vertical="center"/>
    </xf>
    <xf numFmtId="0" fontId="0" fillId="43" borderId="1" xfId="0" applyFill="1" applyBorder="1" applyAlignment="1">
      <alignment horizontal="left" vertical="top" wrapText="1"/>
    </xf>
    <xf numFmtId="0" fontId="0" fillId="43" borderId="2" xfId="0" applyFill="1" applyBorder="1" applyAlignment="1">
      <alignment horizontal="left" vertical="top" wrapText="1"/>
    </xf>
    <xf numFmtId="0" fontId="0" fillId="43" borderId="3" xfId="0" applyFill="1" applyBorder="1" applyAlignment="1">
      <alignment horizontal="left" vertical="top" wrapText="1"/>
    </xf>
    <xf numFmtId="0" fontId="0" fillId="43" borderId="7" xfId="0" applyFill="1" applyBorder="1" applyAlignment="1">
      <alignment horizontal="left" vertical="top" wrapText="1"/>
    </xf>
    <xf numFmtId="0" fontId="0" fillId="43" borderId="0" xfId="0" applyFill="1" applyAlignment="1">
      <alignment horizontal="left" vertical="top" wrapText="1"/>
    </xf>
    <xf numFmtId="0" fontId="0" fillId="43" borderId="8" xfId="0" applyFill="1" applyBorder="1" applyAlignment="1">
      <alignment horizontal="left" vertical="top" wrapText="1"/>
    </xf>
    <xf numFmtId="0" fontId="0" fillId="43" borderId="4" xfId="0" applyFill="1" applyBorder="1" applyAlignment="1">
      <alignment horizontal="left" vertical="top" wrapText="1"/>
    </xf>
    <xf numFmtId="0" fontId="0" fillId="43" borderId="5" xfId="0" applyFill="1" applyBorder="1" applyAlignment="1">
      <alignment horizontal="left" vertical="top" wrapText="1"/>
    </xf>
    <xf numFmtId="0" fontId="0" fillId="43" borderId="6" xfId="0" applyFill="1" applyBorder="1" applyAlignment="1">
      <alignment horizontal="left" vertical="top" wrapText="1"/>
    </xf>
    <xf numFmtId="0" fontId="21" fillId="0" borderId="7" xfId="0" applyFont="1" applyBorder="1" applyAlignment="1">
      <alignment horizontal="left" wrapText="1"/>
    </xf>
    <xf numFmtId="49" fontId="34" fillId="0" borderId="1" xfId="0" applyNumberFormat="1" applyFont="1" applyBorder="1" applyAlignment="1" applyProtection="1">
      <alignment horizontal="center" wrapText="1"/>
      <protection locked="0"/>
    </xf>
    <xf numFmtId="49" fontId="34" fillId="0" borderId="2" xfId="0" applyNumberFormat="1" applyFont="1" applyBorder="1" applyAlignment="1" applyProtection="1">
      <alignment horizontal="center" wrapText="1"/>
      <protection locked="0"/>
    </xf>
    <xf numFmtId="0" fontId="37" fillId="0" borderId="19" xfId="0" applyFont="1" applyFill="1" applyBorder="1" applyAlignment="1">
      <alignment horizontal="left" vertical="top" wrapText="1"/>
    </xf>
    <xf numFmtId="0" fontId="37" fillId="0" borderId="20" xfId="0" applyFont="1" applyFill="1" applyBorder="1" applyAlignment="1">
      <alignment horizontal="left" vertical="top" wrapText="1"/>
    </xf>
    <xf numFmtId="0" fontId="21" fillId="0" borderId="22" xfId="0" applyFont="1" applyFill="1" applyBorder="1" applyAlignment="1">
      <alignment horizontal="left" vertical="center" wrapText="1"/>
    </xf>
    <xf numFmtId="0" fontId="21" fillId="0" borderId="23" xfId="0" applyFont="1" applyFill="1" applyBorder="1" applyAlignment="1">
      <alignment horizontal="left" vertical="center" wrapText="1"/>
    </xf>
    <xf numFmtId="49" fontId="34" fillId="0" borderId="27" xfId="0" applyNumberFormat="1" applyFont="1" applyBorder="1" applyAlignment="1" applyProtection="1">
      <alignment vertical="top" wrapText="1"/>
      <protection locked="0"/>
    </xf>
    <xf numFmtId="0" fontId="0" fillId="0" borderId="28" xfId="0" applyBorder="1" applyAlignment="1">
      <alignment vertical="top" wrapText="1"/>
    </xf>
    <xf numFmtId="0" fontId="0" fillId="0" borderId="52" xfId="0" applyBorder="1" applyAlignment="1">
      <alignment vertical="top" wrapText="1"/>
    </xf>
    <xf numFmtId="49" fontId="34" fillId="0" borderId="62" xfId="0" applyNumberFormat="1" applyFont="1" applyBorder="1" applyAlignment="1" applyProtection="1">
      <alignment vertical="top" wrapText="1"/>
      <protection locked="0"/>
    </xf>
    <xf numFmtId="0" fontId="0" fillId="0" borderId="48" xfId="0" applyBorder="1" applyAlignment="1">
      <alignment vertical="top" wrapText="1"/>
    </xf>
    <xf numFmtId="0" fontId="0" fillId="0" borderId="55" xfId="0" applyBorder="1" applyAlignment="1">
      <alignment vertical="top" wrapText="1"/>
    </xf>
    <xf numFmtId="0" fontId="48" fillId="43" borderId="4" xfId="0" applyFont="1" applyFill="1" applyBorder="1" applyAlignment="1">
      <alignment horizontal="left" vertical="top" wrapText="1"/>
    </xf>
    <xf numFmtId="0" fontId="48" fillId="43" borderId="5" xfId="0" applyFont="1" applyFill="1" applyBorder="1" applyAlignment="1">
      <alignment horizontal="left" vertical="top" wrapText="1"/>
    </xf>
    <xf numFmtId="0" fontId="48" fillId="43" borderId="6" xfId="0" applyFont="1" applyFill="1" applyBorder="1" applyAlignment="1">
      <alignment horizontal="left" vertical="top"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41" fillId="0" borderId="1" xfId="0" applyFont="1" applyBorder="1" applyAlignment="1">
      <alignment horizontal="left" vertical="center"/>
    </xf>
    <xf numFmtId="0" fontId="41" fillId="0" borderId="2" xfId="0" applyFont="1" applyBorder="1" applyAlignment="1">
      <alignment horizontal="left" vertical="center"/>
    </xf>
    <xf numFmtId="0" fontId="41" fillId="0" borderId="3" xfId="0" applyFont="1" applyBorder="1" applyAlignment="1">
      <alignment horizontal="left" vertical="center"/>
    </xf>
    <xf numFmtId="0" fontId="21" fillId="0" borderId="44" xfId="0" applyFont="1" applyFill="1" applyBorder="1" applyAlignment="1">
      <alignment horizontal="center" vertical="center"/>
    </xf>
    <xf numFmtId="0" fontId="21" fillId="0" borderId="45" xfId="0" applyFont="1" applyFill="1" applyBorder="1" applyAlignment="1">
      <alignment horizontal="center" vertical="center"/>
    </xf>
    <xf numFmtId="0" fontId="21" fillId="0" borderId="49"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51" xfId="0" applyFont="1" applyFill="1" applyBorder="1" applyAlignment="1">
      <alignment horizontal="center" vertical="center"/>
    </xf>
    <xf numFmtId="0" fontId="34" fillId="0" borderId="19" xfId="0" applyFont="1" applyFill="1" applyBorder="1" applyAlignment="1">
      <alignment horizontal="left" vertical="top" wrapText="1"/>
    </xf>
    <xf numFmtId="0" fontId="34" fillId="0" borderId="20" xfId="0" applyFont="1" applyFill="1" applyBorder="1" applyAlignment="1">
      <alignment horizontal="left" vertical="top" wrapText="1"/>
    </xf>
    <xf numFmtId="0" fontId="21" fillId="0" borderId="19" xfId="0" applyFont="1" applyFill="1" applyBorder="1" applyAlignment="1">
      <alignment horizontal="left"/>
    </xf>
    <xf numFmtId="0" fontId="21" fillId="0" borderId="20" xfId="0" applyFont="1" applyFill="1" applyBorder="1" applyAlignment="1">
      <alignment horizontal="left"/>
    </xf>
    <xf numFmtId="0" fontId="21" fillId="0" borderId="19" xfId="0" applyFont="1" applyFill="1" applyBorder="1" applyAlignment="1">
      <alignment horizontal="left" vertical="center" wrapText="1"/>
    </xf>
    <xf numFmtId="0" fontId="21" fillId="0" borderId="20" xfId="0" applyFont="1" applyFill="1" applyBorder="1" applyAlignment="1">
      <alignment horizontal="left" vertical="center" wrapText="1"/>
    </xf>
    <xf numFmtId="0" fontId="34" fillId="0" borderId="0" xfId="0" applyFont="1" applyAlignment="1">
      <alignment horizontal="left" vertical="center" wrapText="1"/>
    </xf>
    <xf numFmtId="0" fontId="34" fillId="0" borderId="8" xfId="0" applyFont="1" applyBorder="1" applyAlignment="1">
      <alignment horizontal="left"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48" fillId="0" borderId="7" xfId="0" applyFont="1" applyBorder="1" applyAlignment="1">
      <alignment horizontal="left" vertical="center" wrapText="1" indent="1"/>
    </xf>
    <xf numFmtId="0" fontId="48" fillId="0" borderId="0" xfId="0" applyFont="1" applyAlignment="1">
      <alignment horizontal="left" vertical="center" wrapText="1" indent="1"/>
    </xf>
    <xf numFmtId="0" fontId="48" fillId="0" borderId="8" xfId="0" applyFont="1" applyBorder="1" applyAlignment="1">
      <alignment horizontal="left" vertical="center" wrapText="1" indent="1"/>
    </xf>
    <xf numFmtId="0" fontId="48" fillId="0" borderId="4" xfId="0" applyFont="1" applyBorder="1" applyAlignment="1">
      <alignment horizontal="left" vertical="center" wrapText="1" indent="1"/>
    </xf>
    <xf numFmtId="0" fontId="48" fillId="0" borderId="5" xfId="0" applyFont="1" applyBorder="1" applyAlignment="1">
      <alignment horizontal="left" vertical="center" wrapText="1" indent="1"/>
    </xf>
    <xf numFmtId="0" fontId="48" fillId="0" borderId="6" xfId="0" applyFont="1" applyBorder="1" applyAlignment="1">
      <alignment horizontal="left" vertical="center" wrapText="1" indent="1"/>
    </xf>
    <xf numFmtId="49" fontId="34" fillId="12" borderId="26" xfId="0" applyNumberFormat="1" applyFont="1" applyFill="1" applyBorder="1" applyAlignment="1" applyProtection="1">
      <alignment horizontal="left" wrapText="1"/>
      <protection locked="0"/>
    </xf>
    <xf numFmtId="49" fontId="37" fillId="19" borderId="16" xfId="0" applyNumberFormat="1" applyFont="1" applyFill="1" applyBorder="1" applyAlignment="1">
      <alignment horizontal="left" wrapText="1"/>
    </xf>
    <xf numFmtId="49" fontId="37" fillId="19" borderId="17" xfId="0" applyNumberFormat="1" applyFont="1" applyFill="1" applyBorder="1" applyAlignment="1">
      <alignment horizontal="left" wrapText="1"/>
    </xf>
    <xf numFmtId="49" fontId="37" fillId="19" borderId="50" xfId="0" applyNumberFormat="1" applyFont="1" applyFill="1" applyBorder="1" applyAlignment="1">
      <alignment horizontal="left" wrapText="1"/>
    </xf>
    <xf numFmtId="0" fontId="34" fillId="16" borderId="69" xfId="0" applyFont="1" applyFill="1" applyBorder="1" applyAlignment="1">
      <alignment horizontal="center"/>
    </xf>
    <xf numFmtId="0" fontId="34" fillId="16" borderId="58" xfId="0" applyFont="1" applyFill="1" applyBorder="1" applyAlignment="1">
      <alignment horizontal="center"/>
    </xf>
    <xf numFmtId="0" fontId="21" fillId="16" borderId="70" xfId="0" applyFont="1" applyFill="1" applyBorder="1" applyAlignment="1">
      <alignment horizontal="center" vertical="top" wrapText="1"/>
    </xf>
    <xf numFmtId="0" fontId="21" fillId="16" borderId="65" xfId="0" applyFont="1" applyFill="1" applyBorder="1" applyAlignment="1">
      <alignment horizontal="center" vertical="top" wrapText="1"/>
    </xf>
    <xf numFmtId="0" fontId="21" fillId="0" borderId="1" xfId="0" applyFont="1" applyBorder="1" applyAlignment="1">
      <alignment horizontal="left" wrapText="1" indent="1"/>
    </xf>
    <xf numFmtId="0" fontId="21" fillId="0" borderId="2" xfId="0" applyFont="1" applyBorder="1" applyAlignment="1">
      <alignment horizontal="left" wrapText="1" indent="1"/>
    </xf>
    <xf numFmtId="0" fontId="21" fillId="0" borderId="3" xfId="0" applyFont="1" applyBorder="1" applyAlignment="1">
      <alignment horizontal="left" wrapText="1" indent="1"/>
    </xf>
    <xf numFmtId="0" fontId="23" fillId="0" borderId="7" xfId="0" quotePrefix="1" applyFont="1" applyBorder="1" applyAlignment="1">
      <alignment wrapText="1"/>
    </xf>
    <xf numFmtId="0" fontId="23" fillId="0" borderId="0" xfId="0" quotePrefix="1" applyFont="1" applyAlignment="1">
      <alignment wrapText="1"/>
    </xf>
    <xf numFmtId="0" fontId="44" fillId="0" borderId="13" xfId="0" applyFont="1" applyBorder="1" applyAlignment="1">
      <alignment vertical="top" wrapText="1"/>
    </xf>
    <xf numFmtId="0" fontId="44" fillId="43" borderId="1" xfId="0" applyFont="1" applyFill="1" applyBorder="1" applyAlignment="1">
      <alignment horizontal="left" vertical="top" wrapText="1"/>
    </xf>
    <xf numFmtId="0" fontId="44" fillId="43" borderId="2" xfId="0" applyFont="1" applyFill="1" applyBorder="1" applyAlignment="1">
      <alignment horizontal="left" vertical="top" wrapText="1"/>
    </xf>
    <xf numFmtId="0" fontId="44" fillId="43" borderId="3" xfId="0" applyFont="1" applyFill="1" applyBorder="1" applyAlignment="1">
      <alignment horizontal="left" vertical="top" wrapText="1"/>
    </xf>
    <xf numFmtId="0" fontId="44" fillId="43" borderId="7" xfId="0" applyFont="1" applyFill="1" applyBorder="1" applyAlignment="1">
      <alignment horizontal="left" vertical="top" wrapText="1"/>
    </xf>
    <xf numFmtId="0" fontId="44" fillId="43" borderId="0" xfId="0" applyFont="1" applyFill="1" applyAlignment="1">
      <alignment horizontal="left" vertical="top" wrapText="1"/>
    </xf>
    <xf numFmtId="0" fontId="44" fillId="43" borderId="8" xfId="0" applyFont="1" applyFill="1" applyBorder="1" applyAlignment="1">
      <alignment horizontal="left" vertical="top" wrapText="1"/>
    </xf>
    <xf numFmtId="0" fontId="44" fillId="43" borderId="4" xfId="0" applyFont="1" applyFill="1" applyBorder="1" applyAlignment="1">
      <alignment horizontal="left" vertical="top" wrapText="1"/>
    </xf>
    <xf numFmtId="0" fontId="44" fillId="43" borderId="5" xfId="0" applyFont="1" applyFill="1" applyBorder="1" applyAlignment="1">
      <alignment horizontal="left" vertical="top" wrapText="1"/>
    </xf>
    <xf numFmtId="0" fontId="44" fillId="43" borderId="6" xfId="0" applyFont="1" applyFill="1" applyBorder="1" applyAlignment="1">
      <alignment horizontal="left" vertical="top" wrapText="1"/>
    </xf>
    <xf numFmtId="0" fontId="41" fillId="0" borderId="4" xfId="0" applyFont="1" applyBorder="1" applyAlignment="1">
      <alignment wrapText="1"/>
    </xf>
    <xf numFmtId="0" fontId="41" fillId="0" borderId="5" xfId="0" applyFont="1" applyBorder="1" applyAlignment="1">
      <alignment wrapText="1"/>
    </xf>
    <xf numFmtId="0" fontId="41" fillId="0" borderId="6" xfId="0" applyFont="1" applyBorder="1" applyAlignment="1">
      <alignment wrapText="1"/>
    </xf>
    <xf numFmtId="0" fontId="69" fillId="40" borderId="13" xfId="0" applyFont="1" applyFill="1" applyBorder="1" applyAlignment="1">
      <alignment horizontal="left"/>
    </xf>
    <xf numFmtId="0" fontId="69" fillId="40" borderId="14" xfId="0" applyFont="1" applyFill="1" applyBorder="1" applyAlignment="1">
      <alignment horizontal="left"/>
    </xf>
    <xf numFmtId="0" fontId="69" fillId="40" borderId="15" xfId="0" applyFont="1" applyFill="1" applyBorder="1" applyAlignment="1">
      <alignment horizontal="left"/>
    </xf>
    <xf numFmtId="49" fontId="34" fillId="0" borderId="22" xfId="0" applyNumberFormat="1" applyFont="1" applyBorder="1" applyAlignment="1" applyProtection="1">
      <alignment wrapText="1"/>
      <protection locked="0"/>
    </xf>
    <xf numFmtId="49" fontId="34" fillId="0" borderId="23" xfId="0" applyNumberFormat="1" applyFont="1" applyBorder="1" applyAlignment="1" applyProtection="1">
      <alignment wrapText="1"/>
      <protection locked="0"/>
    </xf>
    <xf numFmtId="49" fontId="34" fillId="0" borderId="19" xfId="0" applyNumberFormat="1" applyFont="1" applyBorder="1" applyAlignment="1" applyProtection="1">
      <alignment wrapText="1"/>
      <protection locked="0"/>
    </xf>
    <xf numFmtId="49" fontId="34" fillId="0" borderId="20" xfId="0" applyNumberFormat="1" applyFont="1" applyBorder="1" applyAlignment="1" applyProtection="1">
      <alignment wrapText="1"/>
      <protection locked="0"/>
    </xf>
    <xf numFmtId="0" fontId="48" fillId="0" borderId="7" xfId="0" applyFont="1" applyBorder="1" applyAlignment="1">
      <alignment horizontal="left" vertical="center" wrapText="1"/>
    </xf>
    <xf numFmtId="49" fontId="34" fillId="18" borderId="44" xfId="0" applyNumberFormat="1" applyFont="1" applyFill="1" applyBorder="1" applyAlignment="1" applyProtection="1">
      <alignment wrapText="1"/>
      <protection locked="0"/>
    </xf>
    <xf numFmtId="49" fontId="34" fillId="18" borderId="45" xfId="0" applyNumberFormat="1" applyFont="1" applyFill="1" applyBorder="1" applyAlignment="1" applyProtection="1">
      <alignment wrapText="1"/>
      <protection locked="0"/>
    </xf>
    <xf numFmtId="0" fontId="41" fillId="0" borderId="7" xfId="0" applyFont="1" applyBorder="1" applyAlignment="1">
      <alignment horizontal="left" vertical="center" wrapText="1"/>
    </xf>
    <xf numFmtId="0" fontId="41" fillId="0" borderId="0" xfId="0" applyFont="1" applyAlignment="1">
      <alignment horizontal="left" vertical="center" wrapText="1"/>
    </xf>
    <xf numFmtId="0" fontId="41" fillId="0" borderId="8" xfId="0" applyFont="1" applyBorder="1" applyAlignment="1">
      <alignment horizontal="left" vertical="center" wrapText="1"/>
    </xf>
    <xf numFmtId="0" fontId="41" fillId="0" borderId="4" xfId="0" applyFont="1" applyBorder="1" applyAlignment="1">
      <alignment horizontal="left" vertical="center" wrapText="1"/>
    </xf>
    <xf numFmtId="0" fontId="41" fillId="0" borderId="5" xfId="0" applyFont="1" applyBorder="1" applyAlignment="1">
      <alignment horizontal="left" vertical="center" wrapText="1"/>
    </xf>
    <xf numFmtId="0" fontId="41" fillId="0" borderId="6" xfId="0" applyFont="1" applyBorder="1" applyAlignment="1">
      <alignment horizontal="left" vertical="center" wrapText="1"/>
    </xf>
    <xf numFmtId="0" fontId="50" fillId="0" borderId="1" xfId="0" applyFont="1" applyBorder="1" applyAlignment="1">
      <alignment horizontal="left"/>
    </xf>
    <xf numFmtId="0" fontId="20" fillId="0" borderId="2" xfId="0" applyFont="1" applyBorder="1"/>
    <xf numFmtId="0" fontId="20" fillId="0" borderId="3" xfId="0" applyFont="1" applyBorder="1"/>
    <xf numFmtId="0" fontId="41" fillId="0" borderId="7" xfId="0" applyFont="1" applyBorder="1" applyAlignment="1">
      <alignment horizontal="left" vertical="center"/>
    </xf>
    <xf numFmtId="0" fontId="41" fillId="0" borderId="0" xfId="0" applyFont="1" applyBorder="1" applyAlignment="1">
      <alignment horizontal="left" vertical="center"/>
    </xf>
    <xf numFmtId="0" fontId="41" fillId="0" borderId="8" xfId="0" applyFont="1" applyBorder="1" applyAlignment="1">
      <alignment horizontal="left" vertical="center"/>
    </xf>
    <xf numFmtId="0" fontId="50" fillId="0" borderId="7" xfId="0" applyFont="1" applyBorder="1" applyAlignment="1">
      <alignment horizontal="left"/>
    </xf>
    <xf numFmtId="0" fontId="50" fillId="0" borderId="0" xfId="0" applyFont="1" applyBorder="1" applyAlignment="1">
      <alignment horizontal="left"/>
    </xf>
    <xf numFmtId="0" fontId="50" fillId="0" borderId="8" xfId="0" applyFont="1" applyBorder="1" applyAlignment="1">
      <alignment horizontal="left"/>
    </xf>
    <xf numFmtId="0" fontId="21" fillId="0" borderId="7" xfId="0" applyFont="1" applyBorder="1"/>
    <xf numFmtId="0" fontId="20" fillId="0" borderId="0" xfId="0" applyFont="1"/>
    <xf numFmtId="0" fontId="20" fillId="0" borderId="8" xfId="0" applyFont="1" applyBorder="1"/>
    <xf numFmtId="49" fontId="34" fillId="0" borderId="27" xfId="0" applyNumberFormat="1" applyFont="1" applyBorder="1" applyAlignment="1" applyProtection="1">
      <alignment wrapText="1"/>
      <protection locked="0"/>
    </xf>
    <xf numFmtId="49" fontId="34" fillId="0" borderId="28" xfId="0" applyNumberFormat="1" applyFont="1" applyBorder="1" applyAlignment="1" applyProtection="1">
      <alignment wrapText="1"/>
      <protection locked="0"/>
    </xf>
    <xf numFmtId="49" fontId="34" fillId="0" borderId="52" xfId="0" applyNumberFormat="1" applyFont="1" applyBorder="1" applyAlignment="1" applyProtection="1">
      <alignment wrapText="1"/>
      <protection locked="0"/>
    </xf>
    <xf numFmtId="49" fontId="34" fillId="0" borderId="62" xfId="0" applyNumberFormat="1" applyFont="1" applyBorder="1" applyAlignment="1" applyProtection="1">
      <alignment wrapText="1"/>
      <protection locked="0"/>
    </xf>
    <xf numFmtId="49" fontId="34" fillId="0" borderId="48" xfId="0" applyNumberFormat="1" applyFont="1" applyBorder="1" applyAlignment="1" applyProtection="1">
      <alignment wrapText="1"/>
      <protection locked="0"/>
    </xf>
    <xf numFmtId="49" fontId="34" fillId="0" borderId="55" xfId="0" applyNumberFormat="1" applyFont="1" applyBorder="1" applyAlignment="1" applyProtection="1">
      <alignment wrapText="1"/>
      <protection locked="0"/>
    </xf>
    <xf numFmtId="49" fontId="37" fillId="12" borderId="16" xfId="0" applyNumberFormat="1" applyFont="1" applyFill="1" applyBorder="1" applyAlignment="1" applyProtection="1">
      <alignment wrapText="1"/>
      <protection locked="0"/>
    </xf>
    <xf numFmtId="49" fontId="37" fillId="12" borderId="17" xfId="0" applyNumberFormat="1" applyFont="1" applyFill="1" applyBorder="1" applyAlignment="1" applyProtection="1">
      <alignment wrapText="1"/>
      <protection locked="0"/>
    </xf>
    <xf numFmtId="49" fontId="37" fillId="12" borderId="50" xfId="0" applyNumberFormat="1" applyFont="1" applyFill="1" applyBorder="1" applyAlignment="1" applyProtection="1">
      <alignment wrapText="1"/>
      <protection locked="0"/>
    </xf>
    <xf numFmtId="0" fontId="41" fillId="0" borderId="13" xfId="0" applyFont="1" applyBorder="1" applyAlignment="1">
      <alignment horizontal="left" vertical="center"/>
    </xf>
    <xf numFmtId="0" fontId="41" fillId="0" borderId="14" xfId="0" applyFont="1" applyBorder="1" applyAlignment="1">
      <alignment horizontal="left" vertical="center"/>
    </xf>
    <xf numFmtId="0" fontId="41" fillId="0" borderId="15" xfId="0" applyFont="1" applyBorder="1" applyAlignment="1">
      <alignment horizontal="left" vertical="center"/>
    </xf>
    <xf numFmtId="0" fontId="45" fillId="0" borderId="13" xfId="0" applyFont="1" applyBorder="1" applyAlignment="1">
      <alignment horizontal="center" wrapText="1"/>
    </xf>
    <xf numFmtId="0" fontId="45" fillId="0" borderId="14" xfId="0" applyFont="1" applyBorder="1" applyAlignment="1">
      <alignment horizontal="center" wrapText="1"/>
    </xf>
    <xf numFmtId="0" fontId="45" fillId="0" borderId="15" xfId="0" applyFont="1" applyBorder="1" applyAlignment="1">
      <alignment horizontal="center" wrapText="1"/>
    </xf>
    <xf numFmtId="0" fontId="21" fillId="9" borderId="13" xfId="0" applyFont="1" applyFill="1" applyBorder="1" applyAlignment="1">
      <alignment horizontal="center" vertical="center" wrapText="1"/>
    </xf>
    <xf numFmtId="0" fontId="21" fillId="9" borderId="14" xfId="0" applyFont="1" applyFill="1" applyBorder="1" applyAlignment="1">
      <alignment horizontal="center" vertical="center" wrapText="1"/>
    </xf>
    <xf numFmtId="0" fontId="21" fillId="9" borderId="57" xfId="0" applyFont="1" applyFill="1" applyBorder="1" applyAlignment="1">
      <alignment horizontal="center" vertical="center" wrapText="1"/>
    </xf>
    <xf numFmtId="44" fontId="44" fillId="5" borderId="13" xfId="0" applyNumberFormat="1" applyFont="1" applyFill="1" applyBorder="1" applyAlignment="1" applyProtection="1">
      <alignment horizontal="right" wrapText="1"/>
      <protection locked="0"/>
    </xf>
    <xf numFmtId="44" fontId="34" fillId="5" borderId="14" xfId="0" applyNumberFormat="1" applyFont="1" applyFill="1" applyBorder="1" applyAlignment="1" applyProtection="1">
      <alignment horizontal="right"/>
      <protection locked="0"/>
    </xf>
    <xf numFmtId="44" fontId="34" fillId="5" borderId="15" xfId="0" applyNumberFormat="1" applyFont="1" applyFill="1" applyBorder="1" applyAlignment="1" applyProtection="1">
      <alignment horizontal="right"/>
      <protection locked="0"/>
    </xf>
    <xf numFmtId="0" fontId="45" fillId="0" borderId="0" xfId="0" applyFont="1" applyAlignment="1">
      <alignment horizontal="right" wrapText="1"/>
    </xf>
    <xf numFmtId="0" fontId="44" fillId="0" borderId="0" xfId="0" applyFont="1" applyAlignment="1">
      <alignment horizontal="left"/>
    </xf>
    <xf numFmtId="0" fontId="44" fillId="0" borderId="5" xfId="0" applyFont="1" applyBorder="1" applyAlignment="1">
      <alignment horizontal="left" wrapText="1"/>
    </xf>
    <xf numFmtId="0" fontId="44" fillId="0" borderId="6" xfId="0" applyFont="1" applyBorder="1" applyAlignment="1">
      <alignment horizontal="left" wrapText="1"/>
    </xf>
    <xf numFmtId="0" fontId="21" fillId="0" borderId="30" xfId="0" applyFont="1" applyBorder="1" applyAlignment="1">
      <alignment horizontal="left"/>
    </xf>
    <xf numFmtId="0" fontId="21" fillId="0" borderId="31" xfId="0" applyFont="1" applyBorder="1" applyAlignment="1">
      <alignment horizontal="left"/>
    </xf>
    <xf numFmtId="0" fontId="21" fillId="0" borderId="75" xfId="0" applyFont="1" applyBorder="1" applyAlignment="1">
      <alignment horizontal="left"/>
    </xf>
    <xf numFmtId="0" fontId="45" fillId="0" borderId="1" xfId="0" applyFont="1" applyBorder="1" applyAlignment="1">
      <alignment horizontal="center"/>
    </xf>
    <xf numFmtId="0" fontId="45" fillId="0" borderId="2" xfId="0" applyFont="1" applyBorder="1" applyAlignment="1">
      <alignment horizontal="center"/>
    </xf>
    <xf numFmtId="0" fontId="91" fillId="0" borderId="7" xfId="0" applyFont="1" applyBorder="1" applyAlignment="1">
      <alignment horizontal="left" vertical="top" wrapText="1"/>
    </xf>
    <xf numFmtId="0" fontId="91" fillId="0" borderId="0" xfId="0" applyFont="1" applyAlignment="1">
      <alignment horizontal="left" vertical="top" wrapText="1"/>
    </xf>
    <xf numFmtId="0" fontId="91" fillId="0" borderId="8" xfId="0" applyFont="1" applyBorder="1" applyAlignment="1">
      <alignment horizontal="left" vertical="top" wrapText="1"/>
    </xf>
    <xf numFmtId="0" fontId="95" fillId="0" borderId="13" xfId="0" applyFont="1" applyBorder="1" applyAlignment="1" applyProtection="1">
      <alignment wrapText="1"/>
      <protection locked="0"/>
    </xf>
    <xf numFmtId="0" fontId="95" fillId="0" borderId="14" xfId="0" applyFont="1" applyBorder="1" applyAlignment="1" applyProtection="1">
      <alignment wrapText="1"/>
      <protection locked="0"/>
    </xf>
    <xf numFmtId="0" fontId="9" fillId="26" borderId="0" xfId="0" applyFont="1" applyFill="1" applyAlignment="1">
      <alignment horizontal="center" wrapText="1"/>
    </xf>
    <xf numFmtId="0" fontId="9" fillId="26" borderId="72" xfId="0" applyFont="1" applyFill="1" applyBorder="1" applyAlignment="1">
      <alignment horizontal="center" wrapText="1"/>
    </xf>
    <xf numFmtId="49" fontId="94" fillId="44" borderId="79" xfId="0" applyNumberFormat="1" applyFont="1" applyFill="1" applyBorder="1" applyAlignment="1" applyProtection="1">
      <alignment horizontal="left" vertical="top" wrapText="1"/>
      <protection locked="0"/>
    </xf>
    <xf numFmtId="49" fontId="94" fillId="44" borderId="80" xfId="0" applyNumberFormat="1" applyFont="1" applyFill="1" applyBorder="1" applyAlignment="1" applyProtection="1">
      <alignment horizontal="left" vertical="top" wrapText="1"/>
      <protection locked="0"/>
    </xf>
    <xf numFmtId="49" fontId="94" fillId="44" borderId="81" xfId="0" applyNumberFormat="1" applyFont="1" applyFill="1" applyBorder="1" applyAlignment="1" applyProtection="1">
      <alignment horizontal="left" vertical="top" wrapText="1"/>
      <protection locked="0"/>
    </xf>
    <xf numFmtId="0" fontId="95" fillId="26" borderId="27" xfId="0" applyFont="1" applyFill="1" applyBorder="1" applyAlignment="1">
      <alignment horizontal="center" vertical="top" wrapText="1"/>
    </xf>
    <xf numFmtId="0" fontId="95" fillId="26" borderId="28" xfId="0" applyFont="1" applyFill="1" applyBorder="1" applyAlignment="1">
      <alignment horizontal="center" vertical="top" wrapText="1"/>
    </xf>
    <xf numFmtId="0" fontId="95" fillId="26" borderId="29" xfId="0" applyFont="1" applyFill="1" applyBorder="1" applyAlignment="1">
      <alignment horizontal="center" vertical="top" wrapText="1"/>
    </xf>
    <xf numFmtId="0" fontId="95" fillId="20" borderId="27" xfId="0" applyFont="1" applyFill="1" applyBorder="1" applyAlignment="1">
      <alignment horizontal="center" vertical="center" wrapText="1"/>
    </xf>
    <xf numFmtId="0" fontId="95" fillId="20" borderId="28" xfId="0" applyFont="1" applyFill="1" applyBorder="1" applyAlignment="1">
      <alignment horizontal="center" vertical="center" wrapText="1"/>
    </xf>
    <xf numFmtId="0" fontId="95" fillId="20" borderId="29" xfId="0" applyFont="1" applyFill="1" applyBorder="1" applyAlignment="1">
      <alignment horizontal="center" vertical="center" wrapText="1"/>
    </xf>
    <xf numFmtId="166" fontId="95" fillId="0" borderId="51" xfId="0" applyNumberFormat="1" applyFont="1" applyBorder="1" applyAlignment="1">
      <alignment horizontal="left" vertical="center" wrapText="1"/>
    </xf>
    <xf numFmtId="166" fontId="95" fillId="0" borderId="28" xfId="0" applyNumberFormat="1" applyFont="1" applyBorder="1" applyAlignment="1">
      <alignment horizontal="left" vertical="center" wrapText="1"/>
    </xf>
    <xf numFmtId="166" fontId="95" fillId="0" borderId="29" xfId="0" applyNumberFormat="1" applyFont="1" applyBorder="1" applyAlignment="1">
      <alignment horizontal="left" vertical="center" wrapText="1"/>
    </xf>
    <xf numFmtId="49" fontId="94" fillId="44" borderId="30" xfId="0" applyNumberFormat="1" applyFont="1" applyFill="1" applyBorder="1" applyAlignment="1" applyProtection="1">
      <alignment horizontal="left" vertical="top" wrapText="1"/>
      <protection locked="0"/>
    </xf>
    <xf numFmtId="49" fontId="94" fillId="44" borderId="31" xfId="0" applyNumberFormat="1" applyFont="1" applyFill="1" applyBorder="1" applyAlignment="1" applyProtection="1">
      <alignment horizontal="left" vertical="top" wrapText="1"/>
      <protection locked="0"/>
    </xf>
    <xf numFmtId="49" fontId="94" fillId="44" borderId="75" xfId="0" applyNumberFormat="1" applyFont="1" applyFill="1" applyBorder="1" applyAlignment="1" applyProtection="1">
      <alignment horizontal="left" vertical="top" wrapText="1"/>
      <protection locked="0"/>
    </xf>
    <xf numFmtId="49" fontId="94" fillId="44" borderId="7" xfId="0" applyNumberFormat="1" applyFont="1" applyFill="1" applyBorder="1" applyAlignment="1" applyProtection="1">
      <alignment horizontal="left" vertical="top" wrapText="1"/>
      <protection locked="0"/>
    </xf>
    <xf numFmtId="49" fontId="94" fillId="44" borderId="0" xfId="0" applyNumberFormat="1" applyFont="1" applyFill="1" applyAlignment="1" applyProtection="1">
      <alignment horizontal="left" vertical="top" wrapText="1"/>
      <protection locked="0"/>
    </xf>
    <xf numFmtId="49" fontId="94" fillId="44" borderId="8" xfId="0" applyNumberFormat="1" applyFont="1" applyFill="1" applyBorder="1" applyAlignment="1" applyProtection="1">
      <alignment horizontal="left" vertical="top" wrapText="1"/>
      <protection locked="0"/>
    </xf>
    <xf numFmtId="49" fontId="94" fillId="44" borderId="25" xfId="0" applyNumberFormat="1" applyFont="1" applyFill="1" applyBorder="1" applyAlignment="1" applyProtection="1">
      <alignment horizontal="left" vertical="top" wrapText="1"/>
      <protection locked="0"/>
    </xf>
    <xf numFmtId="49" fontId="94" fillId="44" borderId="26" xfId="0" applyNumberFormat="1" applyFont="1" applyFill="1" applyBorder="1" applyAlignment="1" applyProtection="1">
      <alignment horizontal="left" vertical="top" wrapText="1"/>
      <protection locked="0"/>
    </xf>
    <xf numFmtId="49" fontId="94" fillId="44" borderId="42" xfId="0" applyNumberFormat="1" applyFont="1" applyFill="1" applyBorder="1" applyAlignment="1" applyProtection="1">
      <alignment horizontal="left" vertical="top" wrapText="1"/>
      <protection locked="0"/>
    </xf>
    <xf numFmtId="0" fontId="93" fillId="0" borderId="30" xfId="0" applyFont="1" applyBorder="1" applyAlignment="1" applyProtection="1">
      <alignment horizontal="left" vertical="center" wrapText="1" indent="1"/>
    </xf>
    <xf numFmtId="0" fontId="93" fillId="0" borderId="31" xfId="0" applyFont="1" applyBorder="1" applyAlignment="1" applyProtection="1">
      <alignment horizontal="left" vertical="center" wrapText="1" indent="1"/>
    </xf>
    <xf numFmtId="0" fontId="93" fillId="0" borderId="75" xfId="0" applyFont="1" applyBorder="1" applyAlignment="1" applyProtection="1">
      <alignment horizontal="left" vertical="center" wrapText="1" indent="1"/>
    </xf>
    <xf numFmtId="0" fontId="16" fillId="0" borderId="1" xfId="0" applyFont="1" applyBorder="1" applyAlignment="1">
      <alignment horizontal="center"/>
    </xf>
    <xf numFmtId="0" fontId="16" fillId="0" borderId="2" xfId="0" applyFont="1" applyBorder="1" applyAlignment="1">
      <alignment horizontal="center"/>
    </xf>
    <xf numFmtId="0" fontId="16" fillId="0" borderId="3" xfId="0" applyFont="1" applyBorder="1" applyAlignment="1">
      <alignment horizontal="center"/>
    </xf>
    <xf numFmtId="0" fontId="91" fillId="0" borderId="7" xfId="0" applyFont="1" applyBorder="1" applyAlignment="1">
      <alignment horizontal="left" vertical="center" wrapText="1"/>
    </xf>
    <xf numFmtId="0" fontId="91" fillId="0" borderId="0" xfId="0" applyFont="1" applyAlignment="1">
      <alignment horizontal="left" vertical="center" wrapText="1"/>
    </xf>
    <xf numFmtId="0" fontId="91" fillId="0" borderId="8" xfId="0" applyFont="1" applyBorder="1" applyAlignment="1">
      <alignment horizontal="left" vertical="center" wrapText="1"/>
    </xf>
    <xf numFmtId="0" fontId="93" fillId="0" borderId="47" xfId="0" applyFont="1" applyBorder="1" applyAlignment="1" applyProtection="1">
      <alignment vertical="center" wrapText="1"/>
      <protection locked="0"/>
    </xf>
    <xf numFmtId="0" fontId="93" fillId="0" borderId="61" xfId="0" applyFont="1" applyBorder="1" applyAlignment="1" applyProtection="1">
      <alignment vertical="center" wrapText="1"/>
      <protection locked="0"/>
    </xf>
    <xf numFmtId="0" fontId="93" fillId="0" borderId="53" xfId="0" applyFont="1" applyBorder="1" applyAlignment="1" applyProtection="1">
      <alignment vertical="center" wrapText="1"/>
      <protection locked="0"/>
    </xf>
    <xf numFmtId="0" fontId="93" fillId="0" borderId="7" xfId="0" applyFont="1" applyBorder="1" applyAlignment="1" applyProtection="1">
      <alignment wrapText="1"/>
    </xf>
    <xf numFmtId="0" fontId="93" fillId="0" borderId="0" xfId="0" applyFont="1" applyAlignment="1" applyProtection="1">
      <alignment wrapText="1"/>
    </xf>
    <xf numFmtId="0" fontId="93" fillId="0" borderId="8" xfId="0" applyFont="1" applyBorder="1" applyAlignment="1" applyProtection="1">
      <alignment wrapText="1"/>
    </xf>
    <xf numFmtId="0" fontId="93" fillId="0" borderId="25" xfId="0" applyFont="1" applyBorder="1" applyAlignment="1" applyProtection="1">
      <alignment wrapText="1"/>
    </xf>
    <xf numFmtId="0" fontId="93" fillId="0" borderId="26" xfId="0" applyFont="1" applyBorder="1" applyAlignment="1" applyProtection="1">
      <alignment wrapText="1"/>
    </xf>
    <xf numFmtId="0" fontId="93" fillId="0" borderId="42" xfId="0" applyFont="1" applyBorder="1" applyAlignment="1" applyProtection="1">
      <alignment wrapText="1"/>
    </xf>
    <xf numFmtId="0" fontId="93" fillId="0" borderId="7" xfId="0" applyFont="1" applyBorder="1" applyAlignment="1" applyProtection="1">
      <alignment horizontal="left" wrapText="1" indent="1"/>
    </xf>
    <xf numFmtId="0" fontId="93" fillId="0" borderId="0" xfId="0" applyFont="1" applyAlignment="1" applyProtection="1">
      <alignment horizontal="left" wrapText="1" indent="1"/>
    </xf>
    <xf numFmtId="0" fontId="93" fillId="0" borderId="8" xfId="0" applyFont="1" applyBorder="1" applyAlignment="1" applyProtection="1">
      <alignment horizontal="left" wrapText="1" indent="1"/>
    </xf>
    <xf numFmtId="0" fontId="98" fillId="20" borderId="13" xfId="0" applyFont="1" applyFill="1" applyBorder="1" applyAlignment="1">
      <alignment horizontal="center"/>
    </xf>
    <xf numFmtId="0" fontId="98" fillId="20" borderId="14" xfId="0" applyFont="1" applyFill="1" applyBorder="1" applyAlignment="1">
      <alignment horizontal="center"/>
    </xf>
    <xf numFmtId="0" fontId="98" fillId="20" borderId="15" xfId="0" applyFont="1" applyFill="1" applyBorder="1" applyAlignment="1">
      <alignment horizontal="center"/>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7" xfId="0" applyFont="1" applyBorder="1" applyAlignment="1">
      <alignment horizontal="center" vertical="top" wrapText="1"/>
    </xf>
    <xf numFmtId="0" fontId="3" fillId="0" borderId="0" xfId="0" applyFont="1" applyAlignment="1">
      <alignment horizontal="center" vertical="top" wrapText="1"/>
    </xf>
    <xf numFmtId="0" fontId="3" fillId="0" borderId="7" xfId="8" applyFont="1" applyBorder="1" applyAlignment="1">
      <alignment horizontal="center" vertical="top" wrapText="1"/>
    </xf>
    <xf numFmtId="0" fontId="3" fillId="0" borderId="0" xfId="8" applyFont="1" applyAlignment="1">
      <alignment horizontal="center" vertical="top" wrapText="1"/>
    </xf>
    <xf numFmtId="0" fontId="1" fillId="0" borderId="0" xfId="8" applyAlignment="1">
      <alignment horizontal="center" vertical="top" wrapText="1"/>
    </xf>
    <xf numFmtId="0" fontId="1" fillId="0" borderId="8" xfId="8"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20" fillId="0" borderId="13" xfId="0" applyFont="1" applyBorder="1" applyAlignment="1">
      <alignment horizontal="center" vertical="top" wrapText="1"/>
    </xf>
    <xf numFmtId="0" fontId="20" fillId="0" borderId="15" xfId="0" applyFont="1" applyBorder="1" applyAlignment="1">
      <alignment horizontal="center" vertical="top" wrapText="1"/>
    </xf>
    <xf numFmtId="0" fontId="20" fillId="17" borderId="13" xfId="8" applyFont="1" applyFill="1" applyBorder="1" applyAlignment="1">
      <alignment horizontal="center" vertical="top" wrapText="1"/>
    </xf>
    <xf numFmtId="0" fontId="11" fillId="17" borderId="14" xfId="0" applyFont="1" applyFill="1" applyBorder="1" applyAlignment="1">
      <alignment horizontal="center" vertical="top" wrapText="1"/>
    </xf>
    <xf numFmtId="0" fontId="11" fillId="17" borderId="15" xfId="0" applyFont="1" applyFill="1" applyBorder="1" applyAlignment="1">
      <alignment horizontal="center" vertical="top" wrapText="1"/>
    </xf>
    <xf numFmtId="0" fontId="15" fillId="0" borderId="0" xfId="0" applyFont="1" applyAlignment="1">
      <alignment vertical="top" wrapText="1"/>
    </xf>
    <xf numFmtId="0" fontId="33" fillId="0" borderId="0" xfId="0" applyFont="1" applyAlignment="1">
      <alignment vertical="top" wrapText="1"/>
    </xf>
    <xf numFmtId="0" fontId="0" fillId="0" borderId="0" xfId="0" applyAlignment="1">
      <alignment horizontal="left" vertical="center" indent="2"/>
    </xf>
    <xf numFmtId="0" fontId="34" fillId="0" borderId="0" xfId="0" applyFont="1" applyAlignment="1">
      <alignment horizontal="left" vertical="center" indent="2"/>
    </xf>
    <xf numFmtId="0" fontId="0" fillId="0" borderId="0" xfId="0" applyAlignment="1">
      <alignment horizontal="left" vertical="center" wrapText="1" indent="2"/>
    </xf>
    <xf numFmtId="0" fontId="28" fillId="0" borderId="0" xfId="0" applyFont="1" applyAlignment="1">
      <alignment vertical="center"/>
    </xf>
    <xf numFmtId="0" fontId="34" fillId="0" borderId="0" xfId="0" applyFont="1" applyAlignment="1">
      <alignment horizontal="left" vertical="center" wrapText="1" indent="2"/>
    </xf>
    <xf numFmtId="0" fontId="0" fillId="38" borderId="12" xfId="0" applyFont="1" applyFill="1" applyBorder="1" applyAlignment="1">
      <alignment vertical="center" wrapText="1"/>
    </xf>
    <xf numFmtId="0" fontId="20" fillId="0" borderId="62" xfId="0" applyFont="1" applyBorder="1" applyAlignment="1">
      <alignment horizontal="center"/>
    </xf>
    <xf numFmtId="0" fontId="20" fillId="0" borderId="68" xfId="0" applyFont="1" applyBorder="1" applyAlignment="1">
      <alignment horizontal="center"/>
    </xf>
  </cellXfs>
  <cellStyles count="12">
    <cellStyle name="Comma" xfId="1" builtinId="3"/>
    <cellStyle name="Comma 2" xfId="5" xr:uid="{018F29E5-8322-43B1-B2D9-C01FE10E117F}"/>
    <cellStyle name="Currency" xfId="2" builtinId="4"/>
    <cellStyle name="Heading 2" xfId="10" builtinId="17"/>
    <cellStyle name="Hyperlink" xfId="11" builtinId="8"/>
    <cellStyle name="Normal" xfId="0" builtinId="0"/>
    <cellStyle name="Normal 2" xfId="7" xr:uid="{00000000-0005-0000-0000-000004000000}"/>
    <cellStyle name="Normal 3" xfId="4" xr:uid="{A6BBB7FB-E4D5-4882-9541-E58F3D880D54}"/>
    <cellStyle name="Normal 4" xfId="8" xr:uid="{00000000-0005-0000-0000-000006000000}"/>
    <cellStyle name="Percent" xfId="3" builtinId="5"/>
    <cellStyle name="Percent 2" xfId="6" xr:uid="{CD071FD8-597E-4665-B50B-C5272C48DD4A}"/>
    <cellStyle name="Percent 3" xfId="9" xr:uid="{85C8E144-BED3-4573-BF26-B5F4BC82FFF9}"/>
  </cellStyles>
  <dxfs count="29">
    <dxf>
      <font>
        <color theme="0"/>
      </font>
    </dxf>
    <dxf>
      <font>
        <color theme="0"/>
      </font>
    </dxf>
    <dxf>
      <font>
        <color theme="0"/>
      </font>
    </dxf>
    <dxf>
      <font>
        <color rgb="FFC00000"/>
      </font>
    </dxf>
    <dxf>
      <fill>
        <patternFill>
          <bgColor rgb="FF00FFFF"/>
        </patternFill>
      </fill>
    </dxf>
    <dxf>
      <fill>
        <patternFill>
          <bgColor rgb="FF00FFFF"/>
        </patternFill>
      </fill>
    </dxf>
    <dxf>
      <font>
        <color theme="0"/>
      </font>
      <fill>
        <patternFill patternType="none">
          <bgColor auto="1"/>
        </patternFill>
      </fill>
      <border>
        <vertical/>
        <horizontal/>
      </border>
    </dxf>
    <dxf>
      <font>
        <color theme="0"/>
      </font>
      <fill>
        <patternFill patternType="none">
          <bgColor auto="1"/>
        </patternFill>
      </fill>
    </dxf>
    <dxf>
      <font>
        <color theme="0"/>
      </font>
    </dxf>
    <dxf>
      <font>
        <color theme="0"/>
      </font>
    </dxf>
    <dxf>
      <font>
        <color theme="0"/>
      </font>
      <fill>
        <patternFill patternType="none">
          <bgColor auto="1"/>
        </patternFill>
      </fill>
      <border>
        <left/>
        <right/>
        <top/>
        <bottom/>
        <vertical/>
        <horizontal/>
      </border>
    </dxf>
    <dxf>
      <font>
        <color theme="1"/>
      </font>
    </dxf>
    <dxf>
      <font>
        <color theme="0"/>
      </font>
      <fill>
        <patternFill patternType="none">
          <bgColor auto="1"/>
        </patternFill>
      </fill>
      <border>
        <left/>
        <right/>
        <top/>
        <bottom/>
        <vertical/>
        <horizontal/>
      </border>
    </dxf>
    <dxf>
      <font>
        <color rgb="FF9C0006"/>
      </font>
      <fill>
        <patternFill>
          <bgColor rgb="FFFFC7CE"/>
        </patternFill>
      </fill>
      <border>
        <left style="thin">
          <color auto="1"/>
        </left>
        <right style="thin">
          <color auto="1"/>
        </right>
        <top style="thin">
          <color auto="1"/>
        </top>
        <bottom style="thin">
          <color auto="1"/>
        </bottom>
      </border>
    </dxf>
    <dxf>
      <font>
        <b/>
        <i val="0"/>
        <color auto="1"/>
      </font>
      <fill>
        <patternFill>
          <bgColor rgb="FFFFFF99"/>
        </patternFill>
      </fill>
      <border>
        <left style="thin">
          <color auto="1"/>
        </left>
        <right style="thin">
          <color auto="1"/>
        </right>
        <top style="thin">
          <color auto="1"/>
        </top>
        <bottom style="thin">
          <color auto="1"/>
        </bottom>
      </border>
    </dxf>
    <dxf>
      <font>
        <color rgb="FFC80000"/>
      </font>
      <fill>
        <patternFill>
          <bgColor rgb="FFDDEBF7"/>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border>
        <left style="thin">
          <color auto="1"/>
        </left>
        <right style="thin">
          <color auto="1"/>
        </right>
        <top style="thin">
          <color auto="1"/>
        </top>
        <bottom style="thin">
          <color auto="1"/>
        </bottom>
      </border>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border>
        <left style="thin">
          <color auto="1"/>
        </left>
        <right style="thin">
          <color auto="1"/>
        </right>
        <top style="thin">
          <color auto="1"/>
        </top>
        <bottom style="thin">
          <color auto="1"/>
        </bottom>
      </border>
    </dxf>
    <dxf>
      <font>
        <color rgb="FF9C0006"/>
      </font>
      <fill>
        <patternFill>
          <bgColor rgb="FFFFC7CE"/>
        </patternFill>
      </fill>
    </dxf>
    <dxf>
      <fill>
        <patternFill>
          <bgColor rgb="FFFF0000"/>
        </patternFill>
      </fill>
    </dxf>
    <dxf>
      <font>
        <color rgb="FFC00000"/>
      </font>
    </dxf>
    <dxf>
      <fill>
        <patternFill>
          <bgColor rgb="FFFF0000"/>
        </patternFill>
      </fill>
    </dxf>
  </dxfs>
  <tableStyles count="0" defaultTableStyle="TableStyleMedium2" defaultPivotStyle="PivotStyleLight16"/>
  <colors>
    <mruColors>
      <color rgb="FFBDD7EE"/>
      <color rgb="FFFFC7CE"/>
      <color rgb="FFFF9999"/>
      <color rgb="FF9C0006"/>
      <color rgb="FFFF616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Drop" dropStyle="combo" dx="16" fmlaRange="$S$11:$S$17" noThreeD="1" sel="1" val="0"/>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Drop" dropStyle="combo" dx="16" fmlaRange="$T$8:$T$14" noThreeD="1" sel="1" val="0"/>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Drop" dropStyle="combo" dx="16" fmlaRange="$S$13:$S$19" noThreeD="1" sel="1" val="0"/>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876300</xdr:colOff>
          <xdr:row>0</xdr:row>
          <xdr:rowOff>19050</xdr:rowOff>
        </xdr:from>
        <xdr:to>
          <xdr:col>7</xdr:col>
          <xdr:colOff>876300</xdr:colOff>
          <xdr:row>1</xdr:row>
          <xdr:rowOff>9525</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0</xdr:row>
          <xdr:rowOff>19050</xdr:rowOff>
        </xdr:from>
        <xdr:to>
          <xdr:col>8</xdr:col>
          <xdr:colOff>962025</xdr:colOff>
          <xdr:row>1</xdr:row>
          <xdr:rowOff>0</xdr:rowOff>
        </xdr:to>
        <xdr:sp macro="" textlink="">
          <xdr:nvSpPr>
            <xdr:cNvPr id="24579" name="Drop Down 3" hidden="1">
              <a:extLst>
                <a:ext uri="{63B3BB69-23CF-44E3-9099-C40C66FF867C}">
                  <a14:compatExt spid="_x0000_s24579"/>
                </a:ext>
                <a:ext uri="{FF2B5EF4-FFF2-40B4-BE49-F238E27FC236}">
                  <a16:creationId xmlns:a16="http://schemas.microsoft.com/office/drawing/2014/main" id="{00000000-0008-0000-0200-000003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876300</xdr:colOff>
          <xdr:row>0</xdr:row>
          <xdr:rowOff>19050</xdr:rowOff>
        </xdr:from>
        <xdr:to>
          <xdr:col>7</xdr:col>
          <xdr:colOff>876300</xdr:colOff>
          <xdr:row>1</xdr:row>
          <xdr:rowOff>9525</xdr:rowOff>
        </xdr:to>
        <xdr:sp macro="" textlink="">
          <xdr:nvSpPr>
            <xdr:cNvPr id="24580" name="Drop Down 4" hidden="1">
              <a:extLst>
                <a:ext uri="{63B3BB69-23CF-44E3-9099-C40C66FF867C}">
                  <a14:compatExt spid="_x0000_s24580"/>
                </a:ext>
                <a:ext uri="{FF2B5EF4-FFF2-40B4-BE49-F238E27FC236}">
                  <a16:creationId xmlns:a16="http://schemas.microsoft.com/office/drawing/2014/main" id="{00000000-0008-0000-0200-000004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171450</xdr:rowOff>
        </xdr:from>
        <xdr:to>
          <xdr:col>6</xdr:col>
          <xdr:colOff>485775</xdr:colOff>
          <xdr:row>39</xdr:row>
          <xdr:rowOff>47625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1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161925</xdr:rowOff>
        </xdr:from>
        <xdr:to>
          <xdr:col>4</xdr:col>
          <xdr:colOff>285750</xdr:colOff>
          <xdr:row>35</xdr:row>
          <xdr:rowOff>19050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1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Rental Lease Agreement/Contract for equipment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0</xdr:rowOff>
        </xdr:from>
        <xdr:to>
          <xdr:col>6</xdr:col>
          <xdr:colOff>904875</xdr:colOff>
          <xdr:row>36</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1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Procurement documentation including at least three bids or quotes for each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3</xdr:col>
          <xdr:colOff>838200</xdr:colOff>
          <xdr:row>37</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1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SPWA form for each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171450</xdr:rowOff>
        </xdr:from>
        <xdr:to>
          <xdr:col>6</xdr:col>
          <xdr:colOff>485775</xdr:colOff>
          <xdr:row>40</xdr:row>
          <xdr:rowOff>47625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1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Inventory list of all Equipment purchased with CACFP funds including type of equipment, annual cost, and where purchased  </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36</xdr:row>
          <xdr:rowOff>171450</xdr:rowOff>
        </xdr:from>
        <xdr:to>
          <xdr:col>5</xdr:col>
          <xdr:colOff>209550</xdr:colOff>
          <xdr:row>37</xdr:row>
          <xdr:rowOff>171450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1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19050</xdr:rowOff>
        </xdr:from>
        <xdr:to>
          <xdr:col>8</xdr:col>
          <xdr:colOff>342900</xdr:colOff>
          <xdr:row>39</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1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Equipment and Depreciation Record.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152400</xdr:rowOff>
        </xdr:from>
        <xdr:to>
          <xdr:col>4</xdr:col>
          <xdr:colOff>38100</xdr:colOff>
          <xdr:row>40</xdr:row>
          <xdr:rowOff>19050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1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SPWA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152400</xdr:rowOff>
        </xdr:from>
        <xdr:to>
          <xdr:col>8</xdr:col>
          <xdr:colOff>561975</xdr:colOff>
          <xdr:row>42</xdr:row>
          <xdr:rowOff>28575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1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152400</xdr:rowOff>
        </xdr:from>
        <xdr:to>
          <xdr:col>8</xdr:col>
          <xdr:colOff>561975</xdr:colOff>
          <xdr:row>43</xdr:row>
          <xdr:rowOff>19050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1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Record of the maintenance, repair, and upkeep of equipment </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42</xdr:row>
          <xdr:rowOff>9525</xdr:rowOff>
        </xdr:from>
        <xdr:to>
          <xdr:col>3</xdr:col>
          <xdr:colOff>171450</xdr:colOff>
          <xdr:row>43</xdr:row>
          <xdr:rowOff>19050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13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Submit the Special Prior Written Approval Request form for each item requiring SPWA.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9525</xdr:colOff>
          <xdr:row>42</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13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Attach a copy of premium or documentation indication type and cost of insurance.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171450</xdr:rowOff>
        </xdr:from>
        <xdr:to>
          <xdr:col>3</xdr:col>
          <xdr:colOff>104775</xdr:colOff>
          <xdr:row>41</xdr:row>
          <xdr:rowOff>19050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13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Documentation to support percentage allocated to CACFP (allocation methodology).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9525</xdr:rowOff>
        </xdr:from>
        <xdr:to>
          <xdr:col>3</xdr:col>
          <xdr:colOff>171450</xdr:colOff>
          <xdr:row>43</xdr:row>
          <xdr:rowOff>19050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13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Submit the Special Prior Written Approval Request form for each item requiring SPWA.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171450</xdr:rowOff>
        </xdr:from>
        <xdr:to>
          <xdr:col>5</xdr:col>
          <xdr:colOff>85725</xdr:colOff>
          <xdr:row>44</xdr:row>
          <xdr:rowOff>19050</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13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Attach a copy of all new insurance policies.  Indicate if a copy of the policy has been submitted to the State agency in prior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9525</xdr:colOff>
          <xdr:row>42</xdr:row>
          <xdr:rowOff>0</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13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Attach a copy of premium or documentation indication type and cost of insurance.  </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41</xdr:row>
          <xdr:rowOff>171450</xdr:rowOff>
        </xdr:from>
        <xdr:to>
          <xdr:col>4</xdr:col>
          <xdr:colOff>152400</xdr:colOff>
          <xdr:row>43</xdr:row>
          <xdr:rowOff>28575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14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Copies of all contracts.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142875</xdr:rowOff>
        </xdr:from>
        <xdr:to>
          <xdr:col>5</xdr:col>
          <xdr:colOff>800100</xdr:colOff>
          <xdr:row>44</xdr:row>
          <xdr:rowOff>47625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14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Documentation to support percentage allocated to CACFP (cost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152400</xdr:rowOff>
        </xdr:from>
        <xdr:to>
          <xdr:col>6</xdr:col>
          <xdr:colOff>190500</xdr:colOff>
          <xdr:row>45</xdr:row>
          <xdr:rowOff>38100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14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SPWA form for each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152400</xdr:rowOff>
        </xdr:from>
        <xdr:to>
          <xdr:col>7</xdr:col>
          <xdr:colOff>0</xdr:colOff>
          <xdr:row>46</xdr:row>
          <xdr:rowOff>28575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14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Three quotes for each contract.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152400</xdr:rowOff>
        </xdr:from>
        <xdr:to>
          <xdr:col>7</xdr:col>
          <xdr:colOff>990600</xdr:colOff>
          <xdr:row>48</xdr:row>
          <xdr:rowOff>9525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14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of the above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152400</xdr:rowOff>
        </xdr:from>
        <xdr:to>
          <xdr:col>7</xdr:col>
          <xdr:colOff>990600</xdr:colOff>
          <xdr:row>49</xdr:row>
          <xdr:rowOff>9525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14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Procurement Documentation including, but not limited to resume, job description, and contracts  </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34</xdr:row>
          <xdr:rowOff>171450</xdr:rowOff>
        </xdr:from>
        <xdr:to>
          <xdr:col>4</xdr:col>
          <xdr:colOff>209550</xdr:colOff>
          <xdr:row>36</xdr:row>
          <xdr:rowOff>9525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15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171450</xdr:rowOff>
        </xdr:from>
        <xdr:to>
          <xdr:col>4</xdr:col>
          <xdr:colOff>209550</xdr:colOff>
          <xdr:row>37</xdr:row>
          <xdr:rowOff>9525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15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Rental and Equipment Agreements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171450</xdr:rowOff>
        </xdr:from>
        <xdr:to>
          <xdr:col>4</xdr:col>
          <xdr:colOff>209550</xdr:colOff>
          <xdr:row>38</xdr:row>
          <xdr:rowOff>9525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15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Receipts, invoices, canceled checks,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171450</xdr:rowOff>
        </xdr:from>
        <xdr:to>
          <xdr:col>4</xdr:col>
          <xdr:colOff>209550</xdr:colOff>
          <xdr:row>34</xdr:row>
          <xdr:rowOff>9525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15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Documentation to support percentage allocated to CACFP (cost allocation plan).</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25</xdr:row>
          <xdr:rowOff>133350</xdr:rowOff>
        </xdr:from>
        <xdr:to>
          <xdr:col>3</xdr:col>
          <xdr:colOff>609600</xdr:colOff>
          <xdr:row>27</xdr:row>
          <xdr:rowOff>9525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1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Nonprofit rate agreement and any other supporting documentation.</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8</xdr:row>
          <xdr:rowOff>0</xdr:rowOff>
        </xdr:from>
        <xdr:to>
          <xdr:col>2</xdr:col>
          <xdr:colOff>1514475</xdr:colOff>
          <xdr:row>9</xdr:row>
          <xdr:rowOff>9525</xdr:rowOff>
        </xdr:to>
        <xdr:sp macro="" textlink="">
          <xdr:nvSpPr>
            <xdr:cNvPr id="125953" name="Check Box 1" hidden="1">
              <a:extLst>
                <a:ext uri="{63B3BB69-23CF-44E3-9099-C40C66FF867C}">
                  <a14:compatExt spid="_x0000_s125953"/>
                </a:ext>
                <a:ext uri="{FF2B5EF4-FFF2-40B4-BE49-F238E27FC236}">
                  <a16:creationId xmlns:a16="http://schemas.microsoft.com/office/drawing/2014/main" id="{00000000-0008-0000-1700-000001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Arms length transaction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7</xdr:row>
          <xdr:rowOff>219075</xdr:rowOff>
        </xdr:from>
        <xdr:to>
          <xdr:col>3</xdr:col>
          <xdr:colOff>2181225</xdr:colOff>
          <xdr:row>9</xdr:row>
          <xdr:rowOff>38100</xdr:rowOff>
        </xdr:to>
        <xdr:sp macro="" textlink="">
          <xdr:nvSpPr>
            <xdr:cNvPr id="125954" name="Check Box 2" hidden="1">
              <a:extLst>
                <a:ext uri="{63B3BB69-23CF-44E3-9099-C40C66FF867C}">
                  <a14:compatExt spid="_x0000_s125954"/>
                </a:ext>
                <a:ext uri="{FF2B5EF4-FFF2-40B4-BE49-F238E27FC236}">
                  <a16:creationId xmlns:a16="http://schemas.microsoft.com/office/drawing/2014/main" id="{00000000-0008-0000-1700-000002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Less than arms length transaction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20</xdr:row>
          <xdr:rowOff>19050</xdr:rowOff>
        </xdr:from>
        <xdr:to>
          <xdr:col>3</xdr:col>
          <xdr:colOff>1733550</xdr:colOff>
          <xdr:row>20</xdr:row>
          <xdr:rowOff>171450</xdr:rowOff>
        </xdr:to>
        <xdr:sp macro="" textlink="">
          <xdr:nvSpPr>
            <xdr:cNvPr id="125955" name="Check Box 3" hidden="1">
              <a:extLst>
                <a:ext uri="{63B3BB69-23CF-44E3-9099-C40C66FF867C}">
                  <a14:compatExt spid="_x0000_s125955"/>
                </a:ext>
                <a:ext uri="{FF2B5EF4-FFF2-40B4-BE49-F238E27FC236}">
                  <a16:creationId xmlns:a16="http://schemas.microsoft.com/office/drawing/2014/main" id="{00000000-0008-0000-1700-000003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here to certify that proper procurement procedures will be followed, including the submission and retention of all required supporting documentation.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25</xdr:row>
          <xdr:rowOff>266700</xdr:rowOff>
        </xdr:from>
        <xdr:to>
          <xdr:col>1</xdr:col>
          <xdr:colOff>419100</xdr:colOff>
          <xdr:row>27</xdr:row>
          <xdr:rowOff>38100</xdr:rowOff>
        </xdr:to>
        <xdr:sp macro="" textlink="">
          <xdr:nvSpPr>
            <xdr:cNvPr id="125956" name="Check Box 4" hidden="1">
              <a:extLst>
                <a:ext uri="{63B3BB69-23CF-44E3-9099-C40C66FF867C}">
                  <a14:compatExt spid="_x0000_s125956"/>
                </a:ext>
                <a:ext uri="{FF2B5EF4-FFF2-40B4-BE49-F238E27FC236}">
                  <a16:creationId xmlns:a16="http://schemas.microsoft.com/office/drawing/2014/main" id="{00000000-0008-0000-1700-000004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Approved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2038350</xdr:colOff>
          <xdr:row>25</xdr:row>
          <xdr:rowOff>266700</xdr:rowOff>
        </xdr:from>
        <xdr:to>
          <xdr:col>2</xdr:col>
          <xdr:colOff>809625</xdr:colOff>
          <xdr:row>27</xdr:row>
          <xdr:rowOff>38100</xdr:rowOff>
        </xdr:to>
        <xdr:sp macro="" textlink="">
          <xdr:nvSpPr>
            <xdr:cNvPr id="125957" name="Check Box 5" hidden="1">
              <a:extLst>
                <a:ext uri="{63B3BB69-23CF-44E3-9099-C40C66FF867C}">
                  <a14:compatExt spid="_x0000_s125957"/>
                </a:ext>
                <a:ext uri="{FF2B5EF4-FFF2-40B4-BE49-F238E27FC236}">
                  <a16:creationId xmlns:a16="http://schemas.microsoft.com/office/drawing/2014/main" id="{00000000-0008-0000-1700-000005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Approved with limitations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25</xdr:row>
          <xdr:rowOff>276225</xdr:rowOff>
        </xdr:from>
        <xdr:to>
          <xdr:col>3</xdr:col>
          <xdr:colOff>2124075</xdr:colOff>
          <xdr:row>27</xdr:row>
          <xdr:rowOff>38100</xdr:rowOff>
        </xdr:to>
        <xdr:sp macro="" textlink="">
          <xdr:nvSpPr>
            <xdr:cNvPr id="125958" name="Check Box 6" hidden="1">
              <a:extLst>
                <a:ext uri="{63B3BB69-23CF-44E3-9099-C40C66FF867C}">
                  <a14:compatExt spid="_x0000_s125958"/>
                </a:ext>
                <a:ext uri="{FF2B5EF4-FFF2-40B4-BE49-F238E27FC236}">
                  <a16:creationId xmlns:a16="http://schemas.microsoft.com/office/drawing/2014/main" id="{00000000-0008-0000-1700-000006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Denied</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12</xdr:row>
          <xdr:rowOff>171450</xdr:rowOff>
        </xdr:from>
        <xdr:to>
          <xdr:col>6</xdr:col>
          <xdr:colOff>171450</xdr:colOff>
          <xdr:row>14</xdr:row>
          <xdr:rowOff>76200</xdr:rowOff>
        </xdr:to>
        <xdr:sp macro="" textlink="">
          <xdr:nvSpPr>
            <xdr:cNvPr id="92161" name="CheckBox1" hidden="1">
              <a:extLst>
                <a:ext uri="{63B3BB69-23CF-44E3-9099-C40C66FF867C}">
                  <a14:compatExt spid="_x0000_s92161"/>
                </a:ext>
                <a:ext uri="{FF2B5EF4-FFF2-40B4-BE49-F238E27FC236}">
                  <a16:creationId xmlns:a16="http://schemas.microsoft.com/office/drawing/2014/main" id="{00000000-0008-0000-0300-000001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47625</xdr:rowOff>
        </xdr:from>
        <xdr:to>
          <xdr:col>7</xdr:col>
          <xdr:colOff>133350</xdr:colOff>
          <xdr:row>15</xdr:row>
          <xdr:rowOff>133350</xdr:rowOff>
        </xdr:to>
        <xdr:sp macro="" textlink="">
          <xdr:nvSpPr>
            <xdr:cNvPr id="92162" name="CheckBox2" hidden="1">
              <a:extLst>
                <a:ext uri="{63B3BB69-23CF-44E3-9099-C40C66FF867C}">
                  <a14:compatExt spid="_x0000_s92162"/>
                </a:ext>
                <a:ext uri="{FF2B5EF4-FFF2-40B4-BE49-F238E27FC236}">
                  <a16:creationId xmlns:a16="http://schemas.microsoft.com/office/drawing/2014/main" id="{00000000-0008-0000-0300-000002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142875</xdr:rowOff>
        </xdr:from>
        <xdr:to>
          <xdr:col>7</xdr:col>
          <xdr:colOff>152400</xdr:colOff>
          <xdr:row>17</xdr:row>
          <xdr:rowOff>28575</xdr:rowOff>
        </xdr:to>
        <xdr:sp macro="" textlink="">
          <xdr:nvSpPr>
            <xdr:cNvPr id="92163" name="CheckBox3" hidden="1">
              <a:extLst>
                <a:ext uri="{63B3BB69-23CF-44E3-9099-C40C66FF867C}">
                  <a14:compatExt spid="_x0000_s92163"/>
                </a:ext>
                <a:ext uri="{FF2B5EF4-FFF2-40B4-BE49-F238E27FC236}">
                  <a16:creationId xmlns:a16="http://schemas.microsoft.com/office/drawing/2014/main" id="{00000000-0008-0000-0300-000003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9525</xdr:rowOff>
        </xdr:from>
        <xdr:to>
          <xdr:col>6</xdr:col>
          <xdr:colOff>133350</xdr:colOff>
          <xdr:row>18</xdr:row>
          <xdr:rowOff>95250</xdr:rowOff>
        </xdr:to>
        <xdr:sp macro="" textlink="">
          <xdr:nvSpPr>
            <xdr:cNvPr id="92164" name="CheckBox4" hidden="1">
              <a:extLst>
                <a:ext uri="{63B3BB69-23CF-44E3-9099-C40C66FF867C}">
                  <a14:compatExt spid="_x0000_s92164"/>
                </a:ext>
                <a:ext uri="{FF2B5EF4-FFF2-40B4-BE49-F238E27FC236}">
                  <a16:creationId xmlns:a16="http://schemas.microsoft.com/office/drawing/2014/main" id="{00000000-0008-0000-0300-000004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xdr:row>
          <xdr:rowOff>57150</xdr:rowOff>
        </xdr:from>
        <xdr:to>
          <xdr:col>6</xdr:col>
          <xdr:colOff>57150</xdr:colOff>
          <xdr:row>19</xdr:row>
          <xdr:rowOff>142875</xdr:rowOff>
        </xdr:to>
        <xdr:sp macro="" textlink="">
          <xdr:nvSpPr>
            <xdr:cNvPr id="92165" name="CheckBox5" hidden="1">
              <a:extLst>
                <a:ext uri="{63B3BB69-23CF-44E3-9099-C40C66FF867C}">
                  <a14:compatExt spid="_x0000_s92165"/>
                </a:ext>
                <a:ext uri="{FF2B5EF4-FFF2-40B4-BE49-F238E27FC236}">
                  <a16:creationId xmlns:a16="http://schemas.microsoft.com/office/drawing/2014/main" id="{00000000-0008-0000-0300-000005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123825</xdr:rowOff>
        </xdr:from>
        <xdr:to>
          <xdr:col>8</xdr:col>
          <xdr:colOff>257175</xdr:colOff>
          <xdr:row>21</xdr:row>
          <xdr:rowOff>19050</xdr:rowOff>
        </xdr:to>
        <xdr:sp macro="" textlink="">
          <xdr:nvSpPr>
            <xdr:cNvPr id="92166" name="CheckBox6" hidden="1">
              <a:extLst>
                <a:ext uri="{63B3BB69-23CF-44E3-9099-C40C66FF867C}">
                  <a14:compatExt spid="_x0000_s92166"/>
                </a:ext>
                <a:ext uri="{FF2B5EF4-FFF2-40B4-BE49-F238E27FC236}">
                  <a16:creationId xmlns:a16="http://schemas.microsoft.com/office/drawing/2014/main" id="{00000000-0008-0000-0300-000006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13</xdr:row>
          <xdr:rowOff>0</xdr:rowOff>
        </xdr:from>
        <xdr:to>
          <xdr:col>11</xdr:col>
          <xdr:colOff>619125</xdr:colOff>
          <xdr:row>14</xdr:row>
          <xdr:rowOff>85725</xdr:rowOff>
        </xdr:to>
        <xdr:sp macro="" textlink="">
          <xdr:nvSpPr>
            <xdr:cNvPr id="92167" name="CheckBox7" hidden="1">
              <a:extLst>
                <a:ext uri="{63B3BB69-23CF-44E3-9099-C40C66FF867C}">
                  <a14:compatExt spid="_x0000_s92167"/>
                </a:ext>
                <a:ext uri="{FF2B5EF4-FFF2-40B4-BE49-F238E27FC236}">
                  <a16:creationId xmlns:a16="http://schemas.microsoft.com/office/drawing/2014/main" id="{00000000-0008-0000-0300-000007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14</xdr:row>
          <xdr:rowOff>38100</xdr:rowOff>
        </xdr:from>
        <xdr:to>
          <xdr:col>12</xdr:col>
          <xdr:colOff>257175</xdr:colOff>
          <xdr:row>15</xdr:row>
          <xdr:rowOff>123825</xdr:rowOff>
        </xdr:to>
        <xdr:sp macro="" textlink="">
          <xdr:nvSpPr>
            <xdr:cNvPr id="92168" name="CheckBox8" hidden="1">
              <a:extLst>
                <a:ext uri="{63B3BB69-23CF-44E3-9099-C40C66FF867C}">
                  <a14:compatExt spid="_x0000_s92168"/>
                </a:ext>
                <a:ext uri="{FF2B5EF4-FFF2-40B4-BE49-F238E27FC236}">
                  <a16:creationId xmlns:a16="http://schemas.microsoft.com/office/drawing/2014/main" id="{00000000-0008-0000-0300-000008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66675</xdr:rowOff>
        </xdr:from>
        <xdr:to>
          <xdr:col>12</xdr:col>
          <xdr:colOff>400050</xdr:colOff>
          <xdr:row>16</xdr:row>
          <xdr:rowOff>152400</xdr:rowOff>
        </xdr:to>
        <xdr:sp macro="" textlink="">
          <xdr:nvSpPr>
            <xdr:cNvPr id="92169" name="CheckBox9" hidden="1">
              <a:extLst>
                <a:ext uri="{63B3BB69-23CF-44E3-9099-C40C66FF867C}">
                  <a14:compatExt spid="_x0000_s92169"/>
                </a:ext>
                <a:ext uri="{FF2B5EF4-FFF2-40B4-BE49-F238E27FC236}">
                  <a16:creationId xmlns:a16="http://schemas.microsoft.com/office/drawing/2014/main" id="{00000000-0008-0000-0300-000009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104775</xdr:rowOff>
        </xdr:from>
        <xdr:to>
          <xdr:col>12</xdr:col>
          <xdr:colOff>133350</xdr:colOff>
          <xdr:row>18</xdr:row>
          <xdr:rowOff>9525</xdr:rowOff>
        </xdr:to>
        <xdr:sp macro="" textlink="">
          <xdr:nvSpPr>
            <xdr:cNvPr id="92170" name="CheckBox10" hidden="1">
              <a:extLst>
                <a:ext uri="{63B3BB69-23CF-44E3-9099-C40C66FF867C}">
                  <a14:compatExt spid="_x0000_s92170"/>
                </a:ext>
                <a:ext uri="{FF2B5EF4-FFF2-40B4-BE49-F238E27FC236}">
                  <a16:creationId xmlns:a16="http://schemas.microsoft.com/office/drawing/2014/main" id="{00000000-0008-0000-0300-00000A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17</xdr:row>
          <xdr:rowOff>171450</xdr:rowOff>
        </xdr:from>
        <xdr:to>
          <xdr:col>12</xdr:col>
          <xdr:colOff>371475</xdr:colOff>
          <xdr:row>19</xdr:row>
          <xdr:rowOff>57150</xdr:rowOff>
        </xdr:to>
        <xdr:sp macro="" textlink="">
          <xdr:nvSpPr>
            <xdr:cNvPr id="92171" name="CheckBox11" hidden="1">
              <a:extLst>
                <a:ext uri="{63B3BB69-23CF-44E3-9099-C40C66FF867C}">
                  <a14:compatExt spid="_x0000_s92171"/>
                </a:ext>
                <a:ext uri="{FF2B5EF4-FFF2-40B4-BE49-F238E27FC236}">
                  <a16:creationId xmlns:a16="http://schemas.microsoft.com/office/drawing/2014/main" id="{00000000-0008-0000-0300-00000B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xdr:row>
          <xdr:rowOff>9525</xdr:rowOff>
        </xdr:from>
        <xdr:to>
          <xdr:col>14</xdr:col>
          <xdr:colOff>142875</xdr:colOff>
          <xdr:row>20</xdr:row>
          <xdr:rowOff>95250</xdr:rowOff>
        </xdr:to>
        <xdr:sp macro="" textlink="">
          <xdr:nvSpPr>
            <xdr:cNvPr id="92172" name="CheckBox12" hidden="1">
              <a:extLst>
                <a:ext uri="{63B3BB69-23CF-44E3-9099-C40C66FF867C}">
                  <a14:compatExt spid="_x0000_s92172"/>
                </a:ext>
                <a:ext uri="{FF2B5EF4-FFF2-40B4-BE49-F238E27FC236}">
                  <a16:creationId xmlns:a16="http://schemas.microsoft.com/office/drawing/2014/main" id="{00000000-0008-0000-0300-00000C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20</xdr:row>
          <xdr:rowOff>47625</xdr:rowOff>
        </xdr:from>
        <xdr:to>
          <xdr:col>12</xdr:col>
          <xdr:colOff>133350</xdr:colOff>
          <xdr:row>21</xdr:row>
          <xdr:rowOff>133350</xdr:rowOff>
        </xdr:to>
        <xdr:sp macro="" textlink="">
          <xdr:nvSpPr>
            <xdr:cNvPr id="92173" name="CheckBox13" hidden="1">
              <a:extLst>
                <a:ext uri="{63B3BB69-23CF-44E3-9099-C40C66FF867C}">
                  <a14:compatExt spid="_x0000_s92173"/>
                </a:ext>
                <a:ext uri="{FF2B5EF4-FFF2-40B4-BE49-F238E27FC236}">
                  <a16:creationId xmlns:a16="http://schemas.microsoft.com/office/drawing/2014/main" id="{00000000-0008-0000-0300-00000D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21</xdr:row>
          <xdr:rowOff>114300</xdr:rowOff>
        </xdr:from>
        <xdr:to>
          <xdr:col>12</xdr:col>
          <xdr:colOff>276225</xdr:colOff>
          <xdr:row>23</xdr:row>
          <xdr:rowOff>19050</xdr:rowOff>
        </xdr:to>
        <xdr:sp macro="" textlink="">
          <xdr:nvSpPr>
            <xdr:cNvPr id="92174" name="CheckBox14" hidden="1">
              <a:extLst>
                <a:ext uri="{63B3BB69-23CF-44E3-9099-C40C66FF867C}">
                  <a14:compatExt spid="_x0000_s92174"/>
                </a:ext>
                <a:ext uri="{FF2B5EF4-FFF2-40B4-BE49-F238E27FC236}">
                  <a16:creationId xmlns:a16="http://schemas.microsoft.com/office/drawing/2014/main" id="{00000000-0008-0000-0300-00000E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23</xdr:row>
          <xdr:rowOff>0</xdr:rowOff>
        </xdr:from>
        <xdr:to>
          <xdr:col>13</xdr:col>
          <xdr:colOff>238125</xdr:colOff>
          <xdr:row>24</xdr:row>
          <xdr:rowOff>76200</xdr:rowOff>
        </xdr:to>
        <xdr:sp macro="" textlink="">
          <xdr:nvSpPr>
            <xdr:cNvPr id="92175" name="CheckBox15" hidden="1">
              <a:extLst>
                <a:ext uri="{63B3BB69-23CF-44E3-9099-C40C66FF867C}">
                  <a14:compatExt spid="_x0000_s92175"/>
                </a:ext>
                <a:ext uri="{FF2B5EF4-FFF2-40B4-BE49-F238E27FC236}">
                  <a16:creationId xmlns:a16="http://schemas.microsoft.com/office/drawing/2014/main" id="{00000000-0008-0000-0300-00000F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24</xdr:row>
          <xdr:rowOff>19050</xdr:rowOff>
        </xdr:from>
        <xdr:to>
          <xdr:col>12</xdr:col>
          <xdr:colOff>247650</xdr:colOff>
          <xdr:row>25</xdr:row>
          <xdr:rowOff>104775</xdr:rowOff>
        </xdr:to>
        <xdr:sp macro="" textlink="">
          <xdr:nvSpPr>
            <xdr:cNvPr id="92176" name="CheckBox16" hidden="1">
              <a:extLst>
                <a:ext uri="{63B3BB69-23CF-44E3-9099-C40C66FF867C}">
                  <a14:compatExt spid="_x0000_s92176"/>
                </a:ext>
                <a:ext uri="{FF2B5EF4-FFF2-40B4-BE49-F238E27FC236}">
                  <a16:creationId xmlns:a16="http://schemas.microsoft.com/office/drawing/2014/main" id="{00000000-0008-0000-0300-000010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25</xdr:row>
          <xdr:rowOff>66675</xdr:rowOff>
        </xdr:from>
        <xdr:to>
          <xdr:col>13</xdr:col>
          <xdr:colOff>352425</xdr:colOff>
          <xdr:row>26</xdr:row>
          <xdr:rowOff>152400</xdr:rowOff>
        </xdr:to>
        <xdr:sp macro="" textlink="">
          <xdr:nvSpPr>
            <xdr:cNvPr id="92177" name="CheckBox17" hidden="1">
              <a:extLst>
                <a:ext uri="{63B3BB69-23CF-44E3-9099-C40C66FF867C}">
                  <a14:compatExt spid="_x0000_s92177"/>
                </a:ext>
                <a:ext uri="{FF2B5EF4-FFF2-40B4-BE49-F238E27FC236}">
                  <a16:creationId xmlns:a16="http://schemas.microsoft.com/office/drawing/2014/main" id="{00000000-0008-0000-0300-000011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114300</xdr:rowOff>
        </xdr:from>
        <xdr:to>
          <xdr:col>12</xdr:col>
          <xdr:colOff>438150</xdr:colOff>
          <xdr:row>28</xdr:row>
          <xdr:rowOff>19050</xdr:rowOff>
        </xdr:to>
        <xdr:sp macro="" textlink="">
          <xdr:nvSpPr>
            <xdr:cNvPr id="92178" name="CheckBox18" hidden="1">
              <a:extLst>
                <a:ext uri="{63B3BB69-23CF-44E3-9099-C40C66FF867C}">
                  <a14:compatExt spid="_x0000_s92178"/>
                </a:ext>
                <a:ext uri="{FF2B5EF4-FFF2-40B4-BE49-F238E27FC236}">
                  <a16:creationId xmlns:a16="http://schemas.microsoft.com/office/drawing/2014/main" id="{00000000-0008-0000-0300-000012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30</xdr:row>
          <xdr:rowOff>19050</xdr:rowOff>
        </xdr:from>
        <xdr:to>
          <xdr:col>12</xdr:col>
          <xdr:colOff>295275</xdr:colOff>
          <xdr:row>31</xdr:row>
          <xdr:rowOff>95250</xdr:rowOff>
        </xdr:to>
        <xdr:sp macro="" textlink="">
          <xdr:nvSpPr>
            <xdr:cNvPr id="92179" name="CheckBox19" hidden="1">
              <a:extLst>
                <a:ext uri="{63B3BB69-23CF-44E3-9099-C40C66FF867C}">
                  <a14:compatExt spid="_x0000_s92179"/>
                </a:ext>
                <a:ext uri="{FF2B5EF4-FFF2-40B4-BE49-F238E27FC236}">
                  <a16:creationId xmlns:a16="http://schemas.microsoft.com/office/drawing/2014/main" id="{00000000-0008-0000-0300-000013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xdr:row>
          <xdr:rowOff>0</xdr:rowOff>
        </xdr:from>
        <xdr:to>
          <xdr:col>16</xdr:col>
          <xdr:colOff>142875</xdr:colOff>
          <xdr:row>14</xdr:row>
          <xdr:rowOff>85725</xdr:rowOff>
        </xdr:to>
        <xdr:sp macro="" textlink="">
          <xdr:nvSpPr>
            <xdr:cNvPr id="92180" name="CheckBox20" hidden="1">
              <a:extLst>
                <a:ext uri="{63B3BB69-23CF-44E3-9099-C40C66FF867C}">
                  <a14:compatExt spid="_x0000_s92180"/>
                </a:ext>
                <a:ext uri="{FF2B5EF4-FFF2-40B4-BE49-F238E27FC236}">
                  <a16:creationId xmlns:a16="http://schemas.microsoft.com/office/drawing/2014/main" id="{00000000-0008-0000-0300-000014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xdr:row>
          <xdr:rowOff>28575</xdr:rowOff>
        </xdr:from>
        <xdr:to>
          <xdr:col>18</xdr:col>
          <xdr:colOff>400050</xdr:colOff>
          <xdr:row>15</xdr:row>
          <xdr:rowOff>104775</xdr:rowOff>
        </xdr:to>
        <xdr:sp macro="" textlink="">
          <xdr:nvSpPr>
            <xdr:cNvPr id="92181" name="CheckBox21" hidden="1">
              <a:extLst>
                <a:ext uri="{63B3BB69-23CF-44E3-9099-C40C66FF867C}">
                  <a14:compatExt spid="_x0000_s92181"/>
                </a:ext>
                <a:ext uri="{FF2B5EF4-FFF2-40B4-BE49-F238E27FC236}">
                  <a16:creationId xmlns:a16="http://schemas.microsoft.com/office/drawing/2014/main" id="{00000000-0008-0000-0300-000015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34</xdr:row>
          <xdr:rowOff>161925</xdr:rowOff>
        </xdr:from>
        <xdr:to>
          <xdr:col>4</xdr:col>
          <xdr:colOff>247650</xdr:colOff>
          <xdr:row>36</xdr:row>
          <xdr:rowOff>19050</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9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Documentation to support percentage allocated to CACFP (cost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161925</xdr:rowOff>
        </xdr:from>
        <xdr:to>
          <xdr:col>3</xdr:col>
          <xdr:colOff>457200</xdr:colOff>
          <xdr:row>37</xdr:row>
          <xdr:rowOff>38100</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09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 any other supporting documentation.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68</xdr:row>
          <xdr:rowOff>19050</xdr:rowOff>
        </xdr:from>
        <xdr:to>
          <xdr:col>3</xdr:col>
          <xdr:colOff>228600</xdr:colOff>
          <xdr:row>69</xdr:row>
          <xdr:rowOff>19050</xdr:rowOff>
        </xdr:to>
        <xdr:sp macro="" textlink="">
          <xdr:nvSpPr>
            <xdr:cNvPr id="112642" name="Check Box 2" hidden="1">
              <a:extLst>
                <a:ext uri="{63B3BB69-23CF-44E3-9099-C40C66FF867C}">
                  <a14:compatExt spid="_x0000_s112642"/>
                </a:ext>
                <a:ext uri="{FF2B5EF4-FFF2-40B4-BE49-F238E27FC236}">
                  <a16:creationId xmlns:a16="http://schemas.microsoft.com/office/drawing/2014/main" id="{00000000-0008-0000-0A00-000002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 copy of written compensation plan, if it has been updated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171450</xdr:rowOff>
        </xdr:from>
        <xdr:to>
          <xdr:col>2</xdr:col>
          <xdr:colOff>66675</xdr:colOff>
          <xdr:row>72</xdr:row>
          <xdr:rowOff>19050</xdr:rowOff>
        </xdr:to>
        <xdr:sp macro="" textlink="">
          <xdr:nvSpPr>
            <xdr:cNvPr id="112643" name="Check Box 3" hidden="1">
              <a:extLst>
                <a:ext uri="{63B3BB69-23CF-44E3-9099-C40C66FF867C}">
                  <a14:compatExt spid="_x0000_s112643"/>
                </a:ext>
                <a:ext uri="{FF2B5EF4-FFF2-40B4-BE49-F238E27FC236}">
                  <a16:creationId xmlns:a16="http://schemas.microsoft.com/office/drawing/2014/main" id="{00000000-0008-0000-0A00-000003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Resumes for each 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180975</xdr:rowOff>
        </xdr:from>
        <xdr:to>
          <xdr:col>4</xdr:col>
          <xdr:colOff>485775</xdr:colOff>
          <xdr:row>73</xdr:row>
          <xdr:rowOff>9525</xdr:rowOff>
        </xdr:to>
        <xdr:sp macro="" textlink="">
          <xdr:nvSpPr>
            <xdr:cNvPr id="112644" name="Check Box 4" hidden="1">
              <a:extLst>
                <a:ext uri="{63B3BB69-23CF-44E3-9099-C40C66FF867C}">
                  <a14:compatExt spid="_x0000_s112644"/>
                </a:ext>
                <a:ext uri="{FF2B5EF4-FFF2-40B4-BE49-F238E27FC236}">
                  <a16:creationId xmlns:a16="http://schemas.microsoft.com/office/drawing/2014/main" id="{00000000-0008-0000-0A00-000004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Timesheets and work schedule for each 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161925</xdr:rowOff>
        </xdr:from>
        <xdr:to>
          <xdr:col>2</xdr:col>
          <xdr:colOff>66675</xdr:colOff>
          <xdr:row>74</xdr:row>
          <xdr:rowOff>9525</xdr:rowOff>
        </xdr:to>
        <xdr:sp macro="" textlink="">
          <xdr:nvSpPr>
            <xdr:cNvPr id="112645" name="Check Box 5" hidden="1">
              <a:extLst>
                <a:ext uri="{63B3BB69-23CF-44E3-9099-C40C66FF867C}">
                  <a14:compatExt spid="_x0000_s112645"/>
                </a:ext>
                <a:ext uri="{FF2B5EF4-FFF2-40B4-BE49-F238E27FC236}">
                  <a16:creationId xmlns:a16="http://schemas.microsoft.com/office/drawing/2014/main" id="{00000000-0008-0000-0A00-000005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Job descriptions for each position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161925</xdr:rowOff>
        </xdr:from>
        <xdr:to>
          <xdr:col>2</xdr:col>
          <xdr:colOff>66675</xdr:colOff>
          <xdr:row>75</xdr:row>
          <xdr:rowOff>9525</xdr:rowOff>
        </xdr:to>
        <xdr:sp macro="" textlink="">
          <xdr:nvSpPr>
            <xdr:cNvPr id="112646" name="Check Box 6" hidden="1">
              <a:extLst>
                <a:ext uri="{63B3BB69-23CF-44E3-9099-C40C66FF867C}">
                  <a14:compatExt spid="_x0000_s112646"/>
                </a:ext>
                <a:ext uri="{FF2B5EF4-FFF2-40B4-BE49-F238E27FC236}">
                  <a16:creationId xmlns:a16="http://schemas.microsoft.com/office/drawing/2014/main" id="{00000000-0008-0000-0A00-000006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 written compensation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161925</xdr:rowOff>
        </xdr:from>
        <xdr:to>
          <xdr:col>6</xdr:col>
          <xdr:colOff>104775</xdr:colOff>
          <xdr:row>76</xdr:row>
          <xdr:rowOff>0</xdr:rowOff>
        </xdr:to>
        <xdr:sp macro="" textlink="">
          <xdr:nvSpPr>
            <xdr:cNvPr id="112647" name="Check Box 7" hidden="1">
              <a:extLst>
                <a:ext uri="{63B3BB69-23CF-44E3-9099-C40C66FF867C}">
                  <a14:compatExt spid="_x0000_s112647"/>
                </a:ext>
                <a:ext uri="{FF2B5EF4-FFF2-40B4-BE49-F238E27FC236}">
                  <a16:creationId xmlns:a16="http://schemas.microsoft.com/office/drawing/2014/main" id="{00000000-0008-0000-0A00-000007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Payroll records, i.e. canceled checks, documents supporting payment of payroll taxes, bank statements,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171450</xdr:rowOff>
        </xdr:from>
        <xdr:to>
          <xdr:col>6</xdr:col>
          <xdr:colOff>571500</xdr:colOff>
          <xdr:row>77</xdr:row>
          <xdr:rowOff>0</xdr:rowOff>
        </xdr:to>
        <xdr:sp macro="" textlink="">
          <xdr:nvSpPr>
            <xdr:cNvPr id="112648" name="Check Box 8" hidden="1">
              <a:extLst>
                <a:ext uri="{63B3BB69-23CF-44E3-9099-C40C66FF867C}">
                  <a14:compatExt spid="_x0000_s112648"/>
                </a:ext>
                <a:ext uri="{FF2B5EF4-FFF2-40B4-BE49-F238E27FC236}">
                  <a16:creationId xmlns:a16="http://schemas.microsoft.com/office/drawing/2014/main" id="{00000000-0008-0000-0A00-000008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Documentation to support the calculation of projected cost, and allocated percentage rate, if less than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0</xdr:rowOff>
        </xdr:from>
        <xdr:to>
          <xdr:col>5</xdr:col>
          <xdr:colOff>295275</xdr:colOff>
          <xdr:row>70</xdr:row>
          <xdr:rowOff>28575</xdr:rowOff>
        </xdr:to>
        <xdr:sp macro="" textlink="">
          <xdr:nvSpPr>
            <xdr:cNvPr id="112649" name="Check Box 9" hidden="1">
              <a:extLst>
                <a:ext uri="{63B3BB69-23CF-44E3-9099-C40C66FF867C}">
                  <a14:compatExt spid="_x0000_s112649"/>
                </a:ext>
                <a:ext uri="{FF2B5EF4-FFF2-40B4-BE49-F238E27FC236}">
                  <a16:creationId xmlns:a16="http://schemas.microsoft.com/office/drawing/2014/main" id="{00000000-0008-0000-0A00-000009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 copy of job description for each new employee and/or curreent employee if requested</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40</xdr:row>
          <xdr:rowOff>38100</xdr:rowOff>
        </xdr:from>
        <xdr:to>
          <xdr:col>6</xdr:col>
          <xdr:colOff>1400175</xdr:colOff>
          <xdr:row>40</xdr:row>
          <xdr:rowOff>238125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B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allocation plan,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41</xdr:row>
          <xdr:rowOff>161925</xdr:rowOff>
        </xdr:from>
        <xdr:to>
          <xdr:col>3</xdr:col>
          <xdr:colOff>485775</xdr:colOff>
          <xdr:row>43</xdr:row>
          <xdr:rowOff>47625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B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Invoices/Receipts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42</xdr:row>
          <xdr:rowOff>142875</xdr:rowOff>
        </xdr:from>
        <xdr:to>
          <xdr:col>6</xdr:col>
          <xdr:colOff>1504950</xdr:colOff>
          <xdr:row>44</xdr:row>
          <xdr:rowOff>19050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B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Canceled checks</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171450</xdr:rowOff>
        </xdr:from>
        <xdr:to>
          <xdr:col>4</xdr:col>
          <xdr:colOff>219075</xdr:colOff>
          <xdr:row>39</xdr:row>
          <xdr:rowOff>38100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C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Copy of a current bill must be attached for each item charged.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171450</xdr:rowOff>
        </xdr:from>
        <xdr:to>
          <xdr:col>4</xdr:col>
          <xdr:colOff>952500</xdr:colOff>
          <xdr:row>40</xdr:row>
          <xdr:rowOff>19050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C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Documentation to support percentage allocated to CACFP (cost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133350</xdr:rowOff>
        </xdr:from>
        <xdr:to>
          <xdr:col>5</xdr:col>
          <xdr:colOff>0</xdr:colOff>
          <xdr:row>41</xdr:row>
          <xdr:rowOff>9525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C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Specific Prior Written Approval request for each item under communication.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152400</xdr:rowOff>
        </xdr:from>
        <xdr:to>
          <xdr:col>5</xdr:col>
          <xdr:colOff>0</xdr:colOff>
          <xdr:row>43</xdr:row>
          <xdr:rowOff>38100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C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171450</xdr:rowOff>
        </xdr:from>
        <xdr:to>
          <xdr:col>4</xdr:col>
          <xdr:colOff>219075</xdr:colOff>
          <xdr:row>44</xdr:row>
          <xdr:rowOff>38100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C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Utilitiy bills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152400</xdr:rowOff>
        </xdr:from>
        <xdr:to>
          <xdr:col>5</xdr:col>
          <xdr:colOff>0</xdr:colOff>
          <xdr:row>45</xdr:row>
          <xdr:rowOff>38100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C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List of utlities (e.g. phone, internet, etc) with provider information</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50</xdr:row>
          <xdr:rowOff>171450</xdr:rowOff>
        </xdr:from>
        <xdr:to>
          <xdr:col>4</xdr:col>
          <xdr:colOff>514350</xdr:colOff>
          <xdr:row>52</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D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Invoice/Quote for rental/lease costs,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171450</xdr:rowOff>
        </xdr:from>
        <xdr:to>
          <xdr:col>4</xdr:col>
          <xdr:colOff>514350</xdr:colOff>
          <xdr:row>52</xdr:row>
          <xdr:rowOff>180975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D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Compensation Policy where travel reimbursement is addressed.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171450</xdr:rowOff>
        </xdr:from>
        <xdr:to>
          <xdr:col>4</xdr:col>
          <xdr:colOff>514350</xdr:colOff>
          <xdr:row>55</xdr:row>
          <xdr:rowOff>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D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All of the above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171450</xdr:rowOff>
        </xdr:from>
        <xdr:to>
          <xdr:col>4</xdr:col>
          <xdr:colOff>514350</xdr:colOff>
          <xdr:row>57</xdr:row>
          <xdr:rowOff>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D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Mileage logs per FNS 796-2 Rev 4 VIII I 39(c)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171450</xdr:rowOff>
        </xdr:from>
        <xdr:to>
          <xdr:col>4</xdr:col>
          <xdr:colOff>514350</xdr:colOff>
          <xdr:row>56</xdr:row>
          <xdr:rowOff>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D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Documentation of travel, lodging, and meal costs if applicable </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152400</xdr:rowOff>
        </xdr:from>
        <xdr:to>
          <xdr:col>2</xdr:col>
          <xdr:colOff>476250</xdr:colOff>
          <xdr:row>39</xdr:row>
          <xdr:rowOff>28575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E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 current signed copy of the lease for each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152400</xdr:rowOff>
        </xdr:from>
        <xdr:to>
          <xdr:col>2</xdr:col>
          <xdr:colOff>476250</xdr:colOff>
          <xdr:row>40</xdr:row>
          <xdr:rowOff>28575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E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Copies of recent utility bills.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152400</xdr:rowOff>
        </xdr:from>
        <xdr:to>
          <xdr:col>4</xdr:col>
          <xdr:colOff>161925</xdr:colOff>
          <xdr:row>42</xdr:row>
          <xdr:rowOff>28575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E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Documentation to support the calculation of projected cost, and allocated percentage rate, if less than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142875</xdr:rowOff>
        </xdr:from>
        <xdr:to>
          <xdr:col>4</xdr:col>
          <xdr:colOff>161925</xdr:colOff>
          <xdr:row>43</xdr:row>
          <xdr:rowOff>19050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E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Copy of the rental/lease agreement and copies of canceled rent payments (if necessary)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152400</xdr:rowOff>
        </xdr:from>
        <xdr:to>
          <xdr:col>4</xdr:col>
          <xdr:colOff>161925</xdr:colOff>
          <xdr:row>44</xdr:row>
          <xdr:rowOff>28575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E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Copy of procurement records, if applicable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152400</xdr:rowOff>
        </xdr:from>
        <xdr:to>
          <xdr:col>4</xdr:col>
          <xdr:colOff>161925</xdr:colOff>
          <xdr:row>45</xdr:row>
          <xdr:rowOff>28575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E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Documentation of actual time/space usage for CACFP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161925</xdr:rowOff>
        </xdr:from>
        <xdr:to>
          <xdr:col>2</xdr:col>
          <xdr:colOff>142875</xdr:colOff>
          <xdr:row>46</xdr:row>
          <xdr:rowOff>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E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Copy of 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152400</xdr:rowOff>
        </xdr:from>
        <xdr:to>
          <xdr:col>4</xdr:col>
          <xdr:colOff>161925</xdr:colOff>
          <xdr:row>47</xdr:row>
          <xdr:rowOff>28575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E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Information on the cost and square footage of the property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152400</xdr:rowOff>
        </xdr:from>
        <xdr:to>
          <xdr:col>2</xdr:col>
          <xdr:colOff>771525</xdr:colOff>
          <xdr:row>47</xdr:row>
          <xdr:rowOff>171450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E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Depreciation schedule or use allowance,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152400</xdr:rowOff>
        </xdr:from>
        <xdr:to>
          <xdr:col>5</xdr:col>
          <xdr:colOff>1085850</xdr:colOff>
          <xdr:row>49</xdr:row>
          <xdr:rowOff>28575</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E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For Institutions budgeting rental costs for use of a private residence, obtain data on rental costs for comparable property </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46</xdr:row>
          <xdr:rowOff>161925</xdr:rowOff>
        </xdr:from>
        <xdr:to>
          <xdr:col>2</xdr:col>
          <xdr:colOff>685800</xdr:colOff>
          <xdr:row>48</xdr:row>
          <xdr:rowOff>28575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1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Current contracts for all benefits programs.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161925</xdr:rowOff>
        </xdr:from>
        <xdr:to>
          <xdr:col>2</xdr:col>
          <xdr:colOff>685800</xdr:colOff>
          <xdr:row>50</xdr:row>
          <xdr:rowOff>28575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1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Total benefits broken out by type and CACFP portion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161925</xdr:rowOff>
        </xdr:from>
        <xdr:to>
          <xdr:col>2</xdr:col>
          <xdr:colOff>685800</xdr:colOff>
          <xdr:row>52</xdr:row>
          <xdr:rowOff>28575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1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Copies of life insurance and retirement plans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171450</xdr:rowOff>
        </xdr:from>
        <xdr:to>
          <xdr:col>7</xdr:col>
          <xdr:colOff>742950</xdr:colOff>
          <xdr:row>51</xdr:row>
          <xdr:rowOff>38100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1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Institution's written personnel policies governing benefits (e.g., vacation and/or sick leave, health insurance, retirement benefits, incentive payments and awards,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0</xdr:rowOff>
        </xdr:from>
        <xdr:to>
          <xdr:col>3</xdr:col>
          <xdr:colOff>752475</xdr:colOff>
          <xdr:row>53</xdr:row>
          <xdr:rowOff>57150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1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Copies of canceled checks paid to health benefit programs, retirement plans, etc.</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turner4\Documents\Old\Copy%20of%20Revised%20Training%202019-2020%20SO%20of%20Unaffiliated%20Centers%20Budget_cj%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 Other Inc (Required)"/>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4.vml"/><Relationship Id="rId7"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6.vml"/><Relationship Id="rId7" Type="http://schemas.openxmlformats.org/officeDocument/2006/relationships/ctrlProp" Target="../ctrlProps/ctrlProp20.xml"/><Relationship Id="rId2" Type="http://schemas.openxmlformats.org/officeDocument/2006/relationships/drawing" Target="../drawings/drawing6.xml"/><Relationship Id="rId1" Type="http://schemas.openxmlformats.org/officeDocument/2006/relationships/printerSettings" Target="../printerSettings/printerSettings11.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7.vml"/><Relationship Id="rId7" Type="http://schemas.openxmlformats.org/officeDocument/2006/relationships/ctrlProp" Target="../ctrlProps/ctrlProp26.xml"/><Relationship Id="rId2" Type="http://schemas.openxmlformats.org/officeDocument/2006/relationships/drawing" Target="../drawings/drawing7.xml"/><Relationship Id="rId1" Type="http://schemas.openxmlformats.org/officeDocument/2006/relationships/printerSettings" Target="../printerSettings/printerSettings12.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3" Type="http://schemas.openxmlformats.org/officeDocument/2006/relationships/vmlDrawing" Target="../drawings/vmlDrawing8.vml"/><Relationship Id="rId7" Type="http://schemas.openxmlformats.org/officeDocument/2006/relationships/ctrlProp" Target="../ctrlProps/ctrlProp31.xml"/><Relationship Id="rId12" Type="http://schemas.openxmlformats.org/officeDocument/2006/relationships/ctrlProp" Target="../ctrlProps/ctrlProp36.xml"/><Relationship Id="rId2" Type="http://schemas.openxmlformats.org/officeDocument/2006/relationships/drawing" Target="../drawings/drawing8.xml"/><Relationship Id="rId1" Type="http://schemas.openxmlformats.org/officeDocument/2006/relationships/printerSettings" Target="../printerSettings/printerSettings13.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42.xml"/><Relationship Id="rId3" Type="http://schemas.openxmlformats.org/officeDocument/2006/relationships/vmlDrawing" Target="../drawings/vmlDrawing9.vml"/><Relationship Id="rId7" Type="http://schemas.openxmlformats.org/officeDocument/2006/relationships/ctrlProp" Target="../ctrlProps/ctrlProp41.xml"/><Relationship Id="rId2" Type="http://schemas.openxmlformats.org/officeDocument/2006/relationships/drawing" Target="../drawings/drawing9.xml"/><Relationship Id="rId1" Type="http://schemas.openxmlformats.org/officeDocument/2006/relationships/printerSettings" Target="../printerSettings/printerSettings14.bin"/><Relationship Id="rId6" Type="http://schemas.openxmlformats.org/officeDocument/2006/relationships/ctrlProp" Target="../ctrlProps/ctrlProp40.xml"/><Relationship Id="rId5" Type="http://schemas.openxmlformats.org/officeDocument/2006/relationships/ctrlProp" Target="../ctrlProps/ctrlProp39.xml"/><Relationship Id="rId4" Type="http://schemas.openxmlformats.org/officeDocument/2006/relationships/ctrlProp" Target="../ctrlProps/ctrlProp38.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47.xml"/><Relationship Id="rId3" Type="http://schemas.openxmlformats.org/officeDocument/2006/relationships/vmlDrawing" Target="../drawings/vmlDrawing10.vml"/><Relationship Id="rId7" Type="http://schemas.openxmlformats.org/officeDocument/2006/relationships/ctrlProp" Target="../ctrlProps/ctrlProp46.xml"/><Relationship Id="rId2" Type="http://schemas.openxmlformats.org/officeDocument/2006/relationships/drawing" Target="../drawings/drawing10.xml"/><Relationship Id="rId1" Type="http://schemas.openxmlformats.org/officeDocument/2006/relationships/printerSettings" Target="../printerSettings/printerSettings15.bin"/><Relationship Id="rId6" Type="http://schemas.openxmlformats.org/officeDocument/2006/relationships/ctrlProp" Target="../ctrlProps/ctrlProp45.xml"/><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52.xml"/><Relationship Id="rId3" Type="http://schemas.openxmlformats.org/officeDocument/2006/relationships/vmlDrawing" Target="../drawings/vmlDrawing11.vml"/><Relationship Id="rId7" Type="http://schemas.openxmlformats.org/officeDocument/2006/relationships/ctrlProp" Target="../ctrlProps/ctrlProp51.xml"/><Relationship Id="rId2" Type="http://schemas.openxmlformats.org/officeDocument/2006/relationships/drawing" Target="../drawings/drawing11.xml"/><Relationship Id="rId1" Type="http://schemas.openxmlformats.org/officeDocument/2006/relationships/printerSettings" Target="../printerSettings/printerSettings16.bin"/><Relationship Id="rId6" Type="http://schemas.openxmlformats.org/officeDocument/2006/relationships/ctrlProp" Target="../ctrlProps/ctrlProp50.xml"/><Relationship Id="rId5" Type="http://schemas.openxmlformats.org/officeDocument/2006/relationships/ctrlProp" Target="../ctrlProps/ctrlProp49.xml"/><Relationship Id="rId4" Type="http://schemas.openxmlformats.org/officeDocument/2006/relationships/ctrlProp" Target="../ctrlProps/ctrlProp4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57.xml"/><Relationship Id="rId3" Type="http://schemas.openxmlformats.org/officeDocument/2006/relationships/vmlDrawing" Target="../drawings/vmlDrawing12.vml"/><Relationship Id="rId7" Type="http://schemas.openxmlformats.org/officeDocument/2006/relationships/ctrlProp" Target="../ctrlProps/ctrlProp56.xml"/><Relationship Id="rId2" Type="http://schemas.openxmlformats.org/officeDocument/2006/relationships/drawing" Target="../drawings/drawing12.xml"/><Relationship Id="rId1" Type="http://schemas.openxmlformats.org/officeDocument/2006/relationships/printerSettings" Target="../printerSettings/printerSettings17.bin"/><Relationship Id="rId6" Type="http://schemas.openxmlformats.org/officeDocument/2006/relationships/ctrlProp" Target="../ctrlProps/ctrlProp55.xml"/><Relationship Id="rId5" Type="http://schemas.openxmlformats.org/officeDocument/2006/relationships/ctrlProp" Target="../ctrlProps/ctrlProp54.xml"/><Relationship Id="rId4" Type="http://schemas.openxmlformats.org/officeDocument/2006/relationships/ctrlProp" Target="../ctrlProps/ctrlProp53.xml"/><Relationship Id="rId9" Type="http://schemas.openxmlformats.org/officeDocument/2006/relationships/ctrlProp" Target="../ctrlProps/ctrlProp58.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63.xml"/><Relationship Id="rId3" Type="http://schemas.openxmlformats.org/officeDocument/2006/relationships/vmlDrawing" Target="../drawings/vmlDrawing13.vml"/><Relationship Id="rId7" Type="http://schemas.openxmlformats.org/officeDocument/2006/relationships/ctrlProp" Target="../ctrlProps/ctrlProp62.xml"/><Relationship Id="rId2" Type="http://schemas.openxmlformats.org/officeDocument/2006/relationships/drawing" Target="../drawings/drawing13.xml"/><Relationship Id="rId1" Type="http://schemas.openxmlformats.org/officeDocument/2006/relationships/printerSettings" Target="../printerSettings/printerSettings18.bin"/><Relationship Id="rId6" Type="http://schemas.openxmlformats.org/officeDocument/2006/relationships/ctrlProp" Target="../ctrlProps/ctrlProp61.xml"/><Relationship Id="rId5" Type="http://schemas.openxmlformats.org/officeDocument/2006/relationships/ctrlProp" Target="../ctrlProps/ctrlProp60.xml"/><Relationship Id="rId4" Type="http://schemas.openxmlformats.org/officeDocument/2006/relationships/ctrlProp" Target="../ctrlProps/ctrlProp59.xml"/><Relationship Id="rId9" Type="http://schemas.openxmlformats.org/officeDocument/2006/relationships/ctrlProp" Target="../ctrlProps/ctrlProp64.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4.vml"/><Relationship Id="rId7" Type="http://schemas.openxmlformats.org/officeDocument/2006/relationships/ctrlProp" Target="../ctrlProps/ctrlProp68.xml"/><Relationship Id="rId2" Type="http://schemas.openxmlformats.org/officeDocument/2006/relationships/drawing" Target="../drawings/drawing14.xml"/><Relationship Id="rId1" Type="http://schemas.openxmlformats.org/officeDocument/2006/relationships/printerSettings" Target="../printerSettings/printerSettings19.bin"/><Relationship Id="rId6" Type="http://schemas.openxmlformats.org/officeDocument/2006/relationships/ctrlProp" Target="../ctrlProps/ctrlProp67.xml"/><Relationship Id="rId5" Type="http://schemas.openxmlformats.org/officeDocument/2006/relationships/ctrlProp" Target="../ctrlProps/ctrlProp66.xml"/><Relationship Id="rId4" Type="http://schemas.openxmlformats.org/officeDocument/2006/relationships/ctrlProp" Target="../ctrlProps/ctrlProp65.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20.bin"/><Relationship Id="rId4" Type="http://schemas.openxmlformats.org/officeDocument/2006/relationships/ctrlProp" Target="../ctrlProps/ctrlProp69.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74.xml"/><Relationship Id="rId3" Type="http://schemas.openxmlformats.org/officeDocument/2006/relationships/vmlDrawing" Target="../drawings/vmlDrawing16.vml"/><Relationship Id="rId7" Type="http://schemas.openxmlformats.org/officeDocument/2006/relationships/ctrlProp" Target="../ctrlProps/ctrlProp73.xml"/><Relationship Id="rId2" Type="http://schemas.openxmlformats.org/officeDocument/2006/relationships/drawing" Target="../drawings/drawing16.xml"/><Relationship Id="rId1" Type="http://schemas.openxmlformats.org/officeDocument/2006/relationships/printerSettings" Target="../printerSettings/printerSettings21.bin"/><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ctrlProp" Target="../ctrlProps/ctrlProp70.xml"/><Relationship Id="rId9" Type="http://schemas.openxmlformats.org/officeDocument/2006/relationships/ctrlProp" Target="../ctrlProps/ctrlProp75.xml"/></Relationships>
</file>

<file path=xl/worksheets/_rels/sheet25.xml.rels><?xml version="1.0" encoding="UTF-8" standalone="yes"?>
<Relationships xmlns="http://schemas.openxmlformats.org/package/2006/relationships"><Relationship Id="rId1" Type="http://schemas.openxmlformats.org/officeDocument/2006/relationships/hyperlink" Target="https://www.nutritionnc.com/snp/pdf/796-2Rev4printable.pdf"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image" Target="../media/image3.emf"/><Relationship Id="rId13" Type="http://schemas.openxmlformats.org/officeDocument/2006/relationships/control" Target="../activeX/activeX6.xml"/><Relationship Id="rId18" Type="http://schemas.openxmlformats.org/officeDocument/2006/relationships/image" Target="../media/image8.emf"/><Relationship Id="rId26" Type="http://schemas.openxmlformats.org/officeDocument/2006/relationships/image" Target="../media/image12.emf"/><Relationship Id="rId39" Type="http://schemas.openxmlformats.org/officeDocument/2006/relationships/control" Target="../activeX/activeX19.xml"/><Relationship Id="rId3" Type="http://schemas.openxmlformats.org/officeDocument/2006/relationships/control" Target="../activeX/activeX1.xml"/><Relationship Id="rId21" Type="http://schemas.openxmlformats.org/officeDocument/2006/relationships/control" Target="../activeX/activeX10.xml"/><Relationship Id="rId34" Type="http://schemas.openxmlformats.org/officeDocument/2006/relationships/image" Target="../media/image16.emf"/><Relationship Id="rId42" Type="http://schemas.openxmlformats.org/officeDocument/2006/relationships/image" Target="../media/image20.emf"/><Relationship Id="rId7" Type="http://schemas.openxmlformats.org/officeDocument/2006/relationships/control" Target="../activeX/activeX3.xml"/><Relationship Id="rId12" Type="http://schemas.openxmlformats.org/officeDocument/2006/relationships/image" Target="../media/image5.emf"/><Relationship Id="rId17" Type="http://schemas.openxmlformats.org/officeDocument/2006/relationships/control" Target="../activeX/activeX8.xml"/><Relationship Id="rId25" Type="http://schemas.openxmlformats.org/officeDocument/2006/relationships/control" Target="../activeX/activeX12.xml"/><Relationship Id="rId33" Type="http://schemas.openxmlformats.org/officeDocument/2006/relationships/control" Target="../activeX/activeX16.xml"/><Relationship Id="rId38" Type="http://schemas.openxmlformats.org/officeDocument/2006/relationships/image" Target="../media/image18.emf"/><Relationship Id="rId2" Type="http://schemas.openxmlformats.org/officeDocument/2006/relationships/vmlDrawing" Target="../drawings/vmlDrawing2.vml"/><Relationship Id="rId16" Type="http://schemas.openxmlformats.org/officeDocument/2006/relationships/image" Target="../media/image7.emf"/><Relationship Id="rId20" Type="http://schemas.openxmlformats.org/officeDocument/2006/relationships/image" Target="../media/image9.emf"/><Relationship Id="rId29" Type="http://schemas.openxmlformats.org/officeDocument/2006/relationships/control" Target="../activeX/activeX14.xml"/><Relationship Id="rId41" Type="http://schemas.openxmlformats.org/officeDocument/2006/relationships/control" Target="../activeX/activeX20.xml"/><Relationship Id="rId1" Type="http://schemas.openxmlformats.org/officeDocument/2006/relationships/drawing" Target="../drawings/drawing2.xml"/><Relationship Id="rId6" Type="http://schemas.openxmlformats.org/officeDocument/2006/relationships/image" Target="../media/image2.emf"/><Relationship Id="rId11" Type="http://schemas.openxmlformats.org/officeDocument/2006/relationships/control" Target="../activeX/activeX5.xml"/><Relationship Id="rId24" Type="http://schemas.openxmlformats.org/officeDocument/2006/relationships/image" Target="../media/image11.emf"/><Relationship Id="rId32" Type="http://schemas.openxmlformats.org/officeDocument/2006/relationships/image" Target="../media/image15.emf"/><Relationship Id="rId37" Type="http://schemas.openxmlformats.org/officeDocument/2006/relationships/control" Target="../activeX/activeX18.xml"/><Relationship Id="rId40" Type="http://schemas.openxmlformats.org/officeDocument/2006/relationships/image" Target="../media/image19.emf"/><Relationship Id="rId5" Type="http://schemas.openxmlformats.org/officeDocument/2006/relationships/control" Target="../activeX/activeX2.xml"/><Relationship Id="rId15" Type="http://schemas.openxmlformats.org/officeDocument/2006/relationships/control" Target="../activeX/activeX7.xml"/><Relationship Id="rId23" Type="http://schemas.openxmlformats.org/officeDocument/2006/relationships/control" Target="../activeX/activeX11.xml"/><Relationship Id="rId28" Type="http://schemas.openxmlformats.org/officeDocument/2006/relationships/image" Target="../media/image13.emf"/><Relationship Id="rId36" Type="http://schemas.openxmlformats.org/officeDocument/2006/relationships/image" Target="../media/image17.emf"/><Relationship Id="rId10" Type="http://schemas.openxmlformats.org/officeDocument/2006/relationships/image" Target="../media/image4.emf"/><Relationship Id="rId19" Type="http://schemas.openxmlformats.org/officeDocument/2006/relationships/control" Target="../activeX/activeX9.xml"/><Relationship Id="rId31" Type="http://schemas.openxmlformats.org/officeDocument/2006/relationships/control" Target="../activeX/activeX15.xml"/><Relationship Id="rId44" Type="http://schemas.openxmlformats.org/officeDocument/2006/relationships/image" Target="../media/image21.emf"/><Relationship Id="rId4" Type="http://schemas.openxmlformats.org/officeDocument/2006/relationships/image" Target="../media/image1.emf"/><Relationship Id="rId9" Type="http://schemas.openxmlformats.org/officeDocument/2006/relationships/control" Target="../activeX/activeX4.xml"/><Relationship Id="rId14" Type="http://schemas.openxmlformats.org/officeDocument/2006/relationships/image" Target="../media/image6.emf"/><Relationship Id="rId22" Type="http://schemas.openxmlformats.org/officeDocument/2006/relationships/image" Target="../media/image10.emf"/><Relationship Id="rId27" Type="http://schemas.openxmlformats.org/officeDocument/2006/relationships/control" Target="../activeX/activeX13.xml"/><Relationship Id="rId30" Type="http://schemas.openxmlformats.org/officeDocument/2006/relationships/image" Target="../media/image14.emf"/><Relationship Id="rId35" Type="http://schemas.openxmlformats.org/officeDocument/2006/relationships/control" Target="../activeX/activeX17.xml"/><Relationship Id="rId43" Type="http://schemas.openxmlformats.org/officeDocument/2006/relationships/control" Target="../activeX/activeX2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47FFB-52F2-4C7F-90A8-CDEB018A2412}">
  <sheetPr codeName="Sheet22"/>
  <dimension ref="B1:D34"/>
  <sheetViews>
    <sheetView workbookViewId="0">
      <selection activeCell="C15" sqref="C15:D15"/>
    </sheetView>
  </sheetViews>
  <sheetFormatPr defaultColWidth="8.85546875" defaultRowHeight="15"/>
  <cols>
    <col min="1" max="1" width="3.7109375" style="814" customWidth="1"/>
    <col min="2" max="2" width="39.85546875" style="814" customWidth="1"/>
    <col min="3" max="3" width="40.7109375" style="814" customWidth="1"/>
    <col min="4" max="4" width="12.7109375" style="814" customWidth="1"/>
    <col min="5" max="16384" width="8.85546875" style="814"/>
  </cols>
  <sheetData>
    <row r="1" spans="2:4" ht="15.75" thickBot="1"/>
    <row r="2" spans="2:4">
      <c r="B2" s="898" t="s">
        <v>889</v>
      </c>
      <c r="C2" s="899"/>
      <c r="D2" s="900"/>
    </row>
    <row r="3" spans="2:4" ht="15.75" thickBot="1">
      <c r="B3" s="901"/>
      <c r="C3" s="902"/>
      <c r="D3" s="903"/>
    </row>
    <row r="4" spans="2:4" ht="15" customHeight="1">
      <c r="B4" s="904" t="s">
        <v>2</v>
      </c>
      <c r="C4" s="905"/>
      <c r="D4" s="906"/>
    </row>
    <row r="5" spans="2:4">
      <c r="B5" s="907" t="s">
        <v>914</v>
      </c>
      <c r="C5" s="908"/>
      <c r="D5" s="909"/>
    </row>
    <row r="6" spans="2:4">
      <c r="B6" s="907" t="s">
        <v>915</v>
      </c>
      <c r="C6" s="908"/>
      <c r="D6" s="909"/>
    </row>
    <row r="7" spans="2:4">
      <c r="B7" s="907" t="s">
        <v>5</v>
      </c>
      <c r="C7" s="908"/>
      <c r="D7" s="909"/>
    </row>
    <row r="8" spans="2:4">
      <c r="B8" s="907" t="s">
        <v>898</v>
      </c>
      <c r="C8" s="908"/>
      <c r="D8" s="909"/>
    </row>
    <row r="9" spans="2:4" ht="15.75" thickBot="1">
      <c r="B9" s="910" t="s">
        <v>916</v>
      </c>
      <c r="C9" s="911"/>
      <c r="D9" s="912"/>
    </row>
    <row r="10" spans="2:4" ht="15.75" thickBot="1">
      <c r="B10" s="254"/>
      <c r="C10" s="241"/>
      <c r="D10" s="242"/>
    </row>
    <row r="11" spans="2:4" ht="15.75" thickBot="1">
      <c r="B11" s="913" t="s">
        <v>890</v>
      </c>
      <c r="C11" s="914"/>
      <c r="D11" s="915"/>
    </row>
    <row r="12" spans="2:4" ht="15.75" thickBot="1">
      <c r="B12" s="73"/>
      <c r="C12" s="72"/>
      <c r="D12" s="246"/>
    </row>
    <row r="13" spans="2:4" ht="18" thickBot="1">
      <c r="B13" s="889" t="s">
        <v>891</v>
      </c>
      <c r="C13" s="890"/>
      <c r="D13" s="891"/>
    </row>
    <row r="14" spans="2:4" ht="18" thickBot="1">
      <c r="B14" s="826"/>
      <c r="C14" s="827"/>
      <c r="D14" s="828"/>
    </row>
    <row r="15" spans="2:4" ht="24" thickBot="1">
      <c r="B15" s="829" t="s">
        <v>892</v>
      </c>
      <c r="C15" s="896"/>
      <c r="D15" s="897"/>
    </row>
    <row r="16" spans="2:4" ht="15.75" thickBot="1">
      <c r="B16" s="829"/>
      <c r="C16" s="830"/>
      <c r="D16" s="831"/>
    </row>
    <row r="17" spans="2:4" ht="24" thickBot="1">
      <c r="B17" s="832" t="s">
        <v>162</v>
      </c>
      <c r="C17" s="892"/>
      <c r="D17" s="893"/>
    </row>
    <row r="18" spans="2:4" ht="15.75" thickBot="1">
      <c r="B18" s="829"/>
      <c r="C18" s="830"/>
      <c r="D18" s="831"/>
    </row>
    <row r="19" spans="2:4" ht="24" thickBot="1">
      <c r="B19" s="832" t="s">
        <v>893</v>
      </c>
      <c r="C19" s="894"/>
      <c r="D19" s="895"/>
    </row>
    <row r="20" spans="2:4" ht="15.75" thickBot="1">
      <c r="B20" s="829"/>
      <c r="D20" s="815"/>
    </row>
    <row r="21" spans="2:4" ht="24" thickBot="1">
      <c r="B21" s="829" t="s">
        <v>894</v>
      </c>
      <c r="C21" s="892"/>
      <c r="D21" s="893"/>
    </row>
    <row r="22" spans="2:4" ht="15.75" thickBot="1">
      <c r="B22" s="829"/>
      <c r="D22" s="815"/>
    </row>
    <row r="23" spans="2:4" ht="24" thickBot="1">
      <c r="B23" s="832" t="s">
        <v>162</v>
      </c>
      <c r="C23" s="892"/>
      <c r="D23" s="893"/>
    </row>
    <row r="24" spans="2:4" ht="15.75" thickBot="1">
      <c r="B24" s="829"/>
      <c r="D24" s="815"/>
    </row>
    <row r="25" spans="2:4" ht="24" thickBot="1">
      <c r="B25" s="832" t="s">
        <v>895</v>
      </c>
      <c r="C25" s="894"/>
      <c r="D25" s="895"/>
    </row>
    <row r="26" spans="2:4" ht="15.75" thickBot="1">
      <c r="B26" s="816"/>
      <c r="D26" s="815"/>
    </row>
    <row r="27" spans="2:4" ht="18" thickBot="1">
      <c r="B27" s="889" t="s">
        <v>896</v>
      </c>
      <c r="C27" s="890"/>
      <c r="D27" s="891"/>
    </row>
    <row r="28" spans="2:4" ht="18" thickBot="1">
      <c r="B28" s="826"/>
      <c r="C28" s="833"/>
      <c r="D28" s="834"/>
    </row>
    <row r="29" spans="2:4" ht="24" thickBot="1">
      <c r="B29" s="829" t="s">
        <v>897</v>
      </c>
      <c r="C29" s="892"/>
      <c r="D29" s="893"/>
    </row>
    <row r="30" spans="2:4" ht="15.75" thickBot="1">
      <c r="B30" s="829"/>
      <c r="D30" s="815"/>
    </row>
    <row r="31" spans="2:4" ht="24" thickBot="1">
      <c r="B31" s="832" t="s">
        <v>162</v>
      </c>
      <c r="C31" s="892"/>
      <c r="D31" s="893"/>
    </row>
    <row r="32" spans="2:4" ht="15.75" thickBot="1">
      <c r="B32" s="829"/>
      <c r="D32" s="815"/>
    </row>
    <row r="33" spans="2:4" ht="24" thickBot="1">
      <c r="B33" s="832" t="s">
        <v>895</v>
      </c>
      <c r="C33" s="894"/>
      <c r="D33" s="895"/>
    </row>
    <row r="34" spans="2:4" ht="15.75" thickBot="1">
      <c r="B34" s="73"/>
      <c r="C34" s="72"/>
      <c r="D34" s="246"/>
    </row>
  </sheetData>
  <sheetProtection algorithmName="SHA-512" hashValue="D3Zbp4/hKhB90e7QypntisAQ5n6ILP2cRNWDsrUeJ8DDdMwlTfBWde42VKBa1gS55jrDwuSTlZTp42lTaKtl8g==" saltValue="USKLapPlXuRLab5ji8ctCw==" spinCount="100000" sheet="1" objects="1" scenarios="1"/>
  <mergeCells count="20">
    <mergeCell ref="B13:D13"/>
    <mergeCell ref="B2:D2"/>
    <mergeCell ref="B3:D3"/>
    <mergeCell ref="B4:D4"/>
    <mergeCell ref="B5:D5"/>
    <mergeCell ref="B6:D6"/>
    <mergeCell ref="B7:D7"/>
    <mergeCell ref="B8:D8"/>
    <mergeCell ref="B9:D9"/>
    <mergeCell ref="B11:D11"/>
    <mergeCell ref="B27:D27"/>
    <mergeCell ref="C29:D29"/>
    <mergeCell ref="C31:D31"/>
    <mergeCell ref="C33:D33"/>
    <mergeCell ref="C15:D15"/>
    <mergeCell ref="C17:D17"/>
    <mergeCell ref="C19:D19"/>
    <mergeCell ref="C21:D21"/>
    <mergeCell ref="C23:D23"/>
    <mergeCell ref="C25:D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DD580-4E5F-4915-824B-157EE469886F}">
  <sheetPr codeName="Sheet8">
    <tabColor rgb="FFB9DCFF"/>
    <pageSetUpPr fitToPage="1"/>
  </sheetPr>
  <dimension ref="A1:AA40"/>
  <sheetViews>
    <sheetView zoomScaleNormal="100" workbookViewId="0">
      <selection activeCell="A8" sqref="A8:B8"/>
    </sheetView>
  </sheetViews>
  <sheetFormatPr defaultRowHeight="15"/>
  <cols>
    <col min="1" max="3" width="11.28515625" customWidth="1"/>
    <col min="4" max="4" width="19.42578125" customWidth="1"/>
    <col min="5" max="5" width="15.28515625" customWidth="1"/>
    <col min="6" max="6" width="17.85546875" customWidth="1"/>
    <col min="7" max="7" width="10.85546875" bestFit="1" customWidth="1"/>
    <col min="8" max="8" width="27.28515625" customWidth="1"/>
    <col min="27" max="27" width="23" style="644" bestFit="1" customWidth="1"/>
  </cols>
  <sheetData>
    <row r="1" spans="1:27" ht="15.75" thickBot="1">
      <c r="A1" s="117" t="s">
        <v>61</v>
      </c>
      <c r="B1" s="1236">
        <f>'Budget Summary'!$A9</f>
        <v>0</v>
      </c>
      <c r="C1" s="1236"/>
      <c r="D1" s="1236"/>
      <c r="E1" s="1236"/>
      <c r="F1" s="251"/>
      <c r="G1" s="118" t="s">
        <v>594</v>
      </c>
      <c r="H1" s="713">
        <f>'Budget Summary'!G9</f>
        <v>0</v>
      </c>
      <c r="AA1" s="644" t="s">
        <v>691</v>
      </c>
    </row>
    <row r="2" spans="1:27" ht="16.5" thickBot="1">
      <c r="A2" s="1136" t="s">
        <v>733</v>
      </c>
      <c r="B2" s="1137"/>
      <c r="C2" s="1137"/>
      <c r="D2" s="1137"/>
      <c r="E2" s="1137"/>
      <c r="F2" s="1137"/>
      <c r="G2" s="1137"/>
      <c r="H2" s="1138"/>
      <c r="AA2" s="644" t="s">
        <v>692</v>
      </c>
    </row>
    <row r="3" spans="1:27">
      <c r="A3" s="1237" t="s">
        <v>619</v>
      </c>
      <c r="B3" s="1238"/>
      <c r="C3" s="1238"/>
      <c r="D3" s="1238"/>
      <c r="E3" s="1238"/>
      <c r="F3" s="1238"/>
      <c r="G3" s="1238"/>
      <c r="H3" s="1239"/>
      <c r="AA3" s="644" t="s">
        <v>207</v>
      </c>
    </row>
    <row r="4" spans="1:27">
      <c r="A4" s="647"/>
      <c r="B4" s="392"/>
      <c r="C4" s="392"/>
      <c r="D4" s="392"/>
      <c r="E4" s="392"/>
      <c r="F4" s="392"/>
      <c r="G4" s="392"/>
      <c r="H4" s="393"/>
      <c r="AA4" s="644" t="s">
        <v>318</v>
      </c>
    </row>
    <row r="5" spans="1:27" ht="16.5" thickBot="1">
      <c r="A5" s="1240" t="s">
        <v>678</v>
      </c>
      <c r="B5" s="1241"/>
      <c r="C5" s="1241"/>
      <c r="D5" s="1241"/>
      <c r="E5" s="1241"/>
      <c r="F5" s="1241"/>
      <c r="G5" s="1241"/>
      <c r="H5" s="1242"/>
      <c r="AA5" s="644" t="s">
        <v>686</v>
      </c>
    </row>
    <row r="6" spans="1:27" ht="15.75" thickBot="1">
      <c r="A6" s="1243">
        <v>1</v>
      </c>
      <c r="B6" s="1244"/>
      <c r="C6" s="216">
        <v>2</v>
      </c>
      <c r="D6" s="216">
        <v>3</v>
      </c>
      <c r="E6" s="216">
        <v>4</v>
      </c>
      <c r="F6" s="216"/>
      <c r="G6" s="691">
        <v>5</v>
      </c>
      <c r="H6" s="216">
        <v>6</v>
      </c>
      <c r="AA6" s="644" t="s">
        <v>693</v>
      </c>
    </row>
    <row r="7" spans="1:27" ht="45.75" thickBot="1">
      <c r="A7" s="1245" t="s">
        <v>620</v>
      </c>
      <c r="B7" s="1246"/>
      <c r="C7" s="692" t="s">
        <v>685</v>
      </c>
      <c r="D7" s="648" t="s">
        <v>718</v>
      </c>
      <c r="E7" s="648" t="s">
        <v>621</v>
      </c>
      <c r="F7" s="648" t="s">
        <v>622</v>
      </c>
      <c r="G7" s="679" t="s">
        <v>683</v>
      </c>
      <c r="H7" s="649" t="s">
        <v>623</v>
      </c>
      <c r="AA7" s="644" t="s">
        <v>687</v>
      </c>
    </row>
    <row r="8" spans="1:27">
      <c r="A8" s="1247"/>
      <c r="B8" s="1248"/>
      <c r="C8" s="696"/>
      <c r="D8" s="433"/>
      <c r="E8" s="435"/>
      <c r="F8" s="172" t="str">
        <f>IF(D8&lt;1,"",D8*E8)</f>
        <v/>
      </c>
      <c r="G8" s="734"/>
      <c r="H8" s="469"/>
      <c r="AA8" s="644" t="s">
        <v>688</v>
      </c>
    </row>
    <row r="9" spans="1:27">
      <c r="A9" s="1217"/>
      <c r="B9" s="1218"/>
      <c r="C9" s="697"/>
      <c r="D9" s="381"/>
      <c r="E9" s="257"/>
      <c r="F9" s="172" t="str">
        <f t="shared" ref="F9:F16" si="0">IF(D9&lt;1,"",D9*E9)</f>
        <v/>
      </c>
      <c r="G9" s="735"/>
      <c r="H9" s="258"/>
      <c r="AA9" s="644" t="s">
        <v>233</v>
      </c>
    </row>
    <row r="10" spans="1:27">
      <c r="A10" s="1217"/>
      <c r="B10" s="1218"/>
      <c r="C10" s="697"/>
      <c r="D10" s="381"/>
      <c r="E10" s="257"/>
      <c r="F10" s="172" t="str">
        <f t="shared" si="0"/>
        <v/>
      </c>
      <c r="G10" s="735"/>
      <c r="H10" s="258"/>
      <c r="AA10" s="644" t="s">
        <v>694</v>
      </c>
    </row>
    <row r="11" spans="1:27">
      <c r="A11" s="1217"/>
      <c r="B11" s="1218"/>
      <c r="C11" s="697"/>
      <c r="D11" s="381"/>
      <c r="E11" s="257"/>
      <c r="F11" s="172" t="str">
        <f t="shared" si="0"/>
        <v/>
      </c>
      <c r="G11" s="735"/>
      <c r="H11" s="258"/>
      <c r="AA11" s="644" t="s">
        <v>689</v>
      </c>
    </row>
    <row r="12" spans="1:27">
      <c r="A12" s="1217"/>
      <c r="B12" s="1218"/>
      <c r="C12" s="697"/>
      <c r="D12" s="381"/>
      <c r="E12" s="257"/>
      <c r="F12" s="172" t="str">
        <f t="shared" si="0"/>
        <v/>
      </c>
      <c r="G12" s="735"/>
      <c r="H12" s="258"/>
      <c r="AA12" s="644" t="s">
        <v>690</v>
      </c>
    </row>
    <row r="13" spans="1:27">
      <c r="A13" s="1217"/>
      <c r="B13" s="1218"/>
      <c r="C13" s="697"/>
      <c r="D13" s="381"/>
      <c r="E13" s="257"/>
      <c r="F13" s="172" t="str">
        <f t="shared" si="0"/>
        <v/>
      </c>
      <c r="G13" s="735"/>
      <c r="H13" s="258"/>
    </row>
    <row r="14" spans="1:27">
      <c r="A14" s="1217"/>
      <c r="B14" s="1218"/>
      <c r="C14" s="697"/>
      <c r="D14" s="381"/>
      <c r="E14" s="257"/>
      <c r="F14" s="172" t="str">
        <f t="shared" si="0"/>
        <v/>
      </c>
      <c r="G14" s="735"/>
      <c r="H14" s="258"/>
    </row>
    <row r="15" spans="1:27">
      <c r="A15" s="1217"/>
      <c r="B15" s="1218"/>
      <c r="C15" s="697"/>
      <c r="D15" s="381"/>
      <c r="E15" s="257"/>
      <c r="F15" s="172" t="str">
        <f t="shared" si="0"/>
        <v/>
      </c>
      <c r="G15" s="735"/>
      <c r="H15" s="258"/>
    </row>
    <row r="16" spans="1:27" ht="15.75" thickBot="1">
      <c r="A16" s="1219"/>
      <c r="B16" s="1220"/>
      <c r="C16" s="698"/>
      <c r="D16" s="180"/>
      <c r="E16" s="286"/>
      <c r="F16" s="172" t="str">
        <f t="shared" si="0"/>
        <v/>
      </c>
      <c r="G16" s="736"/>
      <c r="H16" s="287"/>
    </row>
    <row r="17" spans="1:8" ht="15.75" thickBot="1">
      <c r="A17" s="276"/>
      <c r="B17" s="288"/>
      <c r="C17" s="288"/>
      <c r="D17" s="125"/>
      <c r="E17" s="289" t="s">
        <v>116</v>
      </c>
      <c r="F17" s="650">
        <f>SUM(F8:F16)</f>
        <v>0</v>
      </c>
      <c r="G17" s="680"/>
      <c r="H17" s="650">
        <f>SUM(H8:H16)</f>
        <v>0</v>
      </c>
    </row>
    <row r="18" spans="1:8">
      <c r="A18" s="71"/>
      <c r="H18" s="70"/>
    </row>
    <row r="19" spans="1:8" ht="15.75" thickBot="1">
      <c r="A19" s="370" t="s">
        <v>117</v>
      </c>
      <c r="B19" s="371"/>
      <c r="C19" s="371"/>
      <c r="D19" s="371"/>
      <c r="E19" s="371"/>
      <c r="F19" s="371"/>
      <c r="G19" s="371"/>
      <c r="H19" s="372"/>
    </row>
    <row r="20" spans="1:8">
      <c r="A20" s="1223" t="s">
        <v>624</v>
      </c>
      <c r="B20" s="1224"/>
      <c r="C20" s="1224"/>
      <c r="D20" s="1224"/>
      <c r="E20" s="1224"/>
      <c r="F20" s="1224"/>
      <c r="G20" s="1224"/>
      <c r="H20" s="1225"/>
    </row>
    <row r="21" spans="1:8">
      <c r="A21" s="1226"/>
      <c r="B21" s="1227"/>
      <c r="C21" s="1227"/>
      <c r="D21" s="1227"/>
      <c r="E21" s="1227"/>
      <c r="F21" s="1227"/>
      <c r="G21" s="1227"/>
      <c r="H21" s="1228"/>
    </row>
    <row r="22" spans="1:8">
      <c r="A22" s="1226"/>
      <c r="B22" s="1227"/>
      <c r="C22" s="1227"/>
      <c r="D22" s="1227"/>
      <c r="E22" s="1227"/>
      <c r="F22" s="1227"/>
      <c r="G22" s="1227"/>
      <c r="H22" s="1228"/>
    </row>
    <row r="23" spans="1:8">
      <c r="A23" s="1226"/>
      <c r="B23" s="1227"/>
      <c r="C23" s="1227"/>
      <c r="D23" s="1227"/>
      <c r="E23" s="1227"/>
      <c r="F23" s="1227"/>
      <c r="G23" s="1227"/>
      <c r="H23" s="1228"/>
    </row>
    <row r="24" spans="1:8" ht="15.75" thickBot="1">
      <c r="A24" s="1226"/>
      <c r="B24" s="1227"/>
      <c r="C24" s="1227"/>
      <c r="D24" s="1227"/>
      <c r="E24" s="1227"/>
      <c r="F24" s="1227"/>
      <c r="G24" s="1227"/>
      <c r="H24" s="1228"/>
    </row>
    <row r="25" spans="1:8">
      <c r="A25" s="254"/>
      <c r="B25" s="241"/>
      <c r="C25" s="241"/>
      <c r="D25" s="241"/>
      <c r="E25" s="241"/>
      <c r="F25" s="241"/>
      <c r="G25" s="241"/>
      <c r="H25" s="242"/>
    </row>
    <row r="26" spans="1:8">
      <c r="A26" s="1233" t="s">
        <v>752</v>
      </c>
      <c r="B26" s="1234"/>
      <c r="C26" s="1234"/>
      <c r="D26" s="1234"/>
      <c r="E26" s="1234"/>
      <c r="F26" s="1234"/>
      <c r="G26" s="1234"/>
      <c r="H26" s="1235"/>
    </row>
    <row r="27" spans="1:8">
      <c r="A27" s="694" t="s">
        <v>113</v>
      </c>
      <c r="B27" s="125"/>
      <c r="C27" s="125"/>
      <c r="D27" s="125"/>
      <c r="E27" s="125"/>
      <c r="F27" s="125"/>
      <c r="G27" s="125"/>
      <c r="H27" s="126"/>
    </row>
    <row r="28" spans="1:8">
      <c r="A28" s="694">
        <v>1</v>
      </c>
      <c r="B28" s="318" t="s">
        <v>625</v>
      </c>
      <c r="C28" s="371"/>
      <c r="D28" s="371"/>
      <c r="E28" s="371"/>
      <c r="F28" s="125"/>
      <c r="G28" s="125"/>
      <c r="H28" s="126"/>
    </row>
    <row r="29" spans="1:8">
      <c r="A29" s="694">
        <v>2</v>
      </c>
      <c r="B29" s="194" t="s">
        <v>684</v>
      </c>
      <c r="C29" s="125"/>
      <c r="D29" s="125"/>
      <c r="E29" s="125"/>
      <c r="F29" s="125"/>
      <c r="G29" s="125"/>
      <c r="H29" s="126"/>
    </row>
    <row r="30" spans="1:8">
      <c r="A30" s="694">
        <v>3</v>
      </c>
      <c r="B30" s="194" t="s">
        <v>626</v>
      </c>
      <c r="C30" s="125"/>
      <c r="D30" s="125"/>
      <c r="E30" s="125"/>
      <c r="F30" s="125"/>
      <c r="G30" s="125"/>
      <c r="H30" s="126"/>
    </row>
    <row r="31" spans="1:8" ht="28.15" customHeight="1">
      <c r="A31" s="252">
        <v>4</v>
      </c>
      <c r="B31" s="1232" t="s">
        <v>750</v>
      </c>
      <c r="C31" s="1232"/>
      <c r="D31" s="1232"/>
      <c r="E31" s="1232"/>
      <c r="F31" s="1232"/>
      <c r="G31" s="693"/>
      <c r="H31" s="126"/>
    </row>
    <row r="32" spans="1:8">
      <c r="A32" s="694">
        <v>5</v>
      </c>
      <c r="B32" s="194" t="s">
        <v>673</v>
      </c>
      <c r="C32" s="125"/>
      <c r="D32" s="125"/>
      <c r="E32" s="125"/>
      <c r="F32" s="125"/>
      <c r="G32" s="125"/>
      <c r="H32" s="126"/>
    </row>
    <row r="33" spans="1:8">
      <c r="A33" s="694">
        <v>6</v>
      </c>
      <c r="B33" s="194" t="s">
        <v>627</v>
      </c>
      <c r="C33" s="125"/>
      <c r="D33" s="125"/>
      <c r="E33" s="125"/>
      <c r="F33" s="125"/>
      <c r="G33" s="125"/>
      <c r="H33" s="126"/>
    </row>
    <row r="34" spans="1:8">
      <c r="A34" s="188"/>
      <c r="B34" s="194"/>
      <c r="C34" s="125"/>
      <c r="D34" s="125"/>
      <c r="E34" s="125"/>
      <c r="F34" s="125"/>
      <c r="G34" s="125"/>
      <c r="H34" s="126"/>
    </row>
    <row r="35" spans="1:8">
      <c r="A35" s="127" t="s">
        <v>742</v>
      </c>
      <c r="B35" s="124"/>
      <c r="C35" s="124"/>
      <c r="D35" s="124"/>
      <c r="E35" s="124"/>
      <c r="H35" s="298"/>
    </row>
    <row r="36" spans="1:8">
      <c r="A36" s="651"/>
      <c r="B36" s="396"/>
      <c r="C36" s="396"/>
      <c r="D36" s="396"/>
      <c r="E36" s="396"/>
      <c r="F36" s="396"/>
      <c r="G36" s="396"/>
      <c r="H36" s="397"/>
    </row>
    <row r="37" spans="1:8" ht="15.75" thickBot="1">
      <c r="A37" s="652"/>
      <c r="B37" s="399"/>
      <c r="C37" s="399"/>
      <c r="D37" s="399"/>
      <c r="E37" s="399"/>
      <c r="F37" s="399"/>
      <c r="G37" s="399"/>
      <c r="H37" s="400"/>
    </row>
    <row r="38" spans="1:8" ht="15.75" thickBot="1">
      <c r="A38" s="1229"/>
      <c r="B38" s="1230"/>
      <c r="C38" s="1230"/>
      <c r="D38" s="1230"/>
      <c r="E38" s="1230"/>
      <c r="F38" s="1230"/>
      <c r="G38" s="1230"/>
      <c r="H38" s="1231"/>
    </row>
    <row r="39" spans="1:8" ht="15.75" thickBot="1">
      <c r="A39" s="1221" t="s">
        <v>734</v>
      </c>
      <c r="B39" s="1222"/>
      <c r="C39" s="1222"/>
      <c r="D39" s="1222"/>
      <c r="E39" s="1222"/>
      <c r="F39" s="653"/>
      <c r="G39" s="668"/>
      <c r="H39" s="654"/>
    </row>
    <row r="40" spans="1:8" ht="15.75" thickBot="1">
      <c r="A40" s="655" t="s">
        <v>723</v>
      </c>
      <c r="B40" s="656"/>
      <c r="C40" s="656"/>
      <c r="D40" s="657"/>
      <c r="E40" s="657"/>
      <c r="F40" s="657"/>
      <c r="G40" s="657"/>
      <c r="H40" s="654" t="s">
        <v>918</v>
      </c>
    </row>
  </sheetData>
  <sheetProtection algorithmName="SHA-512" hashValue="ujmnR8M670/YB+W75C4n9Y7/eq7gZ5RHDbsi3rNA+N8n6XwUDHivu981slo+dZ692SX/vY+wjePDpq5dqt2dGA==" saltValue="APpf+UPt7kQbz6fHHQlBlw==" spinCount="100000" sheet="1" objects="1" scenarios="1"/>
  <mergeCells count="20">
    <mergeCell ref="A12:B12"/>
    <mergeCell ref="A13:B13"/>
    <mergeCell ref="A7:B7"/>
    <mergeCell ref="A8:B8"/>
    <mergeCell ref="A9:B9"/>
    <mergeCell ref="A10:B10"/>
    <mergeCell ref="A11:B11"/>
    <mergeCell ref="B1:E1"/>
    <mergeCell ref="A2:H2"/>
    <mergeCell ref="A3:H3"/>
    <mergeCell ref="A5:H5"/>
    <mergeCell ref="A6:B6"/>
    <mergeCell ref="A14:B14"/>
    <mergeCell ref="A15:B15"/>
    <mergeCell ref="A16:B16"/>
    <mergeCell ref="A39:E39"/>
    <mergeCell ref="A20:H24"/>
    <mergeCell ref="A38:H38"/>
    <mergeCell ref="B31:F31"/>
    <mergeCell ref="A26:H26"/>
  </mergeCells>
  <dataValidations count="1">
    <dataValidation type="list" allowBlank="1" showInputMessage="1" showErrorMessage="1" errorTitle="Budget" error="Must be a valid Budget Line Item from the drop down list." sqref="C8:C16" xr:uid="{35DA5304-37A8-411B-8468-E2EE25657B38}">
      <formula1>$AA$1:$AA$12</formula1>
    </dataValidation>
  </dataValidations>
  <printOptions horizontalCentered="1"/>
  <pageMargins left="0.25" right="0.25" top="0.75" bottom="0.75" header="0.3" footer="0.3"/>
  <pageSetup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nchor moveWithCells="1">
                  <from>
                    <xdr:col>0</xdr:col>
                    <xdr:colOff>0</xdr:colOff>
                    <xdr:row>34</xdr:row>
                    <xdr:rowOff>161925</xdr:rowOff>
                  </from>
                  <to>
                    <xdr:col>4</xdr:col>
                    <xdr:colOff>247650</xdr:colOff>
                    <xdr:row>36</xdr:row>
                    <xdr:rowOff>19050</xdr:rowOff>
                  </to>
                </anchor>
              </controlPr>
            </control>
          </mc:Choice>
        </mc:AlternateContent>
        <mc:AlternateContent xmlns:mc="http://schemas.openxmlformats.org/markup-compatibility/2006">
          <mc:Choice Requires="x14">
            <control shapeId="66562" r:id="rId5" name="Check Box 2">
              <controlPr defaultSize="0" autoFill="0" autoLine="0" autoPict="0">
                <anchor moveWithCells="1">
                  <from>
                    <xdr:col>0</xdr:col>
                    <xdr:colOff>0</xdr:colOff>
                    <xdr:row>35</xdr:row>
                    <xdr:rowOff>161925</xdr:rowOff>
                  </from>
                  <to>
                    <xdr:col>3</xdr:col>
                    <xdr:colOff>457200</xdr:colOff>
                    <xdr:row>37</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 id="{8E311DF9-113F-4B94-819C-3911DB6B7A18}">
            <xm:f>'C - Other Inc (Required)'!$I$40=0</xm:f>
            <x14:dxf>
              <font>
                <color theme="0"/>
              </font>
              <fill>
                <patternFill patternType="none">
                  <bgColor auto="1"/>
                </patternFill>
              </fill>
              <border>
                <left/>
                <right/>
                <top/>
                <bottom/>
                <vertical/>
                <horizontal/>
              </border>
            </x14:dxf>
          </x14:cfRule>
          <xm:sqref>A1:XX44444</xm:sqref>
        </x14:conditionalFormatting>
        <x14:conditionalFormatting xmlns:xm="http://schemas.microsoft.com/office/excel/2006/main">
          <x14:cfRule type="expression" priority="8" id="{FD7D974F-3700-4768-A35B-224B08F13170}">
            <xm:f>'C - Other Inc (Required)'!$I$40=0</xm:f>
            <x14:dxf>
              <font>
                <color theme="1"/>
              </font>
            </x14:dxf>
          </x14:cfRule>
          <xm:sqref>A5:H5</xm:sqref>
        </x14:conditionalFormatting>
        <x14:conditionalFormatting xmlns:xm="http://schemas.microsoft.com/office/excel/2006/main">
          <x14:cfRule type="expression" priority="1" id="{39FCC8E6-2C56-436A-9916-46CAB4183B6F}">
            <xm:f>'C:\Users\alturner4\Documents\Old\[Copy of Revised Training 2019-2020 SO of Unaffiliated Centers Budget_cj edits.xlsx]C - Other Inc (Required)'!#REF!=0</xm:f>
            <x14:dxf>
              <font>
                <color theme="0"/>
              </font>
              <fill>
                <patternFill patternType="none">
                  <bgColor auto="1"/>
                </patternFill>
              </fill>
              <border>
                <left/>
                <right/>
                <top/>
                <bottom/>
                <vertical/>
                <horizontal/>
              </border>
            </x14:dxf>
          </x14:cfRule>
          <xm:sqref>A8:E10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E4587-1D5B-4F4C-8B74-062A58C8081B}">
  <sheetPr codeName="Sheet9">
    <tabColor theme="8" tint="0.59999389629810485"/>
    <pageSetUpPr fitToPage="1"/>
  </sheetPr>
  <dimension ref="A1:AA83"/>
  <sheetViews>
    <sheetView zoomScaleNormal="100" workbookViewId="0">
      <selection activeCell="J6" sqref="J6"/>
    </sheetView>
  </sheetViews>
  <sheetFormatPr defaultRowHeight="15"/>
  <cols>
    <col min="1" max="1" width="15" customWidth="1"/>
    <col min="2" max="2" width="17.7109375" customWidth="1"/>
    <col min="3" max="3" width="8.28515625" customWidth="1"/>
    <col min="4" max="4" width="9.28515625" customWidth="1"/>
    <col min="5" max="5" width="10.7109375" bestFit="1" customWidth="1"/>
    <col min="6" max="6" width="13.140625" customWidth="1"/>
    <col min="7" max="7" width="15.85546875" customWidth="1"/>
    <col min="8" max="8" width="12" customWidth="1"/>
    <col min="9" max="9" width="12.140625" bestFit="1" customWidth="1"/>
    <col min="10" max="10" width="13.140625" customWidth="1"/>
    <col min="11" max="11" width="14.140625" customWidth="1"/>
    <col min="12" max="12" width="16.140625" customWidth="1"/>
  </cols>
  <sheetData>
    <row r="1" spans="1:27" ht="15.75" thickBot="1">
      <c r="A1" s="117" t="s">
        <v>61</v>
      </c>
      <c r="B1" s="1249">
        <f>'Budget Summary'!A9</f>
        <v>0</v>
      </c>
      <c r="C1" s="1249"/>
      <c r="D1" s="1249"/>
      <c r="E1" s="1249"/>
      <c r="F1" s="1249"/>
      <c r="G1" s="1249"/>
      <c r="H1" s="1249"/>
      <c r="I1" s="1249"/>
      <c r="J1" s="1249"/>
      <c r="K1" s="118" t="s">
        <v>594</v>
      </c>
      <c r="L1" s="119">
        <f>'Budget Summary'!G9</f>
        <v>0</v>
      </c>
    </row>
    <row r="2" spans="1:27" ht="16.5" thickBot="1">
      <c r="A2" s="1136" t="s">
        <v>737</v>
      </c>
      <c r="B2" s="1137"/>
      <c r="C2" s="1137"/>
      <c r="D2" s="1137"/>
      <c r="E2" s="1137"/>
      <c r="F2" s="1137"/>
      <c r="G2" s="1137"/>
      <c r="H2" s="1137"/>
      <c r="I2" s="1137"/>
      <c r="J2" s="1137"/>
      <c r="K2" s="1137"/>
      <c r="L2" s="1138"/>
    </row>
    <row r="3" spans="1:27">
      <c r="A3" s="120" t="s">
        <v>88</v>
      </c>
      <c r="B3" s="121"/>
      <c r="C3" s="121"/>
      <c r="D3" s="121"/>
      <c r="E3" s="121"/>
      <c r="F3" s="121"/>
      <c r="G3" s="121"/>
      <c r="H3" s="121"/>
      <c r="I3" s="121"/>
      <c r="J3" s="121"/>
      <c r="K3" s="121"/>
      <c r="L3" s="122"/>
    </row>
    <row r="4" spans="1:27" ht="57.6" customHeight="1">
      <c r="A4" s="1250" t="s">
        <v>751</v>
      </c>
      <c r="B4" s="1251"/>
      <c r="C4" s="1251"/>
      <c r="D4" s="1251"/>
      <c r="E4" s="1251"/>
      <c r="F4" s="1251"/>
      <c r="G4" s="1251"/>
      <c r="H4" s="1251"/>
      <c r="I4" s="1251"/>
      <c r="J4" s="1251"/>
      <c r="K4" s="1251"/>
      <c r="L4" s="1252"/>
    </row>
    <row r="5" spans="1:27" ht="15.75" thickBot="1">
      <c r="A5" s="123"/>
      <c r="B5" s="124"/>
      <c r="C5" s="125"/>
      <c r="D5" s="125"/>
      <c r="E5" s="125"/>
      <c r="F5" s="125"/>
      <c r="G5" s="125"/>
      <c r="H5" s="125"/>
      <c r="I5" s="125"/>
      <c r="J5" s="481">
        <v>1</v>
      </c>
      <c r="K5" s="125"/>
      <c r="L5" s="126"/>
    </row>
    <row r="6" spans="1:27" ht="15.75" thickBot="1">
      <c r="A6" s="127" t="s">
        <v>89</v>
      </c>
      <c r="B6" s="124"/>
      <c r="C6" s="125"/>
      <c r="D6" s="125"/>
      <c r="E6" s="125"/>
      <c r="F6" s="125"/>
      <c r="G6" s="125"/>
      <c r="H6" s="125"/>
      <c r="I6" s="125"/>
      <c r="J6" s="128" t="s">
        <v>18</v>
      </c>
      <c r="L6" s="126"/>
    </row>
    <row r="7" spans="1:27" ht="15.75" thickBot="1">
      <c r="A7" s="127" t="s">
        <v>91</v>
      </c>
      <c r="B7" s="124"/>
      <c r="C7" s="125"/>
      <c r="D7" s="125"/>
      <c r="E7" s="125"/>
      <c r="F7" s="125"/>
      <c r="G7" s="125"/>
      <c r="H7" s="125"/>
      <c r="I7" s="125"/>
      <c r="J7" s="128"/>
      <c r="K7" s="129" t="s">
        <v>90</v>
      </c>
      <c r="L7" s="126"/>
      <c r="AA7" t="s">
        <v>18</v>
      </c>
    </row>
    <row r="8" spans="1:27" ht="15.75" thickBot="1">
      <c r="A8" s="123"/>
      <c r="B8" s="124"/>
      <c r="C8" s="125"/>
      <c r="D8" s="125"/>
      <c r="E8" s="125"/>
      <c r="F8" s="125"/>
      <c r="G8" s="125"/>
      <c r="H8" s="125"/>
      <c r="I8" s="125"/>
      <c r="J8" s="481">
        <v>2</v>
      </c>
      <c r="K8" s="125"/>
      <c r="L8" s="126"/>
      <c r="AA8" t="s">
        <v>9</v>
      </c>
    </row>
    <row r="9" spans="1:27" ht="15.75" thickBot="1">
      <c r="A9" s="127" t="s">
        <v>418</v>
      </c>
      <c r="B9" s="124"/>
      <c r="C9" s="125"/>
      <c r="D9" s="125"/>
      <c r="E9" s="125"/>
      <c r="F9" s="125"/>
      <c r="G9" s="125"/>
      <c r="H9" s="125"/>
      <c r="I9" s="125"/>
      <c r="J9" s="128" t="s">
        <v>9</v>
      </c>
      <c r="K9" s="125"/>
      <c r="L9" s="126"/>
    </row>
    <row r="10" spans="1:27">
      <c r="A10" s="664" t="s">
        <v>628</v>
      </c>
      <c r="B10" s="130"/>
      <c r="C10" s="129" t="s">
        <v>419</v>
      </c>
      <c r="D10" s="125"/>
      <c r="E10" s="129"/>
      <c r="F10" s="125"/>
      <c r="G10" s="125"/>
      <c r="H10" s="125"/>
      <c r="I10" s="125"/>
      <c r="J10" s="125"/>
      <c r="K10" s="125"/>
      <c r="L10" s="126"/>
    </row>
    <row r="11" spans="1:27">
      <c r="A11" s="664" t="s">
        <v>629</v>
      </c>
      <c r="B11" s="130"/>
      <c r="C11" s="129" t="s">
        <v>420</v>
      </c>
      <c r="D11" s="125"/>
      <c r="E11" s="129"/>
      <c r="F11" s="125"/>
      <c r="G11" s="125"/>
      <c r="H11" s="124" t="s">
        <v>701</v>
      </c>
      <c r="I11" s="125"/>
      <c r="J11" s="125"/>
      <c r="K11" s="125"/>
      <c r="L11" s="126"/>
    </row>
    <row r="12" spans="1:27">
      <c r="A12" s="664" t="s">
        <v>630</v>
      </c>
      <c r="B12" s="131"/>
      <c r="C12" s="129" t="s">
        <v>866</v>
      </c>
      <c r="D12" s="125"/>
      <c r="E12" s="129"/>
      <c r="F12" s="125"/>
      <c r="G12" s="125"/>
      <c r="H12" s="124" t="s">
        <v>421</v>
      </c>
      <c r="I12" s="125"/>
      <c r="J12" s="125"/>
      <c r="K12" s="125"/>
      <c r="L12" s="126"/>
    </row>
    <row r="13" spans="1:27">
      <c r="A13" s="71"/>
      <c r="B13" s="132">
        <f>SUM(B10:B12)</f>
        <v>0</v>
      </c>
      <c r="C13" s="124" t="s">
        <v>422</v>
      </c>
      <c r="D13" s="125"/>
      <c r="E13" s="124"/>
      <c r="F13" s="125"/>
      <c r="G13" s="125"/>
      <c r="H13" s="125"/>
      <c r="I13" s="125"/>
      <c r="J13" s="125"/>
      <c r="K13" s="125"/>
      <c r="L13" s="126"/>
    </row>
    <row r="14" spans="1:27" ht="15.75" thickBot="1">
      <c r="A14" s="133"/>
      <c r="B14" s="134"/>
      <c r="C14" s="135"/>
      <c r="D14" s="135"/>
      <c r="E14" s="135"/>
      <c r="F14" s="707" t="s">
        <v>699</v>
      </c>
      <c r="G14" s="135"/>
      <c r="H14" s="135"/>
      <c r="I14" s="135"/>
      <c r="J14" s="135"/>
      <c r="K14" s="135"/>
      <c r="L14" s="136"/>
    </row>
    <row r="15" spans="1:27" ht="15.75" thickBot="1">
      <c r="A15" s="1243" t="s">
        <v>92</v>
      </c>
      <c r="B15" s="1236"/>
      <c r="C15" s="1244"/>
      <c r="D15" s="137"/>
      <c r="E15" s="137"/>
      <c r="F15" s="137"/>
      <c r="G15" s="138"/>
      <c r="H15" s="138"/>
      <c r="I15" s="139"/>
      <c r="J15" s="1256" t="s">
        <v>93</v>
      </c>
      <c r="K15" s="1257"/>
      <c r="L15" s="140" t="s">
        <v>94</v>
      </c>
    </row>
    <row r="16" spans="1:27" ht="15.75" thickBot="1">
      <c r="A16" s="141">
        <v>3</v>
      </c>
      <c r="B16" s="137">
        <v>4</v>
      </c>
      <c r="C16" s="142">
        <v>5</v>
      </c>
      <c r="D16" s="142">
        <v>6</v>
      </c>
      <c r="E16" s="142"/>
      <c r="F16" s="142">
        <v>7</v>
      </c>
      <c r="G16" s="142"/>
      <c r="H16" s="142"/>
      <c r="I16" s="142"/>
      <c r="J16" s="142"/>
      <c r="K16" s="142"/>
      <c r="L16" s="139">
        <v>8</v>
      </c>
    </row>
    <row r="17" spans="1:12" ht="90.75" thickBot="1">
      <c r="A17" s="143" t="s">
        <v>95</v>
      </c>
      <c r="B17" s="144" t="s">
        <v>96</v>
      </c>
      <c r="C17" s="145" t="s">
        <v>423</v>
      </c>
      <c r="D17" s="145" t="s">
        <v>424</v>
      </c>
      <c r="E17" s="145" t="s">
        <v>97</v>
      </c>
      <c r="F17" s="145" t="s">
        <v>425</v>
      </c>
      <c r="G17" s="145" t="s">
        <v>426</v>
      </c>
      <c r="H17" s="145" t="s">
        <v>98</v>
      </c>
      <c r="I17" s="145" t="s">
        <v>99</v>
      </c>
      <c r="J17" s="145" t="s">
        <v>427</v>
      </c>
      <c r="K17" s="146" t="s">
        <v>428</v>
      </c>
      <c r="L17" s="147" t="s">
        <v>429</v>
      </c>
    </row>
    <row r="18" spans="1:12">
      <c r="A18" s="148" t="s">
        <v>100</v>
      </c>
      <c r="B18" s="149" t="s">
        <v>101</v>
      </c>
      <c r="C18" s="150">
        <v>14</v>
      </c>
      <c r="D18" s="151">
        <v>40</v>
      </c>
      <c r="E18" s="152">
        <f>+D18*C18*4.33333333333333</f>
        <v>2426.6666666666652</v>
      </c>
      <c r="F18" s="687">
        <v>160</v>
      </c>
      <c r="G18" s="754">
        <f t="shared" ref="G18:G19" si="0">ROUND(F18/(D18*52/12),3)</f>
        <v>0.92300000000000004</v>
      </c>
      <c r="H18" s="152">
        <f>+E18*G18</f>
        <v>2239.8133333333321</v>
      </c>
      <c r="I18" s="152">
        <f>H18*$B$13</f>
        <v>0</v>
      </c>
      <c r="J18" s="152">
        <f>SUM(H18:I18)</f>
        <v>2239.8133333333321</v>
      </c>
      <c r="K18" s="152">
        <f>ROUND(J18*12,2)</f>
        <v>26877.759999999998</v>
      </c>
      <c r="L18" s="153">
        <v>150</v>
      </c>
    </row>
    <row r="19" spans="1:12" ht="15.75" thickBot="1">
      <c r="A19" s="154" t="s">
        <v>102</v>
      </c>
      <c r="B19" s="155" t="s">
        <v>103</v>
      </c>
      <c r="C19" s="156">
        <v>10</v>
      </c>
      <c r="D19" s="688">
        <v>40</v>
      </c>
      <c r="E19" s="157">
        <f t="shared" ref="E19:E44" si="1">+D19*C19*4.33333333333333</f>
        <v>1733.3333333333321</v>
      </c>
      <c r="F19" s="688">
        <v>173.33</v>
      </c>
      <c r="G19" s="755">
        <f t="shared" si="0"/>
        <v>1</v>
      </c>
      <c r="H19" s="157">
        <f t="shared" ref="H19:H44" si="2">+E19*G19</f>
        <v>1733.3333333333321</v>
      </c>
      <c r="I19" s="157">
        <f t="shared" ref="I19:I44" si="3">H19*$B$13</f>
        <v>0</v>
      </c>
      <c r="J19" s="157">
        <f t="shared" ref="J19:J44" si="4">SUM(H19:I19)</f>
        <v>1733.3333333333321</v>
      </c>
      <c r="K19" s="157">
        <f t="shared" ref="K19:K44" si="5">ROUND(J19*12,2)</f>
        <v>20800</v>
      </c>
      <c r="L19" s="158">
        <v>95</v>
      </c>
    </row>
    <row r="20" spans="1:12">
      <c r="A20" s="159"/>
      <c r="B20" s="160"/>
      <c r="C20" s="161"/>
      <c r="D20" s="162">
        <v>9.9999999999999995E-8</v>
      </c>
      <c r="E20" s="163">
        <f t="shared" si="1"/>
        <v>0</v>
      </c>
      <c r="F20" s="699"/>
      <c r="G20" s="756">
        <f>ROUND(F20/(D20*52/12),3)</f>
        <v>0</v>
      </c>
      <c r="H20" s="165">
        <f t="shared" si="2"/>
        <v>0</v>
      </c>
      <c r="I20" s="165">
        <f t="shared" si="3"/>
        <v>0</v>
      </c>
      <c r="J20" s="165">
        <f t="shared" si="4"/>
        <v>0</v>
      </c>
      <c r="K20" s="166">
        <f t="shared" si="5"/>
        <v>0</v>
      </c>
      <c r="L20" s="167"/>
    </row>
    <row r="21" spans="1:12">
      <c r="A21" s="168"/>
      <c r="B21" s="169"/>
      <c r="C21" s="170"/>
      <c r="D21" s="171">
        <v>9.9999999999999995E-8</v>
      </c>
      <c r="E21" s="172">
        <f t="shared" si="1"/>
        <v>0</v>
      </c>
      <c r="F21" s="700"/>
      <c r="G21" s="757">
        <f t="shared" ref="G21:G44" si="6">ROUND(F21/(D21*52/12),3)</f>
        <v>0</v>
      </c>
      <c r="H21" s="173">
        <f t="shared" si="2"/>
        <v>0</v>
      </c>
      <c r="I21" s="173">
        <f t="shared" si="3"/>
        <v>0</v>
      </c>
      <c r="J21" s="173">
        <f t="shared" si="4"/>
        <v>0</v>
      </c>
      <c r="K21" s="174">
        <f t="shared" si="5"/>
        <v>0</v>
      </c>
      <c r="L21" s="175"/>
    </row>
    <row r="22" spans="1:12">
      <c r="A22" s="168"/>
      <c r="B22" s="169"/>
      <c r="C22" s="170"/>
      <c r="D22" s="171">
        <v>9.9999999999999995E-8</v>
      </c>
      <c r="E22" s="172">
        <f t="shared" si="1"/>
        <v>0</v>
      </c>
      <c r="F22" s="701"/>
      <c r="G22" s="757">
        <f t="shared" si="6"/>
        <v>0</v>
      </c>
      <c r="H22" s="173">
        <f t="shared" si="2"/>
        <v>0</v>
      </c>
      <c r="I22" s="173">
        <f t="shared" si="3"/>
        <v>0</v>
      </c>
      <c r="J22" s="173">
        <f t="shared" si="4"/>
        <v>0</v>
      </c>
      <c r="K22" s="174">
        <f t="shared" si="5"/>
        <v>0</v>
      </c>
      <c r="L22" s="175"/>
    </row>
    <row r="23" spans="1:12">
      <c r="A23" s="168"/>
      <c r="B23" s="169"/>
      <c r="C23" s="170"/>
      <c r="D23" s="176">
        <v>9.9999999999999995E-8</v>
      </c>
      <c r="E23" s="172">
        <f t="shared" si="1"/>
        <v>0</v>
      </c>
      <c r="F23" s="700"/>
      <c r="G23" s="757">
        <f t="shared" si="6"/>
        <v>0</v>
      </c>
      <c r="H23" s="173">
        <f t="shared" si="2"/>
        <v>0</v>
      </c>
      <c r="I23" s="173">
        <f t="shared" si="3"/>
        <v>0</v>
      </c>
      <c r="J23" s="173">
        <f t="shared" si="4"/>
        <v>0</v>
      </c>
      <c r="K23" s="174">
        <f t="shared" si="5"/>
        <v>0</v>
      </c>
      <c r="L23" s="175"/>
    </row>
    <row r="24" spans="1:12">
      <c r="A24" s="168"/>
      <c r="B24" s="177"/>
      <c r="C24" s="170"/>
      <c r="D24" s="176">
        <v>9.9999999999999995E-8</v>
      </c>
      <c r="E24" s="172">
        <f t="shared" si="1"/>
        <v>0</v>
      </c>
      <c r="F24" s="700"/>
      <c r="G24" s="757">
        <f t="shared" si="6"/>
        <v>0</v>
      </c>
      <c r="H24" s="173">
        <f t="shared" si="2"/>
        <v>0</v>
      </c>
      <c r="I24" s="173">
        <f t="shared" si="3"/>
        <v>0</v>
      </c>
      <c r="J24" s="173">
        <f t="shared" si="4"/>
        <v>0</v>
      </c>
      <c r="K24" s="174">
        <f t="shared" si="5"/>
        <v>0</v>
      </c>
      <c r="L24" s="175"/>
    </row>
    <row r="25" spans="1:12">
      <c r="A25" s="168"/>
      <c r="B25" s="177"/>
      <c r="C25" s="170"/>
      <c r="D25" s="176">
        <v>9.9999999999999995E-8</v>
      </c>
      <c r="E25" s="172">
        <f t="shared" si="1"/>
        <v>0</v>
      </c>
      <c r="F25" s="700"/>
      <c r="G25" s="757">
        <f t="shared" si="6"/>
        <v>0</v>
      </c>
      <c r="H25" s="173">
        <f t="shared" si="2"/>
        <v>0</v>
      </c>
      <c r="I25" s="173">
        <f t="shared" si="3"/>
        <v>0</v>
      </c>
      <c r="J25" s="173">
        <f t="shared" si="4"/>
        <v>0</v>
      </c>
      <c r="K25" s="174">
        <f t="shared" si="5"/>
        <v>0</v>
      </c>
      <c r="L25" s="175"/>
    </row>
    <row r="26" spans="1:12">
      <c r="A26" s="168"/>
      <c r="B26" s="177"/>
      <c r="C26" s="170"/>
      <c r="D26" s="176">
        <v>9.9999999999999995E-8</v>
      </c>
      <c r="E26" s="172">
        <f t="shared" si="1"/>
        <v>0</v>
      </c>
      <c r="F26" s="700"/>
      <c r="G26" s="757">
        <f t="shared" si="6"/>
        <v>0</v>
      </c>
      <c r="H26" s="173">
        <f t="shared" si="2"/>
        <v>0</v>
      </c>
      <c r="I26" s="173">
        <f t="shared" si="3"/>
        <v>0</v>
      </c>
      <c r="J26" s="173">
        <f t="shared" si="4"/>
        <v>0</v>
      </c>
      <c r="K26" s="174">
        <f t="shared" si="5"/>
        <v>0</v>
      </c>
      <c r="L26" s="175"/>
    </row>
    <row r="27" spans="1:12">
      <c r="A27" s="168"/>
      <c r="B27" s="177"/>
      <c r="C27" s="170"/>
      <c r="D27" s="176">
        <v>9.9999999999999995E-8</v>
      </c>
      <c r="E27" s="172">
        <f t="shared" si="1"/>
        <v>0</v>
      </c>
      <c r="F27" s="700"/>
      <c r="G27" s="757">
        <f t="shared" si="6"/>
        <v>0</v>
      </c>
      <c r="H27" s="173">
        <f t="shared" si="2"/>
        <v>0</v>
      </c>
      <c r="I27" s="173">
        <f t="shared" si="3"/>
        <v>0</v>
      </c>
      <c r="J27" s="173">
        <f t="shared" si="4"/>
        <v>0</v>
      </c>
      <c r="K27" s="174">
        <f t="shared" si="5"/>
        <v>0</v>
      </c>
      <c r="L27" s="175"/>
    </row>
    <row r="28" spans="1:12">
      <c r="A28" s="168"/>
      <c r="B28" s="177"/>
      <c r="C28" s="170"/>
      <c r="D28" s="176">
        <v>9.9999999999999995E-8</v>
      </c>
      <c r="E28" s="172">
        <f t="shared" si="1"/>
        <v>0</v>
      </c>
      <c r="F28" s="700"/>
      <c r="G28" s="757">
        <f t="shared" si="6"/>
        <v>0</v>
      </c>
      <c r="H28" s="173">
        <f t="shared" si="2"/>
        <v>0</v>
      </c>
      <c r="I28" s="173">
        <f t="shared" si="3"/>
        <v>0</v>
      </c>
      <c r="J28" s="173">
        <f t="shared" si="4"/>
        <v>0</v>
      </c>
      <c r="K28" s="174">
        <f t="shared" si="5"/>
        <v>0</v>
      </c>
      <c r="L28" s="175"/>
    </row>
    <row r="29" spans="1:12">
      <c r="A29" s="168"/>
      <c r="B29" s="177"/>
      <c r="C29" s="170"/>
      <c r="D29" s="176">
        <v>9.9999999999999995E-8</v>
      </c>
      <c r="E29" s="172">
        <f t="shared" si="1"/>
        <v>0</v>
      </c>
      <c r="F29" s="700"/>
      <c r="G29" s="757">
        <f t="shared" si="6"/>
        <v>0</v>
      </c>
      <c r="H29" s="173">
        <f t="shared" si="2"/>
        <v>0</v>
      </c>
      <c r="I29" s="173">
        <f t="shared" si="3"/>
        <v>0</v>
      </c>
      <c r="J29" s="173">
        <f t="shared" si="4"/>
        <v>0</v>
      </c>
      <c r="K29" s="174">
        <f t="shared" si="5"/>
        <v>0</v>
      </c>
      <c r="L29" s="175"/>
    </row>
    <row r="30" spans="1:12">
      <c r="A30" s="168"/>
      <c r="B30" s="177"/>
      <c r="C30" s="170"/>
      <c r="D30" s="176">
        <v>9.9999999999999995E-8</v>
      </c>
      <c r="E30" s="172">
        <f t="shared" si="1"/>
        <v>0</v>
      </c>
      <c r="F30" s="700"/>
      <c r="G30" s="757">
        <f t="shared" si="6"/>
        <v>0</v>
      </c>
      <c r="H30" s="173">
        <f t="shared" si="2"/>
        <v>0</v>
      </c>
      <c r="I30" s="173">
        <f t="shared" si="3"/>
        <v>0</v>
      </c>
      <c r="J30" s="173">
        <f t="shared" si="4"/>
        <v>0</v>
      </c>
      <c r="K30" s="174">
        <f t="shared" si="5"/>
        <v>0</v>
      </c>
      <c r="L30" s="175"/>
    </row>
    <row r="31" spans="1:12">
      <c r="A31" s="168"/>
      <c r="B31" s="177"/>
      <c r="C31" s="170"/>
      <c r="D31" s="176">
        <v>9.9999999999999995E-8</v>
      </c>
      <c r="E31" s="172">
        <f t="shared" si="1"/>
        <v>0</v>
      </c>
      <c r="F31" s="700"/>
      <c r="G31" s="757">
        <f t="shared" si="6"/>
        <v>0</v>
      </c>
      <c r="H31" s="173">
        <f t="shared" si="2"/>
        <v>0</v>
      </c>
      <c r="I31" s="173">
        <f t="shared" si="3"/>
        <v>0</v>
      </c>
      <c r="J31" s="173">
        <f t="shared" si="4"/>
        <v>0</v>
      </c>
      <c r="K31" s="174">
        <f t="shared" si="5"/>
        <v>0</v>
      </c>
      <c r="L31" s="175"/>
    </row>
    <row r="32" spans="1:12">
      <c r="A32" s="168"/>
      <c r="B32" s="177"/>
      <c r="C32" s="170"/>
      <c r="D32" s="176">
        <v>9.9999999999999995E-8</v>
      </c>
      <c r="E32" s="172">
        <f t="shared" si="1"/>
        <v>0</v>
      </c>
      <c r="F32" s="700"/>
      <c r="G32" s="757">
        <f t="shared" si="6"/>
        <v>0</v>
      </c>
      <c r="H32" s="173">
        <f t="shared" si="2"/>
        <v>0</v>
      </c>
      <c r="I32" s="173">
        <f t="shared" si="3"/>
        <v>0</v>
      </c>
      <c r="J32" s="173">
        <f t="shared" si="4"/>
        <v>0</v>
      </c>
      <c r="K32" s="174">
        <f t="shared" si="5"/>
        <v>0</v>
      </c>
      <c r="L32" s="175"/>
    </row>
    <row r="33" spans="1:12">
      <c r="A33" s="168"/>
      <c r="B33" s="177"/>
      <c r="C33" s="170"/>
      <c r="D33" s="176">
        <v>9.9999999999999995E-8</v>
      </c>
      <c r="E33" s="172">
        <f t="shared" si="1"/>
        <v>0</v>
      </c>
      <c r="F33" s="700"/>
      <c r="G33" s="757">
        <f t="shared" si="6"/>
        <v>0</v>
      </c>
      <c r="H33" s="173">
        <f t="shared" si="2"/>
        <v>0</v>
      </c>
      <c r="I33" s="173">
        <f t="shared" si="3"/>
        <v>0</v>
      </c>
      <c r="J33" s="173">
        <f t="shared" si="4"/>
        <v>0</v>
      </c>
      <c r="K33" s="174">
        <f t="shared" si="5"/>
        <v>0</v>
      </c>
      <c r="L33" s="175"/>
    </row>
    <row r="34" spans="1:12">
      <c r="A34" s="168"/>
      <c r="B34" s="177"/>
      <c r="C34" s="170"/>
      <c r="D34" s="176">
        <v>9.9999999999999995E-8</v>
      </c>
      <c r="E34" s="172">
        <f t="shared" si="1"/>
        <v>0</v>
      </c>
      <c r="F34" s="700"/>
      <c r="G34" s="757">
        <f t="shared" si="6"/>
        <v>0</v>
      </c>
      <c r="H34" s="173">
        <f t="shared" si="2"/>
        <v>0</v>
      </c>
      <c r="I34" s="173">
        <f t="shared" si="3"/>
        <v>0</v>
      </c>
      <c r="J34" s="173">
        <f t="shared" si="4"/>
        <v>0</v>
      </c>
      <c r="K34" s="174">
        <f t="shared" si="5"/>
        <v>0</v>
      </c>
      <c r="L34" s="175"/>
    </row>
    <row r="35" spans="1:12">
      <c r="A35" s="168"/>
      <c r="B35" s="177"/>
      <c r="C35" s="170"/>
      <c r="D35" s="176">
        <v>9.9999999999999995E-8</v>
      </c>
      <c r="E35" s="172">
        <f t="shared" si="1"/>
        <v>0</v>
      </c>
      <c r="F35" s="700"/>
      <c r="G35" s="757">
        <f t="shared" si="6"/>
        <v>0</v>
      </c>
      <c r="H35" s="173">
        <f t="shared" si="2"/>
        <v>0</v>
      </c>
      <c r="I35" s="173">
        <f t="shared" si="3"/>
        <v>0</v>
      </c>
      <c r="J35" s="173">
        <f t="shared" si="4"/>
        <v>0</v>
      </c>
      <c r="K35" s="174">
        <f t="shared" si="5"/>
        <v>0</v>
      </c>
      <c r="L35" s="175"/>
    </row>
    <row r="36" spans="1:12">
      <c r="A36" s="168"/>
      <c r="B36" s="177"/>
      <c r="C36" s="170"/>
      <c r="D36" s="176">
        <v>9.9999999999999995E-8</v>
      </c>
      <c r="E36" s="172">
        <f t="shared" si="1"/>
        <v>0</v>
      </c>
      <c r="F36" s="700"/>
      <c r="G36" s="757">
        <f t="shared" si="6"/>
        <v>0</v>
      </c>
      <c r="H36" s="173">
        <f t="shared" si="2"/>
        <v>0</v>
      </c>
      <c r="I36" s="173">
        <f t="shared" si="3"/>
        <v>0</v>
      </c>
      <c r="J36" s="173">
        <f t="shared" si="4"/>
        <v>0</v>
      </c>
      <c r="K36" s="174">
        <f t="shared" si="5"/>
        <v>0</v>
      </c>
      <c r="L36" s="175"/>
    </row>
    <row r="37" spans="1:12">
      <c r="A37" s="168"/>
      <c r="B37" s="177"/>
      <c r="C37" s="170"/>
      <c r="D37" s="176">
        <v>9.9999999999999995E-8</v>
      </c>
      <c r="E37" s="172">
        <f t="shared" si="1"/>
        <v>0</v>
      </c>
      <c r="F37" s="700"/>
      <c r="G37" s="757">
        <f t="shared" si="6"/>
        <v>0</v>
      </c>
      <c r="H37" s="173">
        <f t="shared" si="2"/>
        <v>0</v>
      </c>
      <c r="I37" s="173">
        <f t="shared" si="3"/>
        <v>0</v>
      </c>
      <c r="J37" s="173">
        <f t="shared" si="4"/>
        <v>0</v>
      </c>
      <c r="K37" s="174">
        <f t="shared" si="5"/>
        <v>0</v>
      </c>
      <c r="L37" s="175"/>
    </row>
    <row r="38" spans="1:12">
      <c r="A38" s="168"/>
      <c r="B38" s="177"/>
      <c r="C38" s="170"/>
      <c r="D38" s="176">
        <v>9.9999999999999995E-8</v>
      </c>
      <c r="E38" s="172">
        <f t="shared" si="1"/>
        <v>0</v>
      </c>
      <c r="F38" s="700"/>
      <c r="G38" s="757">
        <f t="shared" si="6"/>
        <v>0</v>
      </c>
      <c r="H38" s="173">
        <f t="shared" si="2"/>
        <v>0</v>
      </c>
      <c r="I38" s="173">
        <f t="shared" si="3"/>
        <v>0</v>
      </c>
      <c r="J38" s="173">
        <f t="shared" si="4"/>
        <v>0</v>
      </c>
      <c r="K38" s="174">
        <f t="shared" si="5"/>
        <v>0</v>
      </c>
      <c r="L38" s="175"/>
    </row>
    <row r="39" spans="1:12">
      <c r="A39" s="168"/>
      <c r="B39" s="177"/>
      <c r="C39" s="170"/>
      <c r="D39" s="176">
        <v>9.9999999999999995E-8</v>
      </c>
      <c r="E39" s="172">
        <f t="shared" si="1"/>
        <v>0</v>
      </c>
      <c r="F39" s="700"/>
      <c r="G39" s="757">
        <f t="shared" si="6"/>
        <v>0</v>
      </c>
      <c r="H39" s="173">
        <f t="shared" si="2"/>
        <v>0</v>
      </c>
      <c r="I39" s="173">
        <f t="shared" si="3"/>
        <v>0</v>
      </c>
      <c r="J39" s="173">
        <f t="shared" si="4"/>
        <v>0</v>
      </c>
      <c r="K39" s="174">
        <f t="shared" si="5"/>
        <v>0</v>
      </c>
      <c r="L39" s="175"/>
    </row>
    <row r="40" spans="1:12">
      <c r="A40" s="168"/>
      <c r="B40" s="177"/>
      <c r="C40" s="170"/>
      <c r="D40" s="176">
        <v>9.9999999999999995E-8</v>
      </c>
      <c r="E40" s="172">
        <f t="shared" si="1"/>
        <v>0</v>
      </c>
      <c r="F40" s="700"/>
      <c r="G40" s="757">
        <f t="shared" si="6"/>
        <v>0</v>
      </c>
      <c r="H40" s="173">
        <f t="shared" si="2"/>
        <v>0</v>
      </c>
      <c r="I40" s="173">
        <f t="shared" si="3"/>
        <v>0</v>
      </c>
      <c r="J40" s="173">
        <f t="shared" si="4"/>
        <v>0</v>
      </c>
      <c r="K40" s="174">
        <f t="shared" si="5"/>
        <v>0</v>
      </c>
      <c r="L40" s="175"/>
    </row>
    <row r="41" spans="1:12">
      <c r="A41" s="168"/>
      <c r="B41" s="177"/>
      <c r="C41" s="170"/>
      <c r="D41" s="176">
        <v>9.9999999999999995E-8</v>
      </c>
      <c r="E41" s="172">
        <f t="shared" si="1"/>
        <v>0</v>
      </c>
      <c r="F41" s="700"/>
      <c r="G41" s="757">
        <f t="shared" si="6"/>
        <v>0</v>
      </c>
      <c r="H41" s="173">
        <f t="shared" si="2"/>
        <v>0</v>
      </c>
      <c r="I41" s="173">
        <f t="shared" si="3"/>
        <v>0</v>
      </c>
      <c r="J41" s="173">
        <f t="shared" si="4"/>
        <v>0</v>
      </c>
      <c r="K41" s="174">
        <f t="shared" si="5"/>
        <v>0</v>
      </c>
      <c r="L41" s="175"/>
    </row>
    <row r="42" spans="1:12">
      <c r="A42" s="168"/>
      <c r="B42" s="177"/>
      <c r="C42" s="170"/>
      <c r="D42" s="176">
        <v>9.9999999999999995E-8</v>
      </c>
      <c r="E42" s="172">
        <f t="shared" si="1"/>
        <v>0</v>
      </c>
      <c r="F42" s="700"/>
      <c r="G42" s="757">
        <f t="shared" si="6"/>
        <v>0</v>
      </c>
      <c r="H42" s="173">
        <f t="shared" si="2"/>
        <v>0</v>
      </c>
      <c r="I42" s="173">
        <f t="shared" si="3"/>
        <v>0</v>
      </c>
      <c r="J42" s="173">
        <f t="shared" si="4"/>
        <v>0</v>
      </c>
      <c r="K42" s="174">
        <f t="shared" si="5"/>
        <v>0</v>
      </c>
      <c r="L42" s="175"/>
    </row>
    <row r="43" spans="1:12">
      <c r="A43" s="168"/>
      <c r="B43" s="177"/>
      <c r="C43" s="170"/>
      <c r="D43" s="176">
        <v>9.9999999999999995E-8</v>
      </c>
      <c r="E43" s="172">
        <f t="shared" si="1"/>
        <v>0</v>
      </c>
      <c r="F43" s="702"/>
      <c r="G43" s="758">
        <f t="shared" si="6"/>
        <v>0</v>
      </c>
      <c r="H43" s="173">
        <f t="shared" si="2"/>
        <v>0</v>
      </c>
      <c r="I43" s="173">
        <f t="shared" si="3"/>
        <v>0</v>
      </c>
      <c r="J43" s="173">
        <f t="shared" si="4"/>
        <v>0</v>
      </c>
      <c r="K43" s="174">
        <f t="shared" si="5"/>
        <v>0</v>
      </c>
      <c r="L43" s="175"/>
    </row>
    <row r="44" spans="1:12" ht="15.75" thickBot="1">
      <c r="A44" s="178"/>
      <c r="B44" s="179"/>
      <c r="C44" s="180"/>
      <c r="D44" s="181">
        <v>9.9999999999999995E-8</v>
      </c>
      <c r="E44" s="182">
        <f t="shared" si="1"/>
        <v>0</v>
      </c>
      <c r="F44" s="703"/>
      <c r="G44" s="759">
        <f t="shared" si="6"/>
        <v>0</v>
      </c>
      <c r="H44" s="183">
        <f t="shared" si="2"/>
        <v>0</v>
      </c>
      <c r="I44" s="183">
        <f t="shared" si="3"/>
        <v>0</v>
      </c>
      <c r="J44" s="183">
        <f t="shared" si="4"/>
        <v>0</v>
      </c>
      <c r="K44" s="184">
        <f t="shared" si="5"/>
        <v>0</v>
      </c>
      <c r="L44" s="185"/>
    </row>
    <row r="45" spans="1:12" ht="15.75" thickBot="1">
      <c r="A45" s="123"/>
      <c r="C45" s="125"/>
      <c r="D45" s="125"/>
      <c r="E45" s="125"/>
      <c r="F45" s="125"/>
      <c r="G45" s="125"/>
      <c r="H45" s="125"/>
      <c r="I45" s="125"/>
      <c r="J45" s="186" t="s">
        <v>104</v>
      </c>
      <c r="K45" s="187">
        <f>SUM(K20:K44)</f>
        <v>0</v>
      </c>
      <c r="L45" s="733">
        <f>SUM(L20:L44)</f>
        <v>0</v>
      </c>
    </row>
    <row r="46" spans="1:12">
      <c r="A46" s="1142" t="s">
        <v>753</v>
      </c>
      <c r="B46" s="1260"/>
      <c r="C46" s="1260"/>
      <c r="D46" s="1260"/>
      <c r="E46" s="1260"/>
      <c r="F46" s="1260"/>
      <c r="G46" s="1260"/>
      <c r="H46" s="1260"/>
      <c r="I46" s="1260"/>
      <c r="J46" s="1260"/>
      <c r="K46" s="1260"/>
      <c r="L46" s="1261"/>
    </row>
    <row r="47" spans="1:12">
      <c r="A47" s="188" t="s">
        <v>110</v>
      </c>
      <c r="K47" s="189"/>
      <c r="L47" s="190"/>
    </row>
    <row r="48" spans="1:12" ht="28.9" customHeight="1">
      <c r="A48" s="252">
        <v>1</v>
      </c>
      <c r="B48" s="1258" t="s">
        <v>631</v>
      </c>
      <c r="C48" s="1258"/>
      <c r="D48" s="1258"/>
      <c r="E48" s="1258"/>
      <c r="F48" s="1258"/>
      <c r="G48" s="1258"/>
      <c r="H48" s="1258"/>
      <c r="I48" s="1258"/>
      <c r="J48" s="1258"/>
      <c r="K48" s="1258"/>
      <c r="L48" s="1259"/>
    </row>
    <row r="49" spans="1:12">
      <c r="A49" s="252">
        <v>2</v>
      </c>
      <c r="B49" t="s">
        <v>632</v>
      </c>
      <c r="K49" s="189"/>
      <c r="L49" s="190"/>
    </row>
    <row r="50" spans="1:12">
      <c r="A50" s="665" t="s">
        <v>633</v>
      </c>
      <c r="B50" s="191" t="s">
        <v>634</v>
      </c>
      <c r="K50" s="189"/>
      <c r="L50" s="190"/>
    </row>
    <row r="51" spans="1:12">
      <c r="A51" s="665" t="s">
        <v>635</v>
      </c>
      <c r="B51" s="1073" t="s">
        <v>872</v>
      </c>
      <c r="C51" s="1073"/>
      <c r="D51" s="1073"/>
      <c r="E51" s="1073"/>
      <c r="F51" s="1073"/>
      <c r="G51" s="1073"/>
      <c r="H51" s="1073"/>
      <c r="I51" s="1073"/>
      <c r="J51" s="1073"/>
      <c r="K51" s="1073"/>
      <c r="L51" s="1131"/>
    </row>
    <row r="52" spans="1:12">
      <c r="A52" s="665" t="s">
        <v>636</v>
      </c>
      <c r="B52" s="1073" t="s">
        <v>873</v>
      </c>
      <c r="C52" s="1073"/>
      <c r="D52" s="1073"/>
      <c r="E52" s="1073"/>
      <c r="F52" s="1073"/>
      <c r="G52" s="1073"/>
      <c r="H52" s="1073"/>
      <c r="I52" s="1073"/>
      <c r="J52" s="1073"/>
      <c r="K52" s="1073"/>
      <c r="L52" s="1131"/>
    </row>
    <row r="53" spans="1:12">
      <c r="A53" s="252"/>
      <c r="B53" s="1264" t="s">
        <v>637</v>
      </c>
      <c r="C53" s="1264"/>
      <c r="D53" s="1264"/>
      <c r="E53" s="1264"/>
      <c r="F53" s="1264"/>
      <c r="G53" s="1264"/>
      <c r="H53" s="1264"/>
      <c r="I53" s="1264"/>
      <c r="J53" s="1264"/>
      <c r="K53" s="1264"/>
      <c r="L53" s="1265"/>
    </row>
    <row r="54" spans="1:12">
      <c r="A54" s="252">
        <v>3</v>
      </c>
      <c r="B54" s="1267" t="s">
        <v>430</v>
      </c>
      <c r="C54" s="1073"/>
      <c r="D54" s="1073"/>
      <c r="E54" s="1073"/>
      <c r="F54" s="1073"/>
      <c r="G54" s="1073"/>
      <c r="H54" s="1073"/>
      <c r="I54" s="1073"/>
      <c r="J54" s="1073"/>
      <c r="K54" s="1073"/>
      <c r="L54" s="1131"/>
    </row>
    <row r="55" spans="1:12" s="193" customFormat="1" ht="36" customHeight="1">
      <c r="A55" s="252">
        <v>4</v>
      </c>
      <c r="B55" s="1232" t="s">
        <v>431</v>
      </c>
      <c r="C55" s="1232"/>
      <c r="D55" s="1232"/>
      <c r="E55" s="1232"/>
      <c r="F55" s="1232"/>
      <c r="G55" s="1232"/>
      <c r="H55" s="1232"/>
      <c r="I55" s="1232"/>
      <c r="J55" s="1232"/>
      <c r="K55" s="1232"/>
      <c r="L55" s="1266"/>
    </row>
    <row r="56" spans="1:12">
      <c r="A56" s="252">
        <v>5</v>
      </c>
      <c r="B56" s="1267" t="s">
        <v>700</v>
      </c>
      <c r="C56" s="1073"/>
      <c r="D56" s="1073"/>
      <c r="E56" s="1073"/>
      <c r="F56" s="1073"/>
      <c r="G56" s="1073"/>
      <c r="H56" s="1073"/>
      <c r="I56" s="1073"/>
      <c r="J56" s="1073"/>
      <c r="K56" s="1073"/>
      <c r="L56" s="1131"/>
    </row>
    <row r="57" spans="1:12">
      <c r="A57" s="252">
        <v>6</v>
      </c>
      <c r="B57" s="1232" t="s">
        <v>432</v>
      </c>
      <c r="C57" s="1232"/>
      <c r="D57" s="1232"/>
      <c r="E57" s="1232"/>
      <c r="F57" s="1232"/>
      <c r="G57" s="1232"/>
      <c r="H57" s="1232"/>
      <c r="I57" s="1232"/>
      <c r="J57" s="1232"/>
      <c r="K57" s="1232"/>
      <c r="L57" s="1266"/>
    </row>
    <row r="58" spans="1:12" ht="43.15" customHeight="1">
      <c r="A58" s="252">
        <v>7</v>
      </c>
      <c r="B58" s="1267" t="s">
        <v>754</v>
      </c>
      <c r="C58" s="1073"/>
      <c r="D58" s="1073"/>
      <c r="E58" s="1073"/>
      <c r="F58" s="1073"/>
      <c r="G58" s="1073"/>
      <c r="H58" s="1073"/>
      <c r="I58" s="1073"/>
      <c r="J58" s="1073"/>
      <c r="K58" s="1073"/>
      <c r="L58" s="1131"/>
    </row>
    <row r="59" spans="1:12">
      <c r="A59" s="252">
        <v>8</v>
      </c>
      <c r="B59" s="194" t="s">
        <v>433</v>
      </c>
      <c r="C59" s="189"/>
      <c r="D59" s="189"/>
      <c r="E59" s="189"/>
      <c r="F59" s="189"/>
      <c r="G59" s="189"/>
      <c r="H59" s="189"/>
      <c r="I59" s="189"/>
      <c r="J59" s="189"/>
      <c r="K59" s="195"/>
      <c r="L59" s="196"/>
    </row>
    <row r="60" spans="1:12">
      <c r="A60" s="192"/>
      <c r="B60" s="194"/>
      <c r="C60" s="189"/>
      <c r="D60" s="189"/>
      <c r="E60" s="189"/>
      <c r="F60" s="189"/>
      <c r="G60" s="189"/>
      <c r="H60" s="189"/>
      <c r="I60" s="189"/>
      <c r="J60" s="189"/>
      <c r="K60" s="195"/>
      <c r="L60" s="196"/>
    </row>
    <row r="61" spans="1:12">
      <c r="A61" s="192" t="s">
        <v>434</v>
      </c>
      <c r="B61" s="1255" t="s">
        <v>97</v>
      </c>
      <c r="C61" s="1255"/>
      <c r="D61" s="1255"/>
      <c r="E61" s="1255"/>
      <c r="F61" s="197" t="s">
        <v>435</v>
      </c>
      <c r="H61" s="189"/>
      <c r="I61" s="189"/>
      <c r="J61" s="189"/>
      <c r="K61" s="195"/>
      <c r="L61" s="196"/>
    </row>
    <row r="62" spans="1:12">
      <c r="A62" s="192"/>
      <c r="B62" s="1255" t="s">
        <v>436</v>
      </c>
      <c r="C62" s="1255"/>
      <c r="D62" s="1255"/>
      <c r="E62" s="1255"/>
      <c r="F62" s="197" t="s">
        <v>437</v>
      </c>
      <c r="H62" s="189"/>
      <c r="I62" s="189"/>
      <c r="J62" s="189"/>
      <c r="K62" s="195"/>
      <c r="L62" s="196"/>
    </row>
    <row r="63" spans="1:12">
      <c r="A63" s="192"/>
      <c r="B63" s="1255" t="s">
        <v>98</v>
      </c>
      <c r="C63" s="1255"/>
      <c r="D63" s="1255"/>
      <c r="E63" s="1255"/>
      <c r="F63" s="197" t="s">
        <v>438</v>
      </c>
      <c r="H63" s="189"/>
      <c r="I63" s="189"/>
      <c r="J63" s="189"/>
      <c r="K63" s="195"/>
      <c r="L63" s="196"/>
    </row>
    <row r="64" spans="1:12">
      <c r="A64" s="192"/>
      <c r="B64" s="1255" t="s">
        <v>439</v>
      </c>
      <c r="C64" s="1255"/>
      <c r="D64" s="1255"/>
      <c r="E64" s="1255"/>
      <c r="F64" s="197" t="s">
        <v>440</v>
      </c>
      <c r="H64" s="189"/>
      <c r="I64" s="189"/>
      <c r="J64" s="189"/>
      <c r="L64" s="70"/>
    </row>
    <row r="65" spans="1:16">
      <c r="A65" s="192"/>
      <c r="B65" s="1255" t="s">
        <v>427</v>
      </c>
      <c r="C65" s="1255"/>
      <c r="D65" s="1255"/>
      <c r="E65" s="1255"/>
      <c r="F65" s="197" t="s">
        <v>441</v>
      </c>
      <c r="H65" s="189"/>
      <c r="I65" s="189"/>
      <c r="J65" s="189"/>
      <c r="L65" s="70"/>
    </row>
    <row r="66" spans="1:16" ht="15.75" thickBot="1">
      <c r="A66" s="198"/>
      <c r="B66" s="1255" t="s">
        <v>428</v>
      </c>
      <c r="C66" s="1255"/>
      <c r="D66" s="1255"/>
      <c r="E66" s="1255"/>
      <c r="F66" s="197" t="s">
        <v>442</v>
      </c>
      <c r="H66" s="189"/>
      <c r="I66" s="189"/>
      <c r="J66" s="189"/>
      <c r="L66" s="70"/>
    </row>
    <row r="67" spans="1:16">
      <c r="A67" s="1271" t="s">
        <v>886</v>
      </c>
      <c r="B67" s="1272"/>
      <c r="C67" s="1272"/>
      <c r="D67" s="1272"/>
      <c r="E67" s="1272"/>
      <c r="F67" s="1272"/>
      <c r="G67" s="1272"/>
      <c r="H67" s="1272"/>
      <c r="I67" s="1272"/>
      <c r="J67" s="1272"/>
      <c r="K67" s="1272"/>
      <c r="L67" s="1273"/>
    </row>
    <row r="68" spans="1:16" ht="14.45" customHeight="1">
      <c r="A68" s="1274"/>
      <c r="B68" s="1275"/>
      <c r="C68" s="1275"/>
      <c r="D68" s="1275"/>
      <c r="E68" s="1275"/>
      <c r="F68" s="1275"/>
      <c r="G68" s="1275"/>
      <c r="H68" s="1275"/>
      <c r="I68" s="1275"/>
      <c r="J68" s="1275"/>
      <c r="K68" s="1275"/>
      <c r="L68" s="1276"/>
    </row>
    <row r="69" spans="1:16">
      <c r="A69" s="805"/>
      <c r="B69" s="797"/>
      <c r="C69" s="797"/>
      <c r="D69" s="797"/>
      <c r="E69" s="797"/>
      <c r="F69" s="797"/>
      <c r="G69" s="797"/>
      <c r="H69" s="797"/>
      <c r="L69" s="70"/>
    </row>
    <row r="70" spans="1:16">
      <c r="A70" s="805"/>
      <c r="B70" s="797"/>
      <c r="C70" s="797"/>
      <c r="D70" s="797"/>
      <c r="E70" s="797"/>
      <c r="F70" s="797"/>
      <c r="G70" s="797"/>
      <c r="H70" s="797"/>
      <c r="L70" s="70"/>
    </row>
    <row r="71" spans="1:16">
      <c r="A71" s="796" t="s">
        <v>885</v>
      </c>
      <c r="B71" s="193"/>
      <c r="C71" s="513"/>
      <c r="D71" s="513"/>
      <c r="E71" s="513"/>
      <c r="F71" s="513"/>
      <c r="G71" s="513"/>
      <c r="H71" s="513"/>
      <c r="I71" s="125"/>
      <c r="J71" s="811"/>
      <c r="K71" s="812"/>
      <c r="L71" s="813"/>
    </row>
    <row r="72" spans="1:16">
      <c r="A72" s="1142"/>
      <c r="B72" s="1268"/>
      <c r="C72" s="1268"/>
      <c r="D72" s="1268"/>
      <c r="E72" s="1268"/>
      <c r="F72" s="1268"/>
      <c r="G72" s="1268"/>
      <c r="H72" s="1268"/>
      <c r="I72" s="1268"/>
      <c r="J72" s="1268"/>
      <c r="K72" s="1268"/>
      <c r="L72" s="1269"/>
      <c r="P72">
        <v>0</v>
      </c>
    </row>
    <row r="73" spans="1:16">
      <c r="A73" s="1270"/>
      <c r="B73" s="1268"/>
      <c r="C73" s="1268"/>
      <c r="D73" s="1268"/>
      <c r="E73" s="1268"/>
      <c r="F73" s="1268"/>
      <c r="G73" s="1268"/>
      <c r="H73" s="1268"/>
      <c r="I73" s="1268"/>
      <c r="J73" s="1268"/>
      <c r="K73" s="1268"/>
      <c r="L73" s="1269"/>
    </row>
    <row r="74" spans="1:16">
      <c r="A74" s="1270"/>
      <c r="B74" s="1268"/>
      <c r="C74" s="1268"/>
      <c r="D74" s="1268"/>
      <c r="E74" s="1268"/>
      <c r="F74" s="1268"/>
      <c r="G74" s="1268"/>
      <c r="H74" s="1268"/>
      <c r="I74" s="1268"/>
      <c r="J74" s="1268"/>
      <c r="K74" s="1268"/>
      <c r="L74" s="1269"/>
    </row>
    <row r="75" spans="1:16">
      <c r="A75" s="1270"/>
      <c r="B75" s="1268"/>
      <c r="C75" s="1268"/>
      <c r="D75" s="1268"/>
      <c r="E75" s="1268"/>
      <c r="F75" s="1268"/>
      <c r="G75" s="1268"/>
      <c r="H75" s="1268"/>
      <c r="I75" s="1268"/>
      <c r="J75" s="1268"/>
      <c r="K75" s="1268"/>
      <c r="L75" s="1269"/>
    </row>
    <row r="76" spans="1:16">
      <c r="A76" s="1270"/>
      <c r="B76" s="1268"/>
      <c r="C76" s="1268"/>
      <c r="D76" s="1268"/>
      <c r="E76" s="1268"/>
      <c r="F76" s="1268"/>
      <c r="G76" s="1268"/>
      <c r="H76" s="1268"/>
      <c r="I76" s="1268"/>
      <c r="J76" s="1268"/>
      <c r="K76" s="1268"/>
      <c r="L76" s="1269"/>
    </row>
    <row r="77" spans="1:16">
      <c r="A77" s="1270"/>
      <c r="B77" s="1268"/>
      <c r="C77" s="1268"/>
      <c r="D77" s="1268"/>
      <c r="E77" s="1268"/>
      <c r="F77" s="1268"/>
      <c r="G77" s="1268"/>
      <c r="H77" s="1268"/>
      <c r="I77" s="1268"/>
      <c r="J77" s="1268"/>
      <c r="K77" s="1268"/>
      <c r="L77" s="1269"/>
    </row>
    <row r="78" spans="1:16" ht="15.75" thickBot="1">
      <c r="A78" s="71"/>
      <c r="L78" s="70"/>
    </row>
    <row r="79" spans="1:16">
      <c r="A79" s="199" t="s">
        <v>105</v>
      </c>
      <c r="B79" s="200"/>
      <c r="C79" s="200"/>
      <c r="D79" s="200"/>
      <c r="E79" s="200"/>
      <c r="F79" s="200"/>
      <c r="G79" s="200"/>
      <c r="H79" s="200"/>
      <c r="I79" s="200"/>
      <c r="J79" s="200"/>
      <c r="K79" s="200"/>
      <c r="L79" s="201"/>
    </row>
    <row r="80" spans="1:16">
      <c r="A80" s="202" t="s">
        <v>824</v>
      </c>
      <c r="B80" s="203"/>
      <c r="C80" s="203"/>
      <c r="D80" s="203"/>
      <c r="E80" s="203"/>
      <c r="F80" s="203"/>
      <c r="G80" s="203"/>
      <c r="H80" s="203"/>
      <c r="I80" s="203"/>
      <c r="J80" s="203"/>
      <c r="K80" s="203"/>
      <c r="L80" s="204"/>
    </row>
    <row r="81" spans="1:12" ht="15.75" thickBot="1">
      <c r="A81" s="1253" t="s">
        <v>776</v>
      </c>
      <c r="B81" s="1254"/>
      <c r="C81" s="1254"/>
      <c r="D81" s="1254"/>
      <c r="E81" s="1254"/>
      <c r="F81" s="1254"/>
      <c r="G81" s="1254"/>
      <c r="H81" s="1254"/>
      <c r="I81" s="1254"/>
      <c r="J81" s="205"/>
      <c r="K81" s="205"/>
      <c r="L81" s="206"/>
    </row>
    <row r="82" spans="1:12" s="376" customFormat="1" ht="12.75" thickBot="1">
      <c r="A82" s="1262" t="s">
        <v>737</v>
      </c>
      <c r="B82" s="1263"/>
      <c r="C82" s="1263"/>
      <c r="D82" s="620"/>
      <c r="E82" s="620"/>
      <c r="F82" s="620"/>
      <c r="G82" s="620"/>
      <c r="H82" s="620"/>
      <c r="I82" s="620"/>
      <c r="J82" s="617"/>
      <c r="K82" s="617"/>
      <c r="L82" s="618"/>
    </row>
    <row r="83" spans="1:12" s="376" customFormat="1" ht="15" customHeight="1" thickBot="1">
      <c r="A83" s="607" t="s">
        <v>723</v>
      </c>
      <c r="B83" s="616"/>
      <c r="C83" s="616"/>
      <c r="D83" s="616"/>
      <c r="E83" s="616"/>
      <c r="F83" s="616"/>
      <c r="G83" s="616"/>
      <c r="H83" s="619"/>
      <c r="I83" s="619"/>
      <c r="J83" s="619"/>
      <c r="K83" s="619"/>
      <c r="L83" s="608" t="s">
        <v>918</v>
      </c>
    </row>
  </sheetData>
  <sheetProtection algorithmName="SHA-512" hashValue="YD1NdJR6W6P5MPOJm4ZEL5RfTRCuQbQ5vAqs+v6ByF0IO1Rj6jVaM4tLMqy8faLZAwdCPCl4ksSpf0DsOf2YMQ==" saltValue="HOgQPGCdZeQGvPe4diCLKA==" spinCount="100000" sheet="1" objects="1" scenarios="1"/>
  <mergeCells count="25">
    <mergeCell ref="A82:C82"/>
    <mergeCell ref="B52:L52"/>
    <mergeCell ref="B53:L53"/>
    <mergeCell ref="B57:L57"/>
    <mergeCell ref="B58:L58"/>
    <mergeCell ref="B61:E61"/>
    <mergeCell ref="B54:L54"/>
    <mergeCell ref="B55:L55"/>
    <mergeCell ref="B56:L56"/>
    <mergeCell ref="A72:L77"/>
    <mergeCell ref="A67:L68"/>
    <mergeCell ref="B1:J1"/>
    <mergeCell ref="A2:L2"/>
    <mergeCell ref="A4:L4"/>
    <mergeCell ref="A81:I81"/>
    <mergeCell ref="B62:E62"/>
    <mergeCell ref="B63:E63"/>
    <mergeCell ref="B64:E64"/>
    <mergeCell ref="B65:E65"/>
    <mergeCell ref="B66:E66"/>
    <mergeCell ref="A15:C15"/>
    <mergeCell ref="J15:K15"/>
    <mergeCell ref="B51:L51"/>
    <mergeCell ref="B48:L48"/>
    <mergeCell ref="A46:L46"/>
  </mergeCells>
  <conditionalFormatting sqref="D44:L44 D21">
    <cfRule type="expression" dxfId="9" priority="4">
      <formula>$A21=""</formula>
    </cfRule>
  </conditionalFormatting>
  <conditionalFormatting sqref="D21:K44">
    <cfRule type="expression" dxfId="8" priority="3">
      <formula>$A21=""</formula>
    </cfRule>
  </conditionalFormatting>
  <conditionalFormatting sqref="A10:L13">
    <cfRule type="expression" dxfId="7" priority="2">
      <formula>$J$9="no"</formula>
    </cfRule>
  </conditionalFormatting>
  <conditionalFormatting sqref="A7:K7">
    <cfRule type="expression" dxfId="6" priority="1">
      <formula>$J$6="No"</formula>
    </cfRule>
  </conditionalFormatting>
  <dataValidations count="3">
    <dataValidation type="list" allowBlank="1" showInputMessage="1" showErrorMessage="1" sqref="J9 J6" xr:uid="{5A9077B7-0348-4B48-9715-B11C5A71B3D6}">
      <formula1>$AA$7:$AA$8</formula1>
    </dataValidation>
    <dataValidation type="decimal" operator="lessThanOrEqual" allowBlank="1" showInputMessage="1" showErrorMessage="1" error="The maximum hours per month cannot exceed the Hours Per Week x 4.3333." sqref="F20:F44" xr:uid="{558F87EF-DA8C-4FD6-B354-08D962B2B335}">
      <formula1>ROUND(D20*4.3333,2)</formula1>
    </dataValidation>
    <dataValidation allowBlank="1" showInputMessage="1" showErrorMessage="1" prompt="If salaried employee, please convert to hourly rate." sqref="C20" xr:uid="{60F0BBDE-BA18-4157-A0EE-BC15F3833F64}"/>
  </dataValidations>
  <printOptions horizontalCentered="1"/>
  <pageMargins left="0.5" right="0.5" top="0.75" bottom="0.75" header="0.3" footer="0.3"/>
  <pageSetup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42" r:id="rId4" name="Check Box 2">
              <controlPr defaultSize="0" autoFill="0" autoLine="0" autoPict="0">
                <anchor moveWithCells="1">
                  <from>
                    <xdr:col>0</xdr:col>
                    <xdr:colOff>0</xdr:colOff>
                    <xdr:row>68</xdr:row>
                    <xdr:rowOff>19050</xdr:rowOff>
                  </from>
                  <to>
                    <xdr:col>3</xdr:col>
                    <xdr:colOff>228600</xdr:colOff>
                    <xdr:row>69</xdr:row>
                    <xdr:rowOff>19050</xdr:rowOff>
                  </to>
                </anchor>
              </controlPr>
            </control>
          </mc:Choice>
        </mc:AlternateContent>
        <mc:AlternateContent xmlns:mc="http://schemas.openxmlformats.org/markup-compatibility/2006">
          <mc:Choice Requires="x14">
            <control shapeId="112643" r:id="rId5" name="Check Box 3">
              <controlPr defaultSize="0" autoFill="0" autoLine="0" autoPict="0">
                <anchor moveWithCells="1">
                  <from>
                    <xdr:col>0</xdr:col>
                    <xdr:colOff>0</xdr:colOff>
                    <xdr:row>70</xdr:row>
                    <xdr:rowOff>171450</xdr:rowOff>
                  </from>
                  <to>
                    <xdr:col>2</xdr:col>
                    <xdr:colOff>66675</xdr:colOff>
                    <xdr:row>72</xdr:row>
                    <xdr:rowOff>19050</xdr:rowOff>
                  </to>
                </anchor>
              </controlPr>
            </control>
          </mc:Choice>
        </mc:AlternateContent>
        <mc:AlternateContent xmlns:mc="http://schemas.openxmlformats.org/markup-compatibility/2006">
          <mc:Choice Requires="x14">
            <control shapeId="112644" r:id="rId6" name="Check Box 4">
              <controlPr defaultSize="0" autoFill="0" autoLine="0" autoPict="0">
                <anchor moveWithCells="1">
                  <from>
                    <xdr:col>0</xdr:col>
                    <xdr:colOff>0</xdr:colOff>
                    <xdr:row>71</xdr:row>
                    <xdr:rowOff>180975</xdr:rowOff>
                  </from>
                  <to>
                    <xdr:col>4</xdr:col>
                    <xdr:colOff>485775</xdr:colOff>
                    <xdr:row>73</xdr:row>
                    <xdr:rowOff>9525</xdr:rowOff>
                  </to>
                </anchor>
              </controlPr>
            </control>
          </mc:Choice>
        </mc:AlternateContent>
        <mc:AlternateContent xmlns:mc="http://schemas.openxmlformats.org/markup-compatibility/2006">
          <mc:Choice Requires="x14">
            <control shapeId="112645" r:id="rId7" name="Check Box 5">
              <controlPr defaultSize="0" autoFill="0" autoLine="0" autoPict="0">
                <anchor moveWithCells="1">
                  <from>
                    <xdr:col>0</xdr:col>
                    <xdr:colOff>0</xdr:colOff>
                    <xdr:row>72</xdr:row>
                    <xdr:rowOff>161925</xdr:rowOff>
                  </from>
                  <to>
                    <xdr:col>2</xdr:col>
                    <xdr:colOff>66675</xdr:colOff>
                    <xdr:row>74</xdr:row>
                    <xdr:rowOff>9525</xdr:rowOff>
                  </to>
                </anchor>
              </controlPr>
            </control>
          </mc:Choice>
        </mc:AlternateContent>
        <mc:AlternateContent xmlns:mc="http://schemas.openxmlformats.org/markup-compatibility/2006">
          <mc:Choice Requires="x14">
            <control shapeId="112646" r:id="rId8" name="Check Box 6">
              <controlPr defaultSize="0" autoFill="0" autoLine="0" autoPict="0">
                <anchor moveWithCells="1">
                  <from>
                    <xdr:col>0</xdr:col>
                    <xdr:colOff>0</xdr:colOff>
                    <xdr:row>73</xdr:row>
                    <xdr:rowOff>161925</xdr:rowOff>
                  </from>
                  <to>
                    <xdr:col>2</xdr:col>
                    <xdr:colOff>66675</xdr:colOff>
                    <xdr:row>75</xdr:row>
                    <xdr:rowOff>9525</xdr:rowOff>
                  </to>
                </anchor>
              </controlPr>
            </control>
          </mc:Choice>
        </mc:AlternateContent>
        <mc:AlternateContent xmlns:mc="http://schemas.openxmlformats.org/markup-compatibility/2006">
          <mc:Choice Requires="x14">
            <control shapeId="112647" r:id="rId9" name="Check Box 7">
              <controlPr defaultSize="0" autoFill="0" autoLine="0" autoPict="0">
                <anchor moveWithCells="1">
                  <from>
                    <xdr:col>0</xdr:col>
                    <xdr:colOff>0</xdr:colOff>
                    <xdr:row>74</xdr:row>
                    <xdr:rowOff>161925</xdr:rowOff>
                  </from>
                  <to>
                    <xdr:col>6</xdr:col>
                    <xdr:colOff>104775</xdr:colOff>
                    <xdr:row>76</xdr:row>
                    <xdr:rowOff>0</xdr:rowOff>
                  </to>
                </anchor>
              </controlPr>
            </control>
          </mc:Choice>
        </mc:AlternateContent>
        <mc:AlternateContent xmlns:mc="http://schemas.openxmlformats.org/markup-compatibility/2006">
          <mc:Choice Requires="x14">
            <control shapeId="112648" r:id="rId10" name="Check Box 8">
              <controlPr defaultSize="0" autoFill="0" autoLine="0" autoPict="0">
                <anchor moveWithCells="1">
                  <from>
                    <xdr:col>0</xdr:col>
                    <xdr:colOff>0</xdr:colOff>
                    <xdr:row>75</xdr:row>
                    <xdr:rowOff>171450</xdr:rowOff>
                  </from>
                  <to>
                    <xdr:col>6</xdr:col>
                    <xdr:colOff>571500</xdr:colOff>
                    <xdr:row>77</xdr:row>
                    <xdr:rowOff>0</xdr:rowOff>
                  </to>
                </anchor>
              </controlPr>
            </control>
          </mc:Choice>
        </mc:AlternateContent>
        <mc:AlternateContent xmlns:mc="http://schemas.openxmlformats.org/markup-compatibility/2006">
          <mc:Choice Requires="x14">
            <control shapeId="112649" r:id="rId11" name="Check Box 9">
              <controlPr defaultSize="0" autoFill="0" autoLine="0" autoPict="0">
                <anchor moveWithCells="1">
                  <from>
                    <xdr:col>0</xdr:col>
                    <xdr:colOff>0</xdr:colOff>
                    <xdr:row>69</xdr:row>
                    <xdr:rowOff>0</xdr:rowOff>
                  </from>
                  <to>
                    <xdr:col>5</xdr:col>
                    <xdr:colOff>295275</xdr:colOff>
                    <xdr:row>70</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929EF-59E5-4F53-9EEE-3D7AFEC50E51}">
  <sheetPr codeName="Sheet10">
    <tabColor theme="8" tint="0.59999389629810485"/>
    <pageSetUpPr fitToPage="1"/>
  </sheetPr>
  <dimension ref="A1:N48"/>
  <sheetViews>
    <sheetView zoomScaleNormal="100" workbookViewId="0">
      <selection activeCell="A5" sqref="A5:C5"/>
    </sheetView>
  </sheetViews>
  <sheetFormatPr defaultRowHeight="15"/>
  <cols>
    <col min="1" max="3" width="11.85546875" customWidth="1"/>
    <col min="4" max="4" width="16.42578125" customWidth="1"/>
    <col min="5" max="5" width="17.140625" customWidth="1"/>
    <col min="6" max="6" width="19.85546875" customWidth="1"/>
    <col min="7" max="7" width="25.28515625" customWidth="1"/>
  </cols>
  <sheetData>
    <row r="1" spans="1:14" ht="15.75" thickBot="1">
      <c r="A1" s="117" t="s">
        <v>61</v>
      </c>
      <c r="B1" s="251"/>
      <c r="C1" s="1277">
        <f>'Budget Summary'!A9</f>
        <v>0</v>
      </c>
      <c r="D1" s="1207"/>
      <c r="E1" s="1207"/>
      <c r="F1" s="118" t="s">
        <v>595</v>
      </c>
      <c r="G1" s="119">
        <f>'Budget Summary'!G9</f>
        <v>0</v>
      </c>
      <c r="N1" s="360"/>
    </row>
    <row r="2" spans="1:14" ht="16.5" thickBot="1">
      <c r="A2" s="1278" t="s">
        <v>738</v>
      </c>
      <c r="B2" s="1279"/>
      <c r="C2" s="1279"/>
      <c r="D2" s="1279"/>
      <c r="E2" s="1279"/>
      <c r="F2" s="1279"/>
      <c r="G2" s="1280"/>
    </row>
    <row r="3" spans="1:14" ht="58.5" customHeight="1" thickBot="1">
      <c r="A3" s="1281" t="s">
        <v>825</v>
      </c>
      <c r="B3" s="1282"/>
      <c r="C3" s="1282"/>
      <c r="D3" s="1282"/>
      <c r="E3" s="1282"/>
      <c r="F3" s="1282"/>
      <c r="G3" s="1283"/>
    </row>
    <row r="4" spans="1:14" ht="72" customHeight="1" thickBot="1">
      <c r="A4" s="1289" t="s">
        <v>465</v>
      </c>
      <c r="B4" s="1290"/>
      <c r="C4" s="1291"/>
      <c r="D4" s="361" t="s">
        <v>466</v>
      </c>
      <c r="E4" s="361" t="s">
        <v>467</v>
      </c>
      <c r="F4" s="361" t="s">
        <v>468</v>
      </c>
      <c r="G4" s="362" t="s">
        <v>469</v>
      </c>
    </row>
    <row r="5" spans="1:14">
      <c r="A5" s="1292"/>
      <c r="B5" s="1293"/>
      <c r="C5" s="1293"/>
      <c r="D5" s="161"/>
      <c r="E5" s="363"/>
      <c r="F5" s="163" t="str">
        <f>IF(D5&lt;1,"",D5*E5)</f>
        <v/>
      </c>
      <c r="G5" s="167"/>
    </row>
    <row r="6" spans="1:14">
      <c r="A6" s="1294"/>
      <c r="B6" s="1295"/>
      <c r="C6" s="1295"/>
      <c r="D6" s="170"/>
      <c r="E6" s="364"/>
      <c r="F6" s="172" t="str">
        <f t="shared" ref="F6:F20" si="0">IF(D6&lt;1,"",D6*E6)</f>
        <v/>
      </c>
      <c r="G6" s="175"/>
    </row>
    <row r="7" spans="1:14">
      <c r="A7" s="1294"/>
      <c r="B7" s="1295"/>
      <c r="C7" s="1295"/>
      <c r="D7" s="170"/>
      <c r="E7" s="364"/>
      <c r="F7" s="172" t="str">
        <f t="shared" si="0"/>
        <v/>
      </c>
      <c r="G7" s="175"/>
    </row>
    <row r="8" spans="1:14">
      <c r="A8" s="1296"/>
      <c r="B8" s="1297"/>
      <c r="C8" s="1298"/>
      <c r="D8" s="170"/>
      <c r="E8" s="364"/>
      <c r="F8" s="172" t="str">
        <f t="shared" si="0"/>
        <v/>
      </c>
      <c r="G8" s="175"/>
    </row>
    <row r="9" spans="1:14">
      <c r="A9" s="1296"/>
      <c r="B9" s="1297"/>
      <c r="C9" s="1298"/>
      <c r="D9" s="170"/>
      <c r="E9" s="364"/>
      <c r="F9" s="172" t="str">
        <f t="shared" si="0"/>
        <v/>
      </c>
      <c r="G9" s="175"/>
    </row>
    <row r="10" spans="1:14">
      <c r="A10" s="1296"/>
      <c r="B10" s="1297"/>
      <c r="C10" s="1298"/>
      <c r="D10" s="170"/>
      <c r="E10" s="364"/>
      <c r="F10" s="172" t="str">
        <f t="shared" si="0"/>
        <v/>
      </c>
      <c r="G10" s="175"/>
    </row>
    <row r="11" spans="1:14">
      <c r="A11" s="1296"/>
      <c r="B11" s="1297"/>
      <c r="C11" s="1298"/>
      <c r="D11" s="170"/>
      <c r="E11" s="364"/>
      <c r="F11" s="172" t="str">
        <f t="shared" si="0"/>
        <v/>
      </c>
      <c r="G11" s="175"/>
    </row>
    <row r="12" spans="1:14">
      <c r="A12" s="1296"/>
      <c r="B12" s="1297"/>
      <c r="C12" s="1298"/>
      <c r="D12" s="170"/>
      <c r="E12" s="364"/>
      <c r="F12" s="172" t="str">
        <f t="shared" si="0"/>
        <v/>
      </c>
      <c r="G12" s="175"/>
    </row>
    <row r="13" spans="1:14">
      <c r="A13" s="1299"/>
      <c r="B13" s="1200"/>
      <c r="C13" s="1201"/>
      <c r="D13" s="170"/>
      <c r="E13" s="364"/>
      <c r="F13" s="172" t="str">
        <f t="shared" si="0"/>
        <v/>
      </c>
      <c r="G13" s="175"/>
    </row>
    <row r="14" spans="1:14">
      <c r="A14" s="1299"/>
      <c r="B14" s="1200"/>
      <c r="C14" s="1201"/>
      <c r="D14" s="170"/>
      <c r="E14" s="364"/>
      <c r="F14" s="172" t="str">
        <f t="shared" si="0"/>
        <v/>
      </c>
      <c r="G14" s="175"/>
    </row>
    <row r="15" spans="1:14">
      <c r="A15" s="1299"/>
      <c r="B15" s="1200"/>
      <c r="C15" s="1201"/>
      <c r="D15" s="170"/>
      <c r="E15" s="364"/>
      <c r="F15" s="172" t="str">
        <f t="shared" si="0"/>
        <v/>
      </c>
      <c r="G15" s="175"/>
    </row>
    <row r="16" spans="1:14">
      <c r="A16" s="1299"/>
      <c r="B16" s="1200"/>
      <c r="C16" s="1201"/>
      <c r="D16" s="170"/>
      <c r="E16" s="364"/>
      <c r="F16" s="172" t="str">
        <f t="shared" si="0"/>
        <v/>
      </c>
      <c r="G16" s="175"/>
    </row>
    <row r="17" spans="1:7">
      <c r="A17" s="1299"/>
      <c r="B17" s="1200"/>
      <c r="C17" s="1201"/>
      <c r="D17" s="170"/>
      <c r="E17" s="364"/>
      <c r="F17" s="172" t="str">
        <f t="shared" si="0"/>
        <v/>
      </c>
      <c r="G17" s="175"/>
    </row>
    <row r="18" spans="1:7">
      <c r="A18" s="1299"/>
      <c r="B18" s="1200"/>
      <c r="C18" s="1201"/>
      <c r="D18" s="170"/>
      <c r="E18" s="364"/>
      <c r="F18" s="172" t="str">
        <f t="shared" si="0"/>
        <v/>
      </c>
      <c r="G18" s="175"/>
    </row>
    <row r="19" spans="1:7">
      <c r="A19" s="1299"/>
      <c r="B19" s="1200"/>
      <c r="C19" s="1201"/>
      <c r="D19" s="170"/>
      <c r="E19" s="364"/>
      <c r="F19" s="172" t="str">
        <f t="shared" si="0"/>
        <v/>
      </c>
      <c r="G19" s="175"/>
    </row>
    <row r="20" spans="1:7" ht="15.75" thickBot="1">
      <c r="A20" s="1306"/>
      <c r="B20" s="1307"/>
      <c r="C20" s="1308"/>
      <c r="D20" s="365"/>
      <c r="E20" s="366"/>
      <c r="F20" s="367" t="str">
        <f t="shared" si="0"/>
        <v/>
      </c>
      <c r="G20" s="185"/>
    </row>
    <row r="21" spans="1:7" ht="15.75" thickBot="1">
      <c r="A21" s="276"/>
      <c r="B21" s="288"/>
      <c r="C21" s="288"/>
      <c r="D21" s="368"/>
      <c r="E21" s="289" t="s">
        <v>470</v>
      </c>
      <c r="F21" s="369">
        <f>SUM(F5:F20)</f>
        <v>0</v>
      </c>
      <c r="G21" s="369">
        <f>SUM(G5:G20)</f>
        <v>0</v>
      </c>
    </row>
    <row r="22" spans="1:7">
      <c r="A22" s="71"/>
      <c r="G22" s="70"/>
    </row>
    <row r="23" spans="1:7" ht="15.75" thickBot="1">
      <c r="A23" s="370" t="s">
        <v>117</v>
      </c>
      <c r="B23" s="371"/>
      <c r="C23" s="371"/>
      <c r="D23" s="371"/>
      <c r="E23" s="371"/>
      <c r="F23" s="371"/>
      <c r="G23" s="372"/>
    </row>
    <row r="24" spans="1:7">
      <c r="A24" s="1309" t="s">
        <v>471</v>
      </c>
      <c r="B24" s="1310"/>
      <c r="C24" s="1310"/>
      <c r="D24" s="1310"/>
      <c r="E24" s="1310"/>
      <c r="F24" s="1310"/>
      <c r="G24" s="1311"/>
    </row>
    <row r="25" spans="1:7">
      <c r="A25" s="1312"/>
      <c r="B25" s="1313"/>
      <c r="C25" s="1313"/>
      <c r="D25" s="1313"/>
      <c r="E25" s="1313"/>
      <c r="F25" s="1313"/>
      <c r="G25" s="1314"/>
    </row>
    <row r="26" spans="1:7">
      <c r="A26" s="1312"/>
      <c r="B26" s="1313"/>
      <c r="C26" s="1313"/>
      <c r="D26" s="1313"/>
      <c r="E26" s="1313"/>
      <c r="F26" s="1313"/>
      <c r="G26" s="1314"/>
    </row>
    <row r="27" spans="1:7">
      <c r="A27" s="1312"/>
      <c r="B27" s="1313"/>
      <c r="C27" s="1313"/>
      <c r="D27" s="1313"/>
      <c r="E27" s="1313"/>
      <c r="F27" s="1313"/>
      <c r="G27" s="1314"/>
    </row>
    <row r="28" spans="1:7" ht="15.75" thickBot="1">
      <c r="A28" s="1312"/>
      <c r="B28" s="1313"/>
      <c r="C28" s="1313"/>
      <c r="D28" s="1313"/>
      <c r="E28" s="1313"/>
      <c r="F28" s="1313"/>
      <c r="G28" s="1314"/>
    </row>
    <row r="29" spans="1:7">
      <c r="A29" s="254"/>
      <c r="B29" s="241"/>
      <c r="C29" s="241"/>
      <c r="D29" s="241"/>
      <c r="E29" s="241"/>
      <c r="F29" s="241"/>
      <c r="G29" s="242"/>
    </row>
    <row r="30" spans="1:7">
      <c r="A30" s="71"/>
      <c r="G30" s="70"/>
    </row>
    <row r="31" spans="1:7">
      <c r="A31" s="1142" t="s">
        <v>755</v>
      </c>
      <c r="B31" s="1260"/>
      <c r="C31" s="1260"/>
      <c r="D31" s="1260"/>
      <c r="E31" s="1260"/>
      <c r="F31" s="1260"/>
      <c r="G31" s="1261"/>
    </row>
    <row r="32" spans="1:7">
      <c r="A32" s="188" t="s">
        <v>110</v>
      </c>
      <c r="B32" s="125"/>
      <c r="C32" s="125"/>
      <c r="D32" s="125"/>
      <c r="E32" s="125"/>
      <c r="F32" s="125"/>
      <c r="G32" s="126"/>
    </row>
    <row r="33" spans="1:11" ht="59.45" customHeight="1">
      <c r="A33" s="253">
        <v>1</v>
      </c>
      <c r="B33" s="1232" t="s">
        <v>826</v>
      </c>
      <c r="C33" s="1232"/>
      <c r="D33" s="1232"/>
      <c r="E33" s="1232"/>
      <c r="F33" s="1232"/>
      <c r="G33" s="1266"/>
    </row>
    <row r="34" spans="1:11">
      <c r="A34" s="253">
        <v>2</v>
      </c>
      <c r="B34" s="318" t="s">
        <v>463</v>
      </c>
      <c r="C34" s="318"/>
      <c r="D34" s="189"/>
      <c r="E34" s="373"/>
      <c r="F34" s="373"/>
      <c r="G34" s="374"/>
    </row>
    <row r="35" spans="1:11" ht="31.15" customHeight="1">
      <c r="A35" s="253">
        <v>3</v>
      </c>
      <c r="B35" s="1232" t="s">
        <v>775</v>
      </c>
      <c r="C35" s="1232"/>
      <c r="D35" s="1232"/>
      <c r="E35" s="1232"/>
      <c r="F35" s="1232"/>
      <c r="G35" s="1266"/>
    </row>
    <row r="36" spans="1:11">
      <c r="A36" s="253">
        <v>4</v>
      </c>
      <c r="B36" s="194" t="s">
        <v>472</v>
      </c>
      <c r="C36" s="194"/>
      <c r="D36" s="189"/>
      <c r="E36" s="189"/>
      <c r="F36" s="189"/>
      <c r="G36" s="190"/>
    </row>
    <row r="37" spans="1:11" ht="15" customHeight="1">
      <c r="A37" s="71"/>
      <c r="E37" s="189"/>
      <c r="F37" s="189"/>
      <c r="G37" s="190"/>
    </row>
    <row r="38" spans="1:11">
      <c r="A38" s="123" t="s">
        <v>473</v>
      </c>
      <c r="C38" s="194"/>
      <c r="D38" s="189"/>
      <c r="E38" s="318"/>
      <c r="F38" s="318"/>
      <c r="G38" s="375"/>
    </row>
    <row r="39" spans="1:11">
      <c r="A39" s="370"/>
      <c r="B39" s="371"/>
      <c r="C39" s="371"/>
      <c r="G39" s="70"/>
    </row>
    <row r="40" spans="1:11">
      <c r="A40" s="1300" t="s">
        <v>886</v>
      </c>
      <c r="B40" s="1301"/>
      <c r="C40" s="1301"/>
      <c r="D40" s="1301"/>
      <c r="E40" s="1301"/>
      <c r="F40" s="1301"/>
      <c r="G40" s="1302"/>
    </row>
    <row r="41" spans="1:11" ht="22.5" customHeight="1">
      <c r="A41" s="71"/>
      <c r="B41" s="1284"/>
      <c r="C41" s="1284"/>
      <c r="D41" s="1284"/>
      <c r="E41" s="1284"/>
      <c r="F41" s="1284"/>
      <c r="G41" s="1285"/>
    </row>
    <row r="42" spans="1:11" ht="17.25" customHeight="1">
      <c r="A42" s="1303" t="s">
        <v>887</v>
      </c>
      <c r="B42" s="1304"/>
      <c r="C42" s="1304"/>
      <c r="D42" s="1304"/>
      <c r="E42" s="1304"/>
      <c r="F42" s="1304"/>
      <c r="G42" s="1305"/>
    </row>
    <row r="43" spans="1:11" ht="14.25" customHeight="1">
      <c r="A43" s="1270"/>
      <c r="B43" s="1268"/>
      <c r="C43" s="1268"/>
      <c r="D43" s="1268"/>
      <c r="E43" s="1268"/>
      <c r="F43" s="803"/>
      <c r="G43" s="804"/>
    </row>
    <row r="44" spans="1:11" ht="15.75" customHeight="1">
      <c r="A44" s="71"/>
      <c r="B44" s="803"/>
      <c r="C44" s="803"/>
      <c r="D44" s="803"/>
      <c r="E44" s="803"/>
      <c r="F44" s="803"/>
      <c r="G44" s="804"/>
    </row>
    <row r="45" spans="1:11">
      <c r="A45" s="71"/>
      <c r="B45" s="716"/>
      <c r="C45" s="716"/>
      <c r="D45" s="716"/>
      <c r="E45" s="716"/>
      <c r="F45" s="716"/>
      <c r="G45" s="717"/>
    </row>
    <row r="46" spans="1:11" ht="15.75" thickBot="1">
      <c r="A46" s="1286" t="s">
        <v>148</v>
      </c>
      <c r="B46" s="1287"/>
      <c r="C46" s="1287"/>
      <c r="D46" s="1287"/>
      <c r="E46" s="1287"/>
      <c r="F46" s="1287"/>
      <c r="G46" s="1288"/>
    </row>
    <row r="47" spans="1:11" s="376" customFormat="1" ht="12.75" thickBot="1">
      <c r="A47" s="739" t="s">
        <v>738</v>
      </c>
      <c r="B47" s="617"/>
      <c r="C47" s="617"/>
      <c r="D47" s="617"/>
      <c r="E47" s="617"/>
      <c r="F47" s="617"/>
      <c r="G47" s="618"/>
      <c r="H47" s="207"/>
      <c r="I47" s="207"/>
      <c r="J47" s="207"/>
      <c r="K47" s="207"/>
    </row>
    <row r="48" spans="1:11" s="376" customFormat="1" ht="15" customHeight="1" thickBot="1">
      <c r="A48" s="607" t="s">
        <v>723</v>
      </c>
      <c r="B48" s="619"/>
      <c r="C48" s="619"/>
      <c r="D48" s="619"/>
      <c r="E48" s="619"/>
      <c r="F48" s="619"/>
      <c r="G48" s="608" t="s">
        <v>918</v>
      </c>
    </row>
  </sheetData>
  <sheetProtection algorithmName="SHA-512" hashValue="O+6wlGQIjbMuVWmvqFv0XvwItMfR6vlEZ8P+A9PWeRSrpuFUQqL7I5WfRc9F4nRJASdkcdkRgxPi6aY44bn0Wg==" saltValue="g2jIEsXd0UdMu0IMd0b8CQ==" spinCount="100000" sheet="1" objects="1" scenarios="1"/>
  <mergeCells count="29">
    <mergeCell ref="A40:G40"/>
    <mergeCell ref="A42:G42"/>
    <mergeCell ref="A43:E43"/>
    <mergeCell ref="A20:C20"/>
    <mergeCell ref="A24:G28"/>
    <mergeCell ref="B33:G33"/>
    <mergeCell ref="A31:G31"/>
    <mergeCell ref="B35:G35"/>
    <mergeCell ref="A15:C15"/>
    <mergeCell ref="A16:C16"/>
    <mergeCell ref="A17:C17"/>
    <mergeCell ref="A18:C18"/>
    <mergeCell ref="A19:C19"/>
    <mergeCell ref="C1:E1"/>
    <mergeCell ref="A2:G2"/>
    <mergeCell ref="A3:G3"/>
    <mergeCell ref="B41:G41"/>
    <mergeCell ref="A46:G46"/>
    <mergeCell ref="A4:C4"/>
    <mergeCell ref="A5:C5"/>
    <mergeCell ref="A6:C6"/>
    <mergeCell ref="A7:C7"/>
    <mergeCell ref="A8:C8"/>
    <mergeCell ref="A9:C9"/>
    <mergeCell ref="A10:C10"/>
    <mergeCell ref="A11:C11"/>
    <mergeCell ref="A12:C12"/>
    <mergeCell ref="A13:C13"/>
    <mergeCell ref="A14:C14"/>
  </mergeCells>
  <printOptions horizontalCentered="1"/>
  <pageMargins left="0.5" right="0.5" top="0.75" bottom="0.75" header="0.3" footer="0.3"/>
  <pageSetup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0</xdr:col>
                    <xdr:colOff>47625</xdr:colOff>
                    <xdr:row>40</xdr:row>
                    <xdr:rowOff>38100</xdr:rowOff>
                  </from>
                  <to>
                    <xdr:col>6</xdr:col>
                    <xdr:colOff>1400175</xdr:colOff>
                    <xdr:row>40</xdr:row>
                    <xdr:rowOff>238125</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0</xdr:col>
                    <xdr:colOff>47625</xdr:colOff>
                    <xdr:row>41</xdr:row>
                    <xdr:rowOff>161925</xdr:rowOff>
                  </from>
                  <to>
                    <xdr:col>3</xdr:col>
                    <xdr:colOff>485775</xdr:colOff>
                    <xdr:row>43</xdr:row>
                    <xdr:rowOff>47625</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0</xdr:col>
                    <xdr:colOff>47625</xdr:colOff>
                    <xdr:row>42</xdr:row>
                    <xdr:rowOff>142875</xdr:rowOff>
                  </from>
                  <to>
                    <xdr:col>6</xdr:col>
                    <xdr:colOff>1504950</xdr:colOff>
                    <xdr:row>44</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8CDA7-FA8A-4380-A6A2-37FE3265339C}">
  <sheetPr codeName="Sheet11">
    <tabColor theme="8" tint="0.59999389629810485"/>
    <pageSetUpPr fitToPage="1"/>
  </sheetPr>
  <dimension ref="A1:N49"/>
  <sheetViews>
    <sheetView zoomScaleNormal="100" workbookViewId="0">
      <selection activeCell="A5" sqref="A5:C5"/>
    </sheetView>
  </sheetViews>
  <sheetFormatPr defaultRowHeight="15"/>
  <cols>
    <col min="4" max="4" width="16" customWidth="1"/>
    <col min="5" max="5" width="15.5703125" customWidth="1"/>
    <col min="6" max="6" width="15.42578125" customWidth="1"/>
    <col min="7" max="7" width="10.85546875" customWidth="1"/>
    <col min="8" max="8" width="15.140625" customWidth="1"/>
    <col min="9" max="9" width="15.85546875" customWidth="1"/>
    <col min="10" max="10" width="17.42578125" customWidth="1"/>
  </cols>
  <sheetData>
    <row r="1" spans="1:14" ht="15.75" thickBot="1">
      <c r="A1" s="117" t="s">
        <v>61</v>
      </c>
      <c r="B1" s="251"/>
      <c r="C1" s="251"/>
      <c r="D1" s="1277">
        <f>'Budget Summary'!A9</f>
        <v>0</v>
      </c>
      <c r="E1" s="1207"/>
      <c r="F1" s="1207"/>
      <c r="G1" s="1207"/>
      <c r="H1" s="1207"/>
      <c r="I1" s="118" t="s">
        <v>544</v>
      </c>
      <c r="J1" s="119">
        <f>'Budget Summary'!G9</f>
        <v>0</v>
      </c>
      <c r="N1" s="360"/>
    </row>
    <row r="2" spans="1:14" ht="16.5" thickBot="1">
      <c r="A2" s="1323" t="s">
        <v>639</v>
      </c>
      <c r="B2" s="1324"/>
      <c r="C2" s="1324"/>
      <c r="D2" s="1324"/>
      <c r="E2" s="1324"/>
      <c r="F2" s="1324"/>
      <c r="G2" s="1324"/>
      <c r="H2" s="1324"/>
      <c r="I2" s="1324"/>
      <c r="J2" s="1325"/>
    </row>
    <row r="3" spans="1:14" s="217" customFormat="1" ht="50.45" customHeight="1" thickBot="1">
      <c r="A3" s="1223" t="s">
        <v>827</v>
      </c>
      <c r="B3" s="1224"/>
      <c r="C3" s="1224"/>
      <c r="D3" s="1224"/>
      <c r="E3" s="1224"/>
      <c r="F3" s="1224"/>
      <c r="G3" s="1224"/>
      <c r="H3" s="1224"/>
      <c r="I3" s="1224"/>
      <c r="J3" s="1225"/>
    </row>
    <row r="4" spans="1:14" s="217" customFormat="1" ht="60.75" thickBot="1">
      <c r="A4" s="1289" t="s">
        <v>474</v>
      </c>
      <c r="B4" s="1290"/>
      <c r="C4" s="1291"/>
      <c r="D4" s="377" t="s">
        <v>475</v>
      </c>
      <c r="E4" s="361" t="s">
        <v>476</v>
      </c>
      <c r="F4" s="361" t="s">
        <v>477</v>
      </c>
      <c r="G4" s="361" t="s">
        <v>478</v>
      </c>
      <c r="H4" s="361" t="s">
        <v>828</v>
      </c>
      <c r="I4" s="361" t="s">
        <v>479</v>
      </c>
      <c r="J4" s="362" t="s">
        <v>480</v>
      </c>
    </row>
    <row r="5" spans="1:14">
      <c r="A5" s="1326"/>
      <c r="B5" s="1327"/>
      <c r="C5" s="1328"/>
      <c r="D5" s="378"/>
      <c r="E5" s="379"/>
      <c r="F5" s="161"/>
      <c r="G5" s="164"/>
      <c r="H5" s="363"/>
      <c r="I5" s="163" t="str">
        <f>IF(F5&lt;1,"",F5*G5*H5)</f>
        <v/>
      </c>
      <c r="J5" s="167"/>
    </row>
    <row r="6" spans="1:14">
      <c r="A6" s="1217"/>
      <c r="B6" s="1318"/>
      <c r="C6" s="1218"/>
      <c r="D6" s="380"/>
      <c r="E6" s="231"/>
      <c r="F6" s="381"/>
      <c r="G6" s="308"/>
      <c r="H6" s="257"/>
      <c r="I6" s="172" t="str">
        <f t="shared" ref="I6:I15" si="0">IF(F6&lt;1,"",F6*G6*H6)</f>
        <v/>
      </c>
      <c r="J6" s="258"/>
    </row>
    <row r="7" spans="1:14" ht="14.45" customHeight="1">
      <c r="A7" s="1217"/>
      <c r="B7" s="1318"/>
      <c r="C7" s="1218"/>
      <c r="D7" s="380"/>
      <c r="E7" s="231"/>
      <c r="F7" s="381"/>
      <c r="G7" s="308"/>
      <c r="H7" s="257"/>
      <c r="I7" s="172" t="str">
        <f t="shared" si="0"/>
        <v/>
      </c>
      <c r="J7" s="258"/>
    </row>
    <row r="8" spans="1:14" ht="14.45" customHeight="1">
      <c r="A8" s="1217"/>
      <c r="B8" s="1318"/>
      <c r="C8" s="1218"/>
      <c r="D8" s="380"/>
      <c r="E8" s="231"/>
      <c r="F8" s="381"/>
      <c r="G8" s="308"/>
      <c r="H8" s="257"/>
      <c r="I8" s="172" t="str">
        <f t="shared" si="0"/>
        <v/>
      </c>
      <c r="J8" s="258"/>
    </row>
    <row r="9" spans="1:14" ht="14.45" customHeight="1">
      <c r="A9" s="1217"/>
      <c r="B9" s="1318"/>
      <c r="C9" s="1218"/>
      <c r="D9" s="380"/>
      <c r="E9" s="231"/>
      <c r="F9" s="381"/>
      <c r="G9" s="308"/>
      <c r="H9" s="257"/>
      <c r="I9" s="172" t="str">
        <f t="shared" si="0"/>
        <v/>
      </c>
      <c r="J9" s="258"/>
    </row>
    <row r="10" spans="1:14" ht="14.45" customHeight="1">
      <c r="A10" s="1217"/>
      <c r="B10" s="1318"/>
      <c r="C10" s="1218"/>
      <c r="D10" s="380"/>
      <c r="E10" s="231"/>
      <c r="F10" s="381"/>
      <c r="G10" s="308"/>
      <c r="H10" s="257"/>
      <c r="I10" s="172" t="str">
        <f t="shared" si="0"/>
        <v/>
      </c>
      <c r="J10" s="258"/>
    </row>
    <row r="11" spans="1:14" ht="14.45" customHeight="1">
      <c r="A11" s="1217"/>
      <c r="B11" s="1318"/>
      <c r="C11" s="1218"/>
      <c r="D11" s="380"/>
      <c r="E11" s="231"/>
      <c r="F11" s="381"/>
      <c r="G11" s="308"/>
      <c r="H11" s="257"/>
      <c r="I11" s="172" t="str">
        <f t="shared" si="0"/>
        <v/>
      </c>
      <c r="J11" s="258"/>
    </row>
    <row r="12" spans="1:14" ht="14.45" customHeight="1">
      <c r="A12" s="1217"/>
      <c r="B12" s="1318"/>
      <c r="C12" s="1218"/>
      <c r="D12" s="380"/>
      <c r="E12" s="231"/>
      <c r="F12" s="381"/>
      <c r="G12" s="308"/>
      <c r="H12" s="257"/>
      <c r="I12" s="172" t="str">
        <f t="shared" si="0"/>
        <v/>
      </c>
      <c r="J12" s="258"/>
    </row>
    <row r="13" spans="1:14" ht="14.45" customHeight="1">
      <c r="A13" s="1217"/>
      <c r="B13" s="1318"/>
      <c r="C13" s="1218"/>
      <c r="D13" s="380"/>
      <c r="E13" s="231"/>
      <c r="F13" s="381"/>
      <c r="G13" s="308"/>
      <c r="H13" s="257"/>
      <c r="I13" s="172" t="str">
        <f t="shared" si="0"/>
        <v/>
      </c>
      <c r="J13" s="258"/>
    </row>
    <row r="14" spans="1:14" ht="14.45" customHeight="1">
      <c r="A14" s="1217"/>
      <c r="B14" s="1318"/>
      <c r="C14" s="1218"/>
      <c r="D14" s="380"/>
      <c r="E14" s="231"/>
      <c r="F14" s="381"/>
      <c r="G14" s="308"/>
      <c r="H14" s="257"/>
      <c r="I14" s="172" t="str">
        <f t="shared" si="0"/>
        <v/>
      </c>
      <c r="J14" s="258"/>
    </row>
    <row r="15" spans="1:14" ht="15" customHeight="1" thickBot="1">
      <c r="A15" s="1219"/>
      <c r="B15" s="1329"/>
      <c r="C15" s="1220"/>
      <c r="D15" s="382"/>
      <c r="E15" s="234"/>
      <c r="F15" s="180"/>
      <c r="G15" s="313"/>
      <c r="H15" s="286"/>
      <c r="I15" s="367" t="str">
        <f t="shared" si="0"/>
        <v/>
      </c>
      <c r="J15" s="287"/>
    </row>
    <row r="16" spans="1:14" ht="15.75" thickBot="1">
      <c r="A16" s="276"/>
      <c r="B16" s="288"/>
      <c r="C16" s="288"/>
      <c r="D16" s="289"/>
      <c r="E16" s="289"/>
      <c r="F16" s="289"/>
      <c r="G16" s="289"/>
      <c r="H16" s="289" t="s">
        <v>470</v>
      </c>
      <c r="I16" s="383">
        <f>SUM(I5:I15)</f>
        <v>0</v>
      </c>
      <c r="J16" s="369">
        <f>SUM(J5:J15)</f>
        <v>0</v>
      </c>
    </row>
    <row r="17" spans="1:10">
      <c r="A17" s="71"/>
      <c r="J17" s="70"/>
    </row>
    <row r="18" spans="1:10" ht="15.75" thickBot="1">
      <c r="A18" s="370" t="s">
        <v>117</v>
      </c>
      <c r="B18" s="371"/>
      <c r="C18" s="371"/>
      <c r="D18" s="371"/>
      <c r="E18" s="371"/>
      <c r="F18" s="371"/>
      <c r="G18" s="371"/>
      <c r="H18" s="371"/>
      <c r="I18" s="371"/>
      <c r="J18" s="372"/>
    </row>
    <row r="19" spans="1:10">
      <c r="A19" s="1309" t="s">
        <v>481</v>
      </c>
      <c r="B19" s="1310"/>
      <c r="C19" s="1310"/>
      <c r="D19" s="1310"/>
      <c r="E19" s="1310"/>
      <c r="F19" s="1310"/>
      <c r="G19" s="1310"/>
      <c r="H19" s="1310"/>
      <c r="I19" s="1310"/>
      <c r="J19" s="1311"/>
    </row>
    <row r="20" spans="1:10">
      <c r="A20" s="1312"/>
      <c r="B20" s="1313"/>
      <c r="C20" s="1313"/>
      <c r="D20" s="1313"/>
      <c r="E20" s="1313"/>
      <c r="F20" s="1313"/>
      <c r="G20" s="1313"/>
      <c r="H20" s="1313"/>
      <c r="I20" s="1313"/>
      <c r="J20" s="1314"/>
    </row>
    <row r="21" spans="1:10">
      <c r="A21" s="1312"/>
      <c r="B21" s="1313"/>
      <c r="C21" s="1313"/>
      <c r="D21" s="1313"/>
      <c r="E21" s="1313"/>
      <c r="F21" s="1313"/>
      <c r="G21" s="1313"/>
      <c r="H21" s="1313"/>
      <c r="I21" s="1313"/>
      <c r="J21" s="1314"/>
    </row>
    <row r="22" spans="1:10">
      <c r="A22" s="1312"/>
      <c r="B22" s="1313"/>
      <c r="C22" s="1313"/>
      <c r="D22" s="1313"/>
      <c r="E22" s="1313"/>
      <c r="F22" s="1313"/>
      <c r="G22" s="1313"/>
      <c r="H22" s="1313"/>
      <c r="I22" s="1313"/>
      <c r="J22" s="1314"/>
    </row>
    <row r="23" spans="1:10" ht="15.75" thickBot="1">
      <c r="A23" s="1312"/>
      <c r="B23" s="1313"/>
      <c r="C23" s="1313"/>
      <c r="D23" s="1313"/>
      <c r="E23" s="1313"/>
      <c r="F23" s="1313"/>
      <c r="G23" s="1313"/>
      <c r="H23" s="1313"/>
      <c r="I23" s="1313"/>
      <c r="J23" s="1314"/>
    </row>
    <row r="24" spans="1:10">
      <c r="A24" s="254"/>
      <c r="B24" s="241"/>
      <c r="C24" s="241"/>
      <c r="D24" s="241"/>
      <c r="E24" s="241"/>
      <c r="F24" s="241"/>
      <c r="G24" s="241"/>
      <c r="H24" s="241"/>
      <c r="I24" s="241"/>
      <c r="J24" s="242"/>
    </row>
    <row r="25" spans="1:10">
      <c r="A25" s="1142" t="s">
        <v>756</v>
      </c>
      <c r="B25" s="1260"/>
      <c r="C25" s="1260"/>
      <c r="D25" s="1260"/>
      <c r="E25" s="1260"/>
      <c r="F25" s="1260"/>
      <c r="G25" s="1260"/>
      <c r="H25" s="1260"/>
      <c r="I25" s="1260"/>
      <c r="J25" s="1261"/>
    </row>
    <row r="26" spans="1:10">
      <c r="A26" s="127" t="s">
        <v>110</v>
      </c>
      <c r="B26" s="125"/>
      <c r="C26" s="125"/>
      <c r="D26" s="125"/>
      <c r="E26" s="125"/>
      <c r="F26" s="125"/>
      <c r="G26" s="125"/>
      <c r="H26" s="125"/>
      <c r="I26" s="125"/>
      <c r="J26" s="126"/>
    </row>
    <row r="27" spans="1:10">
      <c r="A27" s="384">
        <v>1</v>
      </c>
      <c r="B27" s="780" t="s">
        <v>867</v>
      </c>
      <c r="C27" s="125"/>
      <c r="D27" s="125"/>
      <c r="E27" s="125"/>
      <c r="F27" s="125"/>
      <c r="G27" s="125"/>
      <c r="H27" s="125"/>
      <c r="I27" s="125"/>
      <c r="J27" s="126"/>
    </row>
    <row r="28" spans="1:10">
      <c r="A28" s="188">
        <v>2</v>
      </c>
      <c r="B28" s="385" t="s">
        <v>757</v>
      </c>
      <c r="C28" s="371"/>
      <c r="D28" s="371"/>
      <c r="E28" s="125"/>
      <c r="F28" s="125"/>
      <c r="G28" s="125"/>
      <c r="H28" s="125"/>
      <c r="I28" s="125"/>
      <c r="J28" s="126"/>
    </row>
    <row r="29" spans="1:10">
      <c r="A29" s="188">
        <v>3</v>
      </c>
      <c r="B29" s="385" t="s">
        <v>829</v>
      </c>
      <c r="C29" s="386"/>
      <c r="D29" s="386"/>
      <c r="E29" s="386"/>
      <c r="F29" s="386"/>
      <c r="G29" s="386"/>
      <c r="H29" s="386"/>
      <c r="I29" s="386"/>
      <c r="J29" s="387"/>
    </row>
    <row r="30" spans="1:10">
      <c r="A30" s="188">
        <v>4</v>
      </c>
      <c r="B30" s="385" t="s">
        <v>758</v>
      </c>
      <c r="C30" s="386"/>
      <c r="D30" s="386"/>
      <c r="E30" s="386"/>
      <c r="F30" s="386"/>
      <c r="G30" s="386"/>
      <c r="H30" s="386"/>
      <c r="I30" s="386"/>
      <c r="J30" s="387"/>
    </row>
    <row r="31" spans="1:10">
      <c r="A31" s="188">
        <v>5</v>
      </c>
      <c r="B31" s="385" t="s">
        <v>759</v>
      </c>
      <c r="C31" s="386"/>
      <c r="D31" s="386"/>
      <c r="E31" s="386"/>
      <c r="F31" s="386"/>
      <c r="G31" s="386"/>
      <c r="H31" s="386"/>
      <c r="I31" s="386"/>
      <c r="J31" s="387"/>
    </row>
    <row r="32" spans="1:10">
      <c r="A32" s="188">
        <v>6</v>
      </c>
      <c r="B32" s="1321" t="s">
        <v>830</v>
      </c>
      <c r="C32" s="1321"/>
      <c r="D32" s="1321"/>
      <c r="E32" s="1321"/>
      <c r="F32" s="1321"/>
      <c r="G32" s="1321"/>
      <c r="H32" s="1321"/>
      <c r="I32" s="1321"/>
      <c r="J32" s="1322"/>
    </row>
    <row r="33" spans="1:10">
      <c r="A33" s="188">
        <v>7</v>
      </c>
      <c r="B33" s="1321" t="s">
        <v>760</v>
      </c>
      <c r="C33" s="1238"/>
      <c r="D33" s="1238"/>
      <c r="E33" s="1238"/>
      <c r="F33" s="1238"/>
      <c r="G33" s="1238"/>
      <c r="H33" s="1238"/>
      <c r="I33" s="1238"/>
      <c r="J33" s="1239"/>
    </row>
    <row r="34" spans="1:10">
      <c r="A34" s="188"/>
      <c r="B34" s="388"/>
      <c r="C34" s="389"/>
      <c r="D34" s="389"/>
      <c r="E34" s="389"/>
      <c r="F34" s="389"/>
      <c r="G34" s="389"/>
      <c r="H34" s="389"/>
      <c r="I34" s="389"/>
      <c r="J34" s="390"/>
    </row>
    <row r="35" spans="1:10">
      <c r="A35" s="88" t="s">
        <v>482</v>
      </c>
      <c r="B35" s="391"/>
      <c r="C35" s="392"/>
      <c r="D35" s="392"/>
      <c r="E35" s="392"/>
      <c r="F35" s="392"/>
      <c r="G35" s="392"/>
      <c r="H35" s="392"/>
      <c r="I35" s="392"/>
      <c r="J35" s="393"/>
    </row>
    <row r="36" spans="1:10" ht="15.75" thickBot="1">
      <c r="A36" s="123"/>
      <c r="B36" s="125" t="s">
        <v>483</v>
      </c>
      <c r="C36" s="125"/>
      <c r="D36" s="125"/>
      <c r="E36" s="125"/>
      <c r="F36" s="125"/>
      <c r="G36" s="125"/>
      <c r="H36" s="125"/>
      <c r="I36" s="125"/>
      <c r="J36" s="126"/>
    </row>
    <row r="37" spans="1:10">
      <c r="A37" s="1319"/>
      <c r="B37" s="1320"/>
      <c r="C37" s="394"/>
      <c r="D37" s="394"/>
      <c r="E37" s="241"/>
      <c r="F37" s="241"/>
      <c r="G37" s="241"/>
      <c r="H37" s="241"/>
      <c r="I37" s="241"/>
      <c r="J37" s="242"/>
    </row>
    <row r="38" spans="1:10">
      <c r="A38" s="1300" t="s">
        <v>886</v>
      </c>
      <c r="B38" s="1301"/>
      <c r="C38" s="1301"/>
      <c r="D38" s="1301"/>
      <c r="E38" s="1301"/>
      <c r="F38" s="1301"/>
      <c r="G38" s="1301"/>
      <c r="H38" s="1301"/>
      <c r="I38" s="1301"/>
      <c r="J38" s="1302"/>
    </row>
    <row r="39" spans="1:10">
      <c r="A39" s="395"/>
      <c r="B39" s="396"/>
      <c r="C39" s="396"/>
      <c r="D39" s="396"/>
      <c r="E39" s="396"/>
      <c r="F39" s="396"/>
      <c r="G39" s="396"/>
      <c r="H39" s="396"/>
      <c r="I39" s="396"/>
      <c r="J39" s="397"/>
    </row>
    <row r="40" spans="1:10">
      <c r="A40" s="395"/>
      <c r="B40" s="396"/>
      <c r="C40" s="396"/>
      <c r="D40" s="396"/>
      <c r="E40" s="396"/>
      <c r="F40" s="396"/>
      <c r="G40" s="396"/>
      <c r="H40" s="396"/>
      <c r="I40" s="396"/>
      <c r="J40" s="397"/>
    </row>
    <row r="41" spans="1:10" ht="15.75" thickBot="1">
      <c r="A41" s="398"/>
      <c r="B41" s="399"/>
      <c r="C41" s="399"/>
      <c r="D41" s="399"/>
      <c r="E41" s="399"/>
      <c r="F41" s="399"/>
      <c r="G41" s="399"/>
      <c r="H41" s="399"/>
      <c r="I41" s="399"/>
      <c r="J41" s="400"/>
    </row>
    <row r="42" spans="1:10">
      <c r="A42" s="1319" t="s">
        <v>885</v>
      </c>
      <c r="B42" s="1320"/>
      <c r="C42" s="1320"/>
      <c r="D42" s="1320"/>
      <c r="E42" s="1320"/>
      <c r="F42" s="799"/>
      <c r="G42" s="799"/>
      <c r="H42" s="799"/>
      <c r="I42" s="799"/>
      <c r="J42" s="800"/>
    </row>
    <row r="43" spans="1:10">
      <c r="A43" s="817"/>
      <c r="B43" s="799"/>
      <c r="C43" s="799"/>
      <c r="D43" s="799"/>
      <c r="E43" s="799"/>
      <c r="F43" s="799"/>
      <c r="G43" s="799"/>
      <c r="H43" s="799"/>
      <c r="I43" s="799"/>
      <c r="J43" s="800"/>
    </row>
    <row r="44" spans="1:10">
      <c r="A44" s="817"/>
      <c r="B44" s="799"/>
      <c r="C44" s="799"/>
      <c r="D44" s="799"/>
      <c r="E44" s="799"/>
      <c r="F44" s="799"/>
      <c r="G44" s="799"/>
      <c r="H44" s="799"/>
      <c r="I44" s="799"/>
      <c r="J44" s="800"/>
    </row>
    <row r="45" spans="1:10">
      <c r="A45" s="817"/>
      <c r="B45" s="799"/>
      <c r="C45" s="799"/>
      <c r="D45" s="799"/>
      <c r="E45" s="799"/>
      <c r="F45" s="799"/>
      <c r="G45" s="799"/>
      <c r="H45" s="799"/>
      <c r="I45" s="799"/>
      <c r="J45" s="800"/>
    </row>
    <row r="46" spans="1:10">
      <c r="A46" s="1315" t="s">
        <v>739</v>
      </c>
      <c r="B46" s="1316"/>
      <c r="C46" s="1316"/>
      <c r="D46" s="1316"/>
      <c r="E46" s="1316"/>
      <c r="F46" s="1316"/>
      <c r="G46" s="1316"/>
      <c r="H46" s="1316"/>
      <c r="I46" s="1316"/>
      <c r="J46" s="1317"/>
    </row>
    <row r="47" spans="1:10" ht="15.75" thickBot="1">
      <c r="A47" s="73"/>
      <c r="B47" s="72"/>
      <c r="C47" s="72"/>
      <c r="D47" s="72"/>
      <c r="E47" s="72"/>
      <c r="F47" s="72"/>
      <c r="G47" s="72"/>
      <c r="H47" s="72"/>
      <c r="I47" s="72"/>
      <c r="J47" s="246"/>
    </row>
    <row r="48" spans="1:10" s="376" customFormat="1" ht="12.75" thickBot="1">
      <c r="A48" s="739" t="s">
        <v>639</v>
      </c>
      <c r="B48" s="617"/>
      <c r="C48" s="617"/>
      <c r="D48" s="617"/>
      <c r="E48" s="617"/>
      <c r="F48" s="617"/>
      <c r="G48" s="617"/>
      <c r="H48" s="617"/>
      <c r="I48" s="617"/>
      <c r="J48" s="618"/>
    </row>
    <row r="49" spans="1:10" s="376" customFormat="1" ht="15" customHeight="1" thickBot="1">
      <c r="A49" s="607" t="s">
        <v>723</v>
      </c>
      <c r="B49" s="619"/>
      <c r="C49" s="619"/>
      <c r="D49" s="619"/>
      <c r="E49" s="619"/>
      <c r="F49" s="619"/>
      <c r="G49" s="619"/>
      <c r="H49" s="619"/>
      <c r="I49" s="619"/>
      <c r="J49" s="608" t="s">
        <v>918</v>
      </c>
    </row>
  </sheetData>
  <sheetProtection algorithmName="SHA-512" hashValue="sCMtnnicFbsbhRGZUKvvPquOf6Ko7bOGGDr/SP141skE55UVnYj07UJEkBcHC2vBYPefcezYUt+jI+ZVdkwqnQ==" saltValue="9Q9vFXr0+MJhWPqiO8XKeg==" spinCount="100000" sheet="1" objects="1" scenarios="1"/>
  <mergeCells count="23">
    <mergeCell ref="A2:J2"/>
    <mergeCell ref="D1:H1"/>
    <mergeCell ref="A4:C4"/>
    <mergeCell ref="A5:C5"/>
    <mergeCell ref="A15:C15"/>
    <mergeCell ref="A10:C10"/>
    <mergeCell ref="A11:C11"/>
    <mergeCell ref="A12:C12"/>
    <mergeCell ref="A13:C13"/>
    <mergeCell ref="A46:J46"/>
    <mergeCell ref="A14:C14"/>
    <mergeCell ref="A3:J3"/>
    <mergeCell ref="A6:C6"/>
    <mergeCell ref="A7:C7"/>
    <mergeCell ref="A8:C8"/>
    <mergeCell ref="A9:C9"/>
    <mergeCell ref="A37:B37"/>
    <mergeCell ref="B32:J32"/>
    <mergeCell ref="B33:J33"/>
    <mergeCell ref="A19:J23"/>
    <mergeCell ref="A25:J25"/>
    <mergeCell ref="A38:J38"/>
    <mergeCell ref="A42:E42"/>
  </mergeCells>
  <phoneticPr fontId="81" type="noConversion"/>
  <printOptions horizontalCentered="1"/>
  <pageMargins left="0.5" right="0.5" top="0.75" bottom="0.75" header="0.3" footer="0.3"/>
  <pageSetup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8" r:id="rId4" name="Check Box 4">
              <controlPr defaultSize="0" autoFill="0" autoLine="0" autoPict="0">
                <anchor moveWithCells="1">
                  <from>
                    <xdr:col>0</xdr:col>
                    <xdr:colOff>0</xdr:colOff>
                    <xdr:row>37</xdr:row>
                    <xdr:rowOff>171450</xdr:rowOff>
                  </from>
                  <to>
                    <xdr:col>4</xdr:col>
                    <xdr:colOff>219075</xdr:colOff>
                    <xdr:row>39</xdr:row>
                    <xdr:rowOff>38100</xdr:rowOff>
                  </to>
                </anchor>
              </controlPr>
            </control>
          </mc:Choice>
        </mc:AlternateContent>
        <mc:AlternateContent xmlns:mc="http://schemas.openxmlformats.org/markup-compatibility/2006">
          <mc:Choice Requires="x14">
            <control shapeId="11269" r:id="rId5" name="Check Box 5">
              <controlPr defaultSize="0" autoFill="0" autoLine="0" autoPict="0">
                <anchor moveWithCells="1">
                  <from>
                    <xdr:col>0</xdr:col>
                    <xdr:colOff>0</xdr:colOff>
                    <xdr:row>38</xdr:row>
                    <xdr:rowOff>171450</xdr:rowOff>
                  </from>
                  <to>
                    <xdr:col>4</xdr:col>
                    <xdr:colOff>952500</xdr:colOff>
                    <xdr:row>40</xdr:row>
                    <xdr:rowOff>19050</xdr:rowOff>
                  </to>
                </anchor>
              </controlPr>
            </control>
          </mc:Choice>
        </mc:AlternateContent>
        <mc:AlternateContent xmlns:mc="http://schemas.openxmlformats.org/markup-compatibility/2006">
          <mc:Choice Requires="x14">
            <control shapeId="11270" r:id="rId6" name="Check Box 6">
              <controlPr defaultSize="0" autoFill="0" autoLine="0" autoPict="0">
                <anchor moveWithCells="1">
                  <from>
                    <xdr:col>0</xdr:col>
                    <xdr:colOff>0</xdr:colOff>
                    <xdr:row>39</xdr:row>
                    <xdr:rowOff>133350</xdr:rowOff>
                  </from>
                  <to>
                    <xdr:col>5</xdr:col>
                    <xdr:colOff>0</xdr:colOff>
                    <xdr:row>41</xdr:row>
                    <xdr:rowOff>9525</xdr:rowOff>
                  </to>
                </anchor>
              </controlPr>
            </control>
          </mc:Choice>
        </mc:AlternateContent>
        <mc:AlternateContent xmlns:mc="http://schemas.openxmlformats.org/markup-compatibility/2006">
          <mc:Choice Requires="x14">
            <control shapeId="11271" r:id="rId7" name="Check Box 7">
              <controlPr defaultSize="0" autoFill="0" autoLine="0" autoPict="0">
                <anchor moveWithCells="1">
                  <from>
                    <xdr:col>0</xdr:col>
                    <xdr:colOff>0</xdr:colOff>
                    <xdr:row>41</xdr:row>
                    <xdr:rowOff>152400</xdr:rowOff>
                  </from>
                  <to>
                    <xdr:col>5</xdr:col>
                    <xdr:colOff>0</xdr:colOff>
                    <xdr:row>43</xdr:row>
                    <xdr:rowOff>38100</xdr:rowOff>
                  </to>
                </anchor>
              </controlPr>
            </control>
          </mc:Choice>
        </mc:AlternateContent>
        <mc:AlternateContent xmlns:mc="http://schemas.openxmlformats.org/markup-compatibility/2006">
          <mc:Choice Requires="x14">
            <control shapeId="11272" r:id="rId8" name="Check Box 8">
              <controlPr defaultSize="0" autoFill="0" autoLine="0" autoPict="0">
                <anchor moveWithCells="1">
                  <from>
                    <xdr:col>0</xdr:col>
                    <xdr:colOff>0</xdr:colOff>
                    <xdr:row>42</xdr:row>
                    <xdr:rowOff>171450</xdr:rowOff>
                  </from>
                  <to>
                    <xdr:col>4</xdr:col>
                    <xdr:colOff>219075</xdr:colOff>
                    <xdr:row>44</xdr:row>
                    <xdr:rowOff>38100</xdr:rowOff>
                  </to>
                </anchor>
              </controlPr>
            </control>
          </mc:Choice>
        </mc:AlternateContent>
        <mc:AlternateContent xmlns:mc="http://schemas.openxmlformats.org/markup-compatibility/2006">
          <mc:Choice Requires="x14">
            <control shapeId="11273" r:id="rId9" name="Check Box 9">
              <controlPr defaultSize="0" autoFill="0" autoLine="0" autoPict="0">
                <anchor moveWithCells="1">
                  <from>
                    <xdr:col>0</xdr:col>
                    <xdr:colOff>0</xdr:colOff>
                    <xdr:row>43</xdr:row>
                    <xdr:rowOff>152400</xdr:rowOff>
                  </from>
                  <to>
                    <xdr:col>5</xdr:col>
                    <xdr:colOff>0</xdr:colOff>
                    <xdr:row>45</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21FFF-2CC0-48E0-978A-48098FE0450E}">
  <sheetPr codeName="Sheet12">
    <tabColor theme="8" tint="0.59999389629810485"/>
    <pageSetUpPr fitToPage="1"/>
  </sheetPr>
  <dimension ref="A1:N61"/>
  <sheetViews>
    <sheetView zoomScaleNormal="100" workbookViewId="0">
      <selection activeCell="G5" sqref="G5"/>
    </sheetView>
  </sheetViews>
  <sheetFormatPr defaultRowHeight="15"/>
  <cols>
    <col min="4" max="4" width="23.28515625" customWidth="1"/>
    <col min="5" max="5" width="13.42578125" customWidth="1"/>
    <col min="6" max="6" width="11.85546875" customWidth="1"/>
    <col min="7" max="9" width="13.7109375" customWidth="1"/>
    <col min="10" max="10" width="11.85546875" customWidth="1"/>
    <col min="11" max="11" width="10" customWidth="1"/>
    <col min="12" max="12" width="13.28515625" customWidth="1"/>
    <col min="13" max="13" width="14.5703125" customWidth="1"/>
  </cols>
  <sheetData>
    <row r="1" spans="1:14" ht="15.75" thickBot="1">
      <c r="A1" s="117" t="s">
        <v>61</v>
      </c>
      <c r="B1" s="251"/>
      <c r="C1" s="1341">
        <f>'Budget Summary'!A9</f>
        <v>0</v>
      </c>
      <c r="D1" s="1342"/>
      <c r="E1" s="1342"/>
      <c r="F1" s="1342"/>
      <c r="G1" s="1342"/>
      <c r="H1" s="1342"/>
      <c r="I1" s="1342"/>
      <c r="J1" s="1342"/>
      <c r="K1" s="251"/>
      <c r="L1" s="118" t="s">
        <v>544</v>
      </c>
      <c r="M1" s="119">
        <f>'Budget Summary'!G9</f>
        <v>0</v>
      </c>
      <c r="N1" s="360"/>
    </row>
    <row r="2" spans="1:14" ht="16.5" thickBot="1">
      <c r="A2" s="1323" t="s">
        <v>640</v>
      </c>
      <c r="B2" s="1324"/>
      <c r="C2" s="1324"/>
      <c r="D2" s="1324"/>
      <c r="E2" s="1324"/>
      <c r="F2" s="1324"/>
      <c r="G2" s="1324"/>
      <c r="H2" s="1324"/>
      <c r="I2" s="1324"/>
      <c r="J2" s="1324"/>
      <c r="K2" s="1324"/>
      <c r="L2" s="1324"/>
      <c r="M2" s="1325"/>
    </row>
    <row r="3" spans="1:14">
      <c r="A3" s="1343" t="s">
        <v>505</v>
      </c>
      <c r="B3" s="1344"/>
      <c r="C3" s="1344"/>
      <c r="D3" s="1344"/>
      <c r="E3" s="1344"/>
      <c r="F3" s="1345"/>
      <c r="G3" s="1345"/>
      <c r="H3" s="1345"/>
      <c r="I3" s="1344"/>
      <c r="J3" s="1344"/>
      <c r="K3" s="1344"/>
      <c r="L3" s="1344"/>
      <c r="M3" s="1346"/>
    </row>
    <row r="4" spans="1:14" ht="15.75" thickBot="1">
      <c r="A4" s="456"/>
      <c r="B4" s="457"/>
      <c r="C4" s="457"/>
      <c r="D4" s="457"/>
      <c r="E4" s="457"/>
      <c r="F4" s="457"/>
      <c r="G4" s="457"/>
      <c r="H4" s="457"/>
      <c r="I4" s="457"/>
      <c r="J4" s="457"/>
      <c r="K4" s="457"/>
      <c r="L4" s="457"/>
      <c r="M4" s="458"/>
    </row>
    <row r="5" spans="1:14" ht="15.75" thickBot="1">
      <c r="A5" s="1347" t="s">
        <v>919</v>
      </c>
      <c r="B5" s="1348"/>
      <c r="C5" s="1348"/>
      <c r="D5" s="1348"/>
      <c r="E5" s="1348"/>
      <c r="F5" s="459" t="s">
        <v>144</v>
      </c>
      <c r="G5" s="690">
        <v>0.625</v>
      </c>
      <c r="H5" s="396"/>
      <c r="M5" s="458"/>
    </row>
    <row r="6" spans="1:14" ht="15.75" thickBot="1">
      <c r="A6" s="460"/>
      <c r="B6" s="457"/>
      <c r="C6" s="457"/>
      <c r="D6" s="457"/>
      <c r="E6" s="457"/>
      <c r="F6" s="457"/>
      <c r="G6" s="457"/>
      <c r="H6" s="457"/>
      <c r="I6" s="457"/>
      <c r="J6" s="457"/>
      <c r="K6" s="461"/>
      <c r="L6" s="457"/>
      <c r="M6" s="458"/>
    </row>
    <row r="7" spans="1:14" ht="15.75" thickBot="1">
      <c r="A7" s="462"/>
      <c r="B7" s="463"/>
      <c r="C7" s="463"/>
      <c r="D7" s="464"/>
      <c r="E7" s="1331" t="s">
        <v>145</v>
      </c>
      <c r="F7" s="1164"/>
      <c r="G7" s="1164"/>
      <c r="H7" s="1164"/>
      <c r="I7" s="1164"/>
      <c r="J7" s="1164"/>
      <c r="K7" s="1164"/>
      <c r="L7" s="1164"/>
      <c r="M7" s="1332"/>
    </row>
    <row r="8" spans="1:14" ht="90.75" thickBot="1">
      <c r="A8" s="1349" t="s">
        <v>506</v>
      </c>
      <c r="B8" s="1350"/>
      <c r="C8" s="1351"/>
      <c r="D8" s="465" t="s">
        <v>507</v>
      </c>
      <c r="E8" s="465" t="s">
        <v>771</v>
      </c>
      <c r="F8" s="465" t="s">
        <v>508</v>
      </c>
      <c r="G8" s="465" t="s">
        <v>509</v>
      </c>
      <c r="H8" s="465" t="s">
        <v>510</v>
      </c>
      <c r="I8" s="465" t="s">
        <v>772</v>
      </c>
      <c r="J8" s="465" t="s">
        <v>551</v>
      </c>
      <c r="K8" s="465" t="s">
        <v>552</v>
      </c>
      <c r="L8" s="465" t="s">
        <v>516</v>
      </c>
      <c r="M8" s="466" t="s">
        <v>553</v>
      </c>
    </row>
    <row r="9" spans="1:14">
      <c r="A9" s="1352" t="s">
        <v>511</v>
      </c>
      <c r="B9" s="1353"/>
      <c r="C9" s="1353"/>
      <c r="D9" s="746" t="s">
        <v>703</v>
      </c>
      <c r="E9" s="760">
        <v>250</v>
      </c>
      <c r="F9" s="689">
        <f t="shared" ref="F9:F23" si="0">IF(E9=0,"",E9*G$5)</f>
        <v>156.25</v>
      </c>
      <c r="G9" s="766">
        <v>50</v>
      </c>
      <c r="H9" s="766">
        <v>50</v>
      </c>
      <c r="I9" s="764">
        <v>1</v>
      </c>
      <c r="J9" s="767">
        <f>(F9+G9+H9)*I9</f>
        <v>256.25</v>
      </c>
      <c r="K9" s="752">
        <v>0.25</v>
      </c>
      <c r="L9" s="467">
        <v>45</v>
      </c>
      <c r="M9" s="468">
        <v>45</v>
      </c>
    </row>
    <row r="10" spans="1:14">
      <c r="A10" s="1354"/>
      <c r="B10" s="1355"/>
      <c r="C10" s="1355"/>
      <c r="D10" s="747"/>
      <c r="E10" s="761"/>
      <c r="F10" s="172" t="str">
        <f>IF(E10=0,"",E10*G$5)</f>
        <v/>
      </c>
      <c r="G10" s="433"/>
      <c r="H10" s="433"/>
      <c r="I10" s="765"/>
      <c r="J10" s="172" t="str">
        <f t="shared" ref="J10:J23" si="1">IF(SUM(F10:H10)&lt;1,"",SUM(F10:H10)*I10)</f>
        <v/>
      </c>
      <c r="K10" s="753"/>
      <c r="L10" s="172" t="str">
        <f>IF(SUM(F10:H10)&lt;1,"",J10*K10)</f>
        <v/>
      </c>
      <c r="M10" s="469"/>
    </row>
    <row r="11" spans="1:14">
      <c r="A11" s="1217"/>
      <c r="B11" s="1318"/>
      <c r="C11" s="1218"/>
      <c r="D11" s="470"/>
      <c r="E11" s="762"/>
      <c r="F11" s="172" t="str">
        <f t="shared" si="0"/>
        <v/>
      </c>
      <c r="G11" s="170"/>
      <c r="H11" s="170"/>
      <c r="I11" s="762"/>
      <c r="J11" s="172" t="str">
        <f t="shared" si="1"/>
        <v/>
      </c>
      <c r="K11" s="257"/>
      <c r="L11" s="172" t="str">
        <f t="shared" ref="L11:L23" si="2">IF(SUM(F11:H11)&lt;1,"",J11*K11)</f>
        <v/>
      </c>
      <c r="M11" s="175"/>
    </row>
    <row r="12" spans="1:14">
      <c r="A12" s="1217"/>
      <c r="B12" s="1318"/>
      <c r="C12" s="1218"/>
      <c r="D12" s="470"/>
      <c r="E12" s="762"/>
      <c r="F12" s="172" t="str">
        <f t="shared" si="0"/>
        <v/>
      </c>
      <c r="G12" s="170"/>
      <c r="H12" s="170"/>
      <c r="I12" s="762"/>
      <c r="J12" s="172" t="str">
        <f t="shared" si="1"/>
        <v/>
      </c>
      <c r="K12" s="257"/>
      <c r="L12" s="172" t="str">
        <f t="shared" si="2"/>
        <v/>
      </c>
      <c r="M12" s="175"/>
    </row>
    <row r="13" spans="1:14">
      <c r="A13" s="1217"/>
      <c r="B13" s="1318"/>
      <c r="C13" s="1218"/>
      <c r="D13" s="470"/>
      <c r="E13" s="762"/>
      <c r="F13" s="172" t="str">
        <f t="shared" si="0"/>
        <v/>
      </c>
      <c r="G13" s="170"/>
      <c r="H13" s="170"/>
      <c r="I13" s="762"/>
      <c r="J13" s="172" t="str">
        <f t="shared" si="1"/>
        <v/>
      </c>
      <c r="K13" s="257"/>
      <c r="L13" s="172" t="str">
        <f t="shared" si="2"/>
        <v/>
      </c>
      <c r="M13" s="175"/>
    </row>
    <row r="14" spans="1:14">
      <c r="A14" s="1217"/>
      <c r="B14" s="1318"/>
      <c r="C14" s="1218"/>
      <c r="D14" s="470"/>
      <c r="E14" s="762"/>
      <c r="F14" s="172" t="str">
        <f t="shared" si="0"/>
        <v/>
      </c>
      <c r="G14" s="170"/>
      <c r="H14" s="170"/>
      <c r="I14" s="762"/>
      <c r="J14" s="172" t="str">
        <f t="shared" si="1"/>
        <v/>
      </c>
      <c r="K14" s="257"/>
      <c r="L14" s="172" t="str">
        <f t="shared" si="2"/>
        <v/>
      </c>
      <c r="M14" s="175"/>
    </row>
    <row r="15" spans="1:14">
      <c r="A15" s="1217"/>
      <c r="B15" s="1318"/>
      <c r="C15" s="1218"/>
      <c r="D15" s="470"/>
      <c r="E15" s="762"/>
      <c r="F15" s="172" t="str">
        <f t="shared" si="0"/>
        <v/>
      </c>
      <c r="G15" s="170"/>
      <c r="H15" s="170"/>
      <c r="I15" s="762"/>
      <c r="J15" s="172" t="str">
        <f t="shared" si="1"/>
        <v/>
      </c>
      <c r="K15" s="257"/>
      <c r="L15" s="172" t="str">
        <f t="shared" si="2"/>
        <v/>
      </c>
      <c r="M15" s="175"/>
    </row>
    <row r="16" spans="1:14">
      <c r="A16" s="1217"/>
      <c r="B16" s="1318"/>
      <c r="C16" s="1218"/>
      <c r="D16" s="470"/>
      <c r="E16" s="762"/>
      <c r="F16" s="172" t="str">
        <f t="shared" si="0"/>
        <v/>
      </c>
      <c r="G16" s="170"/>
      <c r="H16" s="170"/>
      <c r="I16" s="762"/>
      <c r="J16" s="172" t="str">
        <f t="shared" si="1"/>
        <v/>
      </c>
      <c r="K16" s="257"/>
      <c r="L16" s="172" t="str">
        <f t="shared" si="2"/>
        <v/>
      </c>
      <c r="M16" s="175"/>
    </row>
    <row r="17" spans="1:13">
      <c r="A17" s="1217"/>
      <c r="B17" s="1318"/>
      <c r="C17" s="1218"/>
      <c r="D17" s="470"/>
      <c r="E17" s="762"/>
      <c r="F17" s="172" t="str">
        <f t="shared" si="0"/>
        <v/>
      </c>
      <c r="G17" s="170"/>
      <c r="H17" s="170"/>
      <c r="I17" s="762"/>
      <c r="J17" s="172" t="str">
        <f t="shared" si="1"/>
        <v/>
      </c>
      <c r="K17" s="257"/>
      <c r="L17" s="172" t="str">
        <f t="shared" si="2"/>
        <v/>
      </c>
      <c r="M17" s="175"/>
    </row>
    <row r="18" spans="1:13">
      <c r="A18" s="1217"/>
      <c r="B18" s="1318"/>
      <c r="C18" s="1218"/>
      <c r="D18" s="470"/>
      <c r="E18" s="762"/>
      <c r="F18" s="172" t="str">
        <f t="shared" si="0"/>
        <v/>
      </c>
      <c r="G18" s="170"/>
      <c r="H18" s="170"/>
      <c r="I18" s="762"/>
      <c r="J18" s="172" t="str">
        <f t="shared" si="1"/>
        <v/>
      </c>
      <c r="K18" s="257"/>
      <c r="L18" s="172" t="str">
        <f t="shared" si="2"/>
        <v/>
      </c>
      <c r="M18" s="175"/>
    </row>
    <row r="19" spans="1:13">
      <c r="A19" s="1217"/>
      <c r="B19" s="1318"/>
      <c r="C19" s="1218"/>
      <c r="D19" s="470"/>
      <c r="E19" s="762"/>
      <c r="F19" s="172" t="str">
        <f t="shared" si="0"/>
        <v/>
      </c>
      <c r="G19" s="170"/>
      <c r="H19" s="170"/>
      <c r="I19" s="762"/>
      <c r="J19" s="172" t="str">
        <f t="shared" si="1"/>
        <v/>
      </c>
      <c r="K19" s="257"/>
      <c r="L19" s="172" t="str">
        <f t="shared" si="2"/>
        <v/>
      </c>
      <c r="M19" s="175"/>
    </row>
    <row r="20" spans="1:13">
      <c r="A20" s="1217"/>
      <c r="B20" s="1318"/>
      <c r="C20" s="1218"/>
      <c r="D20" s="470"/>
      <c r="E20" s="762"/>
      <c r="F20" s="172" t="str">
        <f t="shared" si="0"/>
        <v/>
      </c>
      <c r="G20" s="170"/>
      <c r="H20" s="170"/>
      <c r="I20" s="762"/>
      <c r="J20" s="172" t="str">
        <f t="shared" si="1"/>
        <v/>
      </c>
      <c r="K20" s="257"/>
      <c r="L20" s="172" t="str">
        <f t="shared" si="2"/>
        <v/>
      </c>
      <c r="M20" s="175"/>
    </row>
    <row r="21" spans="1:13">
      <c r="A21" s="1217"/>
      <c r="B21" s="1318"/>
      <c r="C21" s="1218"/>
      <c r="D21" s="470"/>
      <c r="E21" s="762"/>
      <c r="F21" s="172" t="str">
        <f t="shared" si="0"/>
        <v/>
      </c>
      <c r="G21" s="170"/>
      <c r="H21" s="170"/>
      <c r="I21" s="762"/>
      <c r="J21" s="172" t="str">
        <f t="shared" si="1"/>
        <v/>
      </c>
      <c r="K21" s="257"/>
      <c r="L21" s="172" t="str">
        <f t="shared" si="2"/>
        <v/>
      </c>
      <c r="M21" s="175"/>
    </row>
    <row r="22" spans="1:13">
      <c r="A22" s="1217"/>
      <c r="B22" s="1318"/>
      <c r="C22" s="1218"/>
      <c r="D22" s="470"/>
      <c r="E22" s="762"/>
      <c r="F22" s="172" t="str">
        <f t="shared" si="0"/>
        <v/>
      </c>
      <c r="G22" s="170"/>
      <c r="H22" s="170"/>
      <c r="I22" s="762"/>
      <c r="J22" s="172" t="str">
        <f t="shared" si="1"/>
        <v/>
      </c>
      <c r="K22" s="257"/>
      <c r="L22" s="172" t="str">
        <f t="shared" si="2"/>
        <v/>
      </c>
      <c r="M22" s="175"/>
    </row>
    <row r="23" spans="1:13" ht="15.75" thickBot="1">
      <c r="A23" s="1219"/>
      <c r="B23" s="1329"/>
      <c r="C23" s="1220"/>
      <c r="D23" s="471"/>
      <c r="E23" s="763"/>
      <c r="F23" s="367" t="str">
        <f t="shared" si="0"/>
        <v/>
      </c>
      <c r="G23" s="365"/>
      <c r="H23" s="365"/>
      <c r="I23" s="763"/>
      <c r="J23" s="367" t="str">
        <f t="shared" si="1"/>
        <v/>
      </c>
      <c r="K23" s="286"/>
      <c r="L23" s="367" t="str">
        <f t="shared" si="2"/>
        <v/>
      </c>
      <c r="M23" s="185"/>
    </row>
    <row r="24" spans="1:13" ht="15.75" thickBot="1">
      <c r="A24" s="276"/>
      <c r="B24" s="288"/>
      <c r="C24" s="288"/>
      <c r="D24" s="125"/>
      <c r="E24" s="289"/>
      <c r="F24" s="289"/>
      <c r="G24" s="289"/>
      <c r="H24" s="125"/>
      <c r="I24" s="125"/>
      <c r="J24" s="125"/>
      <c r="K24" s="289" t="s">
        <v>486</v>
      </c>
      <c r="L24" s="472">
        <f>ROUND(SUM(L10:L23),2)</f>
        <v>0</v>
      </c>
      <c r="M24" s="369">
        <f>ROUND(SUM(M10:M23),2)</f>
        <v>0</v>
      </c>
    </row>
    <row r="25" spans="1:13">
      <c r="A25" s="71"/>
      <c r="M25" s="70"/>
    </row>
    <row r="26" spans="1:13" ht="15.75" thickBot="1">
      <c r="A26" s="370" t="s">
        <v>117</v>
      </c>
      <c r="B26" s="371"/>
      <c r="C26" s="371"/>
      <c r="D26" s="371"/>
      <c r="E26" s="371"/>
      <c r="F26" s="371"/>
      <c r="G26" s="371"/>
      <c r="H26" s="371"/>
      <c r="I26" s="371"/>
      <c r="J26" s="371"/>
      <c r="K26" s="371"/>
      <c r="L26" s="371"/>
      <c r="M26" s="372"/>
    </row>
    <row r="27" spans="1:13">
      <c r="A27" s="1309" t="s">
        <v>481</v>
      </c>
      <c r="B27" s="1310"/>
      <c r="C27" s="1310"/>
      <c r="D27" s="1310"/>
      <c r="E27" s="1310"/>
      <c r="F27" s="1310"/>
      <c r="G27" s="1310"/>
      <c r="H27" s="1310"/>
      <c r="I27" s="1310"/>
      <c r="J27" s="1310"/>
      <c r="K27" s="1310"/>
      <c r="L27" s="1310"/>
      <c r="M27" s="1311"/>
    </row>
    <row r="28" spans="1:13">
      <c r="A28" s="1312"/>
      <c r="B28" s="1313"/>
      <c r="C28" s="1313"/>
      <c r="D28" s="1313"/>
      <c r="E28" s="1313"/>
      <c r="F28" s="1313"/>
      <c r="G28" s="1313"/>
      <c r="H28" s="1313"/>
      <c r="I28" s="1313"/>
      <c r="J28" s="1313"/>
      <c r="K28" s="1313"/>
      <c r="L28" s="1313"/>
      <c r="M28" s="1314"/>
    </row>
    <row r="29" spans="1:13">
      <c r="A29" s="1312"/>
      <c r="B29" s="1313"/>
      <c r="C29" s="1313"/>
      <c r="D29" s="1313"/>
      <c r="E29" s="1313"/>
      <c r="F29" s="1313"/>
      <c r="G29" s="1313"/>
      <c r="H29" s="1313"/>
      <c r="I29" s="1313"/>
      <c r="J29" s="1313"/>
      <c r="K29" s="1313"/>
      <c r="L29" s="1313"/>
      <c r="M29" s="1314"/>
    </row>
    <row r="30" spans="1:13">
      <c r="A30" s="1312"/>
      <c r="B30" s="1313"/>
      <c r="C30" s="1313"/>
      <c r="D30" s="1313"/>
      <c r="E30" s="1313"/>
      <c r="F30" s="1313"/>
      <c r="G30" s="1313"/>
      <c r="H30" s="1313"/>
      <c r="I30" s="1313"/>
      <c r="J30" s="1313"/>
      <c r="K30" s="1313"/>
      <c r="L30" s="1313"/>
      <c r="M30" s="1314"/>
    </row>
    <row r="31" spans="1:13" ht="15.75" thickBot="1">
      <c r="A31" s="1312"/>
      <c r="B31" s="1313"/>
      <c r="C31" s="1313"/>
      <c r="D31" s="1313"/>
      <c r="E31" s="1313"/>
      <c r="F31" s="1313"/>
      <c r="G31" s="1313"/>
      <c r="H31" s="1313"/>
      <c r="I31" s="1313"/>
      <c r="J31" s="1313"/>
      <c r="K31" s="1313"/>
      <c r="L31" s="1313"/>
      <c r="M31" s="1314"/>
    </row>
    <row r="32" spans="1:13">
      <c r="A32" s="473"/>
      <c r="B32" s="474"/>
      <c r="C32" s="474"/>
      <c r="D32" s="474"/>
      <c r="E32" s="474"/>
      <c r="F32" s="474"/>
      <c r="G32" s="474"/>
      <c r="H32" s="474"/>
      <c r="I32" s="474"/>
      <c r="J32" s="474"/>
      <c r="K32" s="474"/>
      <c r="L32" s="474"/>
      <c r="M32" s="475"/>
    </row>
    <row r="33" spans="1:13">
      <c r="A33" s="1142" t="s">
        <v>761</v>
      </c>
      <c r="B33" s="1143"/>
      <c r="C33" s="1143"/>
      <c r="D33" s="1143"/>
      <c r="E33" s="1143"/>
      <c r="F33" s="1143"/>
      <c r="G33" s="1143"/>
      <c r="H33" s="1143"/>
      <c r="I33" s="1143"/>
      <c r="J33" s="1143"/>
      <c r="K33" s="1143"/>
      <c r="L33" s="1143"/>
      <c r="M33" s="1261"/>
    </row>
    <row r="34" spans="1:13">
      <c r="A34" s="188" t="s">
        <v>110</v>
      </c>
      <c r="B34" s="125"/>
      <c r="C34" s="125"/>
      <c r="D34" s="125"/>
      <c r="E34" s="125"/>
      <c r="F34" s="125"/>
      <c r="G34" s="125"/>
      <c r="H34" s="125"/>
      <c r="I34" s="476"/>
      <c r="J34" s="476"/>
      <c r="K34" s="476"/>
      <c r="L34" s="476"/>
      <c r="M34" s="477"/>
    </row>
    <row r="35" spans="1:13">
      <c r="A35" s="188"/>
      <c r="B35" s="1333" t="s">
        <v>512</v>
      </c>
      <c r="C35" s="1333"/>
      <c r="D35" s="1333"/>
      <c r="E35" s="1333"/>
      <c r="F35" s="1333"/>
      <c r="G35" s="1333"/>
      <c r="H35" s="1333"/>
      <c r="I35" s="476"/>
      <c r="J35" s="476"/>
      <c r="K35" s="476"/>
      <c r="L35" s="476"/>
      <c r="M35" s="477"/>
    </row>
    <row r="36" spans="1:13" ht="14.45" customHeight="1">
      <c r="A36" s="188">
        <v>1</v>
      </c>
      <c r="B36" s="125" t="s">
        <v>720</v>
      </c>
      <c r="C36" s="125"/>
      <c r="D36" s="125"/>
      <c r="E36" s="125"/>
      <c r="F36" s="125"/>
      <c r="G36" s="125"/>
      <c r="H36" s="125"/>
      <c r="I36" s="386"/>
      <c r="J36" s="386"/>
      <c r="K36" s="386"/>
      <c r="L36" s="476"/>
      <c r="M36" s="477"/>
    </row>
    <row r="37" spans="1:13" ht="14.45" customHeight="1">
      <c r="A37" s="188">
        <v>2</v>
      </c>
      <c r="B37" s="125" t="s">
        <v>147</v>
      </c>
      <c r="C37" s="125"/>
      <c r="D37" s="125"/>
      <c r="E37" s="125"/>
      <c r="F37" s="125"/>
      <c r="G37" s="125"/>
      <c r="H37" s="125"/>
      <c r="I37" s="125"/>
      <c r="J37" s="125"/>
      <c r="K37" s="125"/>
      <c r="L37" s="189"/>
      <c r="M37" s="190"/>
    </row>
    <row r="38" spans="1:13" ht="14.45" customHeight="1">
      <c r="A38" s="188">
        <v>3</v>
      </c>
      <c r="B38" s="125" t="s">
        <v>773</v>
      </c>
      <c r="C38" s="125"/>
      <c r="D38" s="125"/>
      <c r="E38" s="125"/>
      <c r="F38" s="125"/>
      <c r="G38" s="125"/>
      <c r="H38" s="125"/>
      <c r="I38" s="125"/>
      <c r="J38" s="125"/>
      <c r="K38" s="125"/>
      <c r="L38" s="125"/>
      <c r="M38" s="126"/>
    </row>
    <row r="39" spans="1:13" ht="14.45" customHeight="1">
      <c r="A39" s="188">
        <v>4</v>
      </c>
      <c r="B39" s="125" t="s">
        <v>762</v>
      </c>
      <c r="C39" s="125"/>
      <c r="D39" s="125"/>
      <c r="E39" s="125"/>
      <c r="F39" s="125"/>
      <c r="G39" s="125"/>
      <c r="H39" s="125"/>
      <c r="I39" s="125"/>
      <c r="J39" s="125"/>
      <c r="K39" s="125"/>
      <c r="L39" s="189"/>
      <c r="M39" s="190"/>
    </row>
    <row r="40" spans="1:13" ht="14.45" customHeight="1">
      <c r="A40" s="751">
        <v>5</v>
      </c>
      <c r="B40" s="125" t="s">
        <v>778</v>
      </c>
      <c r="C40" s="125"/>
      <c r="D40" s="125"/>
      <c r="E40" s="125"/>
      <c r="F40" s="125"/>
      <c r="G40" s="125"/>
      <c r="H40" s="125"/>
      <c r="I40" s="125"/>
      <c r="J40" s="125"/>
      <c r="K40" s="125"/>
      <c r="L40" s="189"/>
      <c r="M40" s="190"/>
    </row>
    <row r="41" spans="1:13" ht="14.45" customHeight="1">
      <c r="A41" s="188">
        <v>6</v>
      </c>
      <c r="B41" s="125" t="s">
        <v>763</v>
      </c>
      <c r="C41" s="125"/>
      <c r="D41" s="125"/>
      <c r="E41" s="125"/>
      <c r="F41" s="125"/>
      <c r="G41" s="125"/>
      <c r="H41" s="125"/>
      <c r="I41" s="125"/>
      <c r="J41" s="125"/>
      <c r="K41" s="125"/>
      <c r="L41" s="189"/>
      <c r="M41" s="190"/>
    </row>
    <row r="42" spans="1:13" ht="14.45" customHeight="1">
      <c r="A42" s="188">
        <v>7</v>
      </c>
      <c r="B42" s="125" t="s">
        <v>774</v>
      </c>
      <c r="C42" s="125"/>
      <c r="D42" s="125"/>
      <c r="E42" s="125"/>
      <c r="F42" s="125"/>
      <c r="G42" s="125"/>
      <c r="H42" s="125"/>
      <c r="I42" s="125"/>
      <c r="J42" s="125"/>
      <c r="K42" s="125"/>
      <c r="L42" s="189"/>
      <c r="M42" s="190"/>
    </row>
    <row r="43" spans="1:13" ht="14.45" customHeight="1">
      <c r="A43" s="188">
        <v>8</v>
      </c>
      <c r="B43" s="125" t="s">
        <v>721</v>
      </c>
      <c r="C43" s="125"/>
      <c r="D43" s="125"/>
      <c r="E43" s="125"/>
      <c r="F43" s="125"/>
      <c r="G43" s="125"/>
      <c r="H43" s="125"/>
      <c r="I43" s="125"/>
      <c r="J43" s="125"/>
      <c r="K43" s="125"/>
      <c r="L43" s="189"/>
      <c r="M43" s="190"/>
    </row>
    <row r="44" spans="1:13">
      <c r="A44" s="188">
        <v>9</v>
      </c>
      <c r="B44" s="125" t="s">
        <v>722</v>
      </c>
      <c r="C44" s="457"/>
      <c r="D44" s="457"/>
      <c r="E44" s="457"/>
      <c r="F44" s="457"/>
      <c r="G44" s="457"/>
      <c r="H44" s="457"/>
      <c r="I44" s="457"/>
      <c r="J44" s="457"/>
      <c r="K44" s="457"/>
      <c r="L44" s="116"/>
      <c r="M44" s="344"/>
    </row>
    <row r="45" spans="1:13">
      <c r="L45" s="116"/>
      <c r="M45" s="344"/>
    </row>
    <row r="46" spans="1:13" ht="14.45" customHeight="1">
      <c r="A46" s="88" t="s">
        <v>554</v>
      </c>
      <c r="B46" s="125"/>
      <c r="C46" s="125"/>
      <c r="D46" s="125"/>
      <c r="E46" s="125"/>
      <c r="F46" s="125"/>
      <c r="G46" s="125"/>
      <c r="H46" s="125"/>
      <c r="I46" s="125"/>
      <c r="J46" s="125"/>
      <c r="K46" s="125"/>
      <c r="L46" s="189"/>
      <c r="M46" s="190"/>
    </row>
    <row r="47" spans="1:13" ht="14.45" customHeight="1">
      <c r="A47" s="88"/>
      <c r="B47" s="125" t="s">
        <v>555</v>
      </c>
      <c r="C47" s="125"/>
      <c r="D47" s="125"/>
      <c r="E47" s="125"/>
      <c r="F47" s="125"/>
      <c r="G47" s="125"/>
      <c r="H47" s="125"/>
      <c r="I47" s="125"/>
      <c r="J47" s="125"/>
      <c r="K47" s="125"/>
      <c r="L47" s="189"/>
      <c r="M47" s="190"/>
    </row>
    <row r="48" spans="1:13" ht="14.45" customHeight="1">
      <c r="A48" s="88" t="s">
        <v>111</v>
      </c>
      <c r="B48" s="125"/>
      <c r="C48" s="125"/>
      <c r="D48" s="125"/>
      <c r="E48" s="125"/>
      <c r="F48" s="125"/>
      <c r="G48" s="125"/>
      <c r="H48" s="125"/>
      <c r="I48" s="125"/>
      <c r="J48" s="125"/>
      <c r="K48" s="125"/>
      <c r="L48" s="189"/>
      <c r="M48" s="190"/>
    </row>
    <row r="49" spans="1:13" ht="15.75" thickBot="1">
      <c r="A49" s="188"/>
      <c r="B49" s="125" t="s">
        <v>556</v>
      </c>
      <c r="L49" s="116"/>
      <c r="M49" s="344"/>
    </row>
    <row r="50" spans="1:13">
      <c r="A50" s="641"/>
      <c r="B50" s="478"/>
      <c r="C50" s="478"/>
      <c r="D50" s="478"/>
      <c r="E50" s="478"/>
      <c r="F50" s="478"/>
      <c r="G50" s="478"/>
      <c r="H50" s="478"/>
      <c r="I50" s="478"/>
      <c r="J50" s="478"/>
      <c r="K50" s="478"/>
      <c r="L50" s="478"/>
      <c r="M50" s="479"/>
    </row>
    <row r="51" spans="1:13">
      <c r="A51" s="1334" t="s">
        <v>886</v>
      </c>
      <c r="B51" s="1335"/>
      <c r="C51" s="1335"/>
      <c r="D51" s="1335"/>
      <c r="E51" s="1335"/>
      <c r="F51" s="1335"/>
      <c r="G51" s="1335"/>
      <c r="H51" s="1335"/>
      <c r="I51" s="1335"/>
      <c r="J51" s="1335"/>
      <c r="K51" s="1335"/>
      <c r="L51" s="1335"/>
      <c r="M51" s="1336"/>
    </row>
    <row r="52" spans="1:13">
      <c r="A52" s="449"/>
      <c r="B52" s="877"/>
      <c r="C52" s="877"/>
      <c r="D52" s="877"/>
      <c r="E52" s="877"/>
      <c r="F52" s="877"/>
      <c r="G52" s="877"/>
      <c r="H52" s="877"/>
      <c r="I52" s="877"/>
      <c r="J52" s="878"/>
      <c r="K52" s="878"/>
      <c r="L52" s="876"/>
      <c r="M52" s="872"/>
    </row>
    <row r="53" spans="1:13" ht="15.75" thickBot="1">
      <c r="A53" s="879"/>
      <c r="B53" s="399"/>
      <c r="C53" s="399"/>
      <c r="D53" s="399"/>
      <c r="E53" s="399"/>
      <c r="F53" s="399"/>
      <c r="G53" s="399"/>
      <c r="H53" s="399"/>
      <c r="I53" s="399"/>
      <c r="J53" s="880"/>
      <c r="K53" s="880"/>
      <c r="L53" s="881"/>
      <c r="M53" s="246"/>
    </row>
    <row r="54" spans="1:13">
      <c r="A54" s="1337" t="s">
        <v>888</v>
      </c>
      <c r="B54" s="1338"/>
      <c r="C54" s="1338"/>
      <c r="D54" s="1338"/>
      <c r="E54" s="1338"/>
      <c r="F54" s="1338"/>
      <c r="G54" s="1338"/>
      <c r="H54" s="1338"/>
      <c r="I54" s="1338"/>
      <c r="J54" s="1338"/>
      <c r="K54" s="1338"/>
      <c r="L54" s="1338"/>
      <c r="M54" s="1339"/>
    </row>
    <row r="55" spans="1:13">
      <c r="A55" s="818"/>
      <c r="B55" s="882"/>
      <c r="C55" s="882"/>
      <c r="D55" s="882"/>
      <c r="E55" s="877"/>
      <c r="F55" s="877"/>
      <c r="G55" s="877"/>
      <c r="H55" s="877"/>
      <c r="I55" s="877"/>
      <c r="J55" s="878"/>
      <c r="K55" s="878"/>
      <c r="L55" s="876"/>
      <c r="M55" s="872"/>
    </row>
    <row r="56" spans="1:13">
      <c r="A56" s="818"/>
      <c r="B56" s="882"/>
      <c r="C56" s="882"/>
      <c r="D56" s="882"/>
      <c r="E56" s="877"/>
      <c r="F56" s="877"/>
      <c r="G56" s="877"/>
      <c r="H56" s="877"/>
      <c r="I56" s="877"/>
      <c r="J56" s="878"/>
      <c r="K56" s="878"/>
      <c r="L56" s="876"/>
      <c r="M56" s="872"/>
    </row>
    <row r="57" spans="1:13">
      <c r="A57" s="1270"/>
      <c r="B57" s="1340"/>
      <c r="C57" s="1340"/>
      <c r="D57" s="1340"/>
      <c r="E57" s="877"/>
      <c r="F57" s="877"/>
      <c r="G57" s="877"/>
      <c r="H57" s="877"/>
      <c r="I57" s="877"/>
      <c r="J57" s="878"/>
      <c r="K57" s="878"/>
      <c r="L57" s="876"/>
      <c r="M57" s="872"/>
    </row>
    <row r="58" spans="1:13">
      <c r="A58" s="1315" t="s">
        <v>148</v>
      </c>
      <c r="B58" s="1330"/>
      <c r="C58" s="1330"/>
      <c r="D58" s="1330"/>
      <c r="E58" s="1330"/>
      <c r="F58" s="1330"/>
      <c r="G58" s="1330"/>
      <c r="H58" s="1330"/>
      <c r="I58" s="1330"/>
      <c r="J58" s="1330"/>
      <c r="K58" s="1330"/>
      <c r="L58" s="1330"/>
      <c r="M58" s="1317"/>
    </row>
    <row r="59" spans="1:13" ht="15.75" thickBot="1">
      <c r="A59" s="73"/>
      <c r="B59" s="72"/>
      <c r="C59" s="72"/>
      <c r="D59" s="72"/>
      <c r="E59" s="72"/>
      <c r="F59" s="72"/>
      <c r="G59" s="72"/>
      <c r="H59" s="72"/>
      <c r="I59" s="72"/>
      <c r="J59" s="72"/>
      <c r="K59" s="72"/>
      <c r="L59" s="72"/>
      <c r="M59" s="246"/>
    </row>
    <row r="60" spans="1:13" s="376" customFormat="1" ht="12.75" thickBot="1">
      <c r="A60" s="740" t="s">
        <v>640</v>
      </c>
      <c r="B60" s="620"/>
      <c r="C60" s="620"/>
      <c r="D60" s="620"/>
      <c r="E60" s="620"/>
      <c r="F60" s="620"/>
      <c r="G60" s="620"/>
      <c r="H60" s="621"/>
      <c r="I60" s="620"/>
      <c r="J60" s="620"/>
      <c r="K60" s="620"/>
      <c r="L60" s="620"/>
      <c r="M60" s="618"/>
    </row>
    <row r="61" spans="1:13" s="376" customFormat="1" ht="15" customHeight="1" thickBot="1">
      <c r="A61" s="607" t="s">
        <v>723</v>
      </c>
      <c r="B61" s="619"/>
      <c r="C61" s="619"/>
      <c r="D61" s="619"/>
      <c r="E61" s="619"/>
      <c r="F61" s="619"/>
      <c r="G61" s="619"/>
      <c r="H61" s="619"/>
      <c r="I61" s="619"/>
      <c r="J61" s="619"/>
      <c r="K61" s="619"/>
      <c r="L61" s="619"/>
      <c r="M61" s="608" t="s">
        <v>918</v>
      </c>
    </row>
  </sheetData>
  <sheetProtection algorithmName="SHA-512" hashValue="7eVA622+/MOxHw9kBnkQbARYPLukvgPkggssP8ToLqMhqs6tNrVuQtgsx+KqX8wnM/CcnwNciShjYs+NTNULiQ==" saltValue="BCJXJbZgi3slt6e3xyFCNg==" spinCount="100000" sheet="1" objects="1" scenarios="1"/>
  <mergeCells count="28">
    <mergeCell ref="C1:J1"/>
    <mergeCell ref="A3:M3"/>
    <mergeCell ref="A5:E5"/>
    <mergeCell ref="A14:C14"/>
    <mergeCell ref="A15:C15"/>
    <mergeCell ref="A2:M2"/>
    <mergeCell ref="A8:C8"/>
    <mergeCell ref="A9:C9"/>
    <mergeCell ref="A10:C10"/>
    <mergeCell ref="A11:C11"/>
    <mergeCell ref="A13:C13"/>
    <mergeCell ref="A12:C12"/>
    <mergeCell ref="A58:M58"/>
    <mergeCell ref="E7:M7"/>
    <mergeCell ref="A27:M31"/>
    <mergeCell ref="A33:M33"/>
    <mergeCell ref="B35:H35"/>
    <mergeCell ref="A16:C16"/>
    <mergeCell ref="A17:C17"/>
    <mergeCell ref="A18:C18"/>
    <mergeCell ref="A19:C19"/>
    <mergeCell ref="A20:C20"/>
    <mergeCell ref="A21:C21"/>
    <mergeCell ref="A22:C22"/>
    <mergeCell ref="A23:C23"/>
    <mergeCell ref="A51:M51"/>
    <mergeCell ref="A54:M54"/>
    <mergeCell ref="A57:D57"/>
  </mergeCells>
  <dataValidations count="2">
    <dataValidation type="decimal" allowBlank="1" showInputMessage="1" showErrorMessage="1" errorTitle="Travel Rate" error="The maximum mileage rate is the Federal Rate for 2022 is $0.625." sqref="G5" xr:uid="{F4BF9F4C-FB02-4B6A-92A9-A23D88538756}">
      <formula1>0</formula1>
      <formula2>0.625</formula2>
    </dataValidation>
    <dataValidation allowBlank="1" showInputMessage="1" showErrorMessage="1" prompt="Frequent travelers enter miles per month.  Intermittent travelers please enter miles per trip." sqref="E10" xr:uid="{15454EC5-22B7-429C-868E-797BF33FD13A}"/>
  </dataValidations>
  <printOptions horizontalCentered="1"/>
  <pageMargins left="0.5" right="0.5" top="0.75" bottom="0.75" header="0.3" footer="0.3"/>
  <pageSetup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4" r:id="rId4" name="Check Box 4">
              <controlPr defaultSize="0" autoFill="0" autoLine="0" autoPict="0">
                <anchor moveWithCells="1">
                  <from>
                    <xdr:col>0</xdr:col>
                    <xdr:colOff>0</xdr:colOff>
                    <xdr:row>50</xdr:row>
                    <xdr:rowOff>171450</xdr:rowOff>
                  </from>
                  <to>
                    <xdr:col>4</xdr:col>
                    <xdr:colOff>514350</xdr:colOff>
                    <xdr:row>52</xdr:row>
                    <xdr:rowOff>0</xdr:rowOff>
                  </to>
                </anchor>
              </controlPr>
            </control>
          </mc:Choice>
        </mc:AlternateContent>
        <mc:AlternateContent xmlns:mc="http://schemas.openxmlformats.org/markup-compatibility/2006">
          <mc:Choice Requires="x14">
            <control shapeId="15365" r:id="rId5" name="Check Box 5">
              <controlPr defaultSize="0" autoFill="0" autoLine="0" autoPict="0">
                <anchor moveWithCells="1">
                  <from>
                    <xdr:col>0</xdr:col>
                    <xdr:colOff>0</xdr:colOff>
                    <xdr:row>51</xdr:row>
                    <xdr:rowOff>171450</xdr:rowOff>
                  </from>
                  <to>
                    <xdr:col>4</xdr:col>
                    <xdr:colOff>514350</xdr:colOff>
                    <xdr:row>52</xdr:row>
                    <xdr:rowOff>180975</xdr:rowOff>
                  </to>
                </anchor>
              </controlPr>
            </control>
          </mc:Choice>
        </mc:AlternateContent>
        <mc:AlternateContent xmlns:mc="http://schemas.openxmlformats.org/markup-compatibility/2006">
          <mc:Choice Requires="x14">
            <control shapeId="15366" r:id="rId6" name="Check Box 6">
              <controlPr defaultSize="0" autoFill="0" autoLine="0" autoPict="0">
                <anchor moveWithCells="1">
                  <from>
                    <xdr:col>0</xdr:col>
                    <xdr:colOff>0</xdr:colOff>
                    <xdr:row>53</xdr:row>
                    <xdr:rowOff>171450</xdr:rowOff>
                  </from>
                  <to>
                    <xdr:col>4</xdr:col>
                    <xdr:colOff>514350</xdr:colOff>
                    <xdr:row>55</xdr:row>
                    <xdr:rowOff>0</xdr:rowOff>
                  </to>
                </anchor>
              </controlPr>
            </control>
          </mc:Choice>
        </mc:AlternateContent>
        <mc:AlternateContent xmlns:mc="http://schemas.openxmlformats.org/markup-compatibility/2006">
          <mc:Choice Requires="x14">
            <control shapeId="15367" r:id="rId7" name="Check Box 7">
              <controlPr defaultSize="0" autoFill="0" autoLine="0" autoPict="0">
                <anchor moveWithCells="1">
                  <from>
                    <xdr:col>0</xdr:col>
                    <xdr:colOff>0</xdr:colOff>
                    <xdr:row>55</xdr:row>
                    <xdr:rowOff>171450</xdr:rowOff>
                  </from>
                  <to>
                    <xdr:col>4</xdr:col>
                    <xdr:colOff>514350</xdr:colOff>
                    <xdr:row>57</xdr:row>
                    <xdr:rowOff>0</xdr:rowOff>
                  </to>
                </anchor>
              </controlPr>
            </control>
          </mc:Choice>
        </mc:AlternateContent>
        <mc:AlternateContent xmlns:mc="http://schemas.openxmlformats.org/markup-compatibility/2006">
          <mc:Choice Requires="x14">
            <control shapeId="15368" r:id="rId8" name="Check Box 8">
              <controlPr defaultSize="0" autoFill="0" autoLine="0" autoPict="0">
                <anchor moveWithCells="1">
                  <from>
                    <xdr:col>0</xdr:col>
                    <xdr:colOff>0</xdr:colOff>
                    <xdr:row>54</xdr:row>
                    <xdr:rowOff>171450</xdr:rowOff>
                  </from>
                  <to>
                    <xdr:col>4</xdr:col>
                    <xdr:colOff>514350</xdr:colOff>
                    <xdr:row>56</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AC732-73EF-455C-93C8-42CA66848423}">
  <sheetPr codeName="Sheet13">
    <tabColor theme="9" tint="0.79998168889431442"/>
    <pageSetUpPr fitToPage="1"/>
  </sheetPr>
  <dimension ref="A1:N56"/>
  <sheetViews>
    <sheetView zoomScaleNormal="100" workbookViewId="0">
      <selection activeCell="D5" sqref="D5"/>
    </sheetView>
  </sheetViews>
  <sheetFormatPr defaultRowHeight="15"/>
  <cols>
    <col min="1" max="1" width="19.140625" customWidth="1"/>
    <col min="2" max="2" width="17.28515625" customWidth="1"/>
    <col min="3" max="3" width="12.140625" customWidth="1"/>
    <col min="4" max="4" width="26.85546875" customWidth="1"/>
    <col min="5" max="6" width="16.7109375" customWidth="1"/>
    <col min="14" max="14" width="0" hidden="1" customWidth="1"/>
  </cols>
  <sheetData>
    <row r="1" spans="1:14" ht="15.75" thickBot="1">
      <c r="A1" s="117" t="s">
        <v>61</v>
      </c>
      <c r="B1" s="1359">
        <f>'Budget Summary'!A9</f>
        <v>0</v>
      </c>
      <c r="C1" s="1207"/>
      <c r="D1" s="1207"/>
      <c r="E1" s="504" t="s">
        <v>594</v>
      </c>
      <c r="F1" s="119">
        <f>'Budget Summary'!G9</f>
        <v>0</v>
      </c>
    </row>
    <row r="2" spans="1:14" ht="16.5" thickBot="1">
      <c r="A2" s="1323" t="s">
        <v>641</v>
      </c>
      <c r="B2" s="1324"/>
      <c r="C2" s="1324"/>
      <c r="D2" s="1324"/>
      <c r="E2" s="1324"/>
      <c r="F2" s="1325"/>
    </row>
    <row r="3" spans="1:14" ht="74.25" customHeight="1" thickBot="1">
      <c r="A3" s="1360" t="s">
        <v>831</v>
      </c>
      <c r="B3" s="1361"/>
      <c r="C3" s="1361"/>
      <c r="D3" s="1361"/>
      <c r="E3" s="1361"/>
      <c r="F3" s="1362"/>
    </row>
    <row r="4" spans="1:14" ht="16.899999999999999" customHeight="1">
      <c r="A4" s="505"/>
      <c r="B4" s="506"/>
      <c r="C4" s="506"/>
      <c r="D4" s="506"/>
      <c r="E4" s="506"/>
      <c r="F4" s="507"/>
    </row>
    <row r="5" spans="1:14">
      <c r="A5" s="123" t="s">
        <v>531</v>
      </c>
      <c r="B5" s="125"/>
      <c r="C5" s="508" t="s">
        <v>109</v>
      </c>
      <c r="D5" s="509"/>
      <c r="E5" s="125"/>
      <c r="F5" s="510"/>
      <c r="N5" t="s">
        <v>532</v>
      </c>
    </row>
    <row r="6" spans="1:14">
      <c r="A6" s="123"/>
      <c r="B6" s="125"/>
      <c r="C6" s="508"/>
      <c r="D6" s="508"/>
      <c r="E6" s="508"/>
      <c r="F6" s="510"/>
      <c r="N6" t="s">
        <v>533</v>
      </c>
    </row>
    <row r="7" spans="1:14">
      <c r="A7" s="320" t="s">
        <v>534</v>
      </c>
      <c r="B7" s="189"/>
      <c r="C7" s="189"/>
      <c r="D7" s="457"/>
      <c r="E7" s="457"/>
      <c r="F7" s="126"/>
    </row>
    <row r="8" spans="1:14">
      <c r="A8" s="511" t="s">
        <v>535</v>
      </c>
      <c r="B8" s="512"/>
      <c r="C8" s="512"/>
      <c r="D8" s="125"/>
      <c r="E8" s="125"/>
      <c r="F8" s="458"/>
    </row>
    <row r="9" spans="1:14" ht="31.15" customHeight="1">
      <c r="A9" s="1363" t="s">
        <v>536</v>
      </c>
      <c r="B9" s="1178"/>
      <c r="C9" s="1178"/>
      <c r="D9" s="1178"/>
      <c r="E9" s="1178"/>
      <c r="F9" s="1179"/>
    </row>
    <row r="10" spans="1:14">
      <c r="A10" s="123"/>
      <c r="B10" s="125"/>
      <c r="C10" s="125"/>
      <c r="D10" s="125"/>
      <c r="E10" s="125"/>
      <c r="F10" s="126"/>
    </row>
    <row r="11" spans="1:14">
      <c r="A11" s="511" t="s">
        <v>125</v>
      </c>
      <c r="B11" s="512"/>
      <c r="C11" s="512"/>
      <c r="D11" s="125"/>
      <c r="E11" s="125"/>
      <c r="F11" s="126"/>
    </row>
    <row r="12" spans="1:14">
      <c r="A12" s="71" t="s">
        <v>126</v>
      </c>
      <c r="B12" s="513"/>
      <c r="C12" s="513"/>
      <c r="D12" s="514"/>
      <c r="E12" s="515"/>
      <c r="F12" s="516"/>
    </row>
    <row r="13" spans="1:14">
      <c r="A13" s="71"/>
      <c r="D13" s="515"/>
      <c r="E13" s="515"/>
      <c r="F13" s="516"/>
    </row>
    <row r="14" spans="1:14">
      <c r="A14" s="71" t="s">
        <v>832</v>
      </c>
      <c r="D14" s="514"/>
      <c r="E14" s="514"/>
      <c r="F14" s="517"/>
    </row>
    <row r="15" spans="1:14">
      <c r="A15" s="71"/>
      <c r="D15" s="518" t="s">
        <v>537</v>
      </c>
      <c r="E15" s="518" t="s">
        <v>538</v>
      </c>
      <c r="F15" s="519" t="s">
        <v>127</v>
      </c>
    </row>
    <row r="16" spans="1:14">
      <c r="A16" s="71" t="s">
        <v>128</v>
      </c>
      <c r="D16" s="514"/>
      <c r="E16" s="515"/>
      <c r="F16" s="516"/>
    </row>
    <row r="17" spans="1:6">
      <c r="A17" s="71"/>
      <c r="F17" s="516"/>
    </row>
    <row r="18" spans="1:6">
      <c r="A18" s="71" t="s">
        <v>129</v>
      </c>
      <c r="D18" s="514"/>
      <c r="E18" s="515"/>
      <c r="F18" s="516"/>
    </row>
    <row r="19" spans="1:6">
      <c r="A19" s="71"/>
      <c r="F19" s="516"/>
    </row>
    <row r="20" spans="1:6">
      <c r="A20" s="71" t="s">
        <v>130</v>
      </c>
      <c r="E20" s="520"/>
      <c r="F20" s="521"/>
    </row>
    <row r="21" spans="1:6">
      <c r="A21" s="71"/>
      <c r="E21" s="518" t="s">
        <v>131</v>
      </c>
      <c r="F21" s="522" t="s">
        <v>132</v>
      </c>
    </row>
    <row r="22" spans="1:6">
      <c r="A22" s="71"/>
      <c r="D22" s="515"/>
      <c r="E22" s="515"/>
      <c r="F22" s="70"/>
    </row>
    <row r="23" spans="1:6">
      <c r="A23" s="71" t="s">
        <v>133</v>
      </c>
      <c r="D23" s="193"/>
      <c r="E23" s="193"/>
      <c r="F23" s="70"/>
    </row>
    <row r="24" spans="1:6">
      <c r="A24" s="523" t="s">
        <v>539</v>
      </c>
      <c r="B24" s="193"/>
      <c r="C24" s="193"/>
      <c r="D24" t="s">
        <v>109</v>
      </c>
      <c r="E24" s="524" t="s">
        <v>540</v>
      </c>
      <c r="F24" s="525"/>
    </row>
    <row r="25" spans="1:6">
      <c r="A25" s="71" t="s">
        <v>134</v>
      </c>
      <c r="E25" s="524" t="s">
        <v>540</v>
      </c>
      <c r="F25" s="526"/>
    </row>
    <row r="26" spans="1:6">
      <c r="A26" s="71" t="s">
        <v>135</v>
      </c>
      <c r="D26" s="401" t="s">
        <v>109</v>
      </c>
      <c r="E26" s="524" t="s">
        <v>540</v>
      </c>
      <c r="F26" s="527">
        <f>SUM(F24:F25)</f>
        <v>0</v>
      </c>
    </row>
    <row r="27" spans="1:6">
      <c r="A27" s="71"/>
      <c r="F27" s="516"/>
    </row>
    <row r="28" spans="1:6">
      <c r="A28" s="123" t="s">
        <v>708</v>
      </c>
      <c r="E28" s="524" t="s">
        <v>540</v>
      </c>
      <c r="F28" s="682">
        <f>'I1 Cost Allocation Plan'!F44</f>
        <v>0</v>
      </c>
    </row>
    <row r="29" spans="1:6">
      <c r="A29" s="714" t="s">
        <v>709</v>
      </c>
      <c r="F29" s="70"/>
    </row>
    <row r="30" spans="1:6">
      <c r="A30" s="71"/>
      <c r="F30" s="70"/>
    </row>
    <row r="31" spans="1:6">
      <c r="A31" s="123" t="s">
        <v>136</v>
      </c>
      <c r="D31" s="528" t="s">
        <v>541</v>
      </c>
      <c r="E31" s="524" t="s">
        <v>540</v>
      </c>
      <c r="F31" s="529">
        <f>F26*F28</f>
        <v>0</v>
      </c>
    </row>
    <row r="32" spans="1:6">
      <c r="A32" s="71"/>
      <c r="F32" s="70"/>
    </row>
    <row r="33" spans="1:6">
      <c r="A33" s="123" t="s">
        <v>137</v>
      </c>
      <c r="D33" s="528" t="s">
        <v>542</v>
      </c>
      <c r="E33" s="524" t="s">
        <v>540</v>
      </c>
      <c r="F33" s="529">
        <f>F31*12</f>
        <v>0</v>
      </c>
    </row>
    <row r="34" spans="1:6">
      <c r="A34" s="71"/>
      <c r="D34" s="193"/>
      <c r="E34" s="193"/>
      <c r="F34" s="530"/>
    </row>
    <row r="35" spans="1:6" ht="45">
      <c r="A35" s="123" t="s">
        <v>746</v>
      </c>
      <c r="D35" s="450" t="s">
        <v>543</v>
      </c>
      <c r="E35" s="524" t="s">
        <v>540</v>
      </c>
      <c r="F35" s="531"/>
    </row>
    <row r="36" spans="1:6" ht="15.75" thickBot="1">
      <c r="A36" s="71"/>
      <c r="D36" s="193"/>
      <c r="E36" s="193"/>
      <c r="F36" s="70"/>
    </row>
    <row r="37" spans="1:6">
      <c r="A37" s="640"/>
      <c r="B37" s="241"/>
      <c r="C37" s="241"/>
      <c r="D37" s="532"/>
      <c r="E37" s="532"/>
      <c r="F37" s="242"/>
    </row>
    <row r="38" spans="1:6">
      <c r="A38" s="1367" t="s">
        <v>886</v>
      </c>
      <c r="B38" s="1368"/>
      <c r="C38" s="1368"/>
      <c r="D38" s="1368"/>
      <c r="E38" s="1368"/>
      <c r="F38" s="1369"/>
    </row>
    <row r="39" spans="1:6">
      <c r="A39" s="533"/>
      <c r="B39" s="534"/>
      <c r="C39" s="534"/>
      <c r="D39" s="534"/>
      <c r="E39" s="534"/>
      <c r="F39" s="535"/>
    </row>
    <row r="40" spans="1:6">
      <c r="A40" s="533"/>
      <c r="B40" s="534"/>
      <c r="C40" s="534"/>
      <c r="D40" s="534"/>
      <c r="E40" s="534"/>
      <c r="F40" s="535"/>
    </row>
    <row r="41" spans="1:6">
      <c r="A41" s="796" t="s">
        <v>885</v>
      </c>
      <c r="B41" s="534"/>
      <c r="C41" s="534"/>
      <c r="D41" s="534"/>
      <c r="E41" s="534"/>
      <c r="F41" s="535"/>
    </row>
    <row r="42" spans="1:6">
      <c r="A42" s="796"/>
      <c r="B42" s="534"/>
      <c r="C42" s="534"/>
      <c r="D42" s="534"/>
      <c r="E42" s="534"/>
      <c r="F42" s="535"/>
    </row>
    <row r="43" spans="1:6">
      <c r="A43" s="796"/>
      <c r="B43" s="534"/>
      <c r="C43" s="534"/>
      <c r="D43" s="534"/>
      <c r="E43" s="534"/>
      <c r="F43" s="535"/>
    </row>
    <row r="44" spans="1:6">
      <c r="A44" s="796"/>
      <c r="B44" s="534"/>
      <c r="C44" s="534"/>
      <c r="D44" s="534"/>
      <c r="E44" s="534"/>
      <c r="F44" s="535"/>
    </row>
    <row r="45" spans="1:6">
      <c r="A45" s="796"/>
      <c r="B45" s="534"/>
      <c r="C45" s="534"/>
      <c r="D45" s="534"/>
      <c r="E45" s="534"/>
      <c r="F45" s="535"/>
    </row>
    <row r="46" spans="1:6">
      <c r="A46" s="796"/>
      <c r="B46" s="534"/>
      <c r="C46" s="534"/>
      <c r="D46" s="534"/>
      <c r="E46" s="534"/>
      <c r="F46" s="535"/>
    </row>
    <row r="47" spans="1:6">
      <c r="A47" s="796"/>
      <c r="B47" s="534"/>
      <c r="C47" s="534"/>
      <c r="D47" s="534"/>
      <c r="E47" s="534"/>
      <c r="F47" s="535"/>
    </row>
    <row r="48" spans="1:6">
      <c r="A48" s="796"/>
      <c r="B48" s="534"/>
      <c r="C48" s="534"/>
      <c r="D48" s="534"/>
      <c r="E48" s="534"/>
      <c r="F48" s="535"/>
    </row>
    <row r="49" spans="1:6">
      <c r="A49" s="796"/>
      <c r="B49" s="534"/>
      <c r="C49" s="534"/>
      <c r="D49" s="534"/>
      <c r="E49" s="534"/>
      <c r="F49" s="535"/>
    </row>
    <row r="50" spans="1:6">
      <c r="A50" s="533"/>
      <c r="B50" s="534"/>
      <c r="C50" s="534"/>
      <c r="D50" s="534"/>
      <c r="E50" s="534"/>
      <c r="F50" s="535"/>
    </row>
    <row r="51" spans="1:6" s="726" customFormat="1">
      <c r="A51" s="1364" t="s">
        <v>105</v>
      </c>
      <c r="B51" s="1365"/>
      <c r="C51" s="1365"/>
      <c r="D51" s="1365"/>
      <c r="E51" s="1365"/>
      <c r="F51" s="1366"/>
    </row>
    <row r="52" spans="1:6" s="726" customFormat="1">
      <c r="A52" s="1356" t="s">
        <v>24</v>
      </c>
      <c r="B52" s="1357"/>
      <c r="C52" s="1357"/>
      <c r="D52" s="1357"/>
      <c r="E52" s="1357"/>
      <c r="F52" s="1358"/>
    </row>
    <row r="53" spans="1:6" s="726" customFormat="1">
      <c r="A53" s="1356"/>
      <c r="B53" s="1357"/>
      <c r="C53" s="1357"/>
      <c r="D53" s="1357"/>
      <c r="E53" s="1357"/>
      <c r="F53" s="1358"/>
    </row>
    <row r="54" spans="1:6" ht="15.75" thickBot="1">
      <c r="A54" s="536"/>
      <c r="B54" s="537"/>
      <c r="C54" s="537"/>
      <c r="D54" s="537"/>
      <c r="E54" s="537"/>
      <c r="F54" s="538"/>
    </row>
    <row r="55" spans="1:6" s="376" customFormat="1" ht="12.75" thickBot="1">
      <c r="A55" s="739" t="s">
        <v>641</v>
      </c>
      <c r="B55" s="617"/>
      <c r="C55" s="617"/>
      <c r="D55" s="617"/>
      <c r="E55" s="617"/>
      <c r="F55" s="618"/>
    </row>
    <row r="56" spans="1:6" s="376" customFormat="1" ht="15" customHeight="1" thickBot="1">
      <c r="A56" s="607" t="s">
        <v>723</v>
      </c>
      <c r="B56" s="619"/>
      <c r="C56" s="619"/>
      <c r="D56" s="619"/>
      <c r="E56" s="619"/>
      <c r="F56" s="608" t="s">
        <v>918</v>
      </c>
    </row>
  </sheetData>
  <sheetProtection algorithmName="SHA-512" hashValue="4KItWsk5Mzt5SrlnH6jlTIARDPGzWxIrqHBUc8++syUlsKmQO9nzmc/scCxC48CHjFCXY7xjU/5gMHW/rgt5yA==" saltValue="9lT2fIRJpi0o01WbOGlUkA==" spinCount="100000" sheet="1" objects="1" scenarios="1"/>
  <mergeCells count="7">
    <mergeCell ref="A52:F53"/>
    <mergeCell ref="A2:F2"/>
    <mergeCell ref="B1:D1"/>
    <mergeCell ref="A3:F3"/>
    <mergeCell ref="A9:F9"/>
    <mergeCell ref="A51:F51"/>
    <mergeCell ref="A38:F38"/>
  </mergeCells>
  <dataValidations count="2">
    <dataValidation type="list" allowBlank="1" showInputMessage="1" showErrorMessage="1" sqref="D5" xr:uid="{2AD38DC9-D8CD-4652-A305-62A4436D66F1}">
      <formula1>$N$4:$N$6</formula1>
    </dataValidation>
    <dataValidation type="decimal" operator="lessThanOrEqual" allowBlank="1" showInputMessage="1" showErrorMessage="1" sqref="F28" xr:uid="{F8FC8478-3C78-42D3-B87F-9264D9E3F05A}">
      <formula1>1</formula1>
    </dataValidation>
  </dataValidations>
  <printOptions horizontalCentered="1"/>
  <pageMargins left="0.5" right="0.5" top="0.75" bottom="0.75" header="0.3" footer="0.3"/>
  <pageSetup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from>
                    <xdr:col>0</xdr:col>
                    <xdr:colOff>0</xdr:colOff>
                    <xdr:row>37</xdr:row>
                    <xdr:rowOff>152400</xdr:rowOff>
                  </from>
                  <to>
                    <xdr:col>2</xdr:col>
                    <xdr:colOff>476250</xdr:colOff>
                    <xdr:row>39</xdr:row>
                    <xdr:rowOff>28575</xdr:rowOff>
                  </to>
                </anchor>
              </controlPr>
            </control>
          </mc:Choice>
        </mc:AlternateContent>
        <mc:AlternateContent xmlns:mc="http://schemas.openxmlformats.org/markup-compatibility/2006">
          <mc:Choice Requires="x14">
            <control shapeId="12292" r:id="rId5" name="Check Box 4">
              <controlPr defaultSize="0" autoFill="0" autoLine="0" autoPict="0">
                <anchor moveWithCells="1">
                  <from>
                    <xdr:col>0</xdr:col>
                    <xdr:colOff>0</xdr:colOff>
                    <xdr:row>38</xdr:row>
                    <xdr:rowOff>152400</xdr:rowOff>
                  </from>
                  <to>
                    <xdr:col>2</xdr:col>
                    <xdr:colOff>476250</xdr:colOff>
                    <xdr:row>40</xdr:row>
                    <xdr:rowOff>28575</xdr:rowOff>
                  </to>
                </anchor>
              </controlPr>
            </control>
          </mc:Choice>
        </mc:AlternateContent>
        <mc:AlternateContent xmlns:mc="http://schemas.openxmlformats.org/markup-compatibility/2006">
          <mc:Choice Requires="x14">
            <control shapeId="12293" r:id="rId6" name="Check Box 5">
              <controlPr defaultSize="0" autoFill="0" autoLine="0" autoPict="0">
                <anchor moveWithCells="1">
                  <from>
                    <xdr:col>0</xdr:col>
                    <xdr:colOff>0</xdr:colOff>
                    <xdr:row>40</xdr:row>
                    <xdr:rowOff>152400</xdr:rowOff>
                  </from>
                  <to>
                    <xdr:col>4</xdr:col>
                    <xdr:colOff>161925</xdr:colOff>
                    <xdr:row>42</xdr:row>
                    <xdr:rowOff>28575</xdr:rowOff>
                  </to>
                </anchor>
              </controlPr>
            </control>
          </mc:Choice>
        </mc:AlternateContent>
        <mc:AlternateContent xmlns:mc="http://schemas.openxmlformats.org/markup-compatibility/2006">
          <mc:Choice Requires="x14">
            <control shapeId="12294" r:id="rId7" name="Check Box 6">
              <controlPr defaultSize="0" autoFill="0" autoLine="0" autoPict="0">
                <anchor moveWithCells="1">
                  <from>
                    <xdr:col>0</xdr:col>
                    <xdr:colOff>0</xdr:colOff>
                    <xdr:row>41</xdr:row>
                    <xdr:rowOff>142875</xdr:rowOff>
                  </from>
                  <to>
                    <xdr:col>4</xdr:col>
                    <xdr:colOff>161925</xdr:colOff>
                    <xdr:row>43</xdr:row>
                    <xdr:rowOff>19050</xdr:rowOff>
                  </to>
                </anchor>
              </controlPr>
            </control>
          </mc:Choice>
        </mc:AlternateContent>
        <mc:AlternateContent xmlns:mc="http://schemas.openxmlformats.org/markup-compatibility/2006">
          <mc:Choice Requires="x14">
            <control shapeId="12295" r:id="rId8" name="Check Box 7">
              <controlPr defaultSize="0" autoFill="0" autoLine="0" autoPict="0">
                <anchor moveWithCells="1">
                  <from>
                    <xdr:col>0</xdr:col>
                    <xdr:colOff>0</xdr:colOff>
                    <xdr:row>42</xdr:row>
                    <xdr:rowOff>152400</xdr:rowOff>
                  </from>
                  <to>
                    <xdr:col>4</xdr:col>
                    <xdr:colOff>161925</xdr:colOff>
                    <xdr:row>44</xdr:row>
                    <xdr:rowOff>28575</xdr:rowOff>
                  </to>
                </anchor>
              </controlPr>
            </control>
          </mc:Choice>
        </mc:AlternateContent>
        <mc:AlternateContent xmlns:mc="http://schemas.openxmlformats.org/markup-compatibility/2006">
          <mc:Choice Requires="x14">
            <control shapeId="12296" r:id="rId9" name="Check Box 8">
              <controlPr defaultSize="0" autoFill="0" autoLine="0" autoPict="0">
                <anchor moveWithCells="1">
                  <from>
                    <xdr:col>0</xdr:col>
                    <xdr:colOff>0</xdr:colOff>
                    <xdr:row>43</xdr:row>
                    <xdr:rowOff>152400</xdr:rowOff>
                  </from>
                  <to>
                    <xdr:col>4</xdr:col>
                    <xdr:colOff>161925</xdr:colOff>
                    <xdr:row>45</xdr:row>
                    <xdr:rowOff>28575</xdr:rowOff>
                  </to>
                </anchor>
              </controlPr>
            </control>
          </mc:Choice>
        </mc:AlternateContent>
        <mc:AlternateContent xmlns:mc="http://schemas.openxmlformats.org/markup-compatibility/2006">
          <mc:Choice Requires="x14">
            <control shapeId="12297" r:id="rId10" name="Check Box 9">
              <controlPr defaultSize="0" autoFill="0" autoLine="0" autoPict="0">
                <anchor moveWithCells="1">
                  <from>
                    <xdr:col>0</xdr:col>
                    <xdr:colOff>0</xdr:colOff>
                    <xdr:row>44</xdr:row>
                    <xdr:rowOff>161925</xdr:rowOff>
                  </from>
                  <to>
                    <xdr:col>2</xdr:col>
                    <xdr:colOff>142875</xdr:colOff>
                    <xdr:row>46</xdr:row>
                    <xdr:rowOff>0</xdr:rowOff>
                  </to>
                </anchor>
              </controlPr>
            </control>
          </mc:Choice>
        </mc:AlternateContent>
        <mc:AlternateContent xmlns:mc="http://schemas.openxmlformats.org/markup-compatibility/2006">
          <mc:Choice Requires="x14">
            <control shapeId="12298" r:id="rId11" name="Check Box 10">
              <controlPr defaultSize="0" autoFill="0" autoLine="0" autoPict="0">
                <anchor moveWithCells="1">
                  <from>
                    <xdr:col>0</xdr:col>
                    <xdr:colOff>0</xdr:colOff>
                    <xdr:row>45</xdr:row>
                    <xdr:rowOff>152400</xdr:rowOff>
                  </from>
                  <to>
                    <xdr:col>4</xdr:col>
                    <xdr:colOff>161925</xdr:colOff>
                    <xdr:row>47</xdr:row>
                    <xdr:rowOff>28575</xdr:rowOff>
                  </to>
                </anchor>
              </controlPr>
            </control>
          </mc:Choice>
        </mc:AlternateContent>
        <mc:AlternateContent xmlns:mc="http://schemas.openxmlformats.org/markup-compatibility/2006">
          <mc:Choice Requires="x14">
            <control shapeId="12299" r:id="rId12" name="Check Box 11">
              <controlPr defaultSize="0" autoFill="0" autoLine="0" autoPict="0">
                <anchor moveWithCells="1">
                  <from>
                    <xdr:col>0</xdr:col>
                    <xdr:colOff>0</xdr:colOff>
                    <xdr:row>46</xdr:row>
                    <xdr:rowOff>152400</xdr:rowOff>
                  </from>
                  <to>
                    <xdr:col>2</xdr:col>
                    <xdr:colOff>771525</xdr:colOff>
                    <xdr:row>47</xdr:row>
                    <xdr:rowOff>171450</xdr:rowOff>
                  </to>
                </anchor>
              </controlPr>
            </control>
          </mc:Choice>
        </mc:AlternateContent>
        <mc:AlternateContent xmlns:mc="http://schemas.openxmlformats.org/markup-compatibility/2006">
          <mc:Choice Requires="x14">
            <control shapeId="12300" r:id="rId13" name="Check Box 12">
              <controlPr defaultSize="0" autoFill="0" autoLine="0" autoPict="0">
                <anchor moveWithCells="1">
                  <from>
                    <xdr:col>0</xdr:col>
                    <xdr:colOff>0</xdr:colOff>
                    <xdr:row>47</xdr:row>
                    <xdr:rowOff>152400</xdr:rowOff>
                  </from>
                  <to>
                    <xdr:col>5</xdr:col>
                    <xdr:colOff>1085850</xdr:colOff>
                    <xdr:row>49</xdr:row>
                    <xdr:rowOff>28575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E566C-A06B-4614-AAC1-C853D8220FDA}">
  <sheetPr codeName="Sheet14">
    <tabColor theme="9" tint="0.79998168889431442"/>
  </sheetPr>
  <dimension ref="A1:J44"/>
  <sheetViews>
    <sheetView zoomScaleNormal="100" workbookViewId="0">
      <selection activeCell="F2" sqref="F2"/>
    </sheetView>
  </sheetViews>
  <sheetFormatPr defaultColWidth="9.140625" defaultRowHeight="15"/>
  <cols>
    <col min="1" max="1" width="12.42578125" style="1" customWidth="1"/>
    <col min="2" max="2" width="16.28515625" style="1" customWidth="1"/>
    <col min="3" max="3" width="12.42578125" style="1" customWidth="1"/>
    <col min="4" max="4" width="16.28515625" style="1" customWidth="1"/>
    <col min="5" max="5" width="12.42578125" style="1" customWidth="1"/>
    <col min="6" max="6" width="16.28515625" style="1" customWidth="1"/>
    <col min="7" max="10" width="12.42578125" style="1" customWidth="1"/>
    <col min="11" max="16384" width="9.140625" style="1"/>
  </cols>
  <sheetData>
    <row r="1" spans="1:10" ht="21" thickBot="1">
      <c r="A1" s="1370" t="s">
        <v>163</v>
      </c>
      <c r="B1" s="1371"/>
      <c r="C1" s="1371"/>
      <c r="D1" s="1371"/>
      <c r="E1" s="1371"/>
      <c r="F1" s="1371"/>
      <c r="G1" s="1371"/>
      <c r="H1" s="1371"/>
      <c r="I1" s="1371"/>
      <c r="J1" s="18"/>
    </row>
    <row r="2" spans="1:10">
      <c r="A2" s="12" t="s">
        <v>164</v>
      </c>
      <c r="F2" s="658"/>
      <c r="G2" s="15" t="s">
        <v>165</v>
      </c>
      <c r="H2" s="658"/>
      <c r="I2" s="15" t="s">
        <v>65</v>
      </c>
      <c r="J2" s="19">
        <f>F2*H2</f>
        <v>0</v>
      </c>
    </row>
    <row r="3" spans="1:10">
      <c r="A3" s="14"/>
      <c r="F3" s="20" t="s">
        <v>166</v>
      </c>
      <c r="G3" s="10"/>
      <c r="H3" s="20" t="s">
        <v>167</v>
      </c>
      <c r="I3" s="10"/>
      <c r="J3" s="21" t="s">
        <v>168</v>
      </c>
    </row>
    <row r="4" spans="1:10">
      <c r="A4" s="22"/>
      <c r="B4" s="23"/>
      <c r="C4" s="24"/>
      <c r="D4" s="24" t="s">
        <v>169</v>
      </c>
      <c r="E4" s="24"/>
      <c r="F4" s="25">
        <v>100</v>
      </c>
      <c r="G4" s="25" t="s">
        <v>165</v>
      </c>
      <c r="H4" s="25">
        <v>20</v>
      </c>
      <c r="I4" s="25"/>
      <c r="J4" s="26">
        <f>F4*H4</f>
        <v>2000</v>
      </c>
    </row>
    <row r="5" spans="1:10">
      <c r="A5" s="14"/>
      <c r="B5" s="15" t="s">
        <v>170</v>
      </c>
      <c r="D5" s="15" t="s">
        <v>171</v>
      </c>
      <c r="F5" s="27" t="s">
        <v>172</v>
      </c>
      <c r="J5" s="11"/>
    </row>
    <row r="6" spans="1:10" ht="39">
      <c r="A6" s="17" t="s">
        <v>173</v>
      </c>
      <c r="B6" s="28" t="s">
        <v>174</v>
      </c>
      <c r="C6" s="10"/>
      <c r="D6" s="28" t="s">
        <v>175</v>
      </c>
      <c r="E6" s="10"/>
      <c r="F6" s="28" t="s">
        <v>176</v>
      </c>
      <c r="J6" s="11"/>
    </row>
    <row r="7" spans="1:10">
      <c r="A7" s="29" t="s">
        <v>169</v>
      </c>
      <c r="B7" s="25">
        <v>2</v>
      </c>
      <c r="C7" s="25"/>
      <c r="D7" s="25">
        <v>12</v>
      </c>
      <c r="E7" s="25" t="s">
        <v>65</v>
      </c>
      <c r="F7" s="30">
        <f>B7/D7</f>
        <v>0.16666666666666666</v>
      </c>
      <c r="J7" s="11"/>
    </row>
    <row r="8" spans="1:10">
      <c r="A8" s="12" t="s">
        <v>177</v>
      </c>
      <c r="B8" s="658"/>
      <c r="D8" s="658"/>
      <c r="E8" s="15" t="s">
        <v>65</v>
      </c>
      <c r="F8" s="32">
        <f>IF(B8&lt;&gt;0,B8/D8,0.00001)</f>
        <v>1.0000000000000001E-5</v>
      </c>
      <c r="G8" s="681" t="s">
        <v>674</v>
      </c>
      <c r="J8" s="11"/>
    </row>
    <row r="9" spans="1:10">
      <c r="A9" s="12" t="s">
        <v>178</v>
      </c>
      <c r="B9" s="31"/>
      <c r="D9" s="33"/>
      <c r="E9" s="15" t="s">
        <v>65</v>
      </c>
      <c r="F9" s="32">
        <f t="shared" ref="F9:F15" si="0">IF(B9&lt;&gt;0,B9/D9,0.00001)</f>
        <v>1.0000000000000001E-5</v>
      </c>
      <c r="G9" s="681" t="s">
        <v>674</v>
      </c>
      <c r="J9" s="11"/>
    </row>
    <row r="10" spans="1:10">
      <c r="A10" s="12" t="s">
        <v>179</v>
      </c>
      <c r="B10" s="31"/>
      <c r="D10" s="31"/>
      <c r="E10" s="15" t="s">
        <v>65</v>
      </c>
      <c r="F10" s="32">
        <f t="shared" si="0"/>
        <v>1.0000000000000001E-5</v>
      </c>
      <c r="G10" s="681" t="s">
        <v>674</v>
      </c>
      <c r="J10" s="11"/>
    </row>
    <row r="11" spans="1:10">
      <c r="A11" s="12" t="s">
        <v>180</v>
      </c>
      <c r="B11" s="31"/>
      <c r="D11" s="33"/>
      <c r="E11" s="15" t="s">
        <v>65</v>
      </c>
      <c r="F11" s="32">
        <f t="shared" si="0"/>
        <v>1.0000000000000001E-5</v>
      </c>
      <c r="G11" s="681" t="s">
        <v>674</v>
      </c>
      <c r="J11" s="11"/>
    </row>
    <row r="12" spans="1:10">
      <c r="A12" s="12" t="s">
        <v>181</v>
      </c>
      <c r="B12" s="31"/>
      <c r="D12" s="33"/>
      <c r="E12" s="15" t="s">
        <v>65</v>
      </c>
      <c r="F12" s="32">
        <f t="shared" si="0"/>
        <v>1.0000000000000001E-5</v>
      </c>
      <c r="G12" s="681" t="s">
        <v>674</v>
      </c>
      <c r="J12" s="11"/>
    </row>
    <row r="13" spans="1:10">
      <c r="A13" s="12" t="s">
        <v>182</v>
      </c>
      <c r="B13" s="31"/>
      <c r="D13" s="33"/>
      <c r="E13" s="15" t="s">
        <v>65</v>
      </c>
      <c r="F13" s="32">
        <f t="shared" si="0"/>
        <v>1.0000000000000001E-5</v>
      </c>
      <c r="G13" s="681" t="s">
        <v>674</v>
      </c>
      <c r="J13" s="11"/>
    </row>
    <row r="14" spans="1:10">
      <c r="A14" s="12" t="s">
        <v>183</v>
      </c>
      <c r="B14" s="31"/>
      <c r="D14" s="33"/>
      <c r="E14" s="15" t="s">
        <v>65</v>
      </c>
      <c r="F14" s="32">
        <f t="shared" si="0"/>
        <v>1.0000000000000001E-5</v>
      </c>
      <c r="G14" s="681" t="s">
        <v>674</v>
      </c>
      <c r="J14" s="11"/>
    </row>
    <row r="15" spans="1:10">
      <c r="A15" s="12" t="s">
        <v>184</v>
      </c>
      <c r="B15" s="31"/>
      <c r="D15" s="33"/>
      <c r="E15" s="15" t="s">
        <v>65</v>
      </c>
      <c r="F15" s="32">
        <f t="shared" si="0"/>
        <v>1.0000000000000001E-5</v>
      </c>
      <c r="G15" s="681" t="s">
        <v>674</v>
      </c>
      <c r="J15" s="11"/>
    </row>
    <row r="16" spans="1:10" ht="15.75" thickBot="1">
      <c r="A16" s="14"/>
      <c r="J16" s="11"/>
    </row>
    <row r="17" spans="1:10" ht="15.75" thickBot="1">
      <c r="A17" s="14"/>
      <c r="B17" s="15" t="s">
        <v>185</v>
      </c>
      <c r="C17" s="15"/>
      <c r="D17" s="15" t="s">
        <v>186</v>
      </c>
      <c r="E17" s="15"/>
      <c r="F17" s="34" t="s">
        <v>187</v>
      </c>
      <c r="H17" s="1372" t="s">
        <v>724</v>
      </c>
      <c r="I17" s="1373"/>
      <c r="J17" s="1374"/>
    </row>
    <row r="18" spans="1:10" ht="27" thickBot="1">
      <c r="A18" s="17" t="s">
        <v>188</v>
      </c>
      <c r="B18" s="28" t="s">
        <v>189</v>
      </c>
      <c r="C18" s="15"/>
      <c r="D18" s="28" t="s">
        <v>190</v>
      </c>
      <c r="E18" s="15"/>
      <c r="F18" s="28" t="s">
        <v>191</v>
      </c>
      <c r="H18" s="1375">
        <f>'Budget Summary'!A9</f>
        <v>0</v>
      </c>
      <c r="I18" s="1376"/>
      <c r="J18" s="1377"/>
    </row>
    <row r="19" spans="1:10" ht="15.75" thickBot="1">
      <c r="A19" s="29" t="s">
        <v>169</v>
      </c>
      <c r="B19" s="25">
        <v>15</v>
      </c>
      <c r="C19" s="25" t="s">
        <v>165</v>
      </c>
      <c r="D19" s="25">
        <v>10</v>
      </c>
      <c r="E19" s="25" t="s">
        <v>65</v>
      </c>
      <c r="F19" s="35">
        <f>B19*D19</f>
        <v>150</v>
      </c>
      <c r="J19" s="11"/>
    </row>
    <row r="20" spans="1:10" ht="15.75" thickBot="1">
      <c r="A20" s="12" t="s">
        <v>177</v>
      </c>
      <c r="B20" s="658"/>
      <c r="C20" s="15" t="s">
        <v>165</v>
      </c>
      <c r="D20" s="658"/>
      <c r="E20" s="15" t="s">
        <v>65</v>
      </c>
      <c r="F20" s="36" t="str">
        <f>IF(B20*D20&gt;0,B20*D20,"")</f>
        <v/>
      </c>
      <c r="H20" s="1372" t="s">
        <v>725</v>
      </c>
      <c r="I20" s="1373"/>
      <c r="J20" s="1374"/>
    </row>
    <row r="21" spans="1:10" ht="15.75" thickBot="1">
      <c r="A21" s="12" t="s">
        <v>178</v>
      </c>
      <c r="B21" s="31"/>
      <c r="C21" s="15" t="s">
        <v>165</v>
      </c>
      <c r="D21" s="33"/>
      <c r="E21" s="15" t="s">
        <v>65</v>
      </c>
      <c r="F21" s="36" t="str">
        <f t="shared" ref="F21:F27" si="1">IF(B21*D21&gt;0,B21*D21,"")</f>
        <v/>
      </c>
      <c r="H21" s="1378">
        <f>'Budget Summary'!G9</f>
        <v>0</v>
      </c>
      <c r="I21" s="1379"/>
      <c r="J21" s="1380"/>
    </row>
    <row r="22" spans="1:10">
      <c r="A22" s="12" t="s">
        <v>179</v>
      </c>
      <c r="B22" s="31"/>
      <c r="C22" s="15" t="s">
        <v>165</v>
      </c>
      <c r="D22" s="31"/>
      <c r="E22" s="15" t="s">
        <v>65</v>
      </c>
      <c r="F22" s="36" t="str">
        <f t="shared" si="1"/>
        <v/>
      </c>
      <c r="J22" s="11"/>
    </row>
    <row r="23" spans="1:10">
      <c r="A23" s="12" t="s">
        <v>180</v>
      </c>
      <c r="B23" s="31"/>
      <c r="C23" s="15" t="s">
        <v>165</v>
      </c>
      <c r="D23" s="33"/>
      <c r="E23" s="15" t="s">
        <v>65</v>
      </c>
      <c r="F23" s="36" t="str">
        <f t="shared" si="1"/>
        <v/>
      </c>
      <c r="J23" s="11"/>
    </row>
    <row r="24" spans="1:10">
      <c r="A24" s="12" t="s">
        <v>181</v>
      </c>
      <c r="B24" s="31"/>
      <c r="C24" s="15" t="s">
        <v>165</v>
      </c>
      <c r="D24" s="33"/>
      <c r="E24" s="15" t="s">
        <v>65</v>
      </c>
      <c r="F24" s="36" t="str">
        <f t="shared" si="1"/>
        <v/>
      </c>
      <c r="J24" s="11"/>
    </row>
    <row r="25" spans="1:10">
      <c r="A25" s="12" t="s">
        <v>182</v>
      </c>
      <c r="B25" s="31"/>
      <c r="C25" s="15" t="s">
        <v>165</v>
      </c>
      <c r="D25" s="33"/>
      <c r="E25" s="15" t="s">
        <v>65</v>
      </c>
      <c r="F25" s="36" t="str">
        <f t="shared" si="1"/>
        <v/>
      </c>
      <c r="J25" s="11"/>
    </row>
    <row r="26" spans="1:10">
      <c r="A26" s="12" t="s">
        <v>183</v>
      </c>
      <c r="B26" s="31"/>
      <c r="C26" s="15" t="s">
        <v>165</v>
      </c>
      <c r="D26" s="33"/>
      <c r="E26" s="15" t="s">
        <v>65</v>
      </c>
      <c r="F26" s="36" t="str">
        <f t="shared" si="1"/>
        <v/>
      </c>
      <c r="J26" s="11"/>
    </row>
    <row r="27" spans="1:10">
      <c r="A27" s="12" t="s">
        <v>184</v>
      </c>
      <c r="B27" s="31"/>
      <c r="C27" s="15" t="s">
        <v>165</v>
      </c>
      <c r="D27" s="33"/>
      <c r="E27" s="15" t="s">
        <v>65</v>
      </c>
      <c r="F27" s="36" t="str">
        <f t="shared" si="1"/>
        <v/>
      </c>
      <c r="J27" s="11"/>
    </row>
    <row r="28" spans="1:10">
      <c r="A28" s="14"/>
      <c r="J28" s="11"/>
    </row>
    <row r="29" spans="1:10">
      <c r="A29" s="14"/>
      <c r="B29" s="27" t="s">
        <v>172</v>
      </c>
      <c r="C29" s="15"/>
      <c r="D29" s="34" t="s">
        <v>187</v>
      </c>
      <c r="E29" s="15"/>
      <c r="F29" s="15" t="s">
        <v>192</v>
      </c>
      <c r="J29" s="11"/>
    </row>
    <row r="30" spans="1:10" ht="39">
      <c r="A30" s="14"/>
      <c r="B30" s="28" t="s">
        <v>193</v>
      </c>
      <c r="D30" s="28" t="s">
        <v>191</v>
      </c>
      <c r="F30" s="28" t="s">
        <v>194</v>
      </c>
      <c r="J30" s="11"/>
    </row>
    <row r="31" spans="1:10">
      <c r="A31" s="29" t="s">
        <v>169</v>
      </c>
      <c r="B31" s="37">
        <v>0.16669999999999999</v>
      </c>
      <c r="C31" s="25" t="s">
        <v>165</v>
      </c>
      <c r="D31" s="25">
        <v>150</v>
      </c>
      <c r="E31" s="25" t="s">
        <v>65</v>
      </c>
      <c r="F31" s="38">
        <f>B31*D31</f>
        <v>25.004999999999999</v>
      </c>
      <c r="J31" s="11"/>
    </row>
    <row r="32" spans="1:10">
      <c r="A32" s="12" t="s">
        <v>177</v>
      </c>
      <c r="B32" s="32">
        <f>F8</f>
        <v>1.0000000000000001E-5</v>
      </c>
      <c r="C32" s="15" t="s">
        <v>165</v>
      </c>
      <c r="D32" s="39" t="str">
        <f t="shared" ref="D32:D39" si="2">IF(F20&gt;0,F20,"")</f>
        <v/>
      </c>
      <c r="E32" s="15" t="s">
        <v>65</v>
      </c>
      <c r="F32" s="36" t="str">
        <f t="shared" ref="F32:F39" si="3">IF(B8&lt;&gt;0,B32*D32,"")</f>
        <v/>
      </c>
      <c r="J32" s="11"/>
    </row>
    <row r="33" spans="1:10">
      <c r="A33" s="12" t="s">
        <v>178</v>
      </c>
      <c r="B33" s="32">
        <f>F9</f>
        <v>1.0000000000000001E-5</v>
      </c>
      <c r="C33" s="15" t="s">
        <v>165</v>
      </c>
      <c r="D33" s="39" t="str">
        <f t="shared" si="2"/>
        <v/>
      </c>
      <c r="E33" s="15" t="s">
        <v>65</v>
      </c>
      <c r="F33" s="36" t="str">
        <f t="shared" si="3"/>
        <v/>
      </c>
      <c r="J33" s="11"/>
    </row>
    <row r="34" spans="1:10">
      <c r="A34" s="12" t="s">
        <v>179</v>
      </c>
      <c r="B34" s="32">
        <f t="shared" ref="B34:B39" si="4">F10</f>
        <v>1.0000000000000001E-5</v>
      </c>
      <c r="C34" s="15" t="s">
        <v>165</v>
      </c>
      <c r="D34" s="39" t="str">
        <f t="shared" si="2"/>
        <v/>
      </c>
      <c r="E34" s="15" t="s">
        <v>65</v>
      </c>
      <c r="F34" s="36" t="str">
        <f t="shared" si="3"/>
        <v/>
      </c>
      <c r="J34" s="11"/>
    </row>
    <row r="35" spans="1:10">
      <c r="A35" s="12" t="s">
        <v>180</v>
      </c>
      <c r="B35" s="32">
        <f t="shared" si="4"/>
        <v>1.0000000000000001E-5</v>
      </c>
      <c r="C35" s="15" t="s">
        <v>165</v>
      </c>
      <c r="D35" s="39" t="str">
        <f t="shared" si="2"/>
        <v/>
      </c>
      <c r="E35" s="15" t="s">
        <v>65</v>
      </c>
      <c r="F35" s="36" t="str">
        <f t="shared" si="3"/>
        <v/>
      </c>
      <c r="J35" s="11"/>
    </row>
    <row r="36" spans="1:10">
      <c r="A36" s="12" t="s">
        <v>181</v>
      </c>
      <c r="B36" s="32">
        <f t="shared" si="4"/>
        <v>1.0000000000000001E-5</v>
      </c>
      <c r="C36" s="15" t="s">
        <v>165</v>
      </c>
      <c r="D36" s="39" t="str">
        <f t="shared" si="2"/>
        <v/>
      </c>
      <c r="E36" s="15" t="s">
        <v>65</v>
      </c>
      <c r="F36" s="36" t="str">
        <f t="shared" si="3"/>
        <v/>
      </c>
      <c r="J36" s="11"/>
    </row>
    <row r="37" spans="1:10">
      <c r="A37" s="12" t="s">
        <v>182</v>
      </c>
      <c r="B37" s="32">
        <f t="shared" si="4"/>
        <v>1.0000000000000001E-5</v>
      </c>
      <c r="C37" s="15" t="s">
        <v>165</v>
      </c>
      <c r="D37" s="39" t="str">
        <f t="shared" si="2"/>
        <v/>
      </c>
      <c r="E37" s="15" t="s">
        <v>65</v>
      </c>
      <c r="F37" s="36" t="str">
        <f t="shared" si="3"/>
        <v/>
      </c>
      <c r="J37" s="11"/>
    </row>
    <row r="38" spans="1:10">
      <c r="A38" s="12" t="s">
        <v>183</v>
      </c>
      <c r="B38" s="32">
        <f t="shared" si="4"/>
        <v>1.0000000000000001E-5</v>
      </c>
      <c r="C38" s="15" t="s">
        <v>165</v>
      </c>
      <c r="D38" s="39" t="str">
        <f t="shared" si="2"/>
        <v/>
      </c>
      <c r="E38" s="15" t="s">
        <v>65</v>
      </c>
      <c r="F38" s="36" t="str">
        <f t="shared" si="3"/>
        <v/>
      </c>
      <c r="J38" s="11"/>
    </row>
    <row r="39" spans="1:10">
      <c r="A39" s="12" t="s">
        <v>184</v>
      </c>
      <c r="B39" s="32">
        <f t="shared" si="4"/>
        <v>1.0000000000000001E-5</v>
      </c>
      <c r="C39" s="15" t="s">
        <v>165</v>
      </c>
      <c r="D39" s="39" t="str">
        <f t="shared" si="2"/>
        <v/>
      </c>
      <c r="E39" s="15" t="s">
        <v>65</v>
      </c>
      <c r="F39" s="36" t="str">
        <f t="shared" si="3"/>
        <v/>
      </c>
      <c r="J39" s="11"/>
    </row>
    <row r="40" spans="1:10" ht="15.75" thickBot="1">
      <c r="A40" s="14"/>
      <c r="B40" s="40" t="s">
        <v>195</v>
      </c>
      <c r="F40" s="41">
        <f>SUM(F32:F39)</f>
        <v>0</v>
      </c>
      <c r="J40" s="11"/>
    </row>
    <row r="41" spans="1:10" ht="15.75" thickTop="1">
      <c r="A41" s="14"/>
      <c r="J41" s="11"/>
    </row>
    <row r="42" spans="1:10">
      <c r="A42" s="29" t="s">
        <v>169</v>
      </c>
      <c r="B42" s="25">
        <v>25.01</v>
      </c>
      <c r="C42" s="25"/>
      <c r="D42" s="25">
        <v>2000</v>
      </c>
      <c r="E42" s="25" t="s">
        <v>65</v>
      </c>
      <c r="F42" s="42">
        <f>B42/D42</f>
        <v>1.2505E-2</v>
      </c>
      <c r="J42" s="11"/>
    </row>
    <row r="43" spans="1:10" ht="15.75" thickBot="1">
      <c r="A43" s="14"/>
      <c r="G43" s="125"/>
      <c r="H43" s="125"/>
      <c r="I43" s="125"/>
      <c r="J43" s="126"/>
    </row>
    <row r="44" spans="1:10" ht="16.5" thickBot="1">
      <c r="A44" s="778" t="s">
        <v>675</v>
      </c>
      <c r="B44" s="43">
        <f>F40</f>
        <v>0</v>
      </c>
      <c r="C44" s="16"/>
      <c r="D44" s="44">
        <f>J2</f>
        <v>0</v>
      </c>
      <c r="E44" s="16" t="s">
        <v>65</v>
      </c>
      <c r="F44" s="45">
        <f>IF(AND(B44=0,D44=0),0,B44/D44)</f>
        <v>0</v>
      </c>
      <c r="G44" s="135"/>
      <c r="H44" s="135"/>
      <c r="I44" s="135"/>
      <c r="J44" s="136"/>
    </row>
  </sheetData>
  <sheetProtection algorithmName="SHA-512" hashValue="E3oqhA8z5J9xwQL1E4OTkBoqySLeKE5GmF5PubITqUNuH0vMDwbPlUfL4z1QlmkSzs4y5Vr6mcsnRFKS+3wNmQ==" saltValue="iSa9p46II7Re/KyOYy0BWg==" spinCount="100000" sheet="1" objects="1" scenarios="1"/>
  <mergeCells count="5">
    <mergeCell ref="A1:I1"/>
    <mergeCell ref="H17:J17"/>
    <mergeCell ref="H18:J18"/>
    <mergeCell ref="H20:J20"/>
    <mergeCell ref="H21:J21"/>
  </mergeCells>
  <conditionalFormatting sqref="F17:F23">
    <cfRule type="cellIs" dxfId="5" priority="9" stopIfTrue="1" operator="equal">
      <formula>0</formula>
    </cfRule>
  </conditionalFormatting>
  <conditionalFormatting sqref="F23">
    <cfRule type="cellIs" dxfId="4" priority="7" stopIfTrue="1" operator="equal">
      <formula>0</formula>
    </cfRule>
  </conditionalFormatting>
  <conditionalFormatting sqref="G8:G15">
    <cfRule type="expression" dxfId="3" priority="5">
      <formula>F8&gt;1</formula>
    </cfRule>
  </conditionalFormatting>
  <conditionalFormatting sqref="F8:F15">
    <cfRule type="cellIs" dxfId="2" priority="4" operator="equal">
      <formula>0.00001</formula>
    </cfRule>
  </conditionalFormatting>
  <conditionalFormatting sqref="B32:B39">
    <cfRule type="cellIs" dxfId="1" priority="3" operator="equal">
      <formula>0.00001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B529E-EC91-4EB9-935A-DE158D4E24E8}">
  <sheetPr codeName="Sheet15">
    <tabColor theme="9" tint="0.79998168889431442"/>
    <pageSetUpPr fitToPage="1"/>
  </sheetPr>
  <dimension ref="A1:H57"/>
  <sheetViews>
    <sheetView zoomScaleNormal="100" workbookViewId="0">
      <selection activeCell="B8" sqref="B8"/>
    </sheetView>
  </sheetViews>
  <sheetFormatPr defaultRowHeight="15"/>
  <cols>
    <col min="1" max="1" width="19.140625" customWidth="1"/>
    <col min="2" max="2" width="17.42578125" customWidth="1"/>
    <col min="3" max="4" width="13.28515625" customWidth="1"/>
    <col min="5" max="5" width="14.85546875" customWidth="1"/>
    <col min="6" max="7" width="14.7109375" customWidth="1"/>
    <col min="8" max="8" width="15.28515625" customWidth="1"/>
    <col min="9" max="10" width="4.28515625" customWidth="1"/>
  </cols>
  <sheetData>
    <row r="1" spans="1:8" ht="15.75" thickBot="1">
      <c r="A1" s="117" t="s">
        <v>61</v>
      </c>
      <c r="B1" s="1277">
        <f>'Budget Summary'!A9</f>
        <v>0</v>
      </c>
      <c r="C1" s="1207"/>
      <c r="D1" s="1207"/>
      <c r="E1" s="1207"/>
      <c r="F1" s="1207"/>
      <c r="G1" s="118" t="s">
        <v>594</v>
      </c>
      <c r="H1" s="119">
        <f>'Budget Summary'!G9</f>
        <v>0</v>
      </c>
    </row>
    <row r="2" spans="1:8" ht="19.149999999999999" customHeight="1" thickBot="1">
      <c r="A2" s="1384" t="s">
        <v>642</v>
      </c>
      <c r="B2" s="1385"/>
      <c r="C2" s="1385"/>
      <c r="D2" s="1385"/>
      <c r="E2" s="1385"/>
      <c r="F2" s="1385"/>
      <c r="G2" s="1386"/>
      <c r="H2" s="1387"/>
    </row>
    <row r="3" spans="1:8">
      <c r="A3" s="208"/>
      <c r="B3" s="209"/>
      <c r="C3" s="209"/>
      <c r="D3" s="209"/>
      <c r="E3" s="209"/>
      <c r="F3" s="209"/>
      <c r="G3" s="210"/>
      <c r="H3" s="211"/>
    </row>
    <row r="4" spans="1:8" ht="15.75" thickBot="1">
      <c r="A4" s="715" t="s">
        <v>711</v>
      </c>
      <c r="B4" s="212"/>
      <c r="C4" s="212"/>
      <c r="D4" s="212"/>
      <c r="E4" s="212"/>
      <c r="F4" s="212"/>
      <c r="G4" s="213"/>
      <c r="H4" s="214"/>
    </row>
    <row r="5" spans="1:8" ht="15.75" thickBot="1">
      <c r="A5" s="215"/>
      <c r="B5" s="215">
        <v>1</v>
      </c>
      <c r="C5" s="215">
        <v>2</v>
      </c>
      <c r="D5" s="215"/>
      <c r="E5" s="215"/>
      <c r="F5" s="215"/>
      <c r="G5" s="216"/>
      <c r="H5" s="140">
        <v>3</v>
      </c>
    </row>
    <row r="6" spans="1:8" s="711" customFormat="1" ht="120.75" thickBot="1">
      <c r="A6" s="709" t="s">
        <v>710</v>
      </c>
      <c r="B6" s="710" t="s">
        <v>462</v>
      </c>
      <c r="C6" s="708" t="s">
        <v>704</v>
      </c>
      <c r="D6" s="708" t="s">
        <v>106</v>
      </c>
      <c r="E6" s="708" t="s">
        <v>443</v>
      </c>
      <c r="F6" s="708" t="s">
        <v>444</v>
      </c>
      <c r="G6" s="708" t="s">
        <v>445</v>
      </c>
      <c r="H6" s="708" t="s">
        <v>446</v>
      </c>
    </row>
    <row r="7" spans="1:8" ht="15.75" thickBot="1">
      <c r="A7" s="218" t="s">
        <v>107</v>
      </c>
      <c r="B7" s="219" t="s">
        <v>108</v>
      </c>
      <c r="C7" s="220">
        <v>400</v>
      </c>
      <c r="D7" s="221">
        <v>0.5</v>
      </c>
      <c r="E7" s="222">
        <v>0.5</v>
      </c>
      <c r="F7" s="223">
        <v>200</v>
      </c>
      <c r="G7" s="223">
        <f>F7*12</f>
        <v>2400</v>
      </c>
      <c r="H7" s="224">
        <v>2400</v>
      </c>
    </row>
    <row r="8" spans="1:8">
      <c r="A8" s="225">
        <f>+'E - Admin Labor (Required)'!A20</f>
        <v>0</v>
      </c>
      <c r="B8" s="160"/>
      <c r="C8" s="226"/>
      <c r="D8" s="227">
        <f>+'E - Admin Labor (Required)'!G20</f>
        <v>0</v>
      </c>
      <c r="E8" s="227">
        <f>1-(D8*100)%</f>
        <v>1</v>
      </c>
      <c r="F8" s="228">
        <f>+D8*C8</f>
        <v>0</v>
      </c>
      <c r="G8" s="228">
        <f>ROUND(F8*12,2)</f>
        <v>0</v>
      </c>
      <c r="H8" s="229"/>
    </row>
    <row r="9" spans="1:8">
      <c r="A9" s="230">
        <f>+'E - Admin Labor (Required)'!A21</f>
        <v>0</v>
      </c>
      <c r="B9" s="231"/>
      <c r="C9" s="170"/>
      <c r="D9" s="227">
        <f>+'E - Admin Labor (Required)'!G21</f>
        <v>0</v>
      </c>
      <c r="E9" s="227">
        <f t="shared" ref="E9:E32" si="0">1-(D9*100)%</f>
        <v>1</v>
      </c>
      <c r="F9" s="228">
        <f t="shared" ref="F9:F32" si="1">+D9*C9</f>
        <v>0</v>
      </c>
      <c r="G9" s="228">
        <f t="shared" ref="G9:G32" si="2">ROUND(F9*12,2)</f>
        <v>0</v>
      </c>
      <c r="H9" s="232"/>
    </row>
    <row r="10" spans="1:8">
      <c r="A10" s="230">
        <f>+'E - Admin Labor (Required)'!A22</f>
        <v>0</v>
      </c>
      <c r="B10" s="231"/>
      <c r="C10" s="170"/>
      <c r="D10" s="227">
        <f>+'E - Admin Labor (Required)'!G22</f>
        <v>0</v>
      </c>
      <c r="E10" s="227">
        <f t="shared" si="0"/>
        <v>1</v>
      </c>
      <c r="F10" s="228">
        <f t="shared" si="1"/>
        <v>0</v>
      </c>
      <c r="G10" s="228">
        <f t="shared" si="2"/>
        <v>0</v>
      </c>
      <c r="H10" s="232"/>
    </row>
    <row r="11" spans="1:8">
      <c r="A11" s="230">
        <f>+'E - Admin Labor (Required)'!A23</f>
        <v>0</v>
      </c>
      <c r="B11" s="231"/>
      <c r="C11" s="170"/>
      <c r="D11" s="227">
        <f>+'E - Admin Labor (Required)'!G23</f>
        <v>0</v>
      </c>
      <c r="E11" s="227">
        <f t="shared" si="0"/>
        <v>1</v>
      </c>
      <c r="F11" s="228">
        <f t="shared" si="1"/>
        <v>0</v>
      </c>
      <c r="G11" s="228">
        <f t="shared" si="2"/>
        <v>0</v>
      </c>
      <c r="H11" s="232"/>
    </row>
    <row r="12" spans="1:8">
      <c r="A12" s="230">
        <f>+'E - Admin Labor (Required)'!A24</f>
        <v>0</v>
      </c>
      <c r="B12" s="231"/>
      <c r="C12" s="170"/>
      <c r="D12" s="227">
        <f>+'E - Admin Labor (Required)'!G24</f>
        <v>0</v>
      </c>
      <c r="E12" s="227">
        <f t="shared" si="0"/>
        <v>1</v>
      </c>
      <c r="F12" s="228">
        <f t="shared" si="1"/>
        <v>0</v>
      </c>
      <c r="G12" s="228">
        <f t="shared" si="2"/>
        <v>0</v>
      </c>
      <c r="H12" s="232"/>
    </row>
    <row r="13" spans="1:8">
      <c r="A13" s="230">
        <f>+'E - Admin Labor (Required)'!A25</f>
        <v>0</v>
      </c>
      <c r="B13" s="231"/>
      <c r="C13" s="170"/>
      <c r="D13" s="227">
        <f>+'E - Admin Labor (Required)'!G25</f>
        <v>0</v>
      </c>
      <c r="E13" s="227">
        <f t="shared" si="0"/>
        <v>1</v>
      </c>
      <c r="F13" s="228">
        <f t="shared" si="1"/>
        <v>0</v>
      </c>
      <c r="G13" s="228">
        <f t="shared" si="2"/>
        <v>0</v>
      </c>
      <c r="H13" s="232"/>
    </row>
    <row r="14" spans="1:8">
      <c r="A14" s="230">
        <f>+'E - Admin Labor (Required)'!A26</f>
        <v>0</v>
      </c>
      <c r="B14" s="231"/>
      <c r="C14" s="170"/>
      <c r="D14" s="227">
        <f>+'E - Admin Labor (Required)'!G26</f>
        <v>0</v>
      </c>
      <c r="E14" s="227">
        <f t="shared" si="0"/>
        <v>1</v>
      </c>
      <c r="F14" s="228">
        <f t="shared" si="1"/>
        <v>0</v>
      </c>
      <c r="G14" s="228">
        <f t="shared" si="2"/>
        <v>0</v>
      </c>
      <c r="H14" s="232"/>
    </row>
    <row r="15" spans="1:8">
      <c r="A15" s="230">
        <f>+'E - Admin Labor (Required)'!A27</f>
        <v>0</v>
      </c>
      <c r="B15" s="231"/>
      <c r="C15" s="170"/>
      <c r="D15" s="227">
        <f>+'E - Admin Labor (Required)'!G27</f>
        <v>0</v>
      </c>
      <c r="E15" s="227">
        <f t="shared" si="0"/>
        <v>1</v>
      </c>
      <c r="F15" s="228">
        <f t="shared" si="1"/>
        <v>0</v>
      </c>
      <c r="G15" s="228">
        <f t="shared" si="2"/>
        <v>0</v>
      </c>
      <c r="H15" s="232"/>
    </row>
    <row r="16" spans="1:8">
      <c r="A16" s="230">
        <f>+'E - Admin Labor (Required)'!A28</f>
        <v>0</v>
      </c>
      <c r="B16" s="231"/>
      <c r="C16" s="170"/>
      <c r="D16" s="227">
        <f>+'E - Admin Labor (Required)'!G28</f>
        <v>0</v>
      </c>
      <c r="E16" s="227">
        <f t="shared" si="0"/>
        <v>1</v>
      </c>
      <c r="F16" s="228">
        <f t="shared" si="1"/>
        <v>0</v>
      </c>
      <c r="G16" s="228">
        <f t="shared" si="2"/>
        <v>0</v>
      </c>
      <c r="H16" s="232"/>
    </row>
    <row r="17" spans="1:8">
      <c r="A17" s="230">
        <f>+'E - Admin Labor (Required)'!A29</f>
        <v>0</v>
      </c>
      <c r="B17" s="231"/>
      <c r="C17" s="170"/>
      <c r="D17" s="227">
        <f>+'E - Admin Labor (Required)'!G29</f>
        <v>0</v>
      </c>
      <c r="E17" s="227">
        <f t="shared" si="0"/>
        <v>1</v>
      </c>
      <c r="F17" s="228">
        <f t="shared" si="1"/>
        <v>0</v>
      </c>
      <c r="G17" s="228">
        <f t="shared" si="2"/>
        <v>0</v>
      </c>
      <c r="H17" s="232"/>
    </row>
    <row r="18" spans="1:8">
      <c r="A18" s="230">
        <f>+'E - Admin Labor (Required)'!A30</f>
        <v>0</v>
      </c>
      <c r="B18" s="231"/>
      <c r="C18" s="170"/>
      <c r="D18" s="227">
        <f>+'E - Admin Labor (Required)'!G30</f>
        <v>0</v>
      </c>
      <c r="E18" s="227">
        <f t="shared" si="0"/>
        <v>1</v>
      </c>
      <c r="F18" s="228">
        <f t="shared" si="1"/>
        <v>0</v>
      </c>
      <c r="G18" s="228">
        <f t="shared" si="2"/>
        <v>0</v>
      </c>
      <c r="H18" s="232"/>
    </row>
    <row r="19" spans="1:8">
      <c r="A19" s="230">
        <f>+'E - Admin Labor (Required)'!A31</f>
        <v>0</v>
      </c>
      <c r="B19" s="231"/>
      <c r="C19" s="170"/>
      <c r="D19" s="227">
        <f>+'E - Admin Labor (Required)'!G31</f>
        <v>0</v>
      </c>
      <c r="E19" s="227">
        <f t="shared" si="0"/>
        <v>1</v>
      </c>
      <c r="F19" s="228">
        <f t="shared" si="1"/>
        <v>0</v>
      </c>
      <c r="G19" s="228">
        <f t="shared" si="2"/>
        <v>0</v>
      </c>
      <c r="H19" s="232"/>
    </row>
    <row r="20" spans="1:8">
      <c r="A20" s="230">
        <f>+'E - Admin Labor (Required)'!A32</f>
        <v>0</v>
      </c>
      <c r="B20" s="231"/>
      <c r="C20" s="170"/>
      <c r="D20" s="227">
        <f>+'E - Admin Labor (Required)'!G32</f>
        <v>0</v>
      </c>
      <c r="E20" s="227">
        <f t="shared" si="0"/>
        <v>1</v>
      </c>
      <c r="F20" s="228">
        <f t="shared" si="1"/>
        <v>0</v>
      </c>
      <c r="G20" s="228">
        <f t="shared" si="2"/>
        <v>0</v>
      </c>
      <c r="H20" s="232"/>
    </row>
    <row r="21" spans="1:8">
      <c r="A21" s="230">
        <f>+'E - Admin Labor (Required)'!A33</f>
        <v>0</v>
      </c>
      <c r="B21" s="231"/>
      <c r="C21" s="170"/>
      <c r="D21" s="227">
        <f>+'E - Admin Labor (Required)'!G33</f>
        <v>0</v>
      </c>
      <c r="E21" s="227">
        <f t="shared" si="0"/>
        <v>1</v>
      </c>
      <c r="F21" s="228">
        <f t="shared" si="1"/>
        <v>0</v>
      </c>
      <c r="G21" s="228">
        <f t="shared" si="2"/>
        <v>0</v>
      </c>
      <c r="H21" s="232"/>
    </row>
    <row r="22" spans="1:8">
      <c r="A22" s="230">
        <f>+'E - Admin Labor (Required)'!A34</f>
        <v>0</v>
      </c>
      <c r="B22" s="231"/>
      <c r="C22" s="170"/>
      <c r="D22" s="227">
        <f>+'E - Admin Labor (Required)'!G34</f>
        <v>0</v>
      </c>
      <c r="E22" s="227">
        <f t="shared" si="0"/>
        <v>1</v>
      </c>
      <c r="F22" s="228">
        <f t="shared" si="1"/>
        <v>0</v>
      </c>
      <c r="G22" s="228">
        <f t="shared" si="2"/>
        <v>0</v>
      </c>
      <c r="H22" s="232"/>
    </row>
    <row r="23" spans="1:8">
      <c r="A23" s="230">
        <f>+'E - Admin Labor (Required)'!A35</f>
        <v>0</v>
      </c>
      <c r="B23" s="231"/>
      <c r="C23" s="170"/>
      <c r="D23" s="227">
        <f>+'E - Admin Labor (Required)'!G35</f>
        <v>0</v>
      </c>
      <c r="E23" s="227">
        <f t="shared" si="0"/>
        <v>1</v>
      </c>
      <c r="F23" s="228">
        <f t="shared" si="1"/>
        <v>0</v>
      </c>
      <c r="G23" s="228">
        <f t="shared" si="2"/>
        <v>0</v>
      </c>
      <c r="H23" s="232"/>
    </row>
    <row r="24" spans="1:8">
      <c r="A24" s="230">
        <f>+'E - Admin Labor (Required)'!A36</f>
        <v>0</v>
      </c>
      <c r="B24" s="231"/>
      <c r="C24" s="170"/>
      <c r="D24" s="227">
        <f>+'E - Admin Labor (Required)'!G36</f>
        <v>0</v>
      </c>
      <c r="E24" s="227">
        <f t="shared" si="0"/>
        <v>1</v>
      </c>
      <c r="F24" s="228">
        <f t="shared" si="1"/>
        <v>0</v>
      </c>
      <c r="G24" s="228">
        <f t="shared" si="2"/>
        <v>0</v>
      </c>
      <c r="H24" s="232"/>
    </row>
    <row r="25" spans="1:8">
      <c r="A25" s="230">
        <f>+'E - Admin Labor (Required)'!A37</f>
        <v>0</v>
      </c>
      <c r="B25" s="231"/>
      <c r="C25" s="170"/>
      <c r="D25" s="227">
        <f>+'E - Admin Labor (Required)'!G37</f>
        <v>0</v>
      </c>
      <c r="E25" s="227">
        <f t="shared" si="0"/>
        <v>1</v>
      </c>
      <c r="F25" s="228">
        <f t="shared" si="1"/>
        <v>0</v>
      </c>
      <c r="G25" s="228">
        <f t="shared" si="2"/>
        <v>0</v>
      </c>
      <c r="H25" s="232"/>
    </row>
    <row r="26" spans="1:8">
      <c r="A26" s="230">
        <f>+'E - Admin Labor (Required)'!A38</f>
        <v>0</v>
      </c>
      <c r="B26" s="231"/>
      <c r="C26" s="170"/>
      <c r="D26" s="227">
        <f>+'E - Admin Labor (Required)'!G38</f>
        <v>0</v>
      </c>
      <c r="E26" s="227">
        <f t="shared" si="0"/>
        <v>1</v>
      </c>
      <c r="F26" s="228">
        <f t="shared" si="1"/>
        <v>0</v>
      </c>
      <c r="G26" s="228">
        <f t="shared" si="2"/>
        <v>0</v>
      </c>
      <c r="H26" s="232"/>
    </row>
    <row r="27" spans="1:8">
      <c r="A27" s="230">
        <f>+'E - Admin Labor (Required)'!A39</f>
        <v>0</v>
      </c>
      <c r="B27" s="231"/>
      <c r="C27" s="170"/>
      <c r="D27" s="227">
        <f>+'E - Admin Labor (Required)'!G39</f>
        <v>0</v>
      </c>
      <c r="E27" s="227">
        <f t="shared" si="0"/>
        <v>1</v>
      </c>
      <c r="F27" s="228">
        <f t="shared" si="1"/>
        <v>0</v>
      </c>
      <c r="G27" s="228">
        <f t="shared" si="2"/>
        <v>0</v>
      </c>
      <c r="H27" s="232"/>
    </row>
    <row r="28" spans="1:8">
      <c r="A28" s="230">
        <f>+'E - Admin Labor (Required)'!A40</f>
        <v>0</v>
      </c>
      <c r="B28" s="231"/>
      <c r="C28" s="170"/>
      <c r="D28" s="227">
        <f>+'E - Admin Labor (Required)'!G40</f>
        <v>0</v>
      </c>
      <c r="E28" s="227">
        <f t="shared" si="0"/>
        <v>1</v>
      </c>
      <c r="F28" s="228">
        <f t="shared" si="1"/>
        <v>0</v>
      </c>
      <c r="G28" s="228">
        <f t="shared" si="2"/>
        <v>0</v>
      </c>
      <c r="H28" s="232"/>
    </row>
    <row r="29" spans="1:8">
      <c r="A29" s="230">
        <f>+'E - Admin Labor (Required)'!A41</f>
        <v>0</v>
      </c>
      <c r="B29" s="231"/>
      <c r="C29" s="170"/>
      <c r="D29" s="227">
        <f>+'E - Admin Labor (Required)'!G41</f>
        <v>0</v>
      </c>
      <c r="E29" s="227">
        <f t="shared" si="0"/>
        <v>1</v>
      </c>
      <c r="F29" s="228">
        <f t="shared" si="1"/>
        <v>0</v>
      </c>
      <c r="G29" s="228">
        <f t="shared" si="2"/>
        <v>0</v>
      </c>
      <c r="H29" s="232"/>
    </row>
    <row r="30" spans="1:8">
      <c r="A30" s="230">
        <f>+'E - Admin Labor (Required)'!A42</f>
        <v>0</v>
      </c>
      <c r="B30" s="231"/>
      <c r="C30" s="170"/>
      <c r="D30" s="227">
        <f>+'E - Admin Labor (Required)'!G42</f>
        <v>0</v>
      </c>
      <c r="E30" s="227">
        <f t="shared" si="0"/>
        <v>1</v>
      </c>
      <c r="F30" s="228">
        <f t="shared" si="1"/>
        <v>0</v>
      </c>
      <c r="G30" s="228">
        <f t="shared" si="2"/>
        <v>0</v>
      </c>
      <c r="H30" s="232"/>
    </row>
    <row r="31" spans="1:8">
      <c r="A31" s="230">
        <f>+'E - Admin Labor (Required)'!A43</f>
        <v>0</v>
      </c>
      <c r="B31" s="231"/>
      <c r="C31" s="170"/>
      <c r="D31" s="227">
        <f>+'E - Admin Labor (Required)'!G43</f>
        <v>0</v>
      </c>
      <c r="E31" s="227">
        <f t="shared" si="0"/>
        <v>1</v>
      </c>
      <c r="F31" s="228">
        <f t="shared" si="1"/>
        <v>0</v>
      </c>
      <c r="G31" s="228">
        <f t="shared" si="2"/>
        <v>0</v>
      </c>
      <c r="H31" s="232"/>
    </row>
    <row r="32" spans="1:8" ht="15.75" thickBot="1">
      <c r="A32" s="233">
        <f>+'E - Admin Labor (Required)'!A44</f>
        <v>0</v>
      </c>
      <c r="B32" s="234"/>
      <c r="C32" s="180"/>
      <c r="D32" s="235">
        <f>+'E - Admin Labor (Required)'!G44</f>
        <v>0</v>
      </c>
      <c r="E32" s="235">
        <f t="shared" si="0"/>
        <v>1</v>
      </c>
      <c r="F32" s="236">
        <f t="shared" si="1"/>
        <v>0</v>
      </c>
      <c r="G32" s="237">
        <f t="shared" si="2"/>
        <v>0</v>
      </c>
      <c r="H32" s="238"/>
    </row>
    <row r="33" spans="1:8" ht="15.75" thickBot="1">
      <c r="A33" s="71"/>
      <c r="B33" s="124"/>
      <c r="C33" s="124"/>
      <c r="D33" s="124"/>
      <c r="E33" s="124"/>
      <c r="F33" s="55" t="s">
        <v>447</v>
      </c>
      <c r="G33" s="239">
        <f>SUM(G8:G32)</f>
        <v>0</v>
      </c>
      <c r="H33" s="240">
        <f>SUM(H8:H32)</f>
        <v>0</v>
      </c>
    </row>
    <row r="34" spans="1:8" ht="15.75" thickBot="1">
      <c r="A34" s="127" t="s">
        <v>109</v>
      </c>
      <c r="B34" s="124"/>
      <c r="C34" s="124"/>
      <c r="E34" s="124"/>
      <c r="F34" s="124"/>
      <c r="G34" s="1388" t="s">
        <v>109</v>
      </c>
      <c r="H34" s="1389"/>
    </row>
    <row r="35" spans="1:8">
      <c r="A35" s="1319" t="s">
        <v>764</v>
      </c>
      <c r="B35" s="1320"/>
      <c r="C35" s="1320"/>
      <c r="D35" s="1320"/>
      <c r="E35" s="1320"/>
      <c r="F35" s="1320"/>
      <c r="G35" s="1320"/>
      <c r="H35" s="1391"/>
    </row>
    <row r="36" spans="1:8">
      <c r="A36" s="188" t="s">
        <v>110</v>
      </c>
      <c r="C36" s="124"/>
      <c r="E36" s="124"/>
      <c r="F36" s="124"/>
      <c r="G36" s="1388"/>
      <c r="H36" s="1389"/>
    </row>
    <row r="37" spans="1:8">
      <c r="A37" s="188">
        <v>1</v>
      </c>
      <c r="B37" s="124" t="s">
        <v>448</v>
      </c>
      <c r="C37" s="124"/>
      <c r="E37" s="124"/>
      <c r="F37" s="124"/>
      <c r="G37" s="1388"/>
      <c r="H37" s="1389"/>
    </row>
    <row r="38" spans="1:8">
      <c r="A38" s="188">
        <v>2</v>
      </c>
      <c r="B38" s="124" t="s">
        <v>449</v>
      </c>
      <c r="H38" s="70"/>
    </row>
    <row r="39" spans="1:8">
      <c r="A39" s="188">
        <v>3</v>
      </c>
      <c r="B39" s="124" t="s">
        <v>450</v>
      </c>
      <c r="H39" s="70"/>
    </row>
    <row r="40" spans="1:8">
      <c r="A40" s="188"/>
      <c r="B40" s="243"/>
      <c r="C40" s="243"/>
      <c r="D40" s="243"/>
      <c r="E40" s="243"/>
      <c r="F40" s="243"/>
      <c r="G40" s="243"/>
      <c r="H40" s="244"/>
    </row>
    <row r="41" spans="1:8">
      <c r="A41" s="88" t="s">
        <v>868</v>
      </c>
      <c r="B41" s="124"/>
      <c r="H41" s="70"/>
    </row>
    <row r="42" spans="1:8">
      <c r="A42" s="188"/>
      <c r="B42" s="125" t="s">
        <v>146</v>
      </c>
      <c r="C42" s="125"/>
      <c r="E42" s="125" t="s">
        <v>444</v>
      </c>
      <c r="F42" s="124"/>
      <c r="G42" s="125"/>
      <c r="H42" s="126"/>
    </row>
    <row r="43" spans="1:8">
      <c r="A43" s="188"/>
      <c r="B43" s="125" t="s">
        <v>106</v>
      </c>
      <c r="E43" s="125" t="s">
        <v>451</v>
      </c>
      <c r="H43" s="70"/>
    </row>
    <row r="44" spans="1:8">
      <c r="A44" s="188"/>
      <c r="B44" s="125" t="s">
        <v>443</v>
      </c>
      <c r="C44" s="125"/>
      <c r="E44" s="125"/>
      <c r="F44" s="124"/>
      <c r="G44" s="1388"/>
      <c r="H44" s="1389"/>
    </row>
    <row r="45" spans="1:8">
      <c r="A45" s="188"/>
      <c r="B45" s="125"/>
      <c r="H45" s="70"/>
    </row>
    <row r="46" spans="1:8" ht="15.75" thickBot="1">
      <c r="A46" s="245"/>
      <c r="B46" s="72"/>
      <c r="C46" s="72"/>
      <c r="D46" s="72"/>
      <c r="E46" s="72"/>
      <c r="F46" s="72"/>
      <c r="G46" s="72"/>
      <c r="H46" s="246"/>
    </row>
    <row r="47" spans="1:8">
      <c r="A47" s="819" t="s">
        <v>886</v>
      </c>
      <c r="B47" s="247"/>
      <c r="C47" s="248"/>
      <c r="D47" s="249"/>
      <c r="E47" s="249"/>
      <c r="F47" s="249"/>
      <c r="G47" s="249"/>
      <c r="H47" s="250"/>
    </row>
    <row r="48" spans="1:8">
      <c r="A48" s="1392"/>
      <c r="B48" s="1178"/>
      <c r="C48" s="1178"/>
      <c r="D48" s="1178"/>
      <c r="E48" s="1178"/>
      <c r="F48" s="1178"/>
      <c r="G48" s="1178"/>
      <c r="H48" s="1179"/>
    </row>
    <row r="49" spans="1:8">
      <c r="A49" s="1393" t="s">
        <v>885</v>
      </c>
      <c r="B49" s="1258"/>
      <c r="C49" s="1258"/>
      <c r="D49" s="1258"/>
      <c r="E49" s="797"/>
      <c r="F49" s="797"/>
      <c r="G49" s="797"/>
      <c r="H49" s="798"/>
    </row>
    <row r="50" spans="1:8">
      <c r="A50" s="820"/>
      <c r="B50" s="797"/>
      <c r="C50" s="797"/>
      <c r="D50" s="797"/>
      <c r="E50" s="797"/>
      <c r="F50" s="797"/>
      <c r="G50" s="797"/>
      <c r="H50" s="798"/>
    </row>
    <row r="51" spans="1:8">
      <c r="A51" s="820"/>
      <c r="B51" s="797"/>
      <c r="C51" s="797"/>
      <c r="D51" s="797"/>
      <c r="E51" s="797"/>
      <c r="F51" s="797"/>
      <c r="G51" s="797"/>
      <c r="H51" s="798"/>
    </row>
    <row r="52" spans="1:8">
      <c r="A52" s="820"/>
      <c r="B52" s="797"/>
      <c r="C52" s="797"/>
      <c r="D52" s="797"/>
      <c r="E52" s="797"/>
      <c r="F52" s="797"/>
      <c r="G52" s="797"/>
      <c r="H52" s="798"/>
    </row>
    <row r="53" spans="1:8">
      <c r="A53" s="820"/>
      <c r="B53" s="797"/>
      <c r="C53" s="797"/>
      <c r="D53" s="797"/>
      <c r="E53" s="797"/>
      <c r="F53" s="797"/>
      <c r="G53" s="797"/>
      <c r="H53" s="798"/>
    </row>
    <row r="54" spans="1:8" ht="15.75" thickBot="1">
      <c r="A54" s="1363"/>
      <c r="B54" s="1390"/>
      <c r="C54" s="1390"/>
      <c r="D54" s="1390"/>
      <c r="E54" s="1390"/>
      <c r="F54" s="1390"/>
      <c r="G54" s="1390"/>
      <c r="H54" s="1179"/>
    </row>
    <row r="55" spans="1:8" ht="15.75" thickBot="1">
      <c r="A55" s="1381" t="s">
        <v>148</v>
      </c>
      <c r="B55" s="1382"/>
      <c r="C55" s="1382"/>
      <c r="D55" s="1382"/>
      <c r="E55" s="1382"/>
      <c r="F55" s="1382"/>
      <c r="G55" s="1382"/>
      <c r="H55" s="1383"/>
    </row>
    <row r="56" spans="1:8" s="376" customFormat="1" ht="12.75" thickBot="1">
      <c r="A56" s="739" t="s">
        <v>642</v>
      </c>
      <c r="B56" s="617"/>
      <c r="C56" s="617"/>
      <c r="D56" s="617"/>
      <c r="E56" s="617"/>
      <c r="F56" s="617"/>
      <c r="G56" s="617"/>
      <c r="H56" s="618"/>
    </row>
    <row r="57" spans="1:8" s="376" customFormat="1" ht="12.75" thickBot="1">
      <c r="A57" s="607" t="s">
        <v>723</v>
      </c>
      <c r="B57" s="619"/>
      <c r="C57" s="619"/>
      <c r="D57" s="619"/>
      <c r="E57" s="619"/>
      <c r="F57" s="619"/>
      <c r="G57" s="619"/>
      <c r="H57" s="608" t="s">
        <v>918</v>
      </c>
    </row>
  </sheetData>
  <sheetProtection algorithmName="SHA-512" hashValue="liq4fN/VCZOFb/w0sBrz9OBRfK/TQw26RHEHnzgJP7MifhRgJwgxhM7lLwfSV/kjm12my2FX9cBR0lWN6p4vvw==" saltValue="QBbRyOapwiUSxV1aMmC/8w==" spinCount="100000" sheet="1" objects="1" scenarios="1"/>
  <mergeCells count="11">
    <mergeCell ref="A55:H55"/>
    <mergeCell ref="B1:F1"/>
    <mergeCell ref="A2:H2"/>
    <mergeCell ref="G44:H44"/>
    <mergeCell ref="G34:H34"/>
    <mergeCell ref="G36:H36"/>
    <mergeCell ref="G37:H37"/>
    <mergeCell ref="A54:H54"/>
    <mergeCell ref="A35:H35"/>
    <mergeCell ref="A48:H48"/>
    <mergeCell ref="A49:D49"/>
  </mergeCells>
  <conditionalFormatting sqref="A8:H32">
    <cfRule type="expression" dxfId="0" priority="1">
      <formula>$A8=0</formula>
    </cfRule>
  </conditionalFormatting>
  <printOptions horizontalCentered="1"/>
  <pageMargins left="0.5" right="0.5" top="0.75" bottom="0.75" header="0.3" footer="0.3"/>
  <pageSetup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5" r:id="rId4" name="Check Box 7">
              <controlPr defaultSize="0" autoFill="0" autoLine="0" autoPict="0">
                <anchor moveWithCells="1">
                  <from>
                    <xdr:col>0</xdr:col>
                    <xdr:colOff>0</xdr:colOff>
                    <xdr:row>46</xdr:row>
                    <xdr:rowOff>161925</xdr:rowOff>
                  </from>
                  <to>
                    <xdr:col>2</xdr:col>
                    <xdr:colOff>685800</xdr:colOff>
                    <xdr:row>48</xdr:row>
                    <xdr:rowOff>28575</xdr:rowOff>
                  </to>
                </anchor>
              </controlPr>
            </control>
          </mc:Choice>
        </mc:AlternateContent>
        <mc:AlternateContent xmlns:mc="http://schemas.openxmlformats.org/markup-compatibility/2006">
          <mc:Choice Requires="x14">
            <control shapeId="7176" r:id="rId5" name="Check Box 8">
              <controlPr defaultSize="0" autoFill="0" autoLine="0" autoPict="0">
                <anchor moveWithCells="1">
                  <from>
                    <xdr:col>0</xdr:col>
                    <xdr:colOff>0</xdr:colOff>
                    <xdr:row>48</xdr:row>
                    <xdr:rowOff>161925</xdr:rowOff>
                  </from>
                  <to>
                    <xdr:col>2</xdr:col>
                    <xdr:colOff>685800</xdr:colOff>
                    <xdr:row>50</xdr:row>
                    <xdr:rowOff>28575</xdr:rowOff>
                  </to>
                </anchor>
              </controlPr>
            </control>
          </mc:Choice>
        </mc:AlternateContent>
        <mc:AlternateContent xmlns:mc="http://schemas.openxmlformats.org/markup-compatibility/2006">
          <mc:Choice Requires="x14">
            <control shapeId="7177" r:id="rId6" name="Check Box 9">
              <controlPr defaultSize="0" autoFill="0" autoLine="0" autoPict="0">
                <anchor moveWithCells="1">
                  <from>
                    <xdr:col>0</xdr:col>
                    <xdr:colOff>0</xdr:colOff>
                    <xdr:row>50</xdr:row>
                    <xdr:rowOff>161925</xdr:rowOff>
                  </from>
                  <to>
                    <xdr:col>2</xdr:col>
                    <xdr:colOff>685800</xdr:colOff>
                    <xdr:row>52</xdr:row>
                    <xdr:rowOff>28575</xdr:rowOff>
                  </to>
                </anchor>
              </controlPr>
            </control>
          </mc:Choice>
        </mc:AlternateContent>
        <mc:AlternateContent xmlns:mc="http://schemas.openxmlformats.org/markup-compatibility/2006">
          <mc:Choice Requires="x14">
            <control shapeId="7178" r:id="rId7" name="Check Box 10">
              <controlPr defaultSize="0" autoFill="0" autoLine="0" autoPict="0">
                <anchor moveWithCells="1">
                  <from>
                    <xdr:col>0</xdr:col>
                    <xdr:colOff>0</xdr:colOff>
                    <xdr:row>49</xdr:row>
                    <xdr:rowOff>171450</xdr:rowOff>
                  </from>
                  <to>
                    <xdr:col>7</xdr:col>
                    <xdr:colOff>742950</xdr:colOff>
                    <xdr:row>51</xdr:row>
                    <xdr:rowOff>38100</xdr:rowOff>
                  </to>
                </anchor>
              </controlPr>
            </control>
          </mc:Choice>
        </mc:AlternateContent>
        <mc:AlternateContent xmlns:mc="http://schemas.openxmlformats.org/markup-compatibility/2006">
          <mc:Choice Requires="x14">
            <control shapeId="7179" r:id="rId8" name="Check Box 11">
              <controlPr defaultSize="0" autoFill="0" autoLine="0" autoPict="0">
                <anchor moveWithCells="1">
                  <from>
                    <xdr:col>0</xdr:col>
                    <xdr:colOff>0</xdr:colOff>
                    <xdr:row>52</xdr:row>
                    <xdr:rowOff>0</xdr:rowOff>
                  </from>
                  <to>
                    <xdr:col>3</xdr:col>
                    <xdr:colOff>752475</xdr:colOff>
                    <xdr:row>53</xdr:row>
                    <xdr:rowOff>57150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67E93-7FCE-400E-820F-4B79148C0E4A}">
  <sheetPr codeName="Sheet16">
    <tabColor theme="9" tint="0.79998168889431442"/>
    <pageSetUpPr fitToPage="1"/>
  </sheetPr>
  <dimension ref="A1:N44"/>
  <sheetViews>
    <sheetView zoomScaleNormal="100" workbookViewId="0">
      <selection activeCell="A5" sqref="A5:C5"/>
    </sheetView>
  </sheetViews>
  <sheetFormatPr defaultRowHeight="15"/>
  <cols>
    <col min="1" max="2" width="10.5703125" customWidth="1"/>
    <col min="3" max="3" width="17.28515625" customWidth="1"/>
    <col min="4" max="4" width="16.140625" customWidth="1"/>
    <col min="5" max="5" width="12.85546875" customWidth="1"/>
    <col min="6" max="6" width="13.85546875" customWidth="1"/>
    <col min="7" max="7" width="17.140625" customWidth="1"/>
    <col min="8" max="8" width="19.7109375" customWidth="1"/>
  </cols>
  <sheetData>
    <row r="1" spans="1:14" ht="15.75" thickBot="1">
      <c r="A1" s="117" t="s">
        <v>61</v>
      </c>
      <c r="B1" s="539"/>
      <c r="C1" s="1277">
        <f>'Budget Summary'!A9</f>
        <v>0</v>
      </c>
      <c r="D1" s="1207"/>
      <c r="E1" s="1207"/>
      <c r="F1" s="1207"/>
      <c r="G1" s="118" t="s">
        <v>544</v>
      </c>
      <c r="H1" s="119">
        <f>'Budget Summary'!G9</f>
        <v>0</v>
      </c>
      <c r="I1" s="644" t="s">
        <v>9</v>
      </c>
      <c r="N1" s="360"/>
    </row>
    <row r="2" spans="1:14" ht="16.5" thickBot="1">
      <c r="A2" s="1323" t="s">
        <v>728</v>
      </c>
      <c r="B2" s="1324"/>
      <c r="C2" s="1324"/>
      <c r="D2" s="1324"/>
      <c r="E2" s="1324"/>
      <c r="F2" s="1324"/>
      <c r="G2" s="1324"/>
      <c r="H2" s="1325"/>
      <c r="I2" s="644" t="s">
        <v>18</v>
      </c>
    </row>
    <row r="3" spans="1:14" ht="179.45" customHeight="1" thickBot="1">
      <c r="A3" s="1394" t="s">
        <v>833</v>
      </c>
      <c r="B3" s="1056"/>
      <c r="C3" s="1056"/>
      <c r="D3" s="1056"/>
      <c r="E3" s="1056"/>
      <c r="F3" s="1056"/>
      <c r="G3" s="1056"/>
      <c r="H3" s="1057"/>
    </row>
    <row r="4" spans="1:14" ht="75.75" thickBot="1">
      <c r="A4" s="1289" t="s">
        <v>484</v>
      </c>
      <c r="B4" s="1290"/>
      <c r="C4" s="1291"/>
      <c r="D4" s="361" t="s">
        <v>485</v>
      </c>
      <c r="E4" s="362" t="s">
        <v>719</v>
      </c>
      <c r="F4" s="402" t="s">
        <v>545</v>
      </c>
      <c r="G4" s="362" t="s">
        <v>546</v>
      </c>
      <c r="H4" s="362" t="s">
        <v>547</v>
      </c>
    </row>
    <row r="5" spans="1:14">
      <c r="A5" s="1395"/>
      <c r="B5" s="1396"/>
      <c r="C5" s="1397"/>
      <c r="D5" s="161"/>
      <c r="E5" s="403"/>
      <c r="F5" s="404" t="str">
        <f t="shared" ref="F5:F14" si="0">IF(D5&lt;1,"",D5*E5)</f>
        <v/>
      </c>
      <c r="G5" s="167"/>
      <c r="H5" s="489" t="s">
        <v>109</v>
      </c>
    </row>
    <row r="6" spans="1:14">
      <c r="A6" s="1217"/>
      <c r="B6" s="1318"/>
      <c r="C6" s="1218"/>
      <c r="D6" s="381"/>
      <c r="E6" s="405"/>
      <c r="F6" s="406" t="str">
        <f t="shared" si="0"/>
        <v/>
      </c>
      <c r="G6" s="258"/>
      <c r="H6" s="491"/>
    </row>
    <row r="7" spans="1:14">
      <c r="A7" s="1217"/>
      <c r="B7" s="1318"/>
      <c r="C7" s="1218"/>
      <c r="D7" s="381"/>
      <c r="E7" s="405"/>
      <c r="F7" s="406" t="str">
        <f t="shared" si="0"/>
        <v/>
      </c>
      <c r="G7" s="258"/>
      <c r="H7" s="491"/>
    </row>
    <row r="8" spans="1:14">
      <c r="A8" s="1217"/>
      <c r="B8" s="1318"/>
      <c r="C8" s="1218"/>
      <c r="D8" s="381"/>
      <c r="E8" s="405"/>
      <c r="F8" s="406" t="str">
        <f t="shared" si="0"/>
        <v/>
      </c>
      <c r="G8" s="258"/>
      <c r="H8" s="491"/>
    </row>
    <row r="9" spans="1:14">
      <c r="A9" s="1217"/>
      <c r="B9" s="1318"/>
      <c r="C9" s="1218"/>
      <c r="D9" s="381"/>
      <c r="E9" s="405"/>
      <c r="F9" s="406" t="str">
        <f t="shared" si="0"/>
        <v/>
      </c>
      <c r="G9" s="258"/>
      <c r="H9" s="491"/>
    </row>
    <row r="10" spans="1:14">
      <c r="A10" s="1217"/>
      <c r="B10" s="1318"/>
      <c r="C10" s="1218"/>
      <c r="D10" s="381"/>
      <c r="E10" s="405"/>
      <c r="F10" s="406" t="str">
        <f t="shared" si="0"/>
        <v/>
      </c>
      <c r="G10" s="258"/>
      <c r="H10" s="491"/>
    </row>
    <row r="11" spans="1:14">
      <c r="A11" s="1217"/>
      <c r="B11" s="1318"/>
      <c r="C11" s="1218"/>
      <c r="D11" s="381"/>
      <c r="E11" s="405"/>
      <c r="F11" s="406" t="str">
        <f t="shared" si="0"/>
        <v/>
      </c>
      <c r="G11" s="258"/>
      <c r="H11" s="491"/>
    </row>
    <row r="12" spans="1:14">
      <c r="A12" s="1217"/>
      <c r="B12" s="1318"/>
      <c r="C12" s="1218"/>
      <c r="D12" s="381"/>
      <c r="E12" s="405"/>
      <c r="F12" s="406" t="str">
        <f t="shared" si="0"/>
        <v/>
      </c>
      <c r="G12" s="258"/>
      <c r="H12" s="491"/>
    </row>
    <row r="13" spans="1:14">
      <c r="A13" s="1217"/>
      <c r="B13" s="1318"/>
      <c r="C13" s="1218"/>
      <c r="D13" s="381"/>
      <c r="E13" s="405"/>
      <c r="F13" s="406" t="str">
        <f t="shared" si="0"/>
        <v/>
      </c>
      <c r="G13" s="258"/>
      <c r="H13" s="491"/>
    </row>
    <row r="14" spans="1:14" ht="15.75" thickBot="1">
      <c r="A14" s="1219"/>
      <c r="B14" s="1329"/>
      <c r="C14" s="1220"/>
      <c r="D14" s="180"/>
      <c r="E14" s="407"/>
      <c r="F14" s="408" t="str">
        <f t="shared" si="0"/>
        <v/>
      </c>
      <c r="G14" s="287"/>
      <c r="H14" s="493"/>
    </row>
    <row r="15" spans="1:14" ht="15.75" thickBot="1">
      <c r="A15" s="1414"/>
      <c r="B15" s="1415"/>
      <c r="C15" s="1415"/>
      <c r="D15" s="121"/>
      <c r="E15" s="409" t="s">
        <v>486</v>
      </c>
      <c r="F15" s="410">
        <f>SUM(F5:F14)</f>
        <v>0</v>
      </c>
      <c r="G15" s="410">
        <f>SUM(G5:G14)</f>
        <v>0</v>
      </c>
      <c r="H15" s="242"/>
    </row>
    <row r="16" spans="1:14">
      <c r="A16" s="411"/>
      <c r="B16" s="412"/>
      <c r="C16" s="412"/>
      <c r="D16" s="125"/>
      <c r="E16" s="413"/>
      <c r="F16" s="414"/>
      <c r="G16" s="414"/>
      <c r="H16" s="70"/>
    </row>
    <row r="17" spans="1:8" ht="15.75" thickBot="1">
      <c r="A17" s="1401" t="s">
        <v>112</v>
      </c>
      <c r="B17" s="1402"/>
      <c r="C17" s="1402"/>
      <c r="D17" s="1402"/>
      <c r="E17" s="1402"/>
      <c r="F17" s="1402"/>
      <c r="G17" s="1402"/>
      <c r="H17" s="1403"/>
    </row>
    <row r="18" spans="1:8">
      <c r="A18" s="1404" t="s">
        <v>779</v>
      </c>
      <c r="B18" s="1405"/>
      <c r="C18" s="1405"/>
      <c r="D18" s="1405"/>
      <c r="E18" s="1405"/>
      <c r="F18" s="1405"/>
      <c r="G18" s="1405"/>
      <c r="H18" s="1406"/>
    </row>
    <row r="19" spans="1:8">
      <c r="A19" s="1407"/>
      <c r="B19" s="1408"/>
      <c r="C19" s="1408"/>
      <c r="D19" s="1408"/>
      <c r="E19" s="1408"/>
      <c r="F19" s="1408"/>
      <c r="G19" s="1408"/>
      <c r="H19" s="1409"/>
    </row>
    <row r="20" spans="1:8">
      <c r="A20" s="1407"/>
      <c r="B20" s="1408"/>
      <c r="C20" s="1408"/>
      <c r="D20" s="1408"/>
      <c r="E20" s="1408"/>
      <c r="F20" s="1408"/>
      <c r="G20" s="1408"/>
      <c r="H20" s="1409"/>
    </row>
    <row r="21" spans="1:8" ht="15.75" thickBot="1">
      <c r="A21" s="1410"/>
      <c r="B21" s="1411"/>
      <c r="C21" s="1411"/>
      <c r="D21" s="1411"/>
      <c r="E21" s="1411"/>
      <c r="F21" s="1411"/>
      <c r="G21" s="1411"/>
      <c r="H21" s="1412"/>
    </row>
    <row r="22" spans="1:8">
      <c r="A22" s="254"/>
      <c r="B22" s="241"/>
      <c r="C22" s="241"/>
      <c r="D22" s="241"/>
      <c r="E22" s="241"/>
      <c r="F22" s="241"/>
      <c r="G22" s="241"/>
      <c r="H22" s="242"/>
    </row>
    <row r="23" spans="1:8">
      <c r="A23" s="1413" t="s">
        <v>643</v>
      </c>
      <c r="B23" s="1333"/>
      <c r="C23" s="1333"/>
      <c r="D23" s="1333"/>
      <c r="E23" s="1333"/>
      <c r="F23" s="1333"/>
      <c r="G23" s="1333"/>
      <c r="H23" s="1400"/>
    </row>
    <row r="24" spans="1:8">
      <c r="A24" s="188" t="s">
        <v>110</v>
      </c>
      <c r="B24" s="415"/>
      <c r="C24" s="415"/>
      <c r="D24" s="415"/>
      <c r="E24" s="415"/>
      <c r="F24" s="415"/>
      <c r="G24" s="415"/>
      <c r="H24" s="416"/>
    </row>
    <row r="25" spans="1:8" s="193" customFormat="1" ht="29.45" customHeight="1">
      <c r="A25" s="253">
        <v>1</v>
      </c>
      <c r="B25" s="1232" t="s">
        <v>487</v>
      </c>
      <c r="C25" s="1232"/>
      <c r="D25" s="1232"/>
      <c r="E25" s="1232"/>
      <c r="F25" s="1232"/>
      <c r="G25" s="1232"/>
      <c r="H25" s="1266"/>
    </row>
    <row r="26" spans="1:8" ht="14.25" customHeight="1">
      <c r="A26" s="192">
        <v>2</v>
      </c>
      <c r="B26" s="194" t="s">
        <v>461</v>
      </c>
      <c r="C26" s="417"/>
      <c r="D26" s="417"/>
      <c r="E26" s="417"/>
      <c r="F26" s="417"/>
      <c r="G26" s="417"/>
      <c r="H26" s="418"/>
    </row>
    <row r="27" spans="1:8" ht="12.75" customHeight="1">
      <c r="A27" s="192">
        <v>3</v>
      </c>
      <c r="B27" s="194" t="s">
        <v>765</v>
      </c>
      <c r="C27" s="417"/>
      <c r="D27" s="417"/>
      <c r="E27" s="417"/>
      <c r="F27" s="417"/>
      <c r="G27" s="417"/>
      <c r="H27" s="70"/>
    </row>
    <row r="28" spans="1:8" ht="15" customHeight="1">
      <c r="A28" s="192">
        <v>4</v>
      </c>
      <c r="B28" s="194" t="s">
        <v>550</v>
      </c>
      <c r="C28" s="417"/>
      <c r="D28" s="417"/>
      <c r="E28" s="417"/>
      <c r="F28" s="417"/>
      <c r="G28" s="417"/>
      <c r="H28" s="418"/>
    </row>
    <row r="29" spans="1:8" ht="28.15" customHeight="1">
      <c r="A29" s="253">
        <v>5</v>
      </c>
      <c r="B29" s="1333" t="s">
        <v>834</v>
      </c>
      <c r="C29" s="1333"/>
      <c r="D29" s="1333"/>
      <c r="E29" s="1333"/>
      <c r="F29" s="1333"/>
      <c r="G29" s="1333"/>
      <c r="H29" s="1400"/>
    </row>
    <row r="30" spans="1:8" ht="13.5" customHeight="1">
      <c r="A30" s="192"/>
      <c r="B30" s="194"/>
      <c r="C30" s="417"/>
      <c r="D30" s="417"/>
      <c r="E30" s="417"/>
      <c r="F30" s="417"/>
      <c r="G30" s="417"/>
      <c r="H30" s="418"/>
    </row>
    <row r="31" spans="1:8" ht="13.5" customHeight="1">
      <c r="A31" s="319" t="s">
        <v>548</v>
      </c>
      <c r="C31" s="417"/>
      <c r="D31" s="417"/>
      <c r="E31" s="417"/>
      <c r="F31" s="417"/>
      <c r="G31" s="417"/>
      <c r="H31" s="418"/>
    </row>
    <row r="32" spans="1:8" ht="13.5" customHeight="1" thickBot="1">
      <c r="A32" s="419"/>
      <c r="B32" s="500" t="s">
        <v>549</v>
      </c>
      <c r="C32" s="420"/>
      <c r="D32" s="420"/>
      <c r="E32" s="420"/>
      <c r="F32" s="420"/>
      <c r="G32" s="420"/>
      <c r="H32" s="421"/>
    </row>
    <row r="33" spans="1:8">
      <c r="A33" s="321"/>
      <c r="B33" s="247"/>
      <c r="C33" s="248"/>
      <c r="D33" s="249"/>
      <c r="E33" s="249"/>
      <c r="F33" s="249"/>
      <c r="G33" s="249"/>
      <c r="H33" s="250"/>
    </row>
    <row r="34" spans="1:8">
      <c r="A34" s="1398" t="s">
        <v>886</v>
      </c>
      <c r="B34" s="1275"/>
      <c r="C34" s="1275"/>
      <c r="D34" s="1275"/>
      <c r="E34" s="1275"/>
      <c r="F34" s="1275"/>
      <c r="G34" s="1275"/>
      <c r="H34" s="1276"/>
    </row>
    <row r="35" spans="1:8">
      <c r="A35" s="449"/>
      <c r="B35" s="821"/>
      <c r="C35" s="512"/>
      <c r="D35" s="512"/>
      <c r="E35" s="512"/>
      <c r="F35" s="512"/>
      <c r="G35" s="512"/>
      <c r="H35" s="822"/>
    </row>
    <row r="36" spans="1:8">
      <c r="A36" s="449"/>
      <c r="B36" s="821"/>
      <c r="C36" s="512"/>
      <c r="D36" s="512"/>
      <c r="E36" s="512"/>
      <c r="F36" s="512"/>
      <c r="G36" s="512"/>
      <c r="H36" s="822"/>
    </row>
    <row r="37" spans="1:8">
      <c r="A37" s="449"/>
      <c r="B37" s="821"/>
      <c r="C37" s="512"/>
      <c r="D37" s="512"/>
      <c r="E37" s="512"/>
      <c r="F37" s="512"/>
      <c r="G37" s="512"/>
      <c r="H37" s="822"/>
    </row>
    <row r="38" spans="1:8">
      <c r="A38" s="1177" t="s">
        <v>887</v>
      </c>
      <c r="B38" s="1399"/>
      <c r="C38" s="1399"/>
      <c r="D38" s="1399"/>
      <c r="E38" s="797"/>
      <c r="F38" s="797"/>
      <c r="G38" s="797"/>
      <c r="H38" s="798"/>
    </row>
    <row r="39" spans="1:8">
      <c r="A39" s="805"/>
      <c r="B39" s="797"/>
      <c r="C39" s="797"/>
      <c r="D39" s="797"/>
      <c r="E39" s="797"/>
      <c r="F39" s="797"/>
      <c r="G39" s="797"/>
      <c r="H39" s="798"/>
    </row>
    <row r="40" spans="1:8">
      <c r="A40" s="805"/>
      <c r="B40" s="797"/>
      <c r="C40" s="797"/>
      <c r="D40" s="797"/>
      <c r="E40" s="797"/>
      <c r="F40" s="797"/>
      <c r="G40" s="797"/>
      <c r="H40" s="798"/>
    </row>
    <row r="41" spans="1:8">
      <c r="A41" s="1315" t="s">
        <v>739</v>
      </c>
      <c r="B41" s="1316"/>
      <c r="C41" s="1316"/>
      <c r="D41" s="1316"/>
      <c r="E41" s="1316"/>
      <c r="F41" s="1316"/>
      <c r="G41" s="1316"/>
      <c r="H41" s="1317"/>
    </row>
    <row r="42" spans="1:8" ht="15.75" thickBot="1">
      <c r="A42" s="73"/>
      <c r="B42" s="72"/>
      <c r="C42" s="72"/>
      <c r="D42" s="72"/>
      <c r="E42" s="72"/>
      <c r="F42" s="72"/>
      <c r="G42" s="72"/>
      <c r="H42" s="246"/>
    </row>
    <row r="43" spans="1:8" s="376" customFormat="1" ht="12.75" thickBot="1">
      <c r="A43" s="740" t="s">
        <v>728</v>
      </c>
      <c r="B43" s="620"/>
      <c r="C43" s="620"/>
      <c r="D43" s="620"/>
      <c r="E43" s="620"/>
      <c r="F43" s="620"/>
      <c r="G43" s="620"/>
      <c r="H43" s="618"/>
    </row>
    <row r="44" spans="1:8" s="376" customFormat="1" ht="15" customHeight="1" thickBot="1">
      <c r="A44" s="607" t="s">
        <v>723</v>
      </c>
      <c r="B44" s="619"/>
      <c r="C44" s="619"/>
      <c r="D44" s="619"/>
      <c r="E44" s="619"/>
      <c r="F44" s="619"/>
      <c r="G44" s="619"/>
      <c r="H44" s="608" t="s">
        <v>918</v>
      </c>
    </row>
  </sheetData>
  <sheetProtection algorithmName="SHA-512" hashValue="xLUs7hyQFyrq/jaP1KxRP5v3MZt2JXVCy2PQ+y22KgiFZS/hYdJ2827xqPpt3cMIdawQ9lFuZcY2oQ2RhPC4mQ==" saltValue="7jM3WuvvB1zVRGsSt0mO6A==" spinCount="100000" sheet="1" objects="1" scenarios="1"/>
  <mergeCells count="23">
    <mergeCell ref="A17:H17"/>
    <mergeCell ref="A18:H21"/>
    <mergeCell ref="A23:H23"/>
    <mergeCell ref="A12:C12"/>
    <mergeCell ref="A13:C13"/>
    <mergeCell ref="A14:C14"/>
    <mergeCell ref="A15:C15"/>
    <mergeCell ref="A41:H41"/>
    <mergeCell ref="C1:F1"/>
    <mergeCell ref="A3:H3"/>
    <mergeCell ref="A4:C4"/>
    <mergeCell ref="A5:C5"/>
    <mergeCell ref="B25:H25"/>
    <mergeCell ref="A2:H2"/>
    <mergeCell ref="A8:C8"/>
    <mergeCell ref="A9:C9"/>
    <mergeCell ref="A10:C10"/>
    <mergeCell ref="A11:C11"/>
    <mergeCell ref="A34:H34"/>
    <mergeCell ref="A38:D38"/>
    <mergeCell ref="B29:H29"/>
    <mergeCell ref="A6:C6"/>
    <mergeCell ref="A7:C7"/>
  </mergeCells>
  <dataValidations count="1">
    <dataValidation type="list" allowBlank="1" showInputMessage="1" showErrorMessage="1" sqref="H5:H14" xr:uid="{CD2B2C36-1667-4674-B490-FF1B254D5EB1}">
      <formula1>$I$1:$I$2</formula1>
    </dataValidation>
  </dataValidations>
  <printOptions horizontalCentered="1"/>
  <pageMargins left="0.5" right="0.5" top="0.75" bottom="0.75" header="0.3" footer="0.3"/>
  <pageSetup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9" r:id="rId4" name="Check Box 7">
              <controlPr defaultSize="0" autoFill="0" autoLine="0" autoPict="0">
                <anchor moveWithCells="1">
                  <from>
                    <xdr:col>0</xdr:col>
                    <xdr:colOff>0</xdr:colOff>
                    <xdr:row>37</xdr:row>
                    <xdr:rowOff>171450</xdr:rowOff>
                  </from>
                  <to>
                    <xdr:col>6</xdr:col>
                    <xdr:colOff>485775</xdr:colOff>
                    <xdr:row>39</xdr:row>
                    <xdr:rowOff>47625</xdr:rowOff>
                  </to>
                </anchor>
              </controlPr>
            </control>
          </mc:Choice>
        </mc:AlternateContent>
        <mc:AlternateContent xmlns:mc="http://schemas.openxmlformats.org/markup-compatibility/2006">
          <mc:Choice Requires="x14">
            <control shapeId="8200" r:id="rId5" name="Check Box 8">
              <controlPr defaultSize="0" autoFill="0" autoLine="0" autoPict="0">
                <anchor moveWithCells="1">
                  <from>
                    <xdr:col>0</xdr:col>
                    <xdr:colOff>0</xdr:colOff>
                    <xdr:row>33</xdr:row>
                    <xdr:rowOff>161925</xdr:rowOff>
                  </from>
                  <to>
                    <xdr:col>4</xdr:col>
                    <xdr:colOff>285750</xdr:colOff>
                    <xdr:row>35</xdr:row>
                    <xdr:rowOff>19050</xdr:rowOff>
                  </to>
                </anchor>
              </controlPr>
            </control>
          </mc:Choice>
        </mc:AlternateContent>
        <mc:AlternateContent xmlns:mc="http://schemas.openxmlformats.org/markup-compatibility/2006">
          <mc:Choice Requires="x14">
            <control shapeId="8201" r:id="rId6" name="Check Box 9">
              <controlPr defaultSize="0" autoFill="0" autoLine="0" autoPict="0">
                <anchor moveWithCells="1">
                  <from>
                    <xdr:col>0</xdr:col>
                    <xdr:colOff>0</xdr:colOff>
                    <xdr:row>35</xdr:row>
                    <xdr:rowOff>0</xdr:rowOff>
                  </from>
                  <to>
                    <xdr:col>6</xdr:col>
                    <xdr:colOff>904875</xdr:colOff>
                    <xdr:row>36</xdr:row>
                    <xdr:rowOff>0</xdr:rowOff>
                  </to>
                </anchor>
              </controlPr>
            </control>
          </mc:Choice>
        </mc:AlternateContent>
        <mc:AlternateContent xmlns:mc="http://schemas.openxmlformats.org/markup-compatibility/2006">
          <mc:Choice Requires="x14">
            <control shapeId="8202" r:id="rId7" name="Check Box 10">
              <controlPr defaultSize="0" autoFill="0" autoLine="0" autoPict="0">
                <anchor moveWithCells="1">
                  <from>
                    <xdr:col>0</xdr:col>
                    <xdr:colOff>0</xdr:colOff>
                    <xdr:row>36</xdr:row>
                    <xdr:rowOff>0</xdr:rowOff>
                  </from>
                  <to>
                    <xdr:col>3</xdr:col>
                    <xdr:colOff>838200</xdr:colOff>
                    <xdr:row>37</xdr:row>
                    <xdr:rowOff>0</xdr:rowOff>
                  </to>
                </anchor>
              </controlPr>
            </control>
          </mc:Choice>
        </mc:AlternateContent>
        <mc:AlternateContent xmlns:mc="http://schemas.openxmlformats.org/markup-compatibility/2006">
          <mc:Choice Requires="x14">
            <control shapeId="8203" r:id="rId8" name="Check Box 11">
              <controlPr defaultSize="0" autoFill="0" autoLine="0" autoPict="0">
                <anchor moveWithCells="1">
                  <from>
                    <xdr:col>0</xdr:col>
                    <xdr:colOff>0</xdr:colOff>
                    <xdr:row>38</xdr:row>
                    <xdr:rowOff>171450</xdr:rowOff>
                  </from>
                  <to>
                    <xdr:col>6</xdr:col>
                    <xdr:colOff>485775</xdr:colOff>
                    <xdr:row>40</xdr:row>
                    <xdr:rowOff>47625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4AB46-985E-469D-B47D-77406B06BDAE}">
  <sheetPr codeName="Sheet17">
    <tabColor theme="9" tint="0.79998168889431442"/>
    <pageSetUpPr fitToPage="1"/>
  </sheetPr>
  <dimension ref="A1:L55"/>
  <sheetViews>
    <sheetView zoomScaleNormal="100" workbookViewId="0">
      <selection activeCell="A9" sqref="A9:C9"/>
    </sheetView>
  </sheetViews>
  <sheetFormatPr defaultRowHeight="15"/>
  <cols>
    <col min="1" max="2" width="10.140625" customWidth="1"/>
    <col min="4" max="4" width="12.7109375" customWidth="1"/>
    <col min="5" max="5" width="16.42578125" customWidth="1"/>
    <col min="6" max="6" width="18" customWidth="1"/>
    <col min="7" max="7" width="13" customWidth="1"/>
    <col min="8" max="8" width="12.85546875" customWidth="1"/>
    <col min="9" max="9" width="16.7109375" customWidth="1"/>
    <col min="10" max="10" width="15.85546875" customWidth="1"/>
    <col min="11" max="11" width="16.140625" customWidth="1"/>
  </cols>
  <sheetData>
    <row r="1" spans="1:12" ht="15.75" thickBot="1">
      <c r="A1" s="117" t="s">
        <v>61</v>
      </c>
      <c r="B1" s="251"/>
      <c r="C1" s="1277">
        <f>'Budget Summary'!A9</f>
        <v>0</v>
      </c>
      <c r="D1" s="1207"/>
      <c r="E1" s="1207"/>
      <c r="F1" s="1207"/>
      <c r="G1" s="1207"/>
      <c r="H1" s="1207"/>
      <c r="I1" s="1207"/>
      <c r="J1" s="118" t="s">
        <v>544</v>
      </c>
      <c r="K1" s="54">
        <f>'Budget Summary'!G9</f>
        <v>0</v>
      </c>
      <c r="L1" s="644" t="s">
        <v>9</v>
      </c>
    </row>
    <row r="2" spans="1:12" ht="16.5" thickBot="1">
      <c r="A2" s="1323" t="s">
        <v>727</v>
      </c>
      <c r="B2" s="1324"/>
      <c r="C2" s="1324"/>
      <c r="D2" s="1324"/>
      <c r="E2" s="1324"/>
      <c r="F2" s="1324"/>
      <c r="G2" s="1324"/>
      <c r="H2" s="1324"/>
      <c r="I2" s="1324"/>
      <c r="J2" s="1324"/>
      <c r="K2" s="1325"/>
      <c r="L2" s="644" t="s">
        <v>18</v>
      </c>
    </row>
    <row r="3" spans="1:12" ht="19.5" customHeight="1">
      <c r="A3" s="1343" t="s">
        <v>836</v>
      </c>
      <c r="B3" s="1344"/>
      <c r="C3" s="1344"/>
      <c r="D3" s="1344"/>
      <c r="E3" s="1344"/>
      <c r="F3" s="1344"/>
      <c r="G3" s="1344"/>
      <c r="H3" s="1344"/>
      <c r="I3" s="1344"/>
      <c r="J3" s="1344"/>
      <c r="K3" s="1346"/>
    </row>
    <row r="4" spans="1:12" ht="19.5" customHeight="1">
      <c r="A4" s="1450"/>
      <c r="B4" s="1451"/>
      <c r="C4" s="1451"/>
      <c r="D4" s="1451"/>
      <c r="E4" s="1451"/>
      <c r="F4" s="1451"/>
      <c r="G4" s="1451"/>
      <c r="H4" s="1451"/>
      <c r="I4" s="1451"/>
      <c r="J4" s="1451"/>
      <c r="K4" s="1452"/>
    </row>
    <row r="5" spans="1:12" ht="127.15" customHeight="1" thickBot="1">
      <c r="A5" s="1453"/>
      <c r="B5" s="1454"/>
      <c r="C5" s="1454"/>
      <c r="D5" s="1454"/>
      <c r="E5" s="1454"/>
      <c r="F5" s="1454"/>
      <c r="G5" s="1454"/>
      <c r="H5" s="1454"/>
      <c r="I5" s="1454"/>
      <c r="J5" s="1454"/>
      <c r="K5" s="1455"/>
    </row>
    <row r="6" spans="1:12">
      <c r="A6" s="1460">
        <v>1</v>
      </c>
      <c r="B6" s="1461"/>
      <c r="C6" s="1461"/>
      <c r="D6" s="422">
        <v>2</v>
      </c>
      <c r="E6" s="422">
        <v>3</v>
      </c>
      <c r="F6" s="422">
        <v>4</v>
      </c>
      <c r="G6" s="422">
        <v>5</v>
      </c>
      <c r="H6" s="422">
        <v>6</v>
      </c>
      <c r="I6" s="422"/>
      <c r="J6" s="423">
        <v>7</v>
      </c>
      <c r="K6" s="423">
        <v>8</v>
      </c>
    </row>
    <row r="7" spans="1:12" ht="60.75" thickBot="1">
      <c r="A7" s="1462" t="s">
        <v>488</v>
      </c>
      <c r="B7" s="1463"/>
      <c r="C7" s="1463"/>
      <c r="D7" s="424" t="s">
        <v>489</v>
      </c>
      <c r="E7" s="424" t="s">
        <v>490</v>
      </c>
      <c r="F7" s="424" t="s">
        <v>491</v>
      </c>
      <c r="G7" s="424" t="s">
        <v>492</v>
      </c>
      <c r="H7" s="424" t="s">
        <v>493</v>
      </c>
      <c r="I7" s="424" t="s">
        <v>494</v>
      </c>
      <c r="J7" s="425" t="s">
        <v>495</v>
      </c>
      <c r="K7" s="425" t="s">
        <v>496</v>
      </c>
    </row>
    <row r="8" spans="1:12">
      <c r="A8" s="1457" t="s">
        <v>114</v>
      </c>
      <c r="B8" s="1458"/>
      <c r="C8" s="1459"/>
      <c r="D8" s="426">
        <v>40179</v>
      </c>
      <c r="E8" s="427" t="s">
        <v>115</v>
      </c>
      <c r="F8" s="428">
        <v>5000</v>
      </c>
      <c r="G8" s="429">
        <v>5</v>
      </c>
      <c r="H8" s="430">
        <v>0.1</v>
      </c>
      <c r="I8" s="428">
        <f>F8/G8*H8</f>
        <v>100</v>
      </c>
      <c r="J8" s="428">
        <v>0</v>
      </c>
      <c r="K8" s="431" t="s">
        <v>18</v>
      </c>
    </row>
    <row r="9" spans="1:12">
      <c r="A9" s="1247"/>
      <c r="B9" s="1456"/>
      <c r="C9" s="1248"/>
      <c r="D9" s="743"/>
      <c r="E9" s="432"/>
      <c r="F9" s="433"/>
      <c r="G9" s="434"/>
      <c r="H9" s="435"/>
      <c r="I9" s="436" t="str">
        <f>IF(F9&lt;1,"",F9/G9*H9)</f>
        <v/>
      </c>
      <c r="J9" s="437"/>
      <c r="K9" s="438"/>
    </row>
    <row r="10" spans="1:12">
      <c r="A10" s="1420"/>
      <c r="B10" s="1421"/>
      <c r="C10" s="1422"/>
      <c r="D10" s="744"/>
      <c r="E10" s="439"/>
      <c r="F10" s="170"/>
      <c r="G10" s="440"/>
      <c r="H10" s="364"/>
      <c r="I10" s="436" t="str">
        <f t="shared" ref="I10:I15" si="0">IF(F10&lt;1,"",F10/G10*H10)</f>
        <v/>
      </c>
      <c r="J10" s="381"/>
      <c r="K10" s="441"/>
    </row>
    <row r="11" spans="1:12">
      <c r="A11" s="1420"/>
      <c r="B11" s="1421"/>
      <c r="C11" s="1422"/>
      <c r="D11" s="744"/>
      <c r="E11" s="439"/>
      <c r="F11" s="170"/>
      <c r="G11" s="440"/>
      <c r="H11" s="364"/>
      <c r="I11" s="436" t="str">
        <f t="shared" si="0"/>
        <v/>
      </c>
      <c r="J11" s="381"/>
      <c r="K11" s="441"/>
    </row>
    <row r="12" spans="1:12">
      <c r="A12" s="1420"/>
      <c r="B12" s="1421"/>
      <c r="C12" s="1422"/>
      <c r="D12" s="744"/>
      <c r="E12" s="439"/>
      <c r="F12" s="170"/>
      <c r="G12" s="440"/>
      <c r="H12" s="364"/>
      <c r="I12" s="436" t="str">
        <f t="shared" si="0"/>
        <v/>
      </c>
      <c r="J12" s="381"/>
      <c r="K12" s="441"/>
    </row>
    <row r="13" spans="1:12">
      <c r="A13" s="1420"/>
      <c r="B13" s="1421"/>
      <c r="C13" s="1422"/>
      <c r="D13" s="744"/>
      <c r="E13" s="439"/>
      <c r="F13" s="170"/>
      <c r="G13" s="440"/>
      <c r="H13" s="364"/>
      <c r="I13" s="436" t="str">
        <f t="shared" si="0"/>
        <v/>
      </c>
      <c r="J13" s="381"/>
      <c r="K13" s="441"/>
    </row>
    <row r="14" spans="1:12">
      <c r="A14" s="1420"/>
      <c r="B14" s="1421"/>
      <c r="C14" s="1422"/>
      <c r="D14" s="744"/>
      <c r="E14" s="439"/>
      <c r="F14" s="170"/>
      <c r="G14" s="440"/>
      <c r="H14" s="364"/>
      <c r="I14" s="436" t="str">
        <f t="shared" si="0"/>
        <v/>
      </c>
      <c r="J14" s="381"/>
      <c r="K14" s="441"/>
    </row>
    <row r="15" spans="1:12" ht="15.75" thickBot="1">
      <c r="A15" s="1423"/>
      <c r="B15" s="1424"/>
      <c r="C15" s="1425"/>
      <c r="D15" s="745"/>
      <c r="E15" s="442"/>
      <c r="F15" s="365"/>
      <c r="G15" s="443"/>
      <c r="H15" s="366"/>
      <c r="I15" s="444" t="str">
        <f t="shared" si="0"/>
        <v/>
      </c>
      <c r="J15" s="180"/>
      <c r="K15" s="445"/>
    </row>
    <row r="16" spans="1:12" ht="15.75" thickBot="1">
      <c r="A16" s="276"/>
      <c r="B16" s="288"/>
      <c r="C16" s="288"/>
      <c r="D16" s="125"/>
      <c r="E16" s="289"/>
      <c r="F16" s="125"/>
      <c r="H16" s="446" t="s">
        <v>116</v>
      </c>
      <c r="I16" s="447">
        <f>SUM(I9:I15)</f>
        <v>0</v>
      </c>
      <c r="J16" s="448">
        <f>SUM(J9:J15)</f>
        <v>0</v>
      </c>
      <c r="K16" s="70"/>
    </row>
    <row r="17" spans="1:11">
      <c r="A17" s="71"/>
      <c r="K17" s="70"/>
    </row>
    <row r="18" spans="1:11" ht="15.75" thickBot="1">
      <c r="A18" s="370" t="s">
        <v>117</v>
      </c>
      <c r="B18" s="371"/>
      <c r="C18" s="371"/>
      <c r="D18" s="371"/>
      <c r="E18" s="371"/>
      <c r="F18" s="371"/>
      <c r="G18" s="371"/>
      <c r="H18" s="371"/>
      <c r="I18" s="371"/>
      <c r="J18" s="371"/>
      <c r="K18" s="372"/>
    </row>
    <row r="19" spans="1:11">
      <c r="A19" s="1309" t="s">
        <v>497</v>
      </c>
      <c r="B19" s="1310"/>
      <c r="C19" s="1310"/>
      <c r="D19" s="1310"/>
      <c r="E19" s="1310"/>
      <c r="F19" s="1310"/>
      <c r="G19" s="1310"/>
      <c r="H19" s="1310"/>
      <c r="I19" s="1310"/>
      <c r="J19" s="1310"/>
      <c r="K19" s="1311"/>
    </row>
    <row r="20" spans="1:11">
      <c r="A20" s="1312"/>
      <c r="B20" s="1313"/>
      <c r="C20" s="1313"/>
      <c r="D20" s="1313"/>
      <c r="E20" s="1313"/>
      <c r="F20" s="1313"/>
      <c r="G20" s="1313"/>
      <c r="H20" s="1313"/>
      <c r="I20" s="1313"/>
      <c r="J20" s="1313"/>
      <c r="K20" s="1314"/>
    </row>
    <row r="21" spans="1:11">
      <c r="A21" s="1312"/>
      <c r="B21" s="1313"/>
      <c r="C21" s="1313"/>
      <c r="D21" s="1313"/>
      <c r="E21" s="1313"/>
      <c r="F21" s="1313"/>
      <c r="G21" s="1313"/>
      <c r="H21" s="1313"/>
      <c r="I21" s="1313"/>
      <c r="J21" s="1313"/>
      <c r="K21" s="1314"/>
    </row>
    <row r="22" spans="1:11" ht="15.75" thickBot="1">
      <c r="A22" s="1426"/>
      <c r="B22" s="1427"/>
      <c r="C22" s="1427"/>
      <c r="D22" s="1427"/>
      <c r="E22" s="1427"/>
      <c r="F22" s="1427"/>
      <c r="G22" s="1427"/>
      <c r="H22" s="1427"/>
      <c r="I22" s="1427"/>
      <c r="J22" s="1427"/>
      <c r="K22" s="1428"/>
    </row>
    <row r="23" spans="1:11">
      <c r="A23" s="1319" t="s">
        <v>766</v>
      </c>
      <c r="B23" s="1320"/>
      <c r="C23" s="1320"/>
      <c r="D23" s="1320"/>
      <c r="E23" s="1320"/>
      <c r="F23" s="1320"/>
      <c r="G23" s="1320"/>
      <c r="H23" s="1320"/>
      <c r="I23" s="1320"/>
      <c r="J23" s="1320"/>
      <c r="K23" s="1391"/>
    </row>
    <row r="24" spans="1:11">
      <c r="A24" s="188" t="s">
        <v>110</v>
      </c>
      <c r="B24" s="415"/>
      <c r="K24" s="70"/>
    </row>
    <row r="25" spans="1:11">
      <c r="A25" s="192">
        <v>1</v>
      </c>
      <c r="B25" s="318" t="s">
        <v>498</v>
      </c>
      <c r="K25" s="70"/>
    </row>
    <row r="26" spans="1:11">
      <c r="A26" s="192">
        <v>2</v>
      </c>
      <c r="B26" s="318" t="s">
        <v>457</v>
      </c>
      <c r="K26" s="70"/>
    </row>
    <row r="27" spans="1:11">
      <c r="A27" s="253">
        <v>3</v>
      </c>
      <c r="B27" s="1429" t="s">
        <v>499</v>
      </c>
      <c r="C27" s="1429"/>
      <c r="D27" s="1429"/>
      <c r="E27" s="1429"/>
      <c r="F27" s="1429"/>
      <c r="G27" s="1429"/>
      <c r="H27" s="1429"/>
      <c r="I27" s="1429"/>
      <c r="J27" s="1429"/>
      <c r="K27" s="1430"/>
    </row>
    <row r="28" spans="1:11">
      <c r="A28" s="192">
        <v>4</v>
      </c>
      <c r="B28" s="194" t="s">
        <v>458</v>
      </c>
      <c r="K28" s="70"/>
    </row>
    <row r="29" spans="1:11">
      <c r="A29" s="192">
        <v>5</v>
      </c>
      <c r="B29" s="194" t="s">
        <v>500</v>
      </c>
      <c r="C29" s="124"/>
      <c r="D29" s="124"/>
      <c r="E29" s="124"/>
      <c r="F29" s="124"/>
      <c r="G29" s="124"/>
      <c r="H29" s="124"/>
      <c r="I29" s="124"/>
      <c r="J29" s="124"/>
      <c r="K29" s="298"/>
    </row>
    <row r="30" spans="1:11">
      <c r="A30" s="192">
        <v>6</v>
      </c>
      <c r="B30" s="194" t="s">
        <v>765</v>
      </c>
      <c r="C30" s="124"/>
      <c r="D30" s="124"/>
      <c r="E30" s="124"/>
      <c r="F30" s="124"/>
      <c r="G30" s="124"/>
      <c r="H30" s="124"/>
      <c r="I30" s="124"/>
      <c r="J30" s="124"/>
      <c r="K30" s="298"/>
    </row>
    <row r="31" spans="1:11">
      <c r="A31" s="192">
        <v>7</v>
      </c>
      <c r="B31" s="194" t="s">
        <v>837</v>
      </c>
      <c r="K31" s="70"/>
    </row>
    <row r="32" spans="1:11">
      <c r="A32" s="192">
        <v>8</v>
      </c>
      <c r="B32" s="194" t="s">
        <v>834</v>
      </c>
      <c r="K32" s="70"/>
    </row>
    <row r="33" spans="1:11">
      <c r="A33" s="192"/>
      <c r="B33" s="194"/>
      <c r="K33" s="70"/>
    </row>
    <row r="34" spans="1:11">
      <c r="A34" s="319" t="s">
        <v>501</v>
      </c>
      <c r="B34" s="194"/>
      <c r="C34" s="124"/>
      <c r="D34" s="124"/>
      <c r="E34" s="124"/>
      <c r="F34" s="124"/>
      <c r="G34" s="124"/>
      <c r="H34" s="124"/>
      <c r="I34" s="124"/>
      <c r="J34" s="124"/>
      <c r="K34" s="298"/>
    </row>
    <row r="35" spans="1:11" ht="15.75" thickBot="1">
      <c r="A35" s="319"/>
      <c r="B35" s="194"/>
      <c r="C35" s="125" t="s">
        <v>502</v>
      </c>
      <c r="D35" s="124"/>
      <c r="E35" s="124"/>
      <c r="F35" s="124"/>
      <c r="G35" s="129" t="s">
        <v>503</v>
      </c>
      <c r="H35" s="124"/>
      <c r="I35" s="124"/>
      <c r="J35" s="124"/>
      <c r="K35" s="298"/>
    </row>
    <row r="36" spans="1:11">
      <c r="A36" s="1464"/>
      <c r="B36" s="1465"/>
      <c r="C36" s="1465"/>
      <c r="D36" s="1465"/>
      <c r="E36" s="1465"/>
      <c r="F36" s="1465"/>
      <c r="G36" s="1465"/>
      <c r="H36" s="1465"/>
      <c r="I36" s="1465"/>
      <c r="J36" s="1465"/>
      <c r="K36" s="1466"/>
    </row>
    <row r="37" spans="1:11" ht="14.45" customHeight="1">
      <c r="A37" s="1467" t="s">
        <v>886</v>
      </c>
      <c r="B37" s="1468"/>
      <c r="C37" s="1468"/>
      <c r="D37" s="1468"/>
      <c r="E37" s="1468"/>
      <c r="F37" s="823"/>
      <c r="G37" s="823"/>
      <c r="H37" s="823"/>
      <c r="I37" s="823"/>
      <c r="J37" s="823"/>
      <c r="K37" s="824"/>
    </row>
    <row r="38" spans="1:11">
      <c r="A38" s="449"/>
      <c r="B38" s="1446"/>
      <c r="C38" s="1446"/>
      <c r="D38" s="1446"/>
      <c r="E38" s="1446"/>
      <c r="F38" s="1446"/>
      <c r="G38" s="1446"/>
      <c r="H38" s="1446"/>
      <c r="I38" s="1446"/>
      <c r="J38" s="1446"/>
      <c r="K38" s="1447"/>
    </row>
    <row r="39" spans="1:11">
      <c r="A39" s="449"/>
      <c r="B39" s="1446"/>
      <c r="C39" s="1446"/>
      <c r="D39" s="1446"/>
      <c r="E39" s="1446"/>
      <c r="F39" s="1446"/>
      <c r="G39" s="1446"/>
      <c r="H39" s="1446"/>
      <c r="I39" s="1446"/>
      <c r="J39" s="1446"/>
      <c r="K39" s="1447"/>
    </row>
    <row r="40" spans="1:11" ht="15.75" thickBot="1">
      <c r="A40" s="449"/>
      <c r="B40" s="1448"/>
      <c r="C40" s="1448"/>
      <c r="D40" s="1448"/>
      <c r="E40" s="1448"/>
      <c r="F40" s="1448"/>
      <c r="G40" s="1448"/>
      <c r="H40" s="1448"/>
      <c r="I40" s="1448"/>
      <c r="J40" s="1448"/>
      <c r="K40" s="1449"/>
    </row>
    <row r="41" spans="1:11">
      <c r="A41" s="986" t="s">
        <v>885</v>
      </c>
      <c r="B41" s="1258"/>
      <c r="C41" s="1258"/>
      <c r="D41" s="1258"/>
      <c r="E41" s="801"/>
      <c r="F41" s="801"/>
      <c r="G41" s="801"/>
      <c r="H41" s="801"/>
      <c r="I41" s="801"/>
      <c r="J41" s="801"/>
      <c r="K41" s="802"/>
    </row>
    <row r="42" spans="1:11">
      <c r="A42" s="449"/>
      <c r="B42" s="542"/>
      <c r="C42" s="542"/>
      <c r="D42" s="542"/>
      <c r="E42" s="542"/>
      <c r="F42" s="542"/>
      <c r="G42" s="542"/>
      <c r="H42" s="542"/>
      <c r="I42" s="542"/>
      <c r="J42" s="542"/>
      <c r="K42" s="825"/>
    </row>
    <row r="43" spans="1:11" ht="15.75" thickBot="1">
      <c r="A43" s="449"/>
      <c r="B43" s="542"/>
      <c r="C43" s="542"/>
      <c r="D43" s="542"/>
      <c r="E43" s="542"/>
      <c r="F43" s="542"/>
      <c r="G43" s="542"/>
      <c r="H43" s="542"/>
      <c r="I43" s="542"/>
      <c r="J43" s="542"/>
      <c r="K43" s="825"/>
    </row>
    <row r="44" spans="1:11">
      <c r="A44" s="1431" t="s">
        <v>739</v>
      </c>
      <c r="B44" s="1432"/>
      <c r="C44" s="1432"/>
      <c r="D44" s="1432"/>
      <c r="E44" s="1432"/>
      <c r="F44" s="1432"/>
      <c r="G44" s="1432"/>
      <c r="H44" s="1432"/>
      <c r="I44" s="1432"/>
      <c r="J44" s="1432"/>
      <c r="K44" s="1433"/>
    </row>
    <row r="45" spans="1:11" ht="15.75" thickBot="1">
      <c r="A45" s="452"/>
      <c r="B45" s="450"/>
      <c r="C45" s="450"/>
      <c r="D45" s="450"/>
      <c r="E45" s="450"/>
      <c r="F45" s="450"/>
      <c r="G45" s="450"/>
      <c r="H45" s="450"/>
      <c r="I45" s="450"/>
      <c r="J45" s="450"/>
      <c r="K45" s="451"/>
    </row>
    <row r="46" spans="1:11">
      <c r="A46" s="452"/>
      <c r="B46" s="1434" t="s">
        <v>118</v>
      </c>
      <c r="C46" s="1435"/>
      <c r="D46" s="1435"/>
      <c r="E46" s="1435"/>
      <c r="F46" s="1435"/>
      <c r="G46" s="1435"/>
      <c r="H46" s="1435"/>
      <c r="I46" s="1435"/>
      <c r="J46" s="1436"/>
      <c r="K46" s="720" t="s">
        <v>119</v>
      </c>
    </row>
    <row r="47" spans="1:11">
      <c r="A47" s="452"/>
      <c r="B47" s="1437"/>
      <c r="C47" s="1438"/>
      <c r="D47" s="1438"/>
      <c r="E47" s="1438"/>
      <c r="F47" s="1438"/>
      <c r="G47" s="1438"/>
      <c r="H47" s="1438"/>
      <c r="I47" s="1438"/>
      <c r="J47" s="1439"/>
      <c r="K47" s="721" t="s">
        <v>120</v>
      </c>
    </row>
    <row r="48" spans="1:11">
      <c r="A48" s="452"/>
      <c r="B48" s="1440" t="s">
        <v>459</v>
      </c>
      <c r="C48" s="1441"/>
      <c r="D48" s="1441"/>
      <c r="E48" s="1441"/>
      <c r="F48" s="1441"/>
      <c r="G48" s="1441"/>
      <c r="H48" s="1441"/>
      <c r="I48" s="1441"/>
      <c r="J48" s="1441"/>
      <c r="K48" s="722">
        <v>5</v>
      </c>
    </row>
    <row r="49" spans="1:11">
      <c r="A49" s="452"/>
      <c r="B49" s="1442" t="s">
        <v>121</v>
      </c>
      <c r="C49" s="1443"/>
      <c r="D49" s="1443"/>
      <c r="E49" s="1443"/>
      <c r="F49" s="1443"/>
      <c r="G49" s="1443"/>
      <c r="H49" s="1443"/>
      <c r="I49" s="1443"/>
      <c r="J49" s="1443"/>
      <c r="K49" s="723">
        <v>3</v>
      </c>
    </row>
    <row r="50" spans="1:11">
      <c r="A50" s="452"/>
      <c r="B50" s="1444" t="s">
        <v>504</v>
      </c>
      <c r="C50" s="1445"/>
      <c r="D50" s="1445"/>
      <c r="E50" s="1445"/>
      <c r="F50" s="1445"/>
      <c r="G50" s="1445"/>
      <c r="H50" s="1445"/>
      <c r="I50" s="1445"/>
      <c r="J50" s="1445"/>
      <c r="K50" s="723">
        <v>5</v>
      </c>
    </row>
    <row r="51" spans="1:11">
      <c r="A51" s="452"/>
      <c r="B51" s="1416" t="s">
        <v>460</v>
      </c>
      <c r="C51" s="1417"/>
      <c r="D51" s="1417"/>
      <c r="E51" s="1417"/>
      <c r="F51" s="1417"/>
      <c r="G51" s="1417"/>
      <c r="H51" s="1417"/>
      <c r="I51" s="1417"/>
      <c r="J51" s="1417"/>
      <c r="K51" s="723">
        <v>12</v>
      </c>
    </row>
    <row r="52" spans="1:11" ht="15.75" thickBot="1">
      <c r="A52" s="452"/>
      <c r="B52" s="1418" t="s">
        <v>122</v>
      </c>
      <c r="C52" s="1419"/>
      <c r="D52" s="1419"/>
      <c r="E52" s="1419"/>
      <c r="F52" s="1419"/>
      <c r="G52" s="1419"/>
      <c r="H52" s="1419"/>
      <c r="I52" s="1419"/>
      <c r="J52" s="1419"/>
      <c r="K52" s="724">
        <v>10</v>
      </c>
    </row>
    <row r="53" spans="1:11" ht="15.75" thickBot="1">
      <c r="A53" s="453"/>
      <c r="B53" s="454"/>
      <c r="C53" s="454"/>
      <c r="D53" s="454"/>
      <c r="E53" s="454"/>
      <c r="F53" s="454"/>
      <c r="G53" s="454"/>
      <c r="H53" s="454"/>
      <c r="I53" s="454"/>
      <c r="J53" s="454"/>
      <c r="K53" s="455"/>
    </row>
    <row r="54" spans="1:11" s="376" customFormat="1" ht="12.75" thickBot="1">
      <c r="A54" s="739" t="s">
        <v>727</v>
      </c>
      <c r="B54" s="617"/>
      <c r="C54" s="617"/>
      <c r="D54" s="617"/>
      <c r="E54" s="617"/>
      <c r="F54" s="617"/>
      <c r="G54" s="617"/>
      <c r="H54" s="617"/>
      <c r="I54" s="617"/>
      <c r="J54" s="617"/>
      <c r="K54" s="618"/>
    </row>
    <row r="55" spans="1:11" s="376" customFormat="1" ht="15" customHeight="1" thickBot="1">
      <c r="A55" s="607" t="s">
        <v>723</v>
      </c>
      <c r="B55" s="619"/>
      <c r="C55" s="619"/>
      <c r="D55" s="619"/>
      <c r="E55" s="619"/>
      <c r="F55" s="619"/>
      <c r="G55" s="619"/>
      <c r="H55" s="619"/>
      <c r="I55" s="619"/>
      <c r="J55" s="619"/>
      <c r="K55" s="608" t="s">
        <v>918</v>
      </c>
    </row>
  </sheetData>
  <sheetProtection algorithmName="SHA-512" hashValue="IEYSsaZP1uWc44VBJ07OVkqDoPpsYbxejy/0mIf8ELs6Ycd8hmB5f8nawDLYj7N+9+SH1kfeB0707v7C3hLC/A==" saltValue="aO9CE9U17SozXdyKIlYafg==" spinCount="100000" sheet="1" objects="1" scenarios="1"/>
  <mergeCells count="29">
    <mergeCell ref="A12:C12"/>
    <mergeCell ref="A13:C13"/>
    <mergeCell ref="A36:K36"/>
    <mergeCell ref="A37:E37"/>
    <mergeCell ref="B38:K38"/>
    <mergeCell ref="C1:I1"/>
    <mergeCell ref="A3:K5"/>
    <mergeCell ref="A9:C9"/>
    <mergeCell ref="A10:C10"/>
    <mergeCell ref="A11:C11"/>
    <mergeCell ref="A8:C8"/>
    <mergeCell ref="A2:K2"/>
    <mergeCell ref="A6:C6"/>
    <mergeCell ref="A7:C7"/>
    <mergeCell ref="B51:J51"/>
    <mergeCell ref="B52:J52"/>
    <mergeCell ref="A14:C14"/>
    <mergeCell ref="A15:C15"/>
    <mergeCell ref="A19:K22"/>
    <mergeCell ref="A23:K23"/>
    <mergeCell ref="B27:K27"/>
    <mergeCell ref="A44:K44"/>
    <mergeCell ref="B46:J47"/>
    <mergeCell ref="B48:J48"/>
    <mergeCell ref="B49:J49"/>
    <mergeCell ref="B50:J50"/>
    <mergeCell ref="B39:K39"/>
    <mergeCell ref="B40:K40"/>
    <mergeCell ref="A41:D41"/>
  </mergeCells>
  <dataValidations count="1">
    <dataValidation type="list" allowBlank="1" showInputMessage="1" showErrorMessage="1" sqref="K9:K15" xr:uid="{23EA4983-503B-4184-A1E5-FA740B06DDF6}">
      <formula1>$L$1:$L$2</formula1>
    </dataValidation>
  </dataValidations>
  <printOptions horizontalCentered="1"/>
  <pageMargins left="0.5" right="0.5" top="0.75" bottom="0.75" header="0.3" footer="0.3"/>
  <pageSetup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1" r:id="rId4" name="Check Box 5">
              <controlPr defaultSize="0" autoFill="0" autoLine="0" autoPict="0">
                <anchor moveWithCells="1">
                  <from>
                    <xdr:col>0</xdr:col>
                    <xdr:colOff>0</xdr:colOff>
                    <xdr:row>36</xdr:row>
                    <xdr:rowOff>171450</xdr:rowOff>
                  </from>
                  <to>
                    <xdr:col>5</xdr:col>
                    <xdr:colOff>209550</xdr:colOff>
                    <xdr:row>37</xdr:row>
                    <xdr:rowOff>171450</xdr:rowOff>
                  </to>
                </anchor>
              </controlPr>
            </control>
          </mc:Choice>
        </mc:AlternateContent>
        <mc:AlternateContent xmlns:mc="http://schemas.openxmlformats.org/markup-compatibility/2006">
          <mc:Choice Requires="x14">
            <control shapeId="9222" r:id="rId5" name="Check Box 6">
              <controlPr defaultSize="0" autoFill="0" autoLine="0" autoPict="0">
                <anchor moveWithCells="1">
                  <from>
                    <xdr:col>0</xdr:col>
                    <xdr:colOff>0</xdr:colOff>
                    <xdr:row>38</xdr:row>
                    <xdr:rowOff>19050</xdr:rowOff>
                  </from>
                  <to>
                    <xdr:col>8</xdr:col>
                    <xdr:colOff>342900</xdr:colOff>
                    <xdr:row>39</xdr:row>
                    <xdr:rowOff>0</xdr:rowOff>
                  </to>
                </anchor>
              </controlPr>
            </control>
          </mc:Choice>
        </mc:AlternateContent>
        <mc:AlternateContent xmlns:mc="http://schemas.openxmlformats.org/markup-compatibility/2006">
          <mc:Choice Requires="x14">
            <control shapeId="9223" r:id="rId6" name="Check Box 7">
              <controlPr defaultSize="0" autoFill="0" autoLine="0" autoPict="0">
                <anchor moveWithCells="1">
                  <from>
                    <xdr:col>0</xdr:col>
                    <xdr:colOff>0</xdr:colOff>
                    <xdr:row>38</xdr:row>
                    <xdr:rowOff>152400</xdr:rowOff>
                  </from>
                  <to>
                    <xdr:col>4</xdr:col>
                    <xdr:colOff>38100</xdr:colOff>
                    <xdr:row>40</xdr:row>
                    <xdr:rowOff>19050</xdr:rowOff>
                  </to>
                </anchor>
              </controlPr>
            </control>
          </mc:Choice>
        </mc:AlternateContent>
        <mc:AlternateContent xmlns:mc="http://schemas.openxmlformats.org/markup-compatibility/2006">
          <mc:Choice Requires="x14">
            <control shapeId="9224" r:id="rId7" name="Check Box 8">
              <controlPr defaultSize="0" autoFill="0" autoLine="0" autoPict="0">
                <anchor moveWithCells="1">
                  <from>
                    <xdr:col>0</xdr:col>
                    <xdr:colOff>0</xdr:colOff>
                    <xdr:row>40</xdr:row>
                    <xdr:rowOff>152400</xdr:rowOff>
                  </from>
                  <to>
                    <xdr:col>8</xdr:col>
                    <xdr:colOff>561975</xdr:colOff>
                    <xdr:row>42</xdr:row>
                    <xdr:rowOff>28575</xdr:rowOff>
                  </to>
                </anchor>
              </controlPr>
            </control>
          </mc:Choice>
        </mc:AlternateContent>
        <mc:AlternateContent xmlns:mc="http://schemas.openxmlformats.org/markup-compatibility/2006">
          <mc:Choice Requires="x14">
            <control shapeId="9225" r:id="rId8" name="Check Box 9">
              <controlPr defaultSize="0" autoFill="0" autoLine="0" autoPict="0">
                <anchor moveWithCells="1">
                  <from>
                    <xdr:col>0</xdr:col>
                    <xdr:colOff>0</xdr:colOff>
                    <xdr:row>41</xdr:row>
                    <xdr:rowOff>152400</xdr:rowOff>
                  </from>
                  <to>
                    <xdr:col>8</xdr:col>
                    <xdr:colOff>561975</xdr:colOff>
                    <xdr:row>43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FD942-3A47-43CF-8EA4-39CC4A105AD9}">
  <sheetPr codeName="Sheet1">
    <tabColor rgb="FFFF0000"/>
    <pageSetUpPr fitToPage="1"/>
  </sheetPr>
  <dimension ref="A1:M198"/>
  <sheetViews>
    <sheetView zoomScaleNormal="100" workbookViewId="0">
      <selection activeCell="B31" sqref="B31:D31"/>
    </sheetView>
  </sheetViews>
  <sheetFormatPr defaultColWidth="0" defaultRowHeight="15" zeroHeight="1"/>
  <cols>
    <col min="1" max="1" width="2.7109375" style="1" customWidth="1"/>
    <col min="2" max="2" width="32.28515625" style="1" customWidth="1"/>
    <col min="3" max="3" width="28.140625" style="1" customWidth="1"/>
    <col min="4" max="4" width="92.140625" style="1" customWidth="1"/>
    <col min="5" max="5" width="9.140625" style="1" customWidth="1"/>
    <col min="6" max="13" width="0" style="1" hidden="1" customWidth="1"/>
    <col min="14" max="16384" width="9.140625" style="1" hidden="1"/>
  </cols>
  <sheetData>
    <row r="1" spans="2:4" ht="15.75" thickBot="1"/>
    <row r="2" spans="2:4" ht="21" customHeight="1">
      <c r="B2" s="937" t="s">
        <v>0</v>
      </c>
      <c r="C2" s="938"/>
      <c r="D2" s="939"/>
    </row>
    <row r="3" spans="2:4" ht="18.75" customHeight="1" thickBot="1">
      <c r="B3" s="940" t="s">
        <v>1</v>
      </c>
      <c r="C3" s="941"/>
      <c r="D3" s="942"/>
    </row>
    <row r="4" spans="2:4" ht="15" customHeight="1">
      <c r="B4" s="904" t="s">
        <v>2</v>
      </c>
      <c r="C4" s="943"/>
      <c r="D4" s="944"/>
    </row>
    <row r="5" spans="2:4" ht="15" customHeight="1">
      <c r="B5" s="907" t="s">
        <v>914</v>
      </c>
      <c r="C5" s="945"/>
      <c r="D5" s="946"/>
    </row>
    <row r="6" spans="2:4" ht="15" customHeight="1">
      <c r="B6" s="907" t="s">
        <v>915</v>
      </c>
      <c r="C6" s="945"/>
      <c r="D6" s="946"/>
    </row>
    <row r="7" spans="2:4">
      <c r="B7" s="907" t="s">
        <v>5</v>
      </c>
      <c r="C7" s="945"/>
      <c r="D7" s="946"/>
    </row>
    <row r="8" spans="2:4">
      <c r="B8" s="907" t="s">
        <v>846</v>
      </c>
      <c r="C8" s="945"/>
      <c r="D8" s="946"/>
    </row>
    <row r="9" spans="2:4" ht="15.75" thickBot="1">
      <c r="B9" s="932" t="s">
        <v>916</v>
      </c>
      <c r="C9" s="933"/>
      <c r="D9" s="934"/>
    </row>
    <row r="10" spans="2:4" ht="29.1" customHeight="1">
      <c r="B10" s="576" t="s">
        <v>923</v>
      </c>
    </row>
    <row r="11" spans="2:4" ht="45.75" customHeight="1">
      <c r="B11" s="1073" t="s">
        <v>925</v>
      </c>
      <c r="C11" s="1073"/>
      <c r="D11" s="1073"/>
    </row>
    <row r="12" spans="2:4">
      <c r="B12" s="2"/>
    </row>
    <row r="13" spans="2:4" ht="29.1" customHeight="1">
      <c r="B13" s="576" t="s">
        <v>924</v>
      </c>
    </row>
    <row r="14" spans="2:4">
      <c r="B14" s="1609" t="s">
        <v>926</v>
      </c>
      <c r="C14" s="1609"/>
      <c r="D14" s="1609"/>
    </row>
    <row r="15" spans="2:4">
      <c r="B15" s="1609" t="s">
        <v>927</v>
      </c>
      <c r="C15" s="1609"/>
      <c r="D15" s="1609"/>
    </row>
    <row r="16" spans="2:4">
      <c r="B16" s="1609" t="s">
        <v>928</v>
      </c>
      <c r="C16" s="1609"/>
      <c r="D16" s="1609"/>
    </row>
    <row r="17" spans="2:4">
      <c r="B17" s="927" t="s">
        <v>929</v>
      </c>
      <c r="C17" s="927"/>
      <c r="D17" s="927"/>
    </row>
    <row r="18" spans="2:4" ht="15" customHeight="1">
      <c r="B18" s="927" t="s">
        <v>930</v>
      </c>
      <c r="C18" s="927"/>
      <c r="D18" s="927"/>
    </row>
    <row r="19" spans="2:4" ht="34.5" customHeight="1">
      <c r="B19" s="927" t="s">
        <v>931</v>
      </c>
      <c r="C19" s="927"/>
      <c r="D19" s="927"/>
    </row>
    <row r="20" spans="2:4" ht="15" customHeight="1">
      <c r="B20" s="1610" t="s">
        <v>932</v>
      </c>
      <c r="C20" s="1610"/>
      <c r="D20" s="1610"/>
    </row>
    <row r="21" spans="2:4" ht="63.75" customHeight="1">
      <c r="B21" s="1611" t="s">
        <v>933</v>
      </c>
      <c r="C21" s="1609"/>
      <c r="D21" s="1609"/>
    </row>
    <row r="22" spans="2:4" ht="28.5" customHeight="1">
      <c r="B22" s="1611" t="s">
        <v>934</v>
      </c>
      <c r="C22" s="1611"/>
      <c r="D22" s="1611"/>
    </row>
    <row r="23" spans="2:4">
      <c r="B23" s="1609" t="s">
        <v>935</v>
      </c>
      <c r="C23" s="1609"/>
      <c r="D23" s="1609"/>
    </row>
    <row r="24" spans="2:4" ht="30" customHeight="1">
      <c r="B24" s="927" t="s">
        <v>936</v>
      </c>
      <c r="C24" s="927"/>
      <c r="D24" s="927"/>
    </row>
    <row r="25" spans="2:4" ht="14.25" customHeight="1">
      <c r="B25" s="1609" t="s">
        <v>937</v>
      </c>
      <c r="C25" s="1609"/>
      <c r="D25" s="1609"/>
    </row>
    <row r="26" spans="2:4" ht="30.75" customHeight="1">
      <c r="B26" s="1611" t="s">
        <v>938</v>
      </c>
      <c r="C26" s="1611"/>
      <c r="D26" s="1611"/>
    </row>
    <row r="27" spans="2:4"/>
    <row r="28" spans="2:4" ht="29.1" customHeight="1">
      <c r="B28" s="1612" t="s">
        <v>939</v>
      </c>
      <c r="C28" s="1612"/>
      <c r="D28" s="1612"/>
    </row>
    <row r="29" spans="2:4" ht="14.25" customHeight="1">
      <c r="B29" s="1610" t="s">
        <v>940</v>
      </c>
      <c r="C29" s="1610"/>
      <c r="D29" s="1610"/>
    </row>
    <row r="30" spans="2:4" ht="15" customHeight="1">
      <c r="B30" s="927" t="s">
        <v>941</v>
      </c>
      <c r="C30" s="927"/>
      <c r="D30" s="927"/>
    </row>
    <row r="31" spans="2:4" customFormat="1" ht="30.75" customHeight="1">
      <c r="B31" s="1613" t="s">
        <v>942</v>
      </c>
      <c r="C31" s="1613"/>
      <c r="D31" s="1613"/>
    </row>
    <row r="32" spans="2:4" ht="18" customHeight="1"/>
    <row r="33" spans="2:4" s="669" customFormat="1" ht="15.75" thickBot="1">
      <c r="B33" s="1615" t="s">
        <v>696</v>
      </c>
      <c r="C33" s="1616"/>
    </row>
    <row r="34" spans="2:4" s="669" customFormat="1" ht="14.25" customHeight="1" thickBot="1">
      <c r="B34" s="1614"/>
      <c r="C34" s="704" t="s">
        <v>943</v>
      </c>
    </row>
    <row r="35" spans="2:4" s="669" customFormat="1" ht="15.75" thickBot="1">
      <c r="B35" s="777"/>
      <c r="C35" s="704" t="s">
        <v>697</v>
      </c>
    </row>
    <row r="36" spans="2:4" s="669" customFormat="1" ht="14.45" customHeight="1" thickBot="1">
      <c r="B36" s="705"/>
      <c r="C36" s="706" t="s">
        <v>698</v>
      </c>
    </row>
    <row r="37" spans="2:4" ht="15.75" thickBot="1"/>
    <row r="38" spans="2:4" ht="15.75" thickBot="1">
      <c r="B38" s="577" t="s">
        <v>6</v>
      </c>
      <c r="C38" s="578" t="s">
        <v>7</v>
      </c>
      <c r="D38" s="578" t="s">
        <v>8</v>
      </c>
    </row>
    <row r="39" spans="2:4">
      <c r="B39" s="949" t="s">
        <v>800</v>
      </c>
      <c r="C39" s="923" t="s">
        <v>9</v>
      </c>
      <c r="D39" s="579" t="s">
        <v>10</v>
      </c>
    </row>
    <row r="40" spans="2:4">
      <c r="B40" s="950"/>
      <c r="C40" s="924"/>
      <c r="D40" s="4" t="s">
        <v>596</v>
      </c>
    </row>
    <row r="41" spans="2:4">
      <c r="B41" s="950"/>
      <c r="C41" s="924"/>
      <c r="D41" s="4" t="s">
        <v>597</v>
      </c>
    </row>
    <row r="42" spans="2:4">
      <c r="B42" s="950"/>
      <c r="C42" s="924"/>
      <c r="D42" s="4" t="s">
        <v>598</v>
      </c>
    </row>
    <row r="43" spans="2:4">
      <c r="B43" s="950"/>
      <c r="C43" s="924"/>
      <c r="D43" s="4"/>
    </row>
    <row r="44" spans="2:4" ht="30.75" thickBot="1">
      <c r="B44" s="951"/>
      <c r="C44" s="925"/>
      <c r="D44" s="580" t="s">
        <v>770</v>
      </c>
    </row>
    <row r="45" spans="2:4" ht="30.75" thickBot="1">
      <c r="B45" s="671" t="s">
        <v>780</v>
      </c>
      <c r="C45" s="9" t="s">
        <v>9</v>
      </c>
      <c r="D45" s="670" t="s">
        <v>747</v>
      </c>
    </row>
    <row r="46" spans="2:4" ht="30.75" thickBot="1">
      <c r="B46" s="673" t="s">
        <v>788</v>
      </c>
      <c r="C46" s="585" t="s">
        <v>9</v>
      </c>
      <c r="D46" s="586" t="s">
        <v>600</v>
      </c>
    </row>
    <row r="47" spans="2:4">
      <c r="B47" s="920" t="s">
        <v>638</v>
      </c>
      <c r="C47" s="923" t="s">
        <v>9</v>
      </c>
      <c r="D47" s="947" t="s">
        <v>801</v>
      </c>
    </row>
    <row r="48" spans="2:4" ht="15.75" thickBot="1">
      <c r="B48" s="922"/>
      <c r="C48" s="925"/>
      <c r="D48" s="948"/>
    </row>
    <row r="49" spans="2:4" ht="15.75" thickBot="1">
      <c r="B49" s="671" t="s">
        <v>659</v>
      </c>
      <c r="C49" s="9" t="s">
        <v>9</v>
      </c>
      <c r="D49" s="670" t="s">
        <v>783</v>
      </c>
    </row>
    <row r="50" spans="2:4">
      <c r="B50" s="920" t="s">
        <v>11</v>
      </c>
      <c r="C50" s="923" t="s">
        <v>9</v>
      </c>
      <c r="D50" s="3" t="s">
        <v>12</v>
      </c>
    </row>
    <row r="51" spans="2:4">
      <c r="B51" s="921"/>
      <c r="C51" s="924"/>
      <c r="D51" s="4" t="s">
        <v>847</v>
      </c>
    </row>
    <row r="52" spans="2:4" ht="60">
      <c r="B52" s="921"/>
      <c r="C52" s="924"/>
      <c r="D52" s="4" t="s">
        <v>874</v>
      </c>
    </row>
    <row r="53" spans="2:4">
      <c r="B53" s="921"/>
      <c r="C53" s="924"/>
      <c r="D53" s="4" t="s">
        <v>848</v>
      </c>
    </row>
    <row r="54" spans="2:4">
      <c r="B54" s="921"/>
      <c r="C54" s="924"/>
      <c r="D54" s="4" t="s">
        <v>849</v>
      </c>
    </row>
    <row r="55" spans="2:4">
      <c r="B55" s="921"/>
      <c r="C55" s="924"/>
      <c r="D55" s="4" t="s">
        <v>850</v>
      </c>
    </row>
    <row r="56" spans="2:4">
      <c r="B56" s="921"/>
      <c r="C56" s="924"/>
      <c r="D56" s="4" t="s">
        <v>851</v>
      </c>
    </row>
    <row r="57" spans="2:4">
      <c r="B57" s="921"/>
      <c r="C57" s="924"/>
      <c r="D57" s="4" t="s">
        <v>852</v>
      </c>
    </row>
    <row r="58" spans="2:4">
      <c r="B58" s="921"/>
      <c r="C58" s="924"/>
      <c r="D58" s="4" t="s">
        <v>853</v>
      </c>
    </row>
    <row r="59" spans="2:4">
      <c r="B59" s="921"/>
      <c r="C59" s="924"/>
      <c r="D59" s="3" t="s">
        <v>13</v>
      </c>
    </row>
    <row r="60" spans="2:4">
      <c r="B60" s="921"/>
      <c r="C60" s="924"/>
      <c r="D60" s="4" t="s">
        <v>854</v>
      </c>
    </row>
    <row r="61" spans="2:4" ht="15.75" thickBot="1">
      <c r="B61" s="922"/>
      <c r="C61" s="925"/>
      <c r="D61" s="5"/>
    </row>
    <row r="62" spans="2:4" s="669" customFormat="1" ht="15.75" customHeight="1">
      <c r="B62" s="928" t="s">
        <v>660</v>
      </c>
      <c r="C62" s="930" t="s">
        <v>878</v>
      </c>
      <c r="D62" s="935" t="s">
        <v>884</v>
      </c>
    </row>
    <row r="63" spans="2:4" s="669" customFormat="1" ht="120.6" customHeight="1" thickBot="1">
      <c r="B63" s="929"/>
      <c r="C63" s="931"/>
      <c r="D63" s="936"/>
    </row>
    <row r="64" spans="2:4" ht="30.75" thickBot="1">
      <c r="B64" s="671" t="s">
        <v>702</v>
      </c>
      <c r="C64" s="9" t="s">
        <v>9</v>
      </c>
      <c r="D64" s="581" t="s">
        <v>802</v>
      </c>
    </row>
    <row r="65" spans="2:4">
      <c r="B65" s="920" t="s">
        <v>662</v>
      </c>
      <c r="C65" s="923" t="s">
        <v>9</v>
      </c>
      <c r="D65" s="582" t="s">
        <v>19</v>
      </c>
    </row>
    <row r="66" spans="2:4" ht="30">
      <c r="B66" s="921"/>
      <c r="C66" s="924"/>
      <c r="D66" s="582" t="s">
        <v>803</v>
      </c>
    </row>
    <row r="67" spans="2:4" ht="15.75" thickBot="1">
      <c r="B67" s="922"/>
      <c r="C67" s="925"/>
      <c r="D67" s="581" t="s">
        <v>20</v>
      </c>
    </row>
    <row r="68" spans="2:4">
      <c r="B68" s="920" t="s">
        <v>663</v>
      </c>
      <c r="C68" s="923" t="s">
        <v>21</v>
      </c>
      <c r="D68" s="3" t="s">
        <v>599</v>
      </c>
    </row>
    <row r="69" spans="2:4" ht="30">
      <c r="B69" s="921"/>
      <c r="C69" s="924"/>
      <c r="D69" s="582" t="s">
        <v>22</v>
      </c>
    </row>
    <row r="70" spans="2:4">
      <c r="B70" s="921"/>
      <c r="C70" s="924"/>
      <c r="D70" s="582" t="s">
        <v>23</v>
      </c>
    </row>
    <row r="71" spans="2:4" ht="15.75" thickBot="1">
      <c r="B71" s="922"/>
      <c r="C71" s="925"/>
      <c r="D71" s="581" t="s">
        <v>804</v>
      </c>
    </row>
    <row r="72" spans="2:4" ht="30.75" thickBot="1">
      <c r="B72" s="672" t="s">
        <v>664</v>
      </c>
      <c r="C72" s="9" t="s">
        <v>21</v>
      </c>
      <c r="D72" s="5" t="s">
        <v>32</v>
      </c>
    </row>
    <row r="73" spans="2:4" s="675" customFormat="1" ht="15.75" thickBot="1">
      <c r="B73" s="676"/>
      <c r="C73" s="677"/>
      <c r="D73" s="678"/>
    </row>
    <row r="74" spans="2:4" ht="30">
      <c r="B74" s="918" t="s">
        <v>665</v>
      </c>
      <c r="C74" s="674" t="s">
        <v>18</v>
      </c>
      <c r="D74" s="579" t="s">
        <v>805</v>
      </c>
    </row>
    <row r="75" spans="2:4" ht="30">
      <c r="B75" s="926"/>
      <c r="C75" s="583" t="s">
        <v>16</v>
      </c>
      <c r="D75" s="582" t="s">
        <v>806</v>
      </c>
    </row>
    <row r="76" spans="2:4" ht="45.75" thickBot="1">
      <c r="B76" s="919"/>
      <c r="C76" s="584"/>
      <c r="D76" s="581" t="s">
        <v>24</v>
      </c>
    </row>
    <row r="77" spans="2:4" s="683" customFormat="1" ht="30.75" thickBot="1">
      <c r="B77" s="686" t="s">
        <v>676</v>
      </c>
      <c r="C77" s="684" t="s">
        <v>18</v>
      </c>
      <c r="D77" s="685" t="s">
        <v>748</v>
      </c>
    </row>
    <row r="78" spans="2:4" ht="45.75" thickBot="1">
      <c r="B78" s="667" t="s">
        <v>666</v>
      </c>
      <c r="C78" s="587" t="s">
        <v>601</v>
      </c>
      <c r="D78" s="581" t="s">
        <v>870</v>
      </c>
    </row>
    <row r="79" spans="2:4">
      <c r="B79" s="918" t="s">
        <v>667</v>
      </c>
      <c r="C79" s="583" t="s">
        <v>14</v>
      </c>
      <c r="D79" s="3" t="s">
        <v>15</v>
      </c>
    </row>
    <row r="80" spans="2:4" ht="30">
      <c r="B80" s="926"/>
      <c r="C80" s="583" t="s">
        <v>16</v>
      </c>
      <c r="D80" s="582" t="s">
        <v>17</v>
      </c>
    </row>
    <row r="81" spans="2:4" ht="15.75" thickBot="1">
      <c r="B81" s="919"/>
      <c r="C81" s="6"/>
      <c r="D81" s="581" t="s">
        <v>807</v>
      </c>
    </row>
    <row r="82" spans="2:4">
      <c r="B82" s="918" t="s">
        <v>668</v>
      </c>
      <c r="C82" s="583" t="s">
        <v>18</v>
      </c>
      <c r="D82" s="3" t="s">
        <v>15</v>
      </c>
    </row>
    <row r="83" spans="2:4" ht="30">
      <c r="B83" s="926"/>
      <c r="C83" s="583" t="s">
        <v>16</v>
      </c>
      <c r="D83" s="582" t="s">
        <v>808</v>
      </c>
    </row>
    <row r="84" spans="2:4" ht="30.75" thickBot="1">
      <c r="B84" s="919"/>
      <c r="C84" s="6"/>
      <c r="D84" s="581" t="s">
        <v>809</v>
      </c>
    </row>
    <row r="85" spans="2:4" ht="45">
      <c r="B85" s="918" t="s">
        <v>669</v>
      </c>
      <c r="C85" s="583" t="s">
        <v>14</v>
      </c>
      <c r="D85" s="582" t="s">
        <v>810</v>
      </c>
    </row>
    <row r="86" spans="2:4" ht="30">
      <c r="B86" s="926"/>
      <c r="C86" s="583" t="s">
        <v>16</v>
      </c>
      <c r="D86" s="582" t="s">
        <v>25</v>
      </c>
    </row>
    <row r="87" spans="2:4">
      <c r="B87" s="926"/>
      <c r="C87" s="7"/>
      <c r="D87" s="582" t="s">
        <v>26</v>
      </c>
    </row>
    <row r="88" spans="2:4">
      <c r="B88" s="926"/>
      <c r="C88" s="7"/>
      <c r="D88" s="582" t="s">
        <v>27</v>
      </c>
    </row>
    <row r="89" spans="2:4">
      <c r="B89" s="926"/>
      <c r="C89" s="7"/>
      <c r="D89" s="582" t="s">
        <v>811</v>
      </c>
    </row>
    <row r="90" spans="2:4" ht="30">
      <c r="B90" s="926"/>
      <c r="C90" s="7"/>
      <c r="D90" s="582" t="s">
        <v>812</v>
      </c>
    </row>
    <row r="91" spans="2:4" ht="15.75" thickBot="1">
      <c r="B91" s="919"/>
      <c r="C91" s="6"/>
      <c r="D91" s="581"/>
    </row>
    <row r="92" spans="2:4">
      <c r="B92" s="918" t="s">
        <v>670</v>
      </c>
      <c r="C92" s="583" t="s">
        <v>18</v>
      </c>
      <c r="D92" s="582" t="s">
        <v>28</v>
      </c>
    </row>
    <row r="93" spans="2:4" ht="30">
      <c r="B93" s="926"/>
      <c r="C93" s="583" t="s">
        <v>16</v>
      </c>
      <c r="D93" s="8" t="s">
        <v>29</v>
      </c>
    </row>
    <row r="94" spans="2:4">
      <c r="B94" s="926"/>
      <c r="C94" s="7"/>
      <c r="D94" s="8" t="s">
        <v>30</v>
      </c>
    </row>
    <row r="95" spans="2:4">
      <c r="B95" s="926"/>
      <c r="C95" s="7"/>
      <c r="D95" s="8" t="s">
        <v>31</v>
      </c>
    </row>
    <row r="96" spans="2:4">
      <c r="B96" s="926"/>
      <c r="C96" s="7"/>
      <c r="D96" s="3" t="s">
        <v>661</v>
      </c>
    </row>
    <row r="97" spans="2:4" ht="30">
      <c r="B97" s="926"/>
      <c r="C97" s="7"/>
      <c r="D97" s="4" t="s">
        <v>855</v>
      </c>
    </row>
    <row r="98" spans="2:4">
      <c r="B98" s="926"/>
      <c r="C98" s="7"/>
      <c r="D98" s="4" t="s">
        <v>856</v>
      </c>
    </row>
    <row r="99" spans="2:4">
      <c r="B99" s="926"/>
      <c r="C99" s="7"/>
      <c r="D99" s="4" t="s">
        <v>857</v>
      </c>
    </row>
    <row r="100" spans="2:4" ht="15.75" thickBot="1">
      <c r="B100" s="919"/>
      <c r="C100" s="6"/>
      <c r="D100" s="4" t="s">
        <v>858</v>
      </c>
    </row>
    <row r="101" spans="2:4">
      <c r="B101" s="918" t="s">
        <v>671</v>
      </c>
      <c r="C101" s="583" t="s">
        <v>18</v>
      </c>
      <c r="D101" s="916" t="s">
        <v>813</v>
      </c>
    </row>
    <row r="102" spans="2:4" ht="30.75" thickBot="1">
      <c r="B102" s="919"/>
      <c r="C102" s="584" t="s">
        <v>16</v>
      </c>
      <c r="D102" s="917"/>
    </row>
    <row r="103" spans="2:4">
      <c r="B103" s="918" t="s">
        <v>672</v>
      </c>
      <c r="C103" s="583" t="s">
        <v>18</v>
      </c>
      <c r="D103" s="582" t="s">
        <v>33</v>
      </c>
    </row>
    <row r="104" spans="2:4" ht="45.75" thickBot="1">
      <c r="B104" s="919"/>
      <c r="C104" s="584" t="s">
        <v>16</v>
      </c>
      <c r="D104" s="581" t="s">
        <v>814</v>
      </c>
    </row>
    <row r="105" spans="2:4"/>
    <row r="106" spans="2:4"/>
    <row r="107" spans="2:4"/>
    <row r="108" spans="2:4"/>
    <row r="109" spans="2:4"/>
    <row r="110" spans="2:4"/>
    <row r="111" spans="2:4"/>
    <row r="112" spans="2:4"/>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4"/>
    <row r="185"/>
    <row r="186"/>
    <row r="187"/>
    <row r="188"/>
    <row r="189"/>
    <row r="190"/>
    <row r="191"/>
    <row r="192"/>
    <row r="193"/>
    <row r="194"/>
    <row r="195"/>
    <row r="196"/>
    <row r="197"/>
    <row r="198"/>
  </sheetData>
  <sheetProtection algorithmName="SHA-512" hashValue="mSIdYZsx/xODkl46tXL6pd2KUO0j3wLW0UQiNTRlFNSOChHTPV0TP+2ImKM9dk7aIQPcQ9o0GU51lVAGo+XmCg==" saltValue="lGYf/aupo7k8Pwf92W1rjw==" spinCount="100000" sheet="1" objects="1" scenarios="1"/>
  <mergeCells count="49">
    <mergeCell ref="B26:D26"/>
    <mergeCell ref="B28:D28"/>
    <mergeCell ref="B29:D29"/>
    <mergeCell ref="B31:D31"/>
    <mergeCell ref="B21:D21"/>
    <mergeCell ref="B22:D22"/>
    <mergeCell ref="B23:D23"/>
    <mergeCell ref="B24:D24"/>
    <mergeCell ref="B25:D25"/>
    <mergeCell ref="B11:D11"/>
    <mergeCell ref="B18:D18"/>
    <mergeCell ref="B20:D20"/>
    <mergeCell ref="B14:D14"/>
    <mergeCell ref="B15:D15"/>
    <mergeCell ref="B16:D16"/>
    <mergeCell ref="B17:D17"/>
    <mergeCell ref="B19:D19"/>
    <mergeCell ref="B9:D9"/>
    <mergeCell ref="D62:D63"/>
    <mergeCell ref="B33:C33"/>
    <mergeCell ref="B2:D2"/>
    <mergeCell ref="B3:D3"/>
    <mergeCell ref="B4:D4"/>
    <mergeCell ref="B5:D5"/>
    <mergeCell ref="D47:D48"/>
    <mergeCell ref="B39:B44"/>
    <mergeCell ref="B6:D6"/>
    <mergeCell ref="B7:D7"/>
    <mergeCell ref="B8:D8"/>
    <mergeCell ref="B30:D30"/>
    <mergeCell ref="B65:B67"/>
    <mergeCell ref="C65:C67"/>
    <mergeCell ref="B62:B63"/>
    <mergeCell ref="C62:C63"/>
    <mergeCell ref="C39:C44"/>
    <mergeCell ref="B47:B48"/>
    <mergeCell ref="C47:C48"/>
    <mergeCell ref="B50:B61"/>
    <mergeCell ref="C50:C61"/>
    <mergeCell ref="D101:D102"/>
    <mergeCell ref="B103:B104"/>
    <mergeCell ref="B68:B71"/>
    <mergeCell ref="C68:C71"/>
    <mergeCell ref="B74:B76"/>
    <mergeCell ref="B85:B91"/>
    <mergeCell ref="B92:B100"/>
    <mergeCell ref="B101:B102"/>
    <mergeCell ref="B79:B81"/>
    <mergeCell ref="B82:B84"/>
  </mergeCells>
  <pageMargins left="0.7" right="0.7" top="0.75" bottom="0.75" header="0.3" footer="0.3"/>
  <pageSetup scale="55" fitToHeight="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87FE-5A57-46F7-961C-194A31BDA7F5}">
  <sheetPr codeName="Sheet18">
    <tabColor theme="9" tint="0.79998168889431442"/>
    <pageSetUpPr fitToPage="1"/>
  </sheetPr>
  <dimension ref="A1:G49"/>
  <sheetViews>
    <sheetView zoomScaleNormal="100" workbookViewId="0">
      <selection activeCell="A10" sqref="A10"/>
    </sheetView>
  </sheetViews>
  <sheetFormatPr defaultColWidth="9.140625" defaultRowHeight="15"/>
  <cols>
    <col min="1" max="1" width="18.42578125" customWidth="1"/>
    <col min="2" max="2" width="18.5703125" customWidth="1"/>
    <col min="3" max="3" width="20.85546875" customWidth="1"/>
    <col min="4" max="4" width="16.7109375" customWidth="1"/>
    <col min="5" max="5" width="15.7109375" customWidth="1"/>
    <col min="6" max="6" width="20.28515625" customWidth="1"/>
    <col min="7" max="7" width="19" customWidth="1"/>
  </cols>
  <sheetData>
    <row r="1" spans="1:7" ht="15.75" thickBot="1">
      <c r="A1" s="117" t="s">
        <v>61</v>
      </c>
      <c r="B1" s="1236">
        <f>'Budget Summary'!A9</f>
        <v>0</v>
      </c>
      <c r="C1" s="1236"/>
      <c r="D1" s="1236"/>
      <c r="E1" s="1236"/>
      <c r="F1" s="118" t="s">
        <v>594</v>
      </c>
      <c r="G1" s="140">
        <f>'Budget Summary'!G9</f>
        <v>0</v>
      </c>
    </row>
    <row r="2" spans="1:7" ht="16.5" thickBot="1">
      <c r="A2" s="1482" t="s">
        <v>644</v>
      </c>
      <c r="B2" s="1483"/>
      <c r="C2" s="1483"/>
      <c r="D2" s="1483"/>
      <c r="E2" s="1483"/>
      <c r="F2" s="1483"/>
      <c r="G2" s="1484"/>
    </row>
    <row r="3" spans="1:7">
      <c r="A3" s="293"/>
      <c r="B3" s="294"/>
      <c r="C3" s="294"/>
      <c r="D3" s="294"/>
      <c r="E3" s="294"/>
      <c r="F3" s="294"/>
      <c r="G3" s="295"/>
    </row>
    <row r="4" spans="1:7" ht="15.75" thickBot="1">
      <c r="A4" s="127" t="s">
        <v>138</v>
      </c>
      <c r="B4" s="124"/>
      <c r="C4" s="124"/>
      <c r="D4" s="124"/>
      <c r="E4" s="124"/>
      <c r="F4" s="124"/>
      <c r="G4" s="298"/>
    </row>
    <row r="5" spans="1:7" ht="46.5" customHeight="1" thickBot="1">
      <c r="A5" s="1469" t="s">
        <v>838</v>
      </c>
      <c r="B5" s="1105"/>
      <c r="C5" s="1105"/>
      <c r="D5" s="1105"/>
      <c r="E5" s="1105"/>
      <c r="F5" s="1105"/>
      <c r="G5" s="1097"/>
    </row>
    <row r="6" spans="1:7">
      <c r="A6" s="262"/>
      <c r="B6" s="296"/>
      <c r="C6" s="296"/>
      <c r="D6" s="296"/>
      <c r="E6" s="296"/>
      <c r="F6" s="296"/>
      <c r="G6" s="270"/>
    </row>
    <row r="7" spans="1:7" ht="15.75" thickBot="1">
      <c r="A7" s="297"/>
      <c r="B7" s="296"/>
      <c r="C7" s="296"/>
      <c r="D7" s="296"/>
      <c r="E7" s="296"/>
      <c r="F7" s="296"/>
      <c r="G7" s="270"/>
    </row>
    <row r="8" spans="1:7" ht="15.75" thickBot="1">
      <c r="A8" s="216">
        <v>1</v>
      </c>
      <c r="B8" s="216">
        <v>2</v>
      </c>
      <c r="C8" s="216">
        <v>3</v>
      </c>
      <c r="D8" s="216">
        <v>4</v>
      </c>
      <c r="E8" s="216">
        <v>5</v>
      </c>
      <c r="F8" s="216"/>
      <c r="G8" s="216">
        <v>6</v>
      </c>
    </row>
    <row r="9" spans="1:7" ht="45.75" thickBot="1">
      <c r="A9" s="299" t="s">
        <v>139</v>
      </c>
      <c r="B9" s="300" t="s">
        <v>140</v>
      </c>
      <c r="C9" s="300" t="s">
        <v>141</v>
      </c>
      <c r="D9" s="301" t="s">
        <v>142</v>
      </c>
      <c r="E9" s="300" t="s">
        <v>123</v>
      </c>
      <c r="F9" s="302" t="s">
        <v>111</v>
      </c>
      <c r="G9" s="302" t="s">
        <v>558</v>
      </c>
    </row>
    <row r="10" spans="1:7">
      <c r="A10" s="303"/>
      <c r="B10" s="304"/>
      <c r="C10" s="305"/>
      <c r="D10" s="306"/>
      <c r="E10" s="292"/>
      <c r="F10" s="172" t="str">
        <f t="shared" ref="F10:F18" si="0">IF(D10&lt;1,"",ROUND(D10*E10,2))</f>
        <v/>
      </c>
      <c r="G10" s="307"/>
    </row>
    <row r="11" spans="1:7">
      <c r="A11" s="168"/>
      <c r="B11" s="308"/>
      <c r="C11" s="169"/>
      <c r="D11" s="309"/>
      <c r="E11" s="257"/>
      <c r="F11" s="172" t="str">
        <f t="shared" si="0"/>
        <v/>
      </c>
      <c r="G11" s="258"/>
    </row>
    <row r="12" spans="1:7">
      <c r="A12" s="168"/>
      <c r="B12" s="308"/>
      <c r="C12" s="169"/>
      <c r="D12" s="309"/>
      <c r="E12" s="257"/>
      <c r="F12" s="172" t="str">
        <f t="shared" si="0"/>
        <v/>
      </c>
      <c r="G12" s="310"/>
    </row>
    <row r="13" spans="1:7">
      <c r="A13" s="311" t="s">
        <v>109</v>
      </c>
      <c r="B13" s="308"/>
      <c r="C13" s="169"/>
      <c r="D13" s="309"/>
      <c r="E13" s="257"/>
      <c r="F13" s="172" t="str">
        <f t="shared" si="0"/>
        <v/>
      </c>
      <c r="G13" s="258"/>
    </row>
    <row r="14" spans="1:7">
      <c r="A14" s="311"/>
      <c r="B14" s="308"/>
      <c r="C14" s="169"/>
      <c r="D14" s="309"/>
      <c r="E14" s="257"/>
      <c r="F14" s="172" t="str">
        <f t="shared" si="0"/>
        <v/>
      </c>
      <c r="G14" s="258"/>
    </row>
    <row r="15" spans="1:7">
      <c r="A15" s="311"/>
      <c r="B15" s="308"/>
      <c r="C15" s="169"/>
      <c r="D15" s="309"/>
      <c r="E15" s="257"/>
      <c r="F15" s="172" t="str">
        <f t="shared" si="0"/>
        <v/>
      </c>
      <c r="G15" s="258"/>
    </row>
    <row r="16" spans="1:7">
      <c r="A16" s="311"/>
      <c r="B16" s="308"/>
      <c r="C16" s="169"/>
      <c r="D16" s="309"/>
      <c r="E16" s="257"/>
      <c r="F16" s="172" t="str">
        <f t="shared" si="0"/>
        <v/>
      </c>
      <c r="G16" s="258"/>
    </row>
    <row r="17" spans="1:7">
      <c r="A17" s="311"/>
      <c r="B17" s="308"/>
      <c r="C17" s="169"/>
      <c r="D17" s="309"/>
      <c r="E17" s="257"/>
      <c r="F17" s="172" t="str">
        <f t="shared" si="0"/>
        <v/>
      </c>
      <c r="G17" s="258"/>
    </row>
    <row r="18" spans="1:7" ht="15.75" thickBot="1">
      <c r="A18" s="312"/>
      <c r="B18" s="313"/>
      <c r="C18" s="314"/>
      <c r="D18" s="315"/>
      <c r="E18" s="286"/>
      <c r="F18" s="172" t="str">
        <f t="shared" si="0"/>
        <v/>
      </c>
      <c r="G18" s="287"/>
    </row>
    <row r="19" spans="1:7" ht="15.75" thickBot="1">
      <c r="A19" s="276"/>
      <c r="B19" s="289"/>
      <c r="C19" s="289"/>
      <c r="D19" s="125"/>
      <c r="E19" s="316" t="s">
        <v>116</v>
      </c>
      <c r="F19" s="317">
        <f>SUM(F10:F18)</f>
        <v>0</v>
      </c>
      <c r="G19" s="317">
        <f>SUM(G10:G18)</f>
        <v>0</v>
      </c>
    </row>
    <row r="20" spans="1:7">
      <c r="A20" s="71"/>
      <c r="G20" s="70"/>
    </row>
    <row r="21" spans="1:7" ht="15.75" thickBot="1">
      <c r="A21" s="283" t="s">
        <v>117</v>
      </c>
      <c r="B21" s="284"/>
      <c r="C21" s="284"/>
      <c r="D21" s="284"/>
      <c r="E21" s="284"/>
      <c r="F21" s="284"/>
      <c r="G21" s="285"/>
    </row>
    <row r="22" spans="1:7">
      <c r="A22" s="1470" t="s">
        <v>143</v>
      </c>
      <c r="B22" s="1471"/>
      <c r="C22" s="1471"/>
      <c r="D22" s="1471"/>
      <c r="E22" s="1471"/>
      <c r="F22" s="1471"/>
      <c r="G22" s="1472"/>
    </row>
    <row r="23" spans="1:7">
      <c r="A23" s="1473"/>
      <c r="B23" s="1474"/>
      <c r="C23" s="1474"/>
      <c r="D23" s="1474"/>
      <c r="E23" s="1474"/>
      <c r="F23" s="1474"/>
      <c r="G23" s="1475"/>
    </row>
    <row r="24" spans="1:7">
      <c r="A24" s="1473"/>
      <c r="B24" s="1474"/>
      <c r="C24" s="1474"/>
      <c r="D24" s="1474"/>
      <c r="E24" s="1474"/>
      <c r="F24" s="1474"/>
      <c r="G24" s="1475"/>
    </row>
    <row r="25" spans="1:7">
      <c r="A25" s="1473"/>
      <c r="B25" s="1474"/>
      <c r="C25" s="1474"/>
      <c r="D25" s="1474"/>
      <c r="E25" s="1474"/>
      <c r="F25" s="1474"/>
      <c r="G25" s="1475"/>
    </row>
    <row r="26" spans="1:7" ht="15.75" thickBot="1">
      <c r="A26" s="1476"/>
      <c r="B26" s="1477"/>
      <c r="C26" s="1477"/>
      <c r="D26" s="1477"/>
      <c r="E26" s="1477"/>
      <c r="F26" s="1477"/>
      <c r="G26" s="1478"/>
    </row>
    <row r="27" spans="1:7">
      <c r="A27" s="254"/>
      <c r="B27" s="241"/>
      <c r="C27" s="241"/>
      <c r="D27" s="241"/>
      <c r="E27" s="241"/>
      <c r="F27" s="241"/>
      <c r="G27" s="242"/>
    </row>
    <row r="28" spans="1:7">
      <c r="A28" s="1142" t="s">
        <v>767</v>
      </c>
      <c r="B28" s="1260"/>
      <c r="C28" s="1260"/>
      <c r="D28" s="1260"/>
      <c r="E28" s="1260"/>
      <c r="F28" s="1260"/>
      <c r="G28" s="1261"/>
    </row>
    <row r="29" spans="1:7">
      <c r="A29" s="188" t="s">
        <v>110</v>
      </c>
      <c r="B29" s="125"/>
      <c r="G29" s="70"/>
    </row>
    <row r="30" spans="1:7">
      <c r="A30" s="192">
        <v>1</v>
      </c>
      <c r="B30" s="318" t="s">
        <v>453</v>
      </c>
      <c r="C30" s="125"/>
      <c r="D30" s="125"/>
      <c r="G30" s="70"/>
    </row>
    <row r="31" spans="1:7">
      <c r="A31" s="192">
        <v>2</v>
      </c>
      <c r="B31" s="125" t="s">
        <v>454</v>
      </c>
      <c r="C31" s="125"/>
      <c r="D31" s="125"/>
      <c r="G31" s="70"/>
    </row>
    <row r="32" spans="1:7">
      <c r="A32" s="192">
        <v>3</v>
      </c>
      <c r="B32" s="194" t="s">
        <v>455</v>
      </c>
      <c r="C32" s="125"/>
      <c r="D32" s="125"/>
      <c r="G32" s="70"/>
    </row>
    <row r="33" spans="1:7">
      <c r="A33" s="192">
        <v>4</v>
      </c>
      <c r="B33" s="194" t="s">
        <v>456</v>
      </c>
      <c r="C33" s="125"/>
      <c r="D33" s="125"/>
      <c r="G33" s="70"/>
    </row>
    <row r="34" spans="1:7">
      <c r="A34" s="192">
        <v>5</v>
      </c>
      <c r="B34" s="194" t="s">
        <v>765</v>
      </c>
      <c r="C34" s="284"/>
      <c r="D34" s="284"/>
      <c r="E34" s="284"/>
      <c r="G34" s="70"/>
    </row>
    <row r="35" spans="1:7">
      <c r="A35" s="192">
        <v>6</v>
      </c>
      <c r="B35" s="194" t="s">
        <v>557</v>
      </c>
      <c r="C35" s="125"/>
      <c r="D35" s="125"/>
      <c r="G35" s="70"/>
    </row>
    <row r="36" spans="1:7">
      <c r="A36" s="192"/>
      <c r="B36" s="194"/>
      <c r="C36" s="125"/>
      <c r="D36" s="125"/>
      <c r="G36" s="70"/>
    </row>
    <row r="37" spans="1:7">
      <c r="A37" s="319" t="s">
        <v>482</v>
      </c>
      <c r="C37" s="125"/>
      <c r="D37" s="125"/>
      <c r="G37" s="70"/>
    </row>
    <row r="38" spans="1:7">
      <c r="A38" s="192"/>
      <c r="B38" s="189" t="s">
        <v>559</v>
      </c>
      <c r="C38" s="125"/>
      <c r="D38" s="125"/>
      <c r="G38" s="70"/>
    </row>
    <row r="39" spans="1:7" ht="15.75" thickBot="1">
      <c r="A39" s="419"/>
      <c r="B39" s="540"/>
      <c r="C39" s="135"/>
      <c r="D39" s="135"/>
      <c r="E39" s="72"/>
      <c r="F39" s="72"/>
      <c r="G39" s="246"/>
    </row>
    <row r="40" spans="1:7">
      <c r="A40" s="319" t="s">
        <v>835</v>
      </c>
      <c r="G40" s="70"/>
    </row>
    <row r="41" spans="1:7">
      <c r="A41" s="320"/>
      <c r="G41" s="70"/>
    </row>
    <row r="42" spans="1:7">
      <c r="A42" s="320"/>
      <c r="G42" s="70"/>
    </row>
    <row r="43" spans="1:7">
      <c r="A43" s="320"/>
      <c r="E43" s="125"/>
      <c r="G43" s="70"/>
    </row>
    <row r="44" spans="1:7">
      <c r="A44" s="320"/>
      <c r="G44" s="70"/>
    </row>
    <row r="45" spans="1:7" ht="9.75" customHeight="1" thickBot="1">
      <c r="A45" s="133"/>
      <c r="B45" s="72"/>
      <c r="C45" s="72"/>
      <c r="D45" s="72"/>
      <c r="E45" s="72"/>
      <c r="F45" s="72"/>
      <c r="G45" s="246"/>
    </row>
    <row r="46" spans="1:7" s="730" customFormat="1">
      <c r="A46" s="202" t="s">
        <v>105</v>
      </c>
      <c r="B46" s="622"/>
      <c r="C46" s="623"/>
      <c r="D46" s="624"/>
      <c r="E46" s="624"/>
      <c r="F46" s="624"/>
      <c r="G46" s="729"/>
    </row>
    <row r="47" spans="1:7" s="730" customFormat="1" ht="43.15" customHeight="1" thickBot="1">
      <c r="A47" s="1479" t="s">
        <v>839</v>
      </c>
      <c r="B47" s="1480"/>
      <c r="C47" s="1480"/>
      <c r="D47" s="1480"/>
      <c r="E47" s="1480"/>
      <c r="F47" s="1480"/>
      <c r="G47" s="1481"/>
    </row>
    <row r="48" spans="1:7" s="376" customFormat="1" ht="12.75" thickBot="1">
      <c r="A48" s="739" t="s">
        <v>644</v>
      </c>
      <c r="B48" s="617"/>
      <c r="C48" s="617"/>
      <c r="D48" s="617"/>
      <c r="E48" s="617"/>
      <c r="F48" s="617"/>
      <c r="G48" s="618"/>
    </row>
    <row r="49" spans="1:7" s="376" customFormat="1" ht="15" customHeight="1" thickBot="1">
      <c r="A49" s="607" t="s">
        <v>723</v>
      </c>
      <c r="B49" s="619"/>
      <c r="C49" s="619"/>
      <c r="D49" s="619"/>
      <c r="E49" s="619"/>
      <c r="F49" s="619"/>
      <c r="G49" s="608" t="s">
        <v>918</v>
      </c>
    </row>
  </sheetData>
  <sheetProtection algorithmName="SHA-512" hashValue="o6xmBdKEpsh5hGiWDBYfBKYMDGoxzuXoA/YvCxoSLJIOGzlSLDi/JYV5O36XVVwp7Hu3/tlr4LCiBQkxFzsytQ==" saltValue="zsy646kwYd9dwZkJUw2AMQ==" spinCount="100000" sheet="1" objects="1" scenarios="1"/>
  <mergeCells count="6">
    <mergeCell ref="B1:E1"/>
    <mergeCell ref="A5:G5"/>
    <mergeCell ref="A22:G26"/>
    <mergeCell ref="A47:G47"/>
    <mergeCell ref="A2:G2"/>
    <mergeCell ref="A28:G28"/>
  </mergeCells>
  <printOptions horizontalCentered="1"/>
  <pageMargins left="0.5" right="0.5" top="0.75" bottom="0.75" header="0.3" footer="0.3"/>
  <pageSetup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0</xdr:col>
                    <xdr:colOff>0</xdr:colOff>
                    <xdr:row>42</xdr:row>
                    <xdr:rowOff>9525</xdr:rowOff>
                  </from>
                  <to>
                    <xdr:col>3</xdr:col>
                    <xdr:colOff>171450</xdr:colOff>
                    <xdr:row>43</xdr:row>
                    <xdr:rowOff>19050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0</xdr:col>
                    <xdr:colOff>0</xdr:colOff>
                    <xdr:row>41</xdr:row>
                    <xdr:rowOff>0</xdr:rowOff>
                  </from>
                  <to>
                    <xdr:col>3</xdr:col>
                    <xdr:colOff>9525</xdr:colOff>
                    <xdr:row>42</xdr:row>
                    <xdr:rowOff>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0</xdr:col>
                    <xdr:colOff>0</xdr:colOff>
                    <xdr:row>39</xdr:row>
                    <xdr:rowOff>171450</xdr:rowOff>
                  </from>
                  <to>
                    <xdr:col>3</xdr:col>
                    <xdr:colOff>104775</xdr:colOff>
                    <xdr:row>41</xdr:row>
                    <xdr:rowOff>19050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0</xdr:col>
                    <xdr:colOff>0</xdr:colOff>
                    <xdr:row>42</xdr:row>
                    <xdr:rowOff>9525</xdr:rowOff>
                  </from>
                  <to>
                    <xdr:col>3</xdr:col>
                    <xdr:colOff>171450</xdr:colOff>
                    <xdr:row>43</xdr:row>
                    <xdr:rowOff>19050</xdr:rowOff>
                  </to>
                </anchor>
              </controlPr>
            </control>
          </mc:Choice>
        </mc:AlternateContent>
        <mc:AlternateContent xmlns:mc="http://schemas.openxmlformats.org/markup-compatibility/2006">
          <mc:Choice Requires="x14">
            <control shapeId="86021" r:id="rId8" name="Check Box 5">
              <controlPr defaultSize="0" autoFill="0" autoLine="0" autoPict="0">
                <anchor moveWithCells="1">
                  <from>
                    <xdr:col>0</xdr:col>
                    <xdr:colOff>0</xdr:colOff>
                    <xdr:row>42</xdr:row>
                    <xdr:rowOff>171450</xdr:rowOff>
                  </from>
                  <to>
                    <xdr:col>5</xdr:col>
                    <xdr:colOff>85725</xdr:colOff>
                    <xdr:row>44</xdr:row>
                    <xdr:rowOff>19050</xdr:rowOff>
                  </to>
                </anchor>
              </controlPr>
            </control>
          </mc:Choice>
        </mc:AlternateContent>
        <mc:AlternateContent xmlns:mc="http://schemas.openxmlformats.org/markup-compatibility/2006">
          <mc:Choice Requires="x14">
            <control shapeId="86022" r:id="rId9" name="Check Box 6">
              <controlPr defaultSize="0" autoFill="0" autoLine="0" autoPict="0">
                <anchor moveWithCells="1">
                  <from>
                    <xdr:col>0</xdr:col>
                    <xdr:colOff>0</xdr:colOff>
                    <xdr:row>41</xdr:row>
                    <xdr:rowOff>0</xdr:rowOff>
                  </from>
                  <to>
                    <xdr:col>3</xdr:col>
                    <xdr:colOff>9525</xdr:colOff>
                    <xdr:row>42</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E1AA2-F027-421D-999A-6E2C012E7328}">
  <sheetPr codeName="Sheet19">
    <tabColor theme="9" tint="0.79998168889431442"/>
    <pageSetUpPr fitToPage="1"/>
  </sheetPr>
  <dimension ref="A1:N54"/>
  <sheetViews>
    <sheetView zoomScaleNormal="100" workbookViewId="0">
      <selection activeCell="A9" sqref="A9:E9"/>
    </sheetView>
  </sheetViews>
  <sheetFormatPr defaultRowHeight="15"/>
  <cols>
    <col min="1" max="2" width="9.5703125" customWidth="1"/>
    <col min="6" max="6" width="15.28515625" customWidth="1"/>
    <col min="7" max="7" width="12.7109375" customWidth="1"/>
    <col min="8" max="8" width="15" customWidth="1"/>
    <col min="9" max="10" width="16.7109375" customWidth="1"/>
  </cols>
  <sheetData>
    <row r="1" spans="1:14" ht="15.75" thickBot="1">
      <c r="A1" s="117" t="s">
        <v>61</v>
      </c>
      <c r="B1" s="251"/>
      <c r="C1" s="1277">
        <f>'Budget Summary'!A9</f>
        <v>0</v>
      </c>
      <c r="D1" s="1207"/>
      <c r="E1" s="1207"/>
      <c r="F1" s="1207"/>
      <c r="G1" s="1207"/>
      <c r="H1" s="1207"/>
      <c r="I1" s="118" t="s">
        <v>544</v>
      </c>
      <c r="J1" s="119">
        <f>'Budget Summary'!G9</f>
        <v>0</v>
      </c>
      <c r="K1" s="644" t="s">
        <v>9</v>
      </c>
      <c r="N1" s="360"/>
    </row>
    <row r="2" spans="1:14" ht="16.5" thickBot="1">
      <c r="A2" s="1323" t="s">
        <v>726</v>
      </c>
      <c r="B2" s="1324"/>
      <c r="C2" s="1324"/>
      <c r="D2" s="1324"/>
      <c r="E2" s="1324"/>
      <c r="F2" s="1324"/>
      <c r="G2" s="1324"/>
      <c r="H2" s="1324"/>
      <c r="I2" s="1324"/>
      <c r="J2" s="1325"/>
      <c r="K2" s="644" t="s">
        <v>18</v>
      </c>
    </row>
    <row r="3" spans="1:14">
      <c r="A3" s="1489" t="s">
        <v>840</v>
      </c>
      <c r="B3" s="1284"/>
      <c r="C3" s="1284"/>
      <c r="D3" s="1284"/>
      <c r="E3" s="1284"/>
      <c r="F3" s="1284"/>
      <c r="G3" s="1284"/>
      <c r="H3" s="1284"/>
      <c r="I3" s="1284"/>
      <c r="J3" s="1285"/>
    </row>
    <row r="4" spans="1:14">
      <c r="A4" s="1489"/>
      <c r="B4" s="1284"/>
      <c r="C4" s="1284"/>
      <c r="D4" s="1284"/>
      <c r="E4" s="1284"/>
      <c r="F4" s="1284"/>
      <c r="G4" s="1284"/>
      <c r="H4" s="1284"/>
      <c r="I4" s="1284"/>
      <c r="J4" s="1285"/>
    </row>
    <row r="5" spans="1:14">
      <c r="A5" s="1489"/>
      <c r="B5" s="1284"/>
      <c r="C5" s="1284"/>
      <c r="D5" s="1284"/>
      <c r="E5" s="1284"/>
      <c r="F5" s="1284"/>
      <c r="G5" s="1284"/>
      <c r="H5" s="1284"/>
      <c r="I5" s="1284"/>
      <c r="J5" s="1285"/>
    </row>
    <row r="6" spans="1:14">
      <c r="A6" s="1489"/>
      <c r="B6" s="1284"/>
      <c r="C6" s="1284"/>
      <c r="D6" s="1284"/>
      <c r="E6" s="1284"/>
      <c r="F6" s="1284"/>
      <c r="G6" s="1284"/>
      <c r="H6" s="1284"/>
      <c r="I6" s="1284"/>
      <c r="J6" s="1285"/>
    </row>
    <row r="7" spans="1:14" ht="30" customHeight="1" thickBot="1">
      <c r="A7" s="1489"/>
      <c r="B7" s="1284"/>
      <c r="C7" s="1284"/>
      <c r="D7" s="1284"/>
      <c r="E7" s="1284"/>
      <c r="F7" s="1284"/>
      <c r="G7" s="1284"/>
      <c r="H7" s="1284"/>
      <c r="I7" s="1284"/>
      <c r="J7" s="1285"/>
    </row>
    <row r="8" spans="1:14" ht="75.75" thickBot="1">
      <c r="A8" s="1289" t="s">
        <v>523</v>
      </c>
      <c r="B8" s="1290"/>
      <c r="C8" s="1290"/>
      <c r="D8" s="1290"/>
      <c r="E8" s="1291"/>
      <c r="F8" s="361" t="s">
        <v>524</v>
      </c>
      <c r="G8" s="377" t="s">
        <v>525</v>
      </c>
      <c r="H8" s="402" t="s">
        <v>468</v>
      </c>
      <c r="I8" s="362" t="s">
        <v>517</v>
      </c>
      <c r="J8" s="488" t="s">
        <v>526</v>
      </c>
    </row>
    <row r="9" spans="1:14">
      <c r="A9" s="1490"/>
      <c r="B9" s="1491"/>
      <c r="C9" s="1491"/>
      <c r="D9" s="1491"/>
      <c r="E9" s="1491"/>
      <c r="F9" s="161"/>
      <c r="G9" s="403"/>
      <c r="H9" s="404" t="str">
        <f>IF(F9&lt;1,"",F9*G9)</f>
        <v/>
      </c>
      <c r="I9" s="167"/>
      <c r="J9" s="489"/>
    </row>
    <row r="10" spans="1:14" ht="14.45" customHeight="1">
      <c r="A10" s="1487"/>
      <c r="B10" s="1488"/>
      <c r="C10" s="1488"/>
      <c r="D10" s="1488"/>
      <c r="E10" s="1488"/>
      <c r="F10" s="381"/>
      <c r="G10" s="405"/>
      <c r="H10" s="490" t="str">
        <f t="shared" ref="H10:H20" si="0">IF(F10&lt;1,"",F10*G10)</f>
        <v/>
      </c>
      <c r="I10" s="175"/>
      <c r="J10" s="491"/>
    </row>
    <row r="11" spans="1:14" ht="14.45" customHeight="1">
      <c r="A11" s="1487"/>
      <c r="B11" s="1488"/>
      <c r="C11" s="1488"/>
      <c r="D11" s="1488"/>
      <c r="E11" s="1488"/>
      <c r="F11" s="381"/>
      <c r="G11" s="405"/>
      <c r="H11" s="490" t="str">
        <f t="shared" si="0"/>
        <v/>
      </c>
      <c r="I11" s="175"/>
      <c r="J11" s="491"/>
    </row>
    <row r="12" spans="1:14" ht="14.45" customHeight="1">
      <c r="A12" s="1487"/>
      <c r="B12" s="1488"/>
      <c r="C12" s="1488"/>
      <c r="D12" s="1488"/>
      <c r="E12" s="1488"/>
      <c r="F12" s="381"/>
      <c r="G12" s="405"/>
      <c r="H12" s="490" t="str">
        <f t="shared" si="0"/>
        <v/>
      </c>
      <c r="I12" s="175"/>
      <c r="J12" s="491"/>
    </row>
    <row r="13" spans="1:14" ht="14.45" customHeight="1">
      <c r="A13" s="1487"/>
      <c r="B13" s="1488"/>
      <c r="C13" s="1488"/>
      <c r="D13" s="1488"/>
      <c r="E13" s="1488"/>
      <c r="F13" s="381"/>
      <c r="G13" s="405"/>
      <c r="H13" s="490" t="str">
        <f t="shared" si="0"/>
        <v/>
      </c>
      <c r="I13" s="175"/>
      <c r="J13" s="491"/>
    </row>
    <row r="14" spans="1:14">
      <c r="A14" s="1487"/>
      <c r="B14" s="1488"/>
      <c r="C14" s="1488"/>
      <c r="D14" s="1488"/>
      <c r="E14" s="1488"/>
      <c r="F14" s="381"/>
      <c r="G14" s="405"/>
      <c r="H14" s="490" t="str">
        <f t="shared" si="0"/>
        <v/>
      </c>
      <c r="I14" s="175"/>
      <c r="J14" s="491"/>
    </row>
    <row r="15" spans="1:14">
      <c r="A15" s="1487"/>
      <c r="B15" s="1488"/>
      <c r="C15" s="1488"/>
      <c r="D15" s="1488"/>
      <c r="E15" s="1488"/>
      <c r="F15" s="381"/>
      <c r="G15" s="405"/>
      <c r="H15" s="490" t="str">
        <f t="shared" si="0"/>
        <v/>
      </c>
      <c r="I15" s="175"/>
      <c r="J15" s="491"/>
    </row>
    <row r="16" spans="1:14">
      <c r="A16" s="1487"/>
      <c r="B16" s="1488"/>
      <c r="C16" s="1488"/>
      <c r="D16" s="1488"/>
      <c r="E16" s="1488"/>
      <c r="F16" s="381"/>
      <c r="G16" s="405"/>
      <c r="H16" s="490" t="str">
        <f t="shared" si="0"/>
        <v/>
      </c>
      <c r="I16" s="175"/>
      <c r="J16" s="491"/>
    </row>
    <row r="17" spans="1:10">
      <c r="A17" s="1487"/>
      <c r="B17" s="1488"/>
      <c r="C17" s="1488"/>
      <c r="D17" s="1488"/>
      <c r="E17" s="1488"/>
      <c r="F17" s="381"/>
      <c r="G17" s="405"/>
      <c r="H17" s="490" t="str">
        <f t="shared" si="0"/>
        <v/>
      </c>
      <c r="I17" s="175"/>
      <c r="J17" s="491"/>
    </row>
    <row r="18" spans="1:10">
      <c r="A18" s="1487"/>
      <c r="B18" s="1488"/>
      <c r="C18" s="1488"/>
      <c r="D18" s="1488"/>
      <c r="E18" s="1488"/>
      <c r="F18" s="381"/>
      <c r="G18" s="405"/>
      <c r="H18" s="490" t="str">
        <f t="shared" si="0"/>
        <v/>
      </c>
      <c r="I18" s="175"/>
      <c r="J18" s="491"/>
    </row>
    <row r="19" spans="1:10">
      <c r="A19" s="1487"/>
      <c r="B19" s="1488"/>
      <c r="C19" s="1488"/>
      <c r="D19" s="1488"/>
      <c r="E19" s="1488"/>
      <c r="F19" s="381"/>
      <c r="G19" s="405"/>
      <c r="H19" s="490" t="str">
        <f t="shared" si="0"/>
        <v/>
      </c>
      <c r="I19" s="175"/>
      <c r="J19" s="491"/>
    </row>
    <row r="20" spans="1:10" ht="15.75" thickBot="1">
      <c r="A20" s="1485"/>
      <c r="B20" s="1486"/>
      <c r="C20" s="1486"/>
      <c r="D20" s="1486"/>
      <c r="E20" s="1486"/>
      <c r="F20" s="180"/>
      <c r="G20" s="407"/>
      <c r="H20" s="492" t="str">
        <f t="shared" si="0"/>
        <v/>
      </c>
      <c r="I20" s="185"/>
      <c r="J20" s="493"/>
    </row>
    <row r="21" spans="1:10" ht="15.75" thickBot="1">
      <c r="A21" s="254"/>
      <c r="B21" s="279"/>
      <c r="C21" s="279"/>
      <c r="D21" s="279"/>
      <c r="E21" s="279"/>
      <c r="F21" s="279"/>
      <c r="G21" s="279" t="s">
        <v>486</v>
      </c>
      <c r="H21" s="494">
        <f>SUM(H9:H20)</f>
        <v>0</v>
      </c>
      <c r="I21" s="494">
        <f>SUM(I9:I20)</f>
        <v>0</v>
      </c>
      <c r="J21" s="242"/>
    </row>
    <row r="22" spans="1:10">
      <c r="A22" s="71"/>
      <c r="J22" s="70"/>
    </row>
    <row r="23" spans="1:10" ht="15.75" thickBot="1">
      <c r="A23" s="495" t="s">
        <v>117</v>
      </c>
      <c r="B23" s="496"/>
      <c r="C23" s="496"/>
      <c r="D23" s="496"/>
      <c r="E23" s="496"/>
      <c r="F23" s="496"/>
      <c r="G23" s="496"/>
      <c r="H23" s="496"/>
      <c r="I23" s="496"/>
      <c r="J23" s="497"/>
    </row>
    <row r="24" spans="1:10">
      <c r="A24" s="1309" t="s">
        <v>124</v>
      </c>
      <c r="B24" s="1310"/>
      <c r="C24" s="1310"/>
      <c r="D24" s="1310"/>
      <c r="E24" s="1310"/>
      <c r="F24" s="1310"/>
      <c r="G24" s="1310"/>
      <c r="H24" s="1310"/>
      <c r="I24" s="1310"/>
      <c r="J24" s="1311"/>
    </row>
    <row r="25" spans="1:10">
      <c r="A25" s="1312"/>
      <c r="B25" s="1313"/>
      <c r="C25" s="1313"/>
      <c r="D25" s="1313"/>
      <c r="E25" s="1313"/>
      <c r="F25" s="1313"/>
      <c r="G25" s="1313"/>
      <c r="H25" s="1313"/>
      <c r="I25" s="1313"/>
      <c r="J25" s="1314"/>
    </row>
    <row r="26" spans="1:10">
      <c r="A26" s="1312"/>
      <c r="B26" s="1313"/>
      <c r="C26" s="1313"/>
      <c r="D26" s="1313"/>
      <c r="E26" s="1313"/>
      <c r="F26" s="1313"/>
      <c r="G26" s="1313"/>
      <c r="H26" s="1313"/>
      <c r="I26" s="1313"/>
      <c r="J26" s="1314"/>
    </row>
    <row r="27" spans="1:10">
      <c r="A27" s="1312"/>
      <c r="B27" s="1313"/>
      <c r="C27" s="1313"/>
      <c r="D27" s="1313"/>
      <c r="E27" s="1313"/>
      <c r="F27" s="1313"/>
      <c r="G27" s="1313"/>
      <c r="H27" s="1313"/>
      <c r="I27" s="1313"/>
      <c r="J27" s="1314"/>
    </row>
    <row r="28" spans="1:10">
      <c r="A28" s="1312"/>
      <c r="B28" s="1313"/>
      <c r="C28" s="1313"/>
      <c r="D28" s="1313"/>
      <c r="E28" s="1313"/>
      <c r="F28" s="1313"/>
      <c r="G28" s="1313"/>
      <c r="H28" s="1313"/>
      <c r="I28" s="1313"/>
      <c r="J28" s="1314"/>
    </row>
    <row r="29" spans="1:10" ht="15.75" thickBot="1">
      <c r="A29" s="1312"/>
      <c r="B29" s="1313"/>
      <c r="C29" s="1313"/>
      <c r="D29" s="1313"/>
      <c r="E29" s="1313"/>
      <c r="F29" s="1313"/>
      <c r="G29" s="1313"/>
      <c r="H29" s="1313"/>
      <c r="I29" s="1313"/>
      <c r="J29" s="1314"/>
    </row>
    <row r="30" spans="1:10">
      <c r="A30" s="254"/>
      <c r="B30" s="241"/>
      <c r="C30" s="241"/>
      <c r="D30" s="241"/>
      <c r="E30" s="241"/>
      <c r="F30" s="241"/>
      <c r="G30" s="241"/>
      <c r="H30" s="241"/>
      <c r="I30" s="241"/>
      <c r="J30" s="242"/>
    </row>
    <row r="31" spans="1:10">
      <c r="A31" s="1142" t="s">
        <v>768</v>
      </c>
      <c r="B31" s="1143"/>
      <c r="C31" s="1143"/>
      <c r="D31" s="1143"/>
      <c r="E31" s="1143"/>
      <c r="F31" s="1143"/>
      <c r="G31" s="1143"/>
      <c r="H31" s="1143"/>
      <c r="I31" s="1143"/>
      <c r="J31" s="1261"/>
    </row>
    <row r="32" spans="1:10">
      <c r="A32" s="188" t="s">
        <v>110</v>
      </c>
      <c r="B32" s="371"/>
      <c r="C32" s="371"/>
      <c r="D32" s="371"/>
      <c r="E32" s="125"/>
      <c r="F32" s="125"/>
      <c r="G32" s="125"/>
      <c r="H32" s="125"/>
      <c r="I32" s="125"/>
      <c r="J32" s="126"/>
    </row>
    <row r="33" spans="1:10" ht="65.25" customHeight="1">
      <c r="A33" s="253">
        <v>1</v>
      </c>
      <c r="B33" s="1232" t="s">
        <v>841</v>
      </c>
      <c r="C33" s="1232"/>
      <c r="D33" s="1232"/>
      <c r="E33" s="1232"/>
      <c r="F33" s="1232"/>
      <c r="G33" s="1232"/>
      <c r="H33" s="1232"/>
      <c r="I33" s="1232"/>
      <c r="J33" s="1266"/>
    </row>
    <row r="34" spans="1:10" ht="28.9" customHeight="1">
      <c r="A34" s="253">
        <v>2</v>
      </c>
      <c r="B34" s="1232" t="s">
        <v>452</v>
      </c>
      <c r="C34" s="1232"/>
      <c r="D34" s="1232"/>
      <c r="E34" s="1232"/>
      <c r="F34" s="1232"/>
      <c r="G34" s="1232"/>
      <c r="H34" s="1232"/>
      <c r="I34" s="1232"/>
      <c r="J34" s="1266"/>
    </row>
    <row r="35" spans="1:10">
      <c r="A35" s="253">
        <v>3</v>
      </c>
      <c r="B35" s="194" t="s">
        <v>527</v>
      </c>
      <c r="C35" s="498"/>
      <c r="D35" s="498"/>
      <c r="E35" s="498"/>
      <c r="F35" s="498"/>
      <c r="G35" s="498"/>
      <c r="H35" s="498"/>
      <c r="I35" s="498"/>
      <c r="J35" s="499"/>
    </row>
    <row r="36" spans="1:10">
      <c r="A36" s="253">
        <v>4</v>
      </c>
      <c r="B36" s="194" t="s">
        <v>528</v>
      </c>
      <c r="J36" s="70"/>
    </row>
    <row r="37" spans="1:10" ht="28.9" customHeight="1">
      <c r="A37" s="253">
        <v>5</v>
      </c>
      <c r="B37" s="1232" t="s">
        <v>842</v>
      </c>
      <c r="C37" s="1232"/>
      <c r="D37" s="1232"/>
      <c r="E37" s="1232"/>
      <c r="F37" s="1232"/>
      <c r="G37" s="1232"/>
      <c r="H37" s="1232"/>
      <c r="I37" s="1232"/>
      <c r="J37" s="1266"/>
    </row>
    <row r="38" spans="1:10">
      <c r="A38" s="192"/>
      <c r="B38" s="194"/>
      <c r="J38" s="70"/>
    </row>
    <row r="39" spans="1:10">
      <c r="A39" s="319" t="s">
        <v>529</v>
      </c>
      <c r="C39" s="189"/>
      <c r="D39" s="189"/>
      <c r="E39" s="189"/>
      <c r="F39" s="189"/>
      <c r="G39" s="189"/>
      <c r="H39" s="189"/>
      <c r="I39" s="189"/>
      <c r="J39" s="190"/>
    </row>
    <row r="40" spans="1:10" ht="15.75" thickBot="1">
      <c r="A40" s="419"/>
      <c r="B40" s="500" t="s">
        <v>530</v>
      </c>
      <c r="C40" s="500"/>
      <c r="D40" s="500"/>
      <c r="E40" s="500"/>
      <c r="F40" s="500"/>
      <c r="G40" s="500"/>
      <c r="H40" s="500"/>
      <c r="I40" s="500"/>
      <c r="J40" s="501"/>
    </row>
    <row r="41" spans="1:10">
      <c r="A41" s="120"/>
      <c r="B41" s="394"/>
      <c r="C41" s="394"/>
      <c r="D41" s="394"/>
      <c r="E41" s="121"/>
      <c r="F41" s="121"/>
      <c r="G41" s="121"/>
      <c r="H41" s="121"/>
      <c r="I41" s="121"/>
      <c r="J41" s="122"/>
    </row>
    <row r="42" spans="1:10">
      <c r="A42" s="1300" t="s">
        <v>886</v>
      </c>
      <c r="B42" s="1301"/>
      <c r="C42" s="1301"/>
      <c r="D42" s="1301"/>
      <c r="E42" s="1301"/>
      <c r="F42" s="1301"/>
      <c r="G42" s="1301"/>
      <c r="H42" s="1301"/>
      <c r="I42" s="1301"/>
      <c r="J42" s="126"/>
    </row>
    <row r="43" spans="1:10">
      <c r="A43" s="276"/>
      <c r="B43" s="396"/>
      <c r="C43" s="396"/>
      <c r="D43" s="396"/>
      <c r="E43" s="396"/>
      <c r="F43" s="396"/>
      <c r="G43" s="396"/>
      <c r="H43" s="396"/>
      <c r="I43" s="396"/>
      <c r="J43" s="126"/>
    </row>
    <row r="44" spans="1:10">
      <c r="A44" s="276"/>
      <c r="B44" s="396"/>
      <c r="C44" s="396"/>
      <c r="D44" s="396"/>
      <c r="E44" s="396"/>
      <c r="F44" s="396"/>
      <c r="G44" s="396"/>
      <c r="H44" s="396"/>
      <c r="I44" s="396"/>
      <c r="J44" s="126"/>
    </row>
    <row r="45" spans="1:10">
      <c r="A45" s="276"/>
      <c r="B45" s="396"/>
      <c r="C45" s="396"/>
      <c r="D45" s="396"/>
      <c r="E45" s="396"/>
      <c r="F45" s="396"/>
      <c r="G45" s="396"/>
      <c r="H45" s="396"/>
      <c r="I45" s="396"/>
      <c r="J45" s="126"/>
    </row>
    <row r="46" spans="1:10" ht="15.75" thickBot="1">
      <c r="A46" s="502"/>
      <c r="B46" s="399"/>
      <c r="C46" s="399"/>
      <c r="D46" s="399"/>
      <c r="E46" s="399"/>
      <c r="F46" s="399"/>
      <c r="G46" s="399"/>
      <c r="H46" s="399"/>
      <c r="I46" s="399"/>
      <c r="J46" s="136"/>
    </row>
    <row r="47" spans="1:10">
      <c r="A47" s="1498" t="s">
        <v>885</v>
      </c>
      <c r="B47" s="1499"/>
      <c r="C47" s="1499"/>
      <c r="D47" s="1499"/>
      <c r="E47" s="1499"/>
      <c r="F47" s="1499"/>
      <c r="G47" s="1499"/>
      <c r="H47" s="1499"/>
      <c r="I47" s="1499"/>
      <c r="J47" s="1500"/>
    </row>
    <row r="48" spans="1:10">
      <c r="A48" s="503"/>
      <c r="B48" s="386"/>
      <c r="C48" s="386"/>
      <c r="D48" s="386"/>
      <c r="E48" s="386"/>
      <c r="F48" s="386"/>
      <c r="G48" s="386"/>
      <c r="H48" s="386"/>
      <c r="I48" s="386"/>
      <c r="J48" s="70"/>
    </row>
    <row r="49" spans="1:10">
      <c r="A49" s="503"/>
      <c r="B49" s="386"/>
      <c r="C49" s="386"/>
      <c r="D49" s="386"/>
      <c r="E49" s="386"/>
      <c r="F49" s="386"/>
      <c r="G49" s="386"/>
      <c r="H49" s="386"/>
      <c r="I49" s="386"/>
      <c r="J49" s="70"/>
    </row>
    <row r="50" spans="1:10" s="726" customFormat="1">
      <c r="A50" s="202" t="s">
        <v>105</v>
      </c>
      <c r="B50" s="622"/>
      <c r="C50" s="725"/>
      <c r="H50" s="727"/>
      <c r="I50" s="727"/>
      <c r="J50" s="728"/>
    </row>
    <row r="51" spans="1:10" s="726" customFormat="1">
      <c r="A51" s="1492" t="s">
        <v>843</v>
      </c>
      <c r="B51" s="1493"/>
      <c r="C51" s="1493"/>
      <c r="D51" s="1493"/>
      <c r="E51" s="1493"/>
      <c r="F51" s="1493"/>
      <c r="G51" s="1493"/>
      <c r="H51" s="1493"/>
      <c r="I51" s="1493"/>
      <c r="J51" s="1494"/>
    </row>
    <row r="52" spans="1:10" s="726" customFormat="1" ht="27.6" customHeight="1" thickBot="1">
      <c r="A52" s="1495"/>
      <c r="B52" s="1496"/>
      <c r="C52" s="1496"/>
      <c r="D52" s="1496"/>
      <c r="E52" s="1496"/>
      <c r="F52" s="1496"/>
      <c r="G52" s="1496"/>
      <c r="H52" s="1496"/>
      <c r="I52" s="1496"/>
      <c r="J52" s="1497"/>
    </row>
    <row r="53" spans="1:10" s="376" customFormat="1" ht="12.75" thickBot="1">
      <c r="A53" s="1262" t="s">
        <v>645</v>
      </c>
      <c r="B53" s="1263"/>
      <c r="C53" s="1263"/>
      <c r="D53" s="1263"/>
      <c r="E53" s="1263"/>
      <c r="F53" s="1263"/>
      <c r="G53" s="620"/>
      <c r="H53" s="620"/>
      <c r="I53" s="620"/>
      <c r="J53" s="618"/>
    </row>
    <row r="54" spans="1:10" s="376" customFormat="1" ht="15" customHeight="1" thickBot="1">
      <c r="A54" s="607" t="s">
        <v>723</v>
      </c>
      <c r="B54" s="619"/>
      <c r="C54" s="619"/>
      <c r="D54" s="619"/>
      <c r="E54" s="619"/>
      <c r="F54" s="619"/>
      <c r="G54" s="619"/>
      <c r="H54" s="619"/>
      <c r="I54" s="619"/>
      <c r="J54" s="608" t="s">
        <v>918</v>
      </c>
    </row>
  </sheetData>
  <sheetProtection algorithmName="SHA-512" hashValue="oNapU6fos4XUxEZqplv/Qwt8bjhM6UE1CkFdn2Q7jdjKglH0BAv1WGvZ/21FPnVSyleBcQXFkRWk/6JRqL7v0A==" saltValue="NMLT/Syw6CUW0HRSY7pAQw==" spinCount="100000" sheet="1" objects="1" scenarios="1"/>
  <mergeCells count="25">
    <mergeCell ref="A53:F53"/>
    <mergeCell ref="A31:J31"/>
    <mergeCell ref="B33:J33"/>
    <mergeCell ref="B34:J34"/>
    <mergeCell ref="B37:J37"/>
    <mergeCell ref="A51:J52"/>
    <mergeCell ref="A42:I42"/>
    <mergeCell ref="A47:J47"/>
    <mergeCell ref="A8:E8"/>
    <mergeCell ref="C1:H1"/>
    <mergeCell ref="A2:J2"/>
    <mergeCell ref="A3:J7"/>
    <mergeCell ref="A9:E9"/>
    <mergeCell ref="A10:E10"/>
    <mergeCell ref="A11:E11"/>
    <mergeCell ref="A12:E12"/>
    <mergeCell ref="A13:E13"/>
    <mergeCell ref="A14:E14"/>
    <mergeCell ref="A20:E20"/>
    <mergeCell ref="A24:J29"/>
    <mergeCell ref="A15:E15"/>
    <mergeCell ref="A16:E16"/>
    <mergeCell ref="A17:E17"/>
    <mergeCell ref="A18:E18"/>
    <mergeCell ref="A19:E19"/>
  </mergeCells>
  <dataValidations count="1">
    <dataValidation type="list" allowBlank="1" showInputMessage="1" showErrorMessage="1" sqref="J9:J20" xr:uid="{2DD7572E-EEC6-4C98-B530-5570E89F2EDE}">
      <formula1>$K$1:$K$2</formula1>
    </dataValidation>
  </dataValidations>
  <printOptions horizontalCentered="1"/>
  <pageMargins left="0.5" right="0.5" top="0.75" bottom="0.75" header="0.3" footer="0.3"/>
  <pageSetup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41" r:id="rId4" name="Check Box 5">
              <controlPr defaultSize="0" autoFill="0" autoLine="0" autoPict="0">
                <anchor moveWithCells="1">
                  <from>
                    <xdr:col>0</xdr:col>
                    <xdr:colOff>0</xdr:colOff>
                    <xdr:row>41</xdr:row>
                    <xdr:rowOff>171450</xdr:rowOff>
                  </from>
                  <to>
                    <xdr:col>4</xdr:col>
                    <xdr:colOff>152400</xdr:colOff>
                    <xdr:row>43</xdr:row>
                    <xdr:rowOff>28575</xdr:rowOff>
                  </to>
                </anchor>
              </controlPr>
            </control>
          </mc:Choice>
        </mc:AlternateContent>
        <mc:AlternateContent xmlns:mc="http://schemas.openxmlformats.org/markup-compatibility/2006">
          <mc:Choice Requires="x14">
            <control shapeId="14342" r:id="rId5" name="Check Box 6">
              <controlPr defaultSize="0" autoFill="0" autoLine="0" autoPict="0">
                <anchor moveWithCells="1">
                  <from>
                    <xdr:col>0</xdr:col>
                    <xdr:colOff>0</xdr:colOff>
                    <xdr:row>42</xdr:row>
                    <xdr:rowOff>142875</xdr:rowOff>
                  </from>
                  <to>
                    <xdr:col>5</xdr:col>
                    <xdr:colOff>800100</xdr:colOff>
                    <xdr:row>44</xdr:row>
                    <xdr:rowOff>47625</xdr:rowOff>
                  </to>
                </anchor>
              </controlPr>
            </control>
          </mc:Choice>
        </mc:AlternateContent>
        <mc:AlternateContent xmlns:mc="http://schemas.openxmlformats.org/markup-compatibility/2006">
          <mc:Choice Requires="x14">
            <control shapeId="14343" r:id="rId6" name="Check Box 7">
              <controlPr defaultSize="0" autoFill="0" autoLine="0" autoPict="0">
                <anchor moveWithCells="1">
                  <from>
                    <xdr:col>0</xdr:col>
                    <xdr:colOff>0</xdr:colOff>
                    <xdr:row>43</xdr:row>
                    <xdr:rowOff>152400</xdr:rowOff>
                  </from>
                  <to>
                    <xdr:col>6</xdr:col>
                    <xdr:colOff>190500</xdr:colOff>
                    <xdr:row>45</xdr:row>
                    <xdr:rowOff>38100</xdr:rowOff>
                  </to>
                </anchor>
              </controlPr>
            </control>
          </mc:Choice>
        </mc:AlternateContent>
        <mc:AlternateContent xmlns:mc="http://schemas.openxmlformats.org/markup-compatibility/2006">
          <mc:Choice Requires="x14">
            <control shapeId="14344" r:id="rId7" name="Check Box 8">
              <controlPr defaultSize="0" autoFill="0" autoLine="0" autoPict="0">
                <anchor moveWithCells="1">
                  <from>
                    <xdr:col>0</xdr:col>
                    <xdr:colOff>0</xdr:colOff>
                    <xdr:row>44</xdr:row>
                    <xdr:rowOff>152400</xdr:rowOff>
                  </from>
                  <to>
                    <xdr:col>7</xdr:col>
                    <xdr:colOff>0</xdr:colOff>
                    <xdr:row>46</xdr:row>
                    <xdr:rowOff>28575</xdr:rowOff>
                  </to>
                </anchor>
              </controlPr>
            </control>
          </mc:Choice>
        </mc:AlternateContent>
        <mc:AlternateContent xmlns:mc="http://schemas.openxmlformats.org/markup-compatibility/2006">
          <mc:Choice Requires="x14">
            <control shapeId="14345" r:id="rId8" name="Check Box 9">
              <controlPr defaultSize="0" autoFill="0" autoLine="0" autoPict="0">
                <anchor moveWithCells="1">
                  <from>
                    <xdr:col>0</xdr:col>
                    <xdr:colOff>0</xdr:colOff>
                    <xdr:row>46</xdr:row>
                    <xdr:rowOff>152400</xdr:rowOff>
                  </from>
                  <to>
                    <xdr:col>7</xdr:col>
                    <xdr:colOff>990600</xdr:colOff>
                    <xdr:row>48</xdr:row>
                    <xdr:rowOff>9525</xdr:rowOff>
                  </to>
                </anchor>
              </controlPr>
            </control>
          </mc:Choice>
        </mc:AlternateContent>
        <mc:AlternateContent xmlns:mc="http://schemas.openxmlformats.org/markup-compatibility/2006">
          <mc:Choice Requires="x14">
            <control shapeId="14346" r:id="rId9" name="Check Box 10">
              <controlPr defaultSize="0" autoFill="0" autoLine="0" autoPict="0">
                <anchor moveWithCells="1">
                  <from>
                    <xdr:col>0</xdr:col>
                    <xdr:colOff>0</xdr:colOff>
                    <xdr:row>47</xdr:row>
                    <xdr:rowOff>152400</xdr:rowOff>
                  </from>
                  <to>
                    <xdr:col>7</xdr:col>
                    <xdr:colOff>990600</xdr:colOff>
                    <xdr:row>49</xdr:row>
                    <xdr:rowOff>9525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2BD09-404C-462D-8BAF-5036E451DBEF}">
  <sheetPr codeName="Sheet20">
    <tabColor theme="9" tint="0.79998168889431442"/>
    <pageSetUpPr fitToPage="1"/>
  </sheetPr>
  <dimension ref="A1:N42"/>
  <sheetViews>
    <sheetView zoomScaleNormal="100" workbookViewId="0">
      <selection activeCell="A5" sqref="A5:C5"/>
    </sheetView>
  </sheetViews>
  <sheetFormatPr defaultRowHeight="15"/>
  <cols>
    <col min="1" max="3" width="12.140625" customWidth="1"/>
    <col min="4" max="4" width="17.5703125" customWidth="1"/>
    <col min="5" max="5" width="17.28515625" customWidth="1"/>
    <col min="6" max="6" width="17.140625" customWidth="1"/>
    <col min="7" max="7" width="18.140625" customWidth="1"/>
  </cols>
  <sheetData>
    <row r="1" spans="1:14" ht="15.75" thickBot="1">
      <c r="A1" s="117" t="s">
        <v>61</v>
      </c>
      <c r="B1" s="251"/>
      <c r="C1" s="1277">
        <f>'Budget Summary'!A9</f>
        <v>0</v>
      </c>
      <c r="D1" s="1207"/>
      <c r="E1" s="1207"/>
      <c r="F1" s="118" t="s">
        <v>544</v>
      </c>
      <c r="G1" s="119">
        <f>'Budget Summary'!G9</f>
        <v>0</v>
      </c>
      <c r="N1" s="360"/>
    </row>
    <row r="2" spans="1:14" ht="16.5" thickBot="1">
      <c r="A2" s="1323" t="s">
        <v>646</v>
      </c>
      <c r="B2" s="1324"/>
      <c r="C2" s="1324"/>
      <c r="D2" s="1324"/>
      <c r="E2" s="1324"/>
      <c r="F2" s="1324"/>
      <c r="G2" s="1325"/>
    </row>
    <row r="3" spans="1:14" ht="50.25" customHeight="1" thickBot="1">
      <c r="A3" s="1281" t="s">
        <v>844</v>
      </c>
      <c r="B3" s="1282"/>
      <c r="C3" s="1282"/>
      <c r="D3" s="1282"/>
      <c r="E3" s="1282"/>
      <c r="F3" s="1282"/>
      <c r="G3" s="1283"/>
    </row>
    <row r="4" spans="1:14" ht="60.75" thickBot="1">
      <c r="A4" s="1289" t="s">
        <v>513</v>
      </c>
      <c r="B4" s="1290"/>
      <c r="C4" s="1291"/>
      <c r="D4" s="361" t="s">
        <v>514</v>
      </c>
      <c r="E4" s="361" t="s">
        <v>515</v>
      </c>
      <c r="F4" s="361" t="s">
        <v>516</v>
      </c>
      <c r="G4" s="362" t="s">
        <v>517</v>
      </c>
    </row>
    <row r="5" spans="1:14">
      <c r="A5" s="1516"/>
      <c r="B5" s="1517"/>
      <c r="C5" s="1518"/>
      <c r="D5" s="161"/>
      <c r="E5" s="363"/>
      <c r="F5" s="163" t="str">
        <f>IF(D5&lt;1,"",D5*E5)</f>
        <v/>
      </c>
      <c r="G5" s="167"/>
    </row>
    <row r="6" spans="1:14">
      <c r="A6" s="1510"/>
      <c r="B6" s="1511"/>
      <c r="C6" s="1512"/>
      <c r="D6" s="381"/>
      <c r="E6" s="257"/>
      <c r="F6" s="172" t="str">
        <f t="shared" ref="F6:F13" si="0">IF(D6&lt;1,"",D6*E6)</f>
        <v/>
      </c>
      <c r="G6" s="258"/>
    </row>
    <row r="7" spans="1:14">
      <c r="A7" s="1510"/>
      <c r="B7" s="1511"/>
      <c r="C7" s="1512"/>
      <c r="D7" s="381"/>
      <c r="E7" s="257"/>
      <c r="F7" s="172" t="str">
        <f t="shared" si="0"/>
        <v/>
      </c>
      <c r="G7" s="258"/>
    </row>
    <row r="8" spans="1:14">
      <c r="A8" s="1510"/>
      <c r="B8" s="1511"/>
      <c r="C8" s="1512"/>
      <c r="D8" s="381"/>
      <c r="E8" s="257"/>
      <c r="F8" s="172" t="str">
        <f t="shared" si="0"/>
        <v/>
      </c>
      <c r="G8" s="258"/>
    </row>
    <row r="9" spans="1:14">
      <c r="A9" s="1510"/>
      <c r="B9" s="1511"/>
      <c r="C9" s="1512"/>
      <c r="D9" s="381"/>
      <c r="E9" s="257"/>
      <c r="F9" s="172" t="str">
        <f t="shared" si="0"/>
        <v/>
      </c>
      <c r="G9" s="258"/>
    </row>
    <row r="10" spans="1:14">
      <c r="A10" s="1510"/>
      <c r="B10" s="1511"/>
      <c r="C10" s="1512"/>
      <c r="D10" s="381"/>
      <c r="E10" s="257"/>
      <c r="F10" s="172" t="str">
        <f t="shared" si="0"/>
        <v/>
      </c>
      <c r="G10" s="258"/>
    </row>
    <row r="11" spans="1:14">
      <c r="A11" s="1510"/>
      <c r="B11" s="1511"/>
      <c r="C11" s="1512"/>
      <c r="D11" s="381"/>
      <c r="E11" s="257"/>
      <c r="F11" s="172" t="str">
        <f t="shared" si="0"/>
        <v/>
      </c>
      <c r="G11" s="258"/>
    </row>
    <row r="12" spans="1:14">
      <c r="A12" s="1510"/>
      <c r="B12" s="1511"/>
      <c r="C12" s="1512"/>
      <c r="D12" s="381"/>
      <c r="E12" s="257"/>
      <c r="F12" s="172" t="str">
        <f t="shared" si="0"/>
        <v/>
      </c>
      <c r="G12" s="258"/>
    </row>
    <row r="13" spans="1:14" ht="15.75" thickBot="1">
      <c r="A13" s="1513"/>
      <c r="B13" s="1514"/>
      <c r="C13" s="1515"/>
      <c r="D13" s="180"/>
      <c r="E13" s="286"/>
      <c r="F13" s="367" t="str">
        <f t="shared" si="0"/>
        <v/>
      </c>
      <c r="G13" s="287"/>
    </row>
    <row r="14" spans="1:14" ht="15.75" thickBot="1">
      <c r="A14" s="276"/>
      <c r="B14" s="288"/>
      <c r="C14" s="288"/>
      <c r="D14" s="481"/>
      <c r="E14" s="482" t="s">
        <v>470</v>
      </c>
      <c r="F14" s="483">
        <f>SUM(F5:F13)</f>
        <v>0</v>
      </c>
      <c r="G14" s="484">
        <f>SUM(G5:G13)</f>
        <v>0</v>
      </c>
    </row>
    <row r="15" spans="1:14">
      <c r="A15" s="71"/>
      <c r="G15" s="70"/>
    </row>
    <row r="16" spans="1:14" ht="15.75" thickBot="1">
      <c r="A16" s="370" t="s">
        <v>117</v>
      </c>
      <c r="B16" s="371"/>
      <c r="C16" s="371"/>
      <c r="D16" s="371"/>
      <c r="E16" s="371"/>
      <c r="F16" s="371"/>
      <c r="G16" s="372"/>
    </row>
    <row r="17" spans="1:7">
      <c r="A17" s="1309" t="s">
        <v>518</v>
      </c>
      <c r="B17" s="1310"/>
      <c r="C17" s="1310"/>
      <c r="D17" s="1310"/>
      <c r="E17" s="1310"/>
      <c r="F17" s="1310"/>
      <c r="G17" s="1311"/>
    </row>
    <row r="18" spans="1:7">
      <c r="A18" s="1312"/>
      <c r="B18" s="1313"/>
      <c r="C18" s="1313"/>
      <c r="D18" s="1313"/>
      <c r="E18" s="1313"/>
      <c r="F18" s="1313"/>
      <c r="G18" s="1314"/>
    </row>
    <row r="19" spans="1:7">
      <c r="A19" s="1312"/>
      <c r="B19" s="1313"/>
      <c r="C19" s="1313"/>
      <c r="D19" s="1313"/>
      <c r="E19" s="1313"/>
      <c r="F19" s="1313"/>
      <c r="G19" s="1314"/>
    </row>
    <row r="20" spans="1:7">
      <c r="A20" s="1312"/>
      <c r="B20" s="1313"/>
      <c r="C20" s="1313"/>
      <c r="D20" s="1313"/>
      <c r="E20" s="1313"/>
      <c r="F20" s="1313"/>
      <c r="G20" s="1314"/>
    </row>
    <row r="21" spans="1:7" ht="15.75" thickBot="1">
      <c r="A21" s="1312"/>
      <c r="B21" s="1313"/>
      <c r="C21" s="1313"/>
      <c r="D21" s="1313"/>
      <c r="E21" s="1313"/>
      <c r="F21" s="1313"/>
      <c r="G21" s="1314"/>
    </row>
    <row r="22" spans="1:7">
      <c r="A22" s="485"/>
      <c r="B22" s="121"/>
      <c r="C22" s="121"/>
      <c r="D22" s="121"/>
      <c r="E22" s="121"/>
      <c r="F22" s="121"/>
      <c r="G22" s="122"/>
    </row>
    <row r="23" spans="1:7">
      <c r="A23" s="1142" t="s">
        <v>769</v>
      </c>
      <c r="B23" s="1260"/>
      <c r="C23" s="1260"/>
      <c r="D23" s="1260"/>
      <c r="E23" s="1260"/>
      <c r="F23" s="1260"/>
      <c r="G23" s="1261"/>
    </row>
    <row r="24" spans="1:7">
      <c r="A24" s="776" t="s">
        <v>110</v>
      </c>
      <c r="B24" s="125"/>
      <c r="C24" s="125"/>
      <c r="D24" s="125"/>
      <c r="E24" s="125"/>
      <c r="F24" s="125"/>
      <c r="G24" s="126"/>
    </row>
    <row r="25" spans="1:7">
      <c r="A25" s="252">
        <v>1</v>
      </c>
      <c r="B25" s="1238" t="s">
        <v>519</v>
      </c>
      <c r="C25" s="1238"/>
      <c r="D25" s="1238"/>
      <c r="E25" s="1238"/>
      <c r="F25" s="1238"/>
      <c r="G25" s="1239"/>
    </row>
    <row r="26" spans="1:7">
      <c r="A26" s="252">
        <v>2</v>
      </c>
      <c r="B26" s="125" t="s">
        <v>520</v>
      </c>
      <c r="C26" s="125"/>
      <c r="D26" s="125"/>
      <c r="E26" s="125"/>
      <c r="F26" s="125"/>
      <c r="G26" s="126"/>
    </row>
    <row r="27" spans="1:7" ht="29.45" customHeight="1">
      <c r="A27" s="252">
        <v>3</v>
      </c>
      <c r="B27" s="1251" t="s">
        <v>521</v>
      </c>
      <c r="C27" s="1251"/>
      <c r="D27" s="1251"/>
      <c r="E27" s="1251"/>
      <c r="F27" s="1251"/>
      <c r="G27" s="1252"/>
    </row>
    <row r="28" spans="1:7">
      <c r="A28" s="252">
        <v>4</v>
      </c>
      <c r="B28" s="125" t="s">
        <v>522</v>
      </c>
      <c r="C28" s="125"/>
      <c r="D28" s="125"/>
      <c r="E28" s="125"/>
      <c r="F28" s="125"/>
      <c r="G28" s="126"/>
    </row>
    <row r="29" spans="1:7">
      <c r="A29" s="252"/>
      <c r="B29" s="125"/>
      <c r="C29" s="125"/>
      <c r="D29" s="125"/>
      <c r="E29" s="125"/>
      <c r="F29" s="125"/>
      <c r="G29" s="126"/>
    </row>
    <row r="30" spans="1:7">
      <c r="A30" s="123" t="s">
        <v>473</v>
      </c>
      <c r="C30" s="125"/>
      <c r="D30" s="125"/>
      <c r="E30" s="125"/>
      <c r="F30" s="125"/>
      <c r="G30" s="126"/>
    </row>
    <row r="31" spans="1:7">
      <c r="A31" s="276"/>
      <c r="B31" s="125"/>
      <c r="C31" s="125"/>
      <c r="D31" s="125"/>
      <c r="E31" s="125"/>
      <c r="F31" s="125"/>
      <c r="G31" s="126"/>
    </row>
    <row r="32" spans="1:7">
      <c r="A32" s="1504"/>
      <c r="B32" s="1505"/>
      <c r="C32" s="1505"/>
      <c r="D32" s="1505"/>
      <c r="E32" s="1505"/>
      <c r="F32" s="1505"/>
      <c r="G32" s="1506"/>
    </row>
    <row r="33" spans="1:7">
      <c r="A33" s="1300" t="s">
        <v>886</v>
      </c>
      <c r="B33" s="1301"/>
      <c r="C33" s="1301"/>
      <c r="D33" s="1301"/>
      <c r="E33" s="1301"/>
      <c r="F33" s="1301"/>
      <c r="G33" s="1302"/>
    </row>
    <row r="34" spans="1:7">
      <c r="A34" s="486"/>
      <c r="B34" s="480"/>
      <c r="C34" s="480"/>
      <c r="D34" s="480"/>
      <c r="E34" s="480"/>
      <c r="F34" s="480"/>
      <c r="G34" s="487"/>
    </row>
    <row r="35" spans="1:7">
      <c r="A35" s="1507" t="s">
        <v>885</v>
      </c>
      <c r="B35" s="1508"/>
      <c r="C35" s="1508"/>
      <c r="D35" s="1508"/>
      <c r="E35" s="1508"/>
      <c r="F35" s="1508"/>
      <c r="G35" s="1509"/>
    </row>
    <row r="36" spans="1:7">
      <c r="A36" s="123"/>
      <c r="B36" s="125"/>
      <c r="C36" s="125"/>
      <c r="D36" s="125"/>
      <c r="E36" s="125"/>
      <c r="F36" s="125"/>
      <c r="G36" s="126"/>
    </row>
    <row r="37" spans="1:7">
      <c r="A37" s="123"/>
      <c r="B37" s="125"/>
      <c r="C37" s="125"/>
      <c r="D37" s="125"/>
      <c r="E37" s="125"/>
      <c r="F37" s="125"/>
      <c r="G37" s="126"/>
    </row>
    <row r="38" spans="1:7">
      <c r="A38" s="123"/>
      <c r="B38" s="125"/>
      <c r="C38" s="125"/>
      <c r="D38" s="125"/>
      <c r="E38" s="125"/>
      <c r="F38" s="125"/>
      <c r="G38" s="126"/>
    </row>
    <row r="39" spans="1:7">
      <c r="A39" s="1501" t="s">
        <v>148</v>
      </c>
      <c r="B39" s="1502"/>
      <c r="C39" s="1502"/>
      <c r="D39" s="1502"/>
      <c r="E39" s="1502"/>
      <c r="F39" s="1502"/>
      <c r="G39" s="1503"/>
    </row>
    <row r="40" spans="1:7" ht="15.75" thickBot="1">
      <c r="A40" s="73"/>
      <c r="B40" s="72"/>
      <c r="C40" s="72"/>
      <c r="D40" s="72"/>
      <c r="E40" s="72"/>
      <c r="F40" s="72"/>
      <c r="G40" s="246"/>
    </row>
    <row r="41" spans="1:7" s="376" customFormat="1" ht="12.75" thickBot="1">
      <c r="A41" s="1180" t="s">
        <v>646</v>
      </c>
      <c r="B41" s="1181"/>
      <c r="C41" s="1181"/>
      <c r="D41" s="1181"/>
      <c r="E41" s="620"/>
      <c r="F41" s="620"/>
      <c r="G41" s="618"/>
    </row>
    <row r="42" spans="1:7" s="376" customFormat="1" ht="12.75" thickBot="1">
      <c r="A42" s="607" t="s">
        <v>723</v>
      </c>
      <c r="B42" s="619"/>
      <c r="C42" s="619"/>
      <c r="D42" s="619"/>
      <c r="E42" s="619"/>
      <c r="F42" s="619"/>
      <c r="G42" s="608" t="s">
        <v>918</v>
      </c>
    </row>
  </sheetData>
  <sheetProtection algorithmName="SHA-512" hashValue="pGw3NjnFG5dD1yLu8PXp441Elz+ZZnvZvcq0qUFY9StrfI4Za6VRUy818vvkoCUdP4Cz5KQYur/Hq3Sr4Np27w==" saltValue="E3uee8DKVLG4F42MtTnFeA==" spinCount="100000" sheet="1" objects="1" scenarios="1"/>
  <mergeCells count="22">
    <mergeCell ref="A10:C10"/>
    <mergeCell ref="A11:C11"/>
    <mergeCell ref="A12:C12"/>
    <mergeCell ref="A13:C13"/>
    <mergeCell ref="C1:E1"/>
    <mergeCell ref="A2:G2"/>
    <mergeCell ref="A4:C4"/>
    <mergeCell ref="A5:C5"/>
    <mergeCell ref="A3:G3"/>
    <mergeCell ref="A6:C6"/>
    <mergeCell ref="A7:C7"/>
    <mergeCell ref="A8:C8"/>
    <mergeCell ref="A9:C9"/>
    <mergeCell ref="A41:D41"/>
    <mergeCell ref="A39:G39"/>
    <mergeCell ref="A17:G21"/>
    <mergeCell ref="B25:G25"/>
    <mergeCell ref="B27:G27"/>
    <mergeCell ref="A32:G32"/>
    <mergeCell ref="A23:G23"/>
    <mergeCell ref="A33:G33"/>
    <mergeCell ref="A35:G35"/>
  </mergeCells>
  <printOptions horizontalCentered="1"/>
  <pageMargins left="0.5" right="0.5" top="0.75" bottom="0.75" header="0.3" footer="0.3"/>
  <pageSetup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90" r:id="rId4" name="Check Box 6">
              <controlPr defaultSize="0" autoFill="0" autoLine="0" autoPict="0">
                <anchor moveWithCells="1">
                  <from>
                    <xdr:col>0</xdr:col>
                    <xdr:colOff>0</xdr:colOff>
                    <xdr:row>34</xdr:row>
                    <xdr:rowOff>171450</xdr:rowOff>
                  </from>
                  <to>
                    <xdr:col>4</xdr:col>
                    <xdr:colOff>209550</xdr:colOff>
                    <xdr:row>36</xdr:row>
                    <xdr:rowOff>9525</xdr:rowOff>
                  </to>
                </anchor>
              </controlPr>
            </control>
          </mc:Choice>
        </mc:AlternateContent>
        <mc:AlternateContent xmlns:mc="http://schemas.openxmlformats.org/markup-compatibility/2006">
          <mc:Choice Requires="x14">
            <control shapeId="16391" r:id="rId5" name="Check Box 7">
              <controlPr defaultSize="0" autoFill="0" autoLine="0" autoPict="0">
                <anchor moveWithCells="1">
                  <from>
                    <xdr:col>0</xdr:col>
                    <xdr:colOff>0</xdr:colOff>
                    <xdr:row>35</xdr:row>
                    <xdr:rowOff>171450</xdr:rowOff>
                  </from>
                  <to>
                    <xdr:col>4</xdr:col>
                    <xdr:colOff>209550</xdr:colOff>
                    <xdr:row>37</xdr:row>
                    <xdr:rowOff>9525</xdr:rowOff>
                  </to>
                </anchor>
              </controlPr>
            </control>
          </mc:Choice>
        </mc:AlternateContent>
        <mc:AlternateContent xmlns:mc="http://schemas.openxmlformats.org/markup-compatibility/2006">
          <mc:Choice Requires="x14">
            <control shapeId="16392" r:id="rId6" name="Check Box 8">
              <controlPr defaultSize="0" autoFill="0" autoLine="0" autoPict="0">
                <anchor moveWithCells="1">
                  <from>
                    <xdr:col>0</xdr:col>
                    <xdr:colOff>0</xdr:colOff>
                    <xdr:row>36</xdr:row>
                    <xdr:rowOff>171450</xdr:rowOff>
                  </from>
                  <to>
                    <xdr:col>4</xdr:col>
                    <xdr:colOff>209550</xdr:colOff>
                    <xdr:row>38</xdr:row>
                    <xdr:rowOff>9525</xdr:rowOff>
                  </to>
                </anchor>
              </controlPr>
            </control>
          </mc:Choice>
        </mc:AlternateContent>
        <mc:AlternateContent xmlns:mc="http://schemas.openxmlformats.org/markup-compatibility/2006">
          <mc:Choice Requires="x14">
            <control shapeId="16393" r:id="rId7" name="Check Box 9">
              <controlPr defaultSize="0" autoFill="0" autoLine="0" autoPict="0">
                <anchor moveWithCells="1">
                  <from>
                    <xdr:col>0</xdr:col>
                    <xdr:colOff>0</xdr:colOff>
                    <xdr:row>32</xdr:row>
                    <xdr:rowOff>171450</xdr:rowOff>
                  </from>
                  <to>
                    <xdr:col>4</xdr:col>
                    <xdr:colOff>209550</xdr:colOff>
                    <xdr:row>34</xdr:row>
                    <xdr:rowOff>9525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EECCF-7598-4872-98D3-55A9B9CAEF81}">
  <sheetPr codeName="Sheet21">
    <tabColor theme="9" tint="0.79998168889431442"/>
    <pageSetUpPr fitToPage="1"/>
  </sheetPr>
  <dimension ref="A1:J30"/>
  <sheetViews>
    <sheetView zoomScaleNormal="100" workbookViewId="0">
      <selection activeCell="B11" sqref="B11"/>
    </sheetView>
  </sheetViews>
  <sheetFormatPr defaultColWidth="9.140625" defaultRowHeight="15"/>
  <cols>
    <col min="1" max="1" width="11.140625" customWidth="1"/>
    <col min="2" max="2" width="22.140625" customWidth="1"/>
    <col min="6" max="6" width="12.85546875" customWidth="1"/>
    <col min="7" max="7" width="18.7109375" customWidth="1"/>
    <col min="8" max="8" width="20.140625" customWidth="1"/>
    <col min="9" max="9" width="9.5703125" customWidth="1"/>
  </cols>
  <sheetData>
    <row r="1" spans="1:10" ht="15.75" thickBot="1">
      <c r="A1" s="117" t="s">
        <v>61</v>
      </c>
      <c r="B1" s="1249">
        <f>'Budget Summary'!A9</f>
        <v>0</v>
      </c>
      <c r="C1" s="1249"/>
      <c r="D1" s="1249"/>
      <c r="E1" s="1249"/>
      <c r="F1" s="1249"/>
      <c r="G1" s="1249"/>
      <c r="H1" s="118" t="s">
        <v>594</v>
      </c>
      <c r="I1" s="119">
        <f>'Budget Summary'!G9</f>
        <v>0</v>
      </c>
      <c r="J1" s="644" t="s">
        <v>705</v>
      </c>
    </row>
    <row r="2" spans="1:10" ht="16.5" thickBot="1">
      <c r="A2" s="1482" t="s">
        <v>647</v>
      </c>
      <c r="B2" s="1483"/>
      <c r="C2" s="1483"/>
      <c r="D2" s="1483"/>
      <c r="E2" s="1483"/>
      <c r="F2" s="1483"/>
      <c r="G2" s="1483"/>
      <c r="H2" s="1483"/>
      <c r="I2" s="1484"/>
      <c r="J2" s="644" t="s">
        <v>706</v>
      </c>
    </row>
    <row r="3" spans="1:10">
      <c r="A3" s="1538"/>
      <c r="B3" s="1539"/>
      <c r="C3" s="1539"/>
      <c r="D3" s="1539"/>
      <c r="E3" s="1539"/>
      <c r="F3" s="1539"/>
      <c r="G3" s="1539"/>
      <c r="H3" s="1539"/>
      <c r="I3" s="260"/>
    </row>
    <row r="4" spans="1:10" ht="15.75" thickBot="1">
      <c r="A4" s="127" t="s">
        <v>149</v>
      </c>
      <c r="B4" s="124"/>
      <c r="C4" s="124"/>
      <c r="D4" s="124"/>
      <c r="E4" s="124"/>
      <c r="F4" s="124"/>
      <c r="G4" s="124"/>
      <c r="H4" s="124"/>
      <c r="I4" s="70"/>
    </row>
    <row r="5" spans="1:10" ht="63" customHeight="1" thickBot="1">
      <c r="A5" s="1208" t="s">
        <v>845</v>
      </c>
      <c r="B5" s="1209"/>
      <c r="C5" s="1209"/>
      <c r="D5" s="1209"/>
      <c r="E5" s="1209"/>
      <c r="F5" s="1209"/>
      <c r="G5" s="1209"/>
      <c r="H5" s="1209"/>
      <c r="I5" s="1210"/>
    </row>
    <row r="6" spans="1:10">
      <c r="A6" s="261"/>
      <c r="B6" s="256"/>
      <c r="C6" s="256"/>
      <c r="D6" s="256"/>
      <c r="E6" s="256"/>
      <c r="F6" s="256"/>
      <c r="G6" s="256"/>
      <c r="H6" s="256"/>
      <c r="I6" s="255"/>
    </row>
    <row r="7" spans="1:10" ht="15.75" thickBot="1">
      <c r="A7" s="71"/>
      <c r="I7" s="70"/>
    </row>
    <row r="8" spans="1:10" ht="15.75" thickBot="1">
      <c r="A8" s="262"/>
      <c r="B8" s="1522" t="s">
        <v>150</v>
      </c>
      <c r="C8" s="1523"/>
      <c r="D8" s="1523"/>
      <c r="E8" s="1523"/>
      <c r="F8" s="1523"/>
      <c r="G8" s="1523"/>
      <c r="H8" s="1524"/>
      <c r="I8" s="263"/>
    </row>
    <row r="9" spans="1:10" ht="15.75" thickBot="1">
      <c r="A9" s="262"/>
      <c r="B9" s="271">
        <v>1</v>
      </c>
      <c r="C9" s="1522">
        <v>2</v>
      </c>
      <c r="D9" s="1523"/>
      <c r="E9" s="1524"/>
      <c r="F9" s="271">
        <v>3</v>
      </c>
      <c r="G9" s="271"/>
      <c r="H9" s="272">
        <v>4</v>
      </c>
      <c r="I9" s="263"/>
    </row>
    <row r="10" spans="1:10" ht="45.75" thickBot="1">
      <c r="A10" s="262"/>
      <c r="B10" s="273" t="s">
        <v>151</v>
      </c>
      <c r="C10" s="1525" t="s">
        <v>792</v>
      </c>
      <c r="D10" s="1526"/>
      <c r="E10" s="1527"/>
      <c r="F10" s="273" t="s">
        <v>561</v>
      </c>
      <c r="G10" s="273" t="s">
        <v>562</v>
      </c>
      <c r="H10" s="273" t="s">
        <v>558</v>
      </c>
      <c r="I10" s="263"/>
    </row>
    <row r="11" spans="1:10" ht="15.75" thickBot="1">
      <c r="A11" s="71"/>
      <c r="B11" s="264"/>
      <c r="C11" s="1528"/>
      <c r="D11" s="1529"/>
      <c r="E11" s="1530"/>
      <c r="F11" s="712"/>
      <c r="G11" s="265">
        <f>IF(AND(B11="de minimus rate",C11*F11&gt;25000),25000,C11*F11)</f>
        <v>0</v>
      </c>
      <c r="H11" s="266"/>
      <c r="I11" s="70"/>
    </row>
    <row r="12" spans="1:10">
      <c r="A12" s="71"/>
      <c r="B12" s="1531" t="s">
        <v>109</v>
      </c>
      <c r="C12" s="1531"/>
      <c r="D12" s="1531"/>
      <c r="E12" s="267" t="s">
        <v>109</v>
      </c>
      <c r="F12" s="268"/>
      <c r="G12" s="256"/>
      <c r="I12" s="70"/>
    </row>
    <row r="13" spans="1:10">
      <c r="A13" s="274"/>
      <c r="B13" s="275"/>
      <c r="C13" s="275"/>
      <c r="D13" s="275"/>
      <c r="E13" s="275"/>
      <c r="F13" s="275"/>
      <c r="G13" s="275"/>
      <c r="H13" s="275"/>
      <c r="I13" s="269"/>
    </row>
    <row r="14" spans="1:10">
      <c r="A14" s="1535" t="s">
        <v>769</v>
      </c>
      <c r="B14" s="1536"/>
      <c r="C14" s="1536"/>
      <c r="D14" s="1536"/>
      <c r="E14" s="1536"/>
      <c r="F14" s="1536"/>
      <c r="G14" s="1536"/>
      <c r="H14" s="1536"/>
      <c r="I14" s="1537"/>
    </row>
    <row r="15" spans="1:10">
      <c r="A15" s="775" t="s">
        <v>110</v>
      </c>
      <c r="B15" s="779"/>
      <c r="C15" s="779"/>
      <c r="D15" s="779"/>
      <c r="E15" s="779"/>
      <c r="F15" s="779"/>
      <c r="G15" s="779"/>
      <c r="H15" s="779"/>
      <c r="I15" s="244"/>
    </row>
    <row r="16" spans="1:10">
      <c r="A16" s="276">
        <v>1</v>
      </c>
      <c r="B16" s="1532" t="s">
        <v>713</v>
      </c>
      <c r="C16" s="1532"/>
      <c r="D16" s="1532"/>
      <c r="E16" s="1532"/>
      <c r="F16" s="1532"/>
      <c r="G16" s="1532"/>
      <c r="H16" s="1532"/>
      <c r="I16" s="270"/>
    </row>
    <row r="17" spans="1:9">
      <c r="A17" s="276">
        <v>2</v>
      </c>
      <c r="B17" s="718" t="s">
        <v>716</v>
      </c>
      <c r="C17" s="718"/>
      <c r="D17" s="718"/>
      <c r="E17" s="718"/>
      <c r="F17" s="718"/>
      <c r="G17" s="718"/>
      <c r="H17" s="718"/>
      <c r="I17" s="270"/>
    </row>
    <row r="18" spans="1:9">
      <c r="A18" s="276">
        <v>3</v>
      </c>
      <c r="B18" s="718" t="s">
        <v>714</v>
      </c>
      <c r="C18" s="718"/>
      <c r="D18" s="718"/>
      <c r="E18" s="718"/>
      <c r="F18" s="718"/>
      <c r="G18" s="718"/>
      <c r="H18" s="718"/>
      <c r="I18" s="270"/>
    </row>
    <row r="19" spans="1:9">
      <c r="A19" s="276">
        <v>4</v>
      </c>
      <c r="B19" s="718" t="s">
        <v>715</v>
      </c>
      <c r="C19" s="718"/>
      <c r="D19" s="718"/>
      <c r="E19" s="718"/>
      <c r="F19" s="718"/>
      <c r="G19" s="718"/>
      <c r="H19" s="718"/>
      <c r="I19" s="270"/>
    </row>
    <row r="20" spans="1:9">
      <c r="A20" s="276"/>
      <c r="B20" s="277"/>
      <c r="C20" s="277"/>
      <c r="D20" s="277"/>
      <c r="E20" s="277"/>
      <c r="F20" s="277"/>
      <c r="G20" s="277"/>
      <c r="H20" s="277"/>
      <c r="I20" s="270"/>
    </row>
    <row r="21" spans="1:9">
      <c r="A21" s="88" t="s">
        <v>152</v>
      </c>
      <c r="B21" s="277"/>
      <c r="C21" s="277"/>
      <c r="D21" s="277"/>
      <c r="E21" s="277"/>
      <c r="F21" s="277"/>
      <c r="G21" s="277"/>
      <c r="H21" s="277"/>
      <c r="I21" s="270"/>
    </row>
    <row r="22" spans="1:9">
      <c r="A22" s="123"/>
      <c r="B22" s="290" t="s">
        <v>560</v>
      </c>
      <c r="C22" s="256"/>
      <c r="D22" s="256"/>
      <c r="E22" s="256"/>
      <c r="F22" s="256"/>
      <c r="G22" s="256"/>
      <c r="H22" s="256"/>
      <c r="I22" s="255"/>
    </row>
    <row r="23" spans="1:9">
      <c r="A23" s="88"/>
      <c r="B23" s="277"/>
      <c r="C23" s="277"/>
      <c r="D23" s="277"/>
      <c r="E23" s="277"/>
      <c r="F23" s="277"/>
      <c r="G23" s="277"/>
      <c r="H23" s="277"/>
      <c r="I23" s="270"/>
    </row>
    <row r="24" spans="1:9" ht="28.9" customHeight="1" thickBot="1">
      <c r="A24" s="123"/>
      <c r="B24" s="1533" t="s">
        <v>679</v>
      </c>
      <c r="C24" s="1533"/>
      <c r="D24" s="1533"/>
      <c r="E24" s="1533"/>
      <c r="F24" s="1533"/>
      <c r="G24" s="1533"/>
      <c r="H24" s="1533"/>
      <c r="I24" s="1534"/>
    </row>
    <row r="25" spans="1:9">
      <c r="A25" s="639"/>
      <c r="B25" s="121"/>
      <c r="C25" s="278"/>
      <c r="D25" s="278"/>
      <c r="E25" s="278"/>
      <c r="F25" s="279"/>
      <c r="G25" s="279"/>
      <c r="H25" s="279"/>
      <c r="I25" s="242"/>
    </row>
    <row r="26" spans="1:9">
      <c r="A26" s="283" t="s">
        <v>740</v>
      </c>
      <c r="B26" s="125"/>
      <c r="C26" s="288"/>
      <c r="D26" s="288"/>
      <c r="E26" s="288"/>
      <c r="F26" s="541"/>
      <c r="G26" s="541"/>
      <c r="H26" s="541"/>
      <c r="I26" s="70"/>
    </row>
    <row r="27" spans="1:9" ht="15.75" thickBot="1">
      <c r="A27" s="280"/>
      <c r="B27" s="135"/>
      <c r="C27" s="281"/>
      <c r="D27" s="281"/>
      <c r="E27" s="281"/>
      <c r="F27" s="282"/>
      <c r="G27" s="282"/>
      <c r="H27" s="282"/>
      <c r="I27" s="246"/>
    </row>
    <row r="28" spans="1:9" ht="15.75" thickBot="1">
      <c r="A28" s="1519" t="s">
        <v>148</v>
      </c>
      <c r="B28" s="1520"/>
      <c r="C28" s="1520"/>
      <c r="D28" s="1520"/>
      <c r="E28" s="1520"/>
      <c r="F28" s="1520"/>
      <c r="G28" s="1520"/>
      <c r="H28" s="1520"/>
      <c r="I28" s="1521"/>
    </row>
    <row r="29" spans="1:9" s="376" customFormat="1" ht="12.75" thickBot="1">
      <c r="A29" s="739" t="s">
        <v>647</v>
      </c>
      <c r="B29" s="617"/>
      <c r="C29" s="617"/>
      <c r="D29" s="617"/>
      <c r="E29" s="617"/>
      <c r="F29" s="617"/>
      <c r="G29" s="617"/>
      <c r="H29" s="617"/>
      <c r="I29" s="618"/>
    </row>
    <row r="30" spans="1:9" s="376" customFormat="1" ht="15" customHeight="1" thickBot="1">
      <c r="A30" s="607" t="s">
        <v>723</v>
      </c>
      <c r="B30" s="619"/>
      <c r="C30" s="619"/>
      <c r="D30" s="619"/>
      <c r="E30" s="619"/>
      <c r="F30" s="619"/>
      <c r="G30" s="619"/>
      <c r="H30" s="619"/>
      <c r="I30" s="608" t="s">
        <v>918</v>
      </c>
    </row>
  </sheetData>
  <sheetProtection algorithmName="SHA-512" hashValue="R7vDlFtEWdqpiBiq1trRaVj7MobIRh+G0K8YNzQgD92eY8BKS9egdDa4bgK6mMPSRlToT8LC4JpmSTSB9G5/xA==" saltValue="OvVv9PmLtJoGjCiVlRbTPg==" spinCount="100000" sheet="1" objects="1" scenarios="1"/>
  <mergeCells count="14">
    <mergeCell ref="B8:H8"/>
    <mergeCell ref="B1:G1"/>
    <mergeCell ref="A3:F3"/>
    <mergeCell ref="G3:H3"/>
    <mergeCell ref="A5:I5"/>
    <mergeCell ref="A2:I2"/>
    <mergeCell ref="A28:I28"/>
    <mergeCell ref="C9:E9"/>
    <mergeCell ref="C10:E10"/>
    <mergeCell ref="C11:E11"/>
    <mergeCell ref="B12:D12"/>
    <mergeCell ref="B16:H16"/>
    <mergeCell ref="B24:I24"/>
    <mergeCell ref="A14:I14"/>
  </mergeCells>
  <dataValidations count="2">
    <dataValidation type="list" allowBlank="1" showInputMessage="1" showErrorMessage="1" sqref="B11" xr:uid="{E0A58550-C4AB-4E5D-867C-96B14AA054B1}">
      <formula1>$J$1:$J$2</formula1>
    </dataValidation>
    <dataValidation type="decimal" operator="lessThanOrEqual" allowBlank="1" showInputMessage="1" showErrorMessage="1" error="The maximum de minimus amount is $25,000." sqref="G11" xr:uid="{CF869728-A2B7-4E54-83F0-8E07511F3B4E}">
      <formula1>25000</formula1>
    </dataValidation>
  </dataValidations>
  <printOptions horizontalCentered="1"/>
  <pageMargins left="0.5" right="0.5"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0</xdr:col>
                    <xdr:colOff>0</xdr:colOff>
                    <xdr:row>25</xdr:row>
                    <xdr:rowOff>133350</xdr:rowOff>
                  </from>
                  <to>
                    <xdr:col>3</xdr:col>
                    <xdr:colOff>609600</xdr:colOff>
                    <xdr:row>27</xdr:row>
                    <xdr:rowOff>9525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43351-51A9-4ED3-B5EC-693827CB9895}">
  <sheetPr codeName="Sheet28">
    <tabColor theme="6" tint="0.39997558519241921"/>
    <pageSetUpPr fitToPage="1"/>
  </sheetPr>
  <dimension ref="A1:F37"/>
  <sheetViews>
    <sheetView workbookViewId="0">
      <selection activeCell="B7" sqref="B7"/>
    </sheetView>
  </sheetViews>
  <sheetFormatPr defaultColWidth="8.85546875" defaultRowHeight="15"/>
  <cols>
    <col min="1" max="1" width="28.7109375" style="866" customWidth="1"/>
    <col min="2" max="2" width="47.7109375" style="866" customWidth="1"/>
    <col min="3" max="3" width="25.42578125" style="866" customWidth="1"/>
    <col min="4" max="4" width="33" style="866" customWidth="1"/>
    <col min="5" max="16384" width="8.85546875" style="866"/>
  </cols>
  <sheetData>
    <row r="1" spans="1:6" ht="15.75" thickBot="1"/>
    <row r="2" spans="1:6" ht="43.15" customHeight="1">
      <c r="A2" s="1571" t="s">
        <v>153</v>
      </c>
      <c r="B2" s="1572"/>
      <c r="C2" s="1572"/>
      <c r="D2" s="1573"/>
      <c r="E2" s="835"/>
      <c r="F2" s="836"/>
    </row>
    <row r="3" spans="1:6" ht="16.149999999999999" customHeight="1">
      <c r="A3" s="13"/>
      <c r="D3" s="867"/>
    </row>
    <row r="4" spans="1:6" ht="65.25" customHeight="1">
      <c r="A4" s="1574" t="s">
        <v>899</v>
      </c>
      <c r="B4" s="1575"/>
      <c r="C4" s="1575"/>
      <c r="D4" s="1576"/>
    </row>
    <row r="5" spans="1:6" ht="16.149999999999999" customHeight="1">
      <c r="A5" s="837" t="s">
        <v>900</v>
      </c>
      <c r="B5" s="838"/>
      <c r="C5" s="838"/>
      <c r="D5" s="839"/>
    </row>
    <row r="6" spans="1:6" ht="16.149999999999999" customHeight="1">
      <c r="A6" s="840"/>
      <c r="B6" s="838"/>
      <c r="C6" s="838"/>
      <c r="D6" s="839"/>
    </row>
    <row r="7" spans="1:6" ht="18" customHeight="1">
      <c r="A7" s="841" t="s">
        <v>154</v>
      </c>
      <c r="B7" s="885"/>
      <c r="C7" s="842" t="s">
        <v>155</v>
      </c>
      <c r="D7" s="884"/>
    </row>
    <row r="8" spans="1:6" ht="18" customHeight="1">
      <c r="A8" s="843" t="s">
        <v>156</v>
      </c>
      <c r="B8" s="886"/>
      <c r="C8" s="844" t="s">
        <v>157</v>
      </c>
      <c r="D8" s="883"/>
    </row>
    <row r="9" spans="1:6" ht="18" customHeight="1">
      <c r="A9" s="843" t="s">
        <v>158</v>
      </c>
      <c r="B9" s="886"/>
      <c r="C9" s="845"/>
      <c r="D9" s="846"/>
    </row>
    <row r="10" spans="1:6" ht="18" customHeight="1">
      <c r="A10" s="1577" t="s">
        <v>159</v>
      </c>
      <c r="B10" s="1578"/>
      <c r="C10" s="1578" t="s">
        <v>160</v>
      </c>
      <c r="D10" s="1579"/>
    </row>
    <row r="11" spans="1:6" ht="18" customHeight="1">
      <c r="A11" s="1580" t="s">
        <v>901</v>
      </c>
      <c r="B11" s="1581"/>
      <c r="C11" s="1581"/>
      <c r="D11" s="1582"/>
    </row>
    <row r="12" spans="1:6" ht="49.15" customHeight="1">
      <c r="A12" s="1547"/>
      <c r="B12" s="1548"/>
      <c r="C12" s="1548"/>
      <c r="D12" s="1549"/>
    </row>
    <row r="13" spans="1:6" ht="27.6" customHeight="1">
      <c r="A13" s="1583" t="s">
        <v>902</v>
      </c>
      <c r="B13" s="1584"/>
      <c r="C13" s="1584"/>
      <c r="D13" s="1585"/>
    </row>
    <row r="14" spans="1:6" ht="18.600000000000001" customHeight="1">
      <c r="A14" s="1586" t="s">
        <v>903</v>
      </c>
      <c r="B14" s="1587"/>
      <c r="C14" s="1587"/>
      <c r="D14" s="1588"/>
    </row>
    <row r="15" spans="1:6" ht="45.6" customHeight="1">
      <c r="A15" s="1547"/>
      <c r="B15" s="1548"/>
      <c r="C15" s="1548"/>
      <c r="D15" s="1549"/>
    </row>
    <row r="16" spans="1:6" ht="45" customHeight="1">
      <c r="A16" s="1568" t="s">
        <v>904</v>
      </c>
      <c r="B16" s="1569"/>
      <c r="C16" s="1569"/>
      <c r="D16" s="1570"/>
    </row>
    <row r="17" spans="1:4" ht="45.6" customHeight="1">
      <c r="A17" s="1547"/>
      <c r="B17" s="1548"/>
      <c r="C17" s="1548"/>
      <c r="D17" s="1549"/>
    </row>
    <row r="18" spans="1:4" ht="27" customHeight="1">
      <c r="A18" s="1568" t="s">
        <v>905</v>
      </c>
      <c r="B18" s="1569"/>
      <c r="C18" s="1569"/>
      <c r="D18" s="1570"/>
    </row>
    <row r="19" spans="1:4" ht="45.6" customHeight="1">
      <c r="A19" s="1547"/>
      <c r="B19" s="1548"/>
      <c r="C19" s="1548"/>
      <c r="D19" s="1549"/>
    </row>
    <row r="20" spans="1:4">
      <c r="A20" s="847"/>
      <c r="B20" s="848"/>
      <c r="C20" s="848"/>
      <c r="D20" s="849"/>
    </row>
    <row r="21" spans="1:4" ht="18" customHeight="1">
      <c r="A21" s="850"/>
      <c r="B21" s="851"/>
      <c r="C21" s="851"/>
      <c r="D21" s="852"/>
    </row>
    <row r="22" spans="1:4" ht="15.75" thickBot="1">
      <c r="A22" s="847"/>
      <c r="B22" s="848"/>
      <c r="C22" s="848"/>
      <c r="D22" s="849"/>
    </row>
    <row r="23" spans="1:4" ht="21" customHeight="1" thickBot="1">
      <c r="A23" s="869" t="s">
        <v>161</v>
      </c>
      <c r="B23" s="870"/>
      <c r="C23" s="853" t="s">
        <v>162</v>
      </c>
      <c r="D23" s="871"/>
    </row>
    <row r="24" spans="1:4" ht="16.149999999999999" customHeight="1">
      <c r="A24" s="855"/>
      <c r="B24" s="856"/>
      <c r="C24" s="856"/>
      <c r="D24" s="857"/>
    </row>
    <row r="25" spans="1:4" ht="23.45" customHeight="1">
      <c r="A25" s="1550" t="s">
        <v>906</v>
      </c>
      <c r="B25" s="1551"/>
      <c r="C25" s="1551"/>
      <c r="D25" s="1552"/>
    </row>
    <row r="26" spans="1:4" ht="22.15" customHeight="1">
      <c r="A26" s="1553" t="s">
        <v>907</v>
      </c>
      <c r="B26" s="1554"/>
      <c r="C26" s="1554"/>
      <c r="D26" s="1555"/>
    </row>
    <row r="27" spans="1:4" ht="18" customHeight="1">
      <c r="A27" s="858"/>
      <c r="B27" s="859"/>
      <c r="C27" s="859"/>
      <c r="D27" s="860"/>
    </row>
    <row r="28" spans="1:4" ht="18" customHeight="1">
      <c r="A28" s="861" t="s">
        <v>908</v>
      </c>
      <c r="B28" s="1556"/>
      <c r="C28" s="1557"/>
      <c r="D28" s="1558"/>
    </row>
    <row r="29" spans="1:4" ht="18" customHeight="1">
      <c r="A29" s="862"/>
      <c r="B29" s="863"/>
      <c r="C29" s="863"/>
      <c r="D29" s="864"/>
    </row>
    <row r="30" spans="1:4" ht="18" customHeight="1">
      <c r="A30" s="1553" t="s">
        <v>909</v>
      </c>
      <c r="B30" s="1554"/>
      <c r="C30" s="1554"/>
      <c r="D30" s="1555"/>
    </row>
    <row r="31" spans="1:4" ht="18" customHeight="1">
      <c r="A31" s="1559"/>
      <c r="B31" s="1560"/>
      <c r="C31" s="1560"/>
      <c r="D31" s="1561"/>
    </row>
    <row r="32" spans="1:4" ht="18" customHeight="1">
      <c r="A32" s="1562"/>
      <c r="B32" s="1563"/>
      <c r="C32" s="1563"/>
      <c r="D32" s="1564"/>
    </row>
    <row r="33" spans="1:4" ht="18" customHeight="1">
      <c r="A33" s="1565"/>
      <c r="B33" s="1566"/>
      <c r="C33" s="1566"/>
      <c r="D33" s="1567"/>
    </row>
    <row r="34" spans="1:4" ht="18" customHeight="1" thickBot="1">
      <c r="A34" s="1540"/>
      <c r="B34" s="1541"/>
      <c r="C34" s="1541"/>
      <c r="D34" s="1542"/>
    </row>
    <row r="35" spans="1:4" ht="22.15" customHeight="1" thickBot="1">
      <c r="A35" s="1543" t="s">
        <v>910</v>
      </c>
      <c r="B35" s="1544"/>
      <c r="C35" s="868"/>
      <c r="D35" s="854" t="s">
        <v>162</v>
      </c>
    </row>
    <row r="36" spans="1:4">
      <c r="A36" s="838"/>
      <c r="B36" s="838"/>
      <c r="C36" s="838"/>
      <c r="D36" s="865"/>
    </row>
    <row r="37" spans="1:4" ht="28.9" customHeight="1">
      <c r="A37" s="1545" t="s">
        <v>695</v>
      </c>
      <c r="B37" s="1545"/>
      <c r="C37" s="1545"/>
      <c r="D37" s="1546"/>
    </row>
  </sheetData>
  <sheetProtection algorithmName="SHA-512" hashValue="titCT5vPy9wSWGPSIwxeD4nc4s01h8+0B+TjBc+IrYbTY2oPQ4TAg87x7KxDojc+cRqJIOTVdm2Kz/Qk3Gar1Q==" saltValue="nAJNAQec5qm+tXrNQ/JVLg==" spinCount="100000" sheet="1" objects="1" scenarios="1"/>
  <mergeCells count="21">
    <mergeCell ref="A18:D18"/>
    <mergeCell ref="A2:D2"/>
    <mergeCell ref="A4:D4"/>
    <mergeCell ref="A10:B10"/>
    <mergeCell ref="C10:D10"/>
    <mergeCell ref="A11:D11"/>
    <mergeCell ref="A12:D12"/>
    <mergeCell ref="A13:D13"/>
    <mergeCell ref="A14:D14"/>
    <mergeCell ref="A15:D15"/>
    <mergeCell ref="A16:D16"/>
    <mergeCell ref="A17:D17"/>
    <mergeCell ref="A34:D34"/>
    <mergeCell ref="A35:B35"/>
    <mergeCell ref="A37:D37"/>
    <mergeCell ref="A19:D19"/>
    <mergeCell ref="A25:D25"/>
    <mergeCell ref="A26:D26"/>
    <mergeCell ref="B28:D28"/>
    <mergeCell ref="A30:D30"/>
    <mergeCell ref="A31:D33"/>
  </mergeCells>
  <pageMargins left="0.7" right="0.7" top="0.75" bottom="0.75" header="0.3" footer="0.3"/>
  <pageSetup scale="7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5953" r:id="rId4" name="Check Box 1">
              <controlPr defaultSize="0" autoFill="0" autoLine="0" autoPict="0">
                <anchor moveWithCells="1">
                  <from>
                    <xdr:col>2</xdr:col>
                    <xdr:colOff>200025</xdr:colOff>
                    <xdr:row>8</xdr:row>
                    <xdr:rowOff>0</xdr:rowOff>
                  </from>
                  <to>
                    <xdr:col>2</xdr:col>
                    <xdr:colOff>1514475</xdr:colOff>
                    <xdr:row>9</xdr:row>
                    <xdr:rowOff>9525</xdr:rowOff>
                  </to>
                </anchor>
              </controlPr>
            </control>
          </mc:Choice>
        </mc:AlternateContent>
        <mc:AlternateContent xmlns:mc="http://schemas.openxmlformats.org/markup-compatibility/2006">
          <mc:Choice Requires="x14">
            <control shapeId="125954" r:id="rId5" name="Check Box 2">
              <controlPr defaultSize="0" autoFill="0" autoLine="0" autoPict="0">
                <anchor moveWithCells="1">
                  <from>
                    <xdr:col>3</xdr:col>
                    <xdr:colOff>133350</xdr:colOff>
                    <xdr:row>7</xdr:row>
                    <xdr:rowOff>219075</xdr:rowOff>
                  </from>
                  <to>
                    <xdr:col>3</xdr:col>
                    <xdr:colOff>2181225</xdr:colOff>
                    <xdr:row>9</xdr:row>
                    <xdr:rowOff>38100</xdr:rowOff>
                  </to>
                </anchor>
              </controlPr>
            </control>
          </mc:Choice>
        </mc:AlternateContent>
        <mc:AlternateContent xmlns:mc="http://schemas.openxmlformats.org/markup-compatibility/2006">
          <mc:Choice Requires="x14">
            <control shapeId="125955" r:id="rId6" name="Check Box 3">
              <controlPr defaultSize="0" autoFill="0" autoLine="0" autoPict="0">
                <anchor moveWithCells="1">
                  <from>
                    <xdr:col>0</xdr:col>
                    <xdr:colOff>142875</xdr:colOff>
                    <xdr:row>20</xdr:row>
                    <xdr:rowOff>19050</xdr:rowOff>
                  </from>
                  <to>
                    <xdr:col>3</xdr:col>
                    <xdr:colOff>1733550</xdr:colOff>
                    <xdr:row>20</xdr:row>
                    <xdr:rowOff>171450</xdr:rowOff>
                  </to>
                </anchor>
              </controlPr>
            </control>
          </mc:Choice>
        </mc:AlternateContent>
        <mc:AlternateContent xmlns:mc="http://schemas.openxmlformats.org/markup-compatibility/2006">
          <mc:Choice Requires="x14">
            <control shapeId="125956" r:id="rId7" name="Check Box 4">
              <controlPr defaultSize="0" autoFill="0" autoLine="0" autoPict="0">
                <anchor moveWithCells="1">
                  <from>
                    <xdr:col>0</xdr:col>
                    <xdr:colOff>333375</xdr:colOff>
                    <xdr:row>25</xdr:row>
                    <xdr:rowOff>266700</xdr:rowOff>
                  </from>
                  <to>
                    <xdr:col>1</xdr:col>
                    <xdr:colOff>419100</xdr:colOff>
                    <xdr:row>27</xdr:row>
                    <xdr:rowOff>38100</xdr:rowOff>
                  </to>
                </anchor>
              </controlPr>
            </control>
          </mc:Choice>
        </mc:AlternateContent>
        <mc:AlternateContent xmlns:mc="http://schemas.openxmlformats.org/markup-compatibility/2006">
          <mc:Choice Requires="x14">
            <control shapeId="125957" r:id="rId8" name="Check Box 5">
              <controlPr defaultSize="0" autoFill="0" autoLine="0" autoPict="0">
                <anchor moveWithCells="1">
                  <from>
                    <xdr:col>1</xdr:col>
                    <xdr:colOff>2038350</xdr:colOff>
                    <xdr:row>25</xdr:row>
                    <xdr:rowOff>266700</xdr:rowOff>
                  </from>
                  <to>
                    <xdr:col>2</xdr:col>
                    <xdr:colOff>809625</xdr:colOff>
                    <xdr:row>27</xdr:row>
                    <xdr:rowOff>38100</xdr:rowOff>
                  </to>
                </anchor>
              </controlPr>
            </control>
          </mc:Choice>
        </mc:AlternateContent>
        <mc:AlternateContent xmlns:mc="http://schemas.openxmlformats.org/markup-compatibility/2006">
          <mc:Choice Requires="x14">
            <control shapeId="125958" r:id="rId9" name="Check Box 6">
              <controlPr defaultSize="0" autoFill="0" autoLine="0" autoPict="0">
                <anchor moveWithCells="1">
                  <from>
                    <xdr:col>3</xdr:col>
                    <xdr:colOff>76200</xdr:colOff>
                    <xdr:row>25</xdr:row>
                    <xdr:rowOff>276225</xdr:rowOff>
                  </from>
                  <to>
                    <xdr:col>3</xdr:col>
                    <xdr:colOff>2124075</xdr:colOff>
                    <xdr:row>27</xdr:row>
                    <xdr:rowOff>38100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47C0E-3C49-490C-AD21-8B1BC17D9DE2}">
  <sheetPr codeName="Sheet23">
    <tabColor theme="0" tint="-0.34998626667073579"/>
  </sheetPr>
  <dimension ref="A1:G51"/>
  <sheetViews>
    <sheetView zoomScaleNormal="100" workbookViewId="0">
      <selection sqref="A1:G1"/>
    </sheetView>
  </sheetViews>
  <sheetFormatPr defaultColWidth="9.140625" defaultRowHeight="15"/>
  <cols>
    <col min="1" max="1" width="23" style="1" customWidth="1"/>
    <col min="2" max="3" width="16.85546875" style="1" customWidth="1"/>
    <col min="4" max="4" width="40.28515625" style="1" customWidth="1"/>
    <col min="5" max="7" width="16.85546875" style="1" customWidth="1"/>
    <col min="8" max="16384" width="9.140625" style="1"/>
  </cols>
  <sheetData>
    <row r="1" spans="1:7" ht="24" thickBot="1">
      <c r="A1" s="1589" t="s">
        <v>920</v>
      </c>
      <c r="B1" s="1590"/>
      <c r="C1" s="1590"/>
      <c r="D1" s="1590"/>
      <c r="E1" s="1590"/>
      <c r="F1" s="1590"/>
      <c r="G1" s="1591"/>
    </row>
    <row r="2" spans="1:7" ht="15.75" thickBot="1">
      <c r="A2" s="887"/>
      <c r="B2" s="887"/>
      <c r="C2" s="887"/>
      <c r="D2" s="888" t="s">
        <v>921</v>
      </c>
      <c r="E2" s="887"/>
      <c r="F2" s="887"/>
      <c r="G2" s="887"/>
    </row>
    <row r="3" spans="1:7" ht="24" thickBot="1">
      <c r="A3" s="1589" t="s">
        <v>922</v>
      </c>
      <c r="B3" s="1590"/>
      <c r="C3" s="1590"/>
      <c r="D3" s="1590"/>
      <c r="E3" s="1590"/>
      <c r="F3" s="1590"/>
      <c r="G3" s="1591"/>
    </row>
    <row r="4" spans="1:7" ht="38.25" thickBot="1">
      <c r="A4" s="46" t="s">
        <v>196</v>
      </c>
      <c r="B4" s="47" t="s">
        <v>197</v>
      </c>
      <c r="C4" s="47" t="s">
        <v>198</v>
      </c>
      <c r="D4" s="47" t="s">
        <v>199</v>
      </c>
      <c r="E4" s="47" t="s">
        <v>200</v>
      </c>
      <c r="F4" s="47" t="s">
        <v>201</v>
      </c>
      <c r="G4" s="47" t="s">
        <v>202</v>
      </c>
    </row>
    <row r="5" spans="1:7" ht="32.25" thickBot="1">
      <c r="A5" s="48" t="s">
        <v>203</v>
      </c>
      <c r="B5" s="49" t="s">
        <v>204</v>
      </c>
      <c r="C5" s="49">
        <v>19</v>
      </c>
      <c r="D5" s="50" t="s">
        <v>205</v>
      </c>
      <c r="E5" s="49" t="s">
        <v>206</v>
      </c>
      <c r="F5" s="49"/>
      <c r="G5" s="49"/>
    </row>
    <row r="6" spans="1:7" ht="48" thickBot="1">
      <c r="A6" s="48" t="s">
        <v>207</v>
      </c>
      <c r="B6" s="49" t="s">
        <v>208</v>
      </c>
      <c r="C6" s="49">
        <v>21</v>
      </c>
      <c r="D6" s="50" t="s">
        <v>209</v>
      </c>
      <c r="E6" s="49" t="s">
        <v>109</v>
      </c>
      <c r="F6" s="49" t="s">
        <v>206</v>
      </c>
      <c r="G6" s="49"/>
    </row>
    <row r="7" spans="1:7" ht="48" thickBot="1">
      <c r="A7" s="48" t="s">
        <v>210</v>
      </c>
      <c r="B7" s="51" t="s">
        <v>211</v>
      </c>
      <c r="C7" s="49">
        <v>22</v>
      </c>
      <c r="D7" s="50" t="s">
        <v>212</v>
      </c>
      <c r="E7" s="49"/>
      <c r="F7" s="49" t="s">
        <v>206</v>
      </c>
      <c r="G7" s="49"/>
    </row>
    <row r="8" spans="1:7" ht="111" thickBot="1">
      <c r="A8" s="48" t="s">
        <v>213</v>
      </c>
      <c r="B8" s="49" t="s">
        <v>214</v>
      </c>
      <c r="C8" s="49">
        <v>26</v>
      </c>
      <c r="D8" s="50" t="s">
        <v>215</v>
      </c>
      <c r="E8" s="49"/>
      <c r="F8" s="49" t="s">
        <v>206</v>
      </c>
      <c r="G8" s="49"/>
    </row>
    <row r="9" spans="1:7" ht="63.75" thickBot="1">
      <c r="A9" s="48" t="s">
        <v>216</v>
      </c>
      <c r="B9" s="49" t="s">
        <v>217</v>
      </c>
      <c r="C9" s="49">
        <v>28</v>
      </c>
      <c r="D9" s="50" t="s">
        <v>218</v>
      </c>
      <c r="E9" s="49"/>
      <c r="F9" s="49" t="s">
        <v>206</v>
      </c>
      <c r="G9" s="49"/>
    </row>
    <row r="10" spans="1:7" ht="32.25" thickBot="1">
      <c r="A10" s="48"/>
      <c r="B10" s="49" t="s">
        <v>219</v>
      </c>
      <c r="C10" s="49">
        <v>28</v>
      </c>
      <c r="D10" s="50" t="s">
        <v>220</v>
      </c>
      <c r="E10" s="49"/>
      <c r="F10" s="49" t="s">
        <v>206</v>
      </c>
      <c r="G10" s="49"/>
    </row>
    <row r="11" spans="1:7" ht="63.75" thickBot="1">
      <c r="A11" s="48"/>
      <c r="B11" s="49" t="s">
        <v>221</v>
      </c>
      <c r="C11" s="49">
        <v>29</v>
      </c>
      <c r="D11" s="50" t="s">
        <v>222</v>
      </c>
      <c r="E11" s="49"/>
      <c r="F11" s="49" t="s">
        <v>206</v>
      </c>
      <c r="G11" s="49"/>
    </row>
    <row r="12" spans="1:7" ht="16.5" thickBot="1">
      <c r="A12" s="48"/>
      <c r="B12" s="49" t="s">
        <v>223</v>
      </c>
      <c r="C12" s="49">
        <v>30</v>
      </c>
      <c r="D12" s="50" t="s">
        <v>224</v>
      </c>
      <c r="E12" s="49"/>
      <c r="F12" s="49" t="s">
        <v>206</v>
      </c>
      <c r="G12" s="49"/>
    </row>
    <row r="13" spans="1:7" ht="48" thickBot="1">
      <c r="A13" s="48" t="s">
        <v>225</v>
      </c>
      <c r="B13" s="49">
        <v>14</v>
      </c>
      <c r="C13" s="49">
        <v>32</v>
      </c>
      <c r="D13" s="50" t="s">
        <v>226</v>
      </c>
      <c r="E13" s="49"/>
      <c r="F13" s="49" t="s">
        <v>206</v>
      </c>
      <c r="G13" s="49"/>
    </row>
    <row r="14" spans="1:7" ht="63.75" thickBot="1">
      <c r="A14" s="48" t="s">
        <v>227</v>
      </c>
      <c r="B14" s="49" t="s">
        <v>228</v>
      </c>
      <c r="C14" s="49">
        <v>34</v>
      </c>
      <c r="D14" s="50" t="s">
        <v>229</v>
      </c>
      <c r="E14" s="49"/>
      <c r="F14" s="49" t="s">
        <v>206</v>
      </c>
      <c r="G14" s="49"/>
    </row>
    <row r="15" spans="1:7" ht="95.25" thickBot="1">
      <c r="A15" s="48" t="s">
        <v>230</v>
      </c>
      <c r="B15" s="49" t="s">
        <v>231</v>
      </c>
      <c r="C15" s="49">
        <v>35</v>
      </c>
      <c r="D15" s="50" t="s">
        <v>232</v>
      </c>
      <c r="E15" s="49"/>
      <c r="F15" s="49" t="s">
        <v>206</v>
      </c>
      <c r="G15" s="49"/>
    </row>
    <row r="16" spans="1:7" ht="95.25" thickBot="1">
      <c r="A16" s="48" t="s">
        <v>233</v>
      </c>
      <c r="B16" s="49" t="s">
        <v>234</v>
      </c>
      <c r="C16" s="49">
        <v>37</v>
      </c>
      <c r="D16" s="50" t="s">
        <v>235</v>
      </c>
      <c r="E16" s="49"/>
      <c r="F16" s="49" t="s">
        <v>206</v>
      </c>
      <c r="G16" s="49"/>
    </row>
    <row r="17" spans="1:7" ht="79.5" thickBot="1">
      <c r="A17" s="48"/>
      <c r="B17" s="49" t="s">
        <v>236</v>
      </c>
      <c r="C17" s="49">
        <v>37</v>
      </c>
      <c r="D17" s="50" t="s">
        <v>237</v>
      </c>
      <c r="E17" s="49"/>
      <c r="F17" s="49" t="s">
        <v>206</v>
      </c>
      <c r="G17" s="49"/>
    </row>
    <row r="18" spans="1:7" ht="111" thickBot="1">
      <c r="A18" s="48"/>
      <c r="B18" s="49" t="s">
        <v>238</v>
      </c>
      <c r="C18" s="49">
        <v>37</v>
      </c>
      <c r="D18" s="50" t="s">
        <v>239</v>
      </c>
      <c r="E18" s="49"/>
      <c r="F18" s="49"/>
      <c r="G18" s="49"/>
    </row>
    <row r="19" spans="1:7" ht="95.25" thickBot="1">
      <c r="A19" s="48"/>
      <c r="B19" s="49" t="s">
        <v>240</v>
      </c>
      <c r="C19" s="49">
        <v>37</v>
      </c>
      <c r="D19" s="50" t="s">
        <v>241</v>
      </c>
      <c r="E19" s="49"/>
      <c r="F19" s="49" t="s">
        <v>206</v>
      </c>
      <c r="G19" s="49"/>
    </row>
    <row r="20" spans="1:7" ht="63.75" thickBot="1">
      <c r="A20" s="48" t="s">
        <v>242</v>
      </c>
      <c r="B20" s="49" t="s">
        <v>243</v>
      </c>
      <c r="C20" s="49">
        <v>38</v>
      </c>
      <c r="D20" s="50" t="s">
        <v>244</v>
      </c>
      <c r="E20" s="49"/>
      <c r="F20" s="49" t="s">
        <v>206</v>
      </c>
      <c r="G20" s="49"/>
    </row>
    <row r="21" spans="1:7" ht="48" thickBot="1">
      <c r="A21" s="48"/>
      <c r="B21" s="49" t="s">
        <v>245</v>
      </c>
      <c r="C21" s="49">
        <v>38</v>
      </c>
      <c r="D21" s="50" t="s">
        <v>246</v>
      </c>
      <c r="E21" s="49"/>
      <c r="F21" s="49" t="s">
        <v>206</v>
      </c>
      <c r="G21" s="49"/>
    </row>
    <row r="22" spans="1:7" ht="111" thickBot="1">
      <c r="A22" s="48"/>
      <c r="B22" s="49" t="s">
        <v>247</v>
      </c>
      <c r="C22" s="49">
        <v>38</v>
      </c>
      <c r="D22" s="50" t="s">
        <v>248</v>
      </c>
      <c r="E22" s="49"/>
      <c r="F22" s="49" t="s">
        <v>206</v>
      </c>
      <c r="G22" s="49"/>
    </row>
    <row r="23" spans="1:7" ht="63.75" thickBot="1">
      <c r="A23" s="48"/>
      <c r="B23" s="49" t="s">
        <v>249</v>
      </c>
      <c r="C23" s="49">
        <v>40</v>
      </c>
      <c r="D23" s="50" t="s">
        <v>250</v>
      </c>
      <c r="E23" s="49"/>
      <c r="F23" s="49" t="s">
        <v>206</v>
      </c>
      <c r="G23" s="49"/>
    </row>
    <row r="24" spans="1:7" ht="63.75" thickBot="1">
      <c r="A24" s="48"/>
      <c r="B24" s="49" t="s">
        <v>251</v>
      </c>
      <c r="C24" s="49">
        <v>40</v>
      </c>
      <c r="D24" s="50" t="s">
        <v>252</v>
      </c>
      <c r="E24" s="49"/>
      <c r="F24" s="49" t="s">
        <v>206</v>
      </c>
      <c r="G24" s="49"/>
    </row>
    <row r="25" spans="1:7" ht="48" thickBot="1">
      <c r="A25" s="48" t="s">
        <v>253</v>
      </c>
      <c r="B25" s="49" t="s">
        <v>254</v>
      </c>
      <c r="C25" s="49">
        <v>48</v>
      </c>
      <c r="D25" s="50" t="s">
        <v>255</v>
      </c>
      <c r="E25" s="49"/>
      <c r="F25" s="49" t="s">
        <v>206</v>
      </c>
      <c r="G25" s="49"/>
    </row>
    <row r="26" spans="1:7" ht="48" thickBot="1">
      <c r="A26" s="48"/>
      <c r="B26" s="49" t="s">
        <v>256</v>
      </c>
      <c r="C26" s="49">
        <v>48</v>
      </c>
      <c r="D26" s="50" t="s">
        <v>257</v>
      </c>
      <c r="E26" s="49"/>
      <c r="F26" s="49" t="s">
        <v>206</v>
      </c>
      <c r="G26" s="49"/>
    </row>
    <row r="27" spans="1:7" ht="63.75" thickBot="1">
      <c r="A27" s="48"/>
      <c r="B27" s="49" t="s">
        <v>258</v>
      </c>
      <c r="C27" s="49">
        <v>48</v>
      </c>
      <c r="D27" s="50" t="s">
        <v>259</v>
      </c>
      <c r="E27" s="49"/>
      <c r="F27" s="49" t="s">
        <v>206</v>
      </c>
      <c r="G27" s="49"/>
    </row>
    <row r="28" spans="1:7" ht="79.5" thickBot="1">
      <c r="A28" s="48"/>
      <c r="B28" s="49" t="s">
        <v>260</v>
      </c>
      <c r="C28" s="49">
        <v>7</v>
      </c>
      <c r="D28" s="50" t="s">
        <v>261</v>
      </c>
      <c r="E28" s="49"/>
      <c r="F28" s="49" t="s">
        <v>206</v>
      </c>
      <c r="G28" s="49"/>
    </row>
    <row r="29" spans="1:7" ht="63.75" thickBot="1">
      <c r="A29" s="48" t="s">
        <v>262</v>
      </c>
      <c r="B29" s="49" t="s">
        <v>263</v>
      </c>
      <c r="C29" s="49">
        <v>50</v>
      </c>
      <c r="D29" s="50" t="s">
        <v>264</v>
      </c>
      <c r="E29" s="49"/>
      <c r="F29" s="49" t="s">
        <v>206</v>
      </c>
      <c r="G29" s="49"/>
    </row>
    <row r="30" spans="1:7" ht="32.25" thickBot="1">
      <c r="A30" s="48"/>
      <c r="B30" s="49" t="s">
        <v>265</v>
      </c>
      <c r="C30" s="49">
        <v>52</v>
      </c>
      <c r="D30" s="50" t="s">
        <v>266</v>
      </c>
      <c r="E30" s="49"/>
      <c r="F30" s="49" t="s">
        <v>206</v>
      </c>
      <c r="G30" s="49"/>
    </row>
    <row r="31" spans="1:7" ht="95.25" thickBot="1">
      <c r="A31" s="48" t="s">
        <v>267</v>
      </c>
      <c r="B31" s="49" t="s">
        <v>268</v>
      </c>
      <c r="C31" s="49">
        <v>52</v>
      </c>
      <c r="D31" s="50" t="s">
        <v>269</v>
      </c>
      <c r="E31" s="49"/>
      <c r="F31" s="49" t="s">
        <v>206</v>
      </c>
      <c r="G31" s="49"/>
    </row>
    <row r="32" spans="1:7" ht="126.75" thickBot="1">
      <c r="A32" s="48" t="s">
        <v>270</v>
      </c>
      <c r="B32" s="49" t="s">
        <v>271</v>
      </c>
      <c r="C32" s="49">
        <v>53</v>
      </c>
      <c r="D32" s="50" t="s">
        <v>272</v>
      </c>
      <c r="E32" s="49"/>
      <c r="F32" s="49" t="s">
        <v>206</v>
      </c>
      <c r="G32" s="49"/>
    </row>
    <row r="33" spans="1:7" ht="32.25" thickBot="1">
      <c r="A33" s="48"/>
      <c r="B33" s="49" t="s">
        <v>273</v>
      </c>
      <c r="C33" s="49">
        <v>55</v>
      </c>
      <c r="D33" s="50" t="s">
        <v>274</v>
      </c>
      <c r="E33" s="49"/>
      <c r="F33" s="49" t="s">
        <v>206</v>
      </c>
      <c r="G33" s="49"/>
    </row>
    <row r="34" spans="1:7" ht="48" thickBot="1">
      <c r="A34" s="48" t="s">
        <v>275</v>
      </c>
      <c r="B34" s="49" t="s">
        <v>276</v>
      </c>
      <c r="C34" s="49">
        <v>56</v>
      </c>
      <c r="D34" s="50" t="s">
        <v>277</v>
      </c>
      <c r="E34" s="49"/>
      <c r="F34" s="49" t="s">
        <v>206</v>
      </c>
      <c r="G34" s="49"/>
    </row>
    <row r="35" spans="1:7" ht="79.5" thickBot="1">
      <c r="A35" s="48"/>
      <c r="B35" s="49" t="s">
        <v>278</v>
      </c>
      <c r="C35" s="49">
        <v>56</v>
      </c>
      <c r="D35" s="50" t="s">
        <v>279</v>
      </c>
      <c r="E35" s="49"/>
      <c r="F35" s="49" t="s">
        <v>206</v>
      </c>
      <c r="G35" s="49"/>
    </row>
    <row r="36" spans="1:7" ht="48" thickBot="1">
      <c r="A36" s="48" t="s">
        <v>280</v>
      </c>
      <c r="B36" s="49">
        <v>26</v>
      </c>
      <c r="C36" s="49">
        <v>58</v>
      </c>
      <c r="D36" s="50" t="s">
        <v>281</v>
      </c>
      <c r="E36" s="49"/>
      <c r="F36" s="49" t="s">
        <v>206</v>
      </c>
      <c r="G36" s="49"/>
    </row>
    <row r="37" spans="1:7" ht="48" thickBot="1">
      <c r="A37" s="48" t="s">
        <v>282</v>
      </c>
      <c r="B37" s="49">
        <v>27</v>
      </c>
      <c r="C37" s="49">
        <v>58</v>
      </c>
      <c r="D37" s="50" t="s">
        <v>283</v>
      </c>
      <c r="E37" s="49"/>
      <c r="F37" s="49" t="s">
        <v>284</v>
      </c>
      <c r="G37" s="49"/>
    </row>
    <row r="38" spans="1:7" ht="48" thickBot="1">
      <c r="A38" s="48" t="s">
        <v>285</v>
      </c>
      <c r="B38" s="49" t="s">
        <v>286</v>
      </c>
      <c r="C38" s="49">
        <v>59</v>
      </c>
      <c r="D38" s="50" t="s">
        <v>287</v>
      </c>
      <c r="E38" s="49" t="s">
        <v>288</v>
      </c>
      <c r="F38" s="49"/>
      <c r="G38" s="49"/>
    </row>
    <row r="39" spans="1:7" ht="48" thickBot="1">
      <c r="A39" s="48"/>
      <c r="B39" s="49" t="s">
        <v>289</v>
      </c>
      <c r="C39" s="49">
        <v>59</v>
      </c>
      <c r="D39" s="50" t="s">
        <v>290</v>
      </c>
      <c r="E39" s="49"/>
      <c r="F39" s="49" t="s">
        <v>206</v>
      </c>
      <c r="G39" s="49"/>
    </row>
    <row r="40" spans="1:7" ht="63.75" thickBot="1">
      <c r="A40" s="48" t="s">
        <v>291</v>
      </c>
      <c r="B40" s="49" t="s">
        <v>292</v>
      </c>
      <c r="C40" s="49">
        <v>60</v>
      </c>
      <c r="D40" s="50" t="s">
        <v>293</v>
      </c>
      <c r="E40" s="49"/>
      <c r="F40" s="49"/>
      <c r="G40" s="49" t="s">
        <v>206</v>
      </c>
    </row>
    <row r="41" spans="1:7" ht="48" thickBot="1">
      <c r="A41" s="48" t="s">
        <v>294</v>
      </c>
      <c r="B41" s="49" t="s">
        <v>295</v>
      </c>
      <c r="C41" s="49">
        <v>61</v>
      </c>
      <c r="D41" s="50" t="s">
        <v>296</v>
      </c>
      <c r="E41" s="49" t="s">
        <v>206</v>
      </c>
      <c r="F41" s="49"/>
      <c r="G41" s="49"/>
    </row>
    <row r="42" spans="1:7" ht="32.25" thickBot="1">
      <c r="A42" s="48"/>
      <c r="B42" s="49" t="s">
        <v>297</v>
      </c>
      <c r="C42" s="49">
        <v>62</v>
      </c>
      <c r="D42" s="50" t="s">
        <v>298</v>
      </c>
      <c r="E42" s="49" t="s">
        <v>206</v>
      </c>
      <c r="F42" s="49"/>
      <c r="G42" s="49"/>
    </row>
    <row r="43" spans="1:7" ht="32.25" thickBot="1">
      <c r="A43" s="48"/>
      <c r="B43" s="49" t="s">
        <v>299</v>
      </c>
      <c r="C43" s="49">
        <v>62</v>
      </c>
      <c r="D43" s="50" t="s">
        <v>300</v>
      </c>
      <c r="E43" s="49" t="s">
        <v>206</v>
      </c>
      <c r="F43" s="49"/>
      <c r="G43" s="49"/>
    </row>
    <row r="44" spans="1:7" ht="32.25" thickBot="1">
      <c r="A44" s="48" t="s">
        <v>301</v>
      </c>
      <c r="B44" s="49">
        <v>32</v>
      </c>
      <c r="C44" s="49">
        <v>64</v>
      </c>
      <c r="D44" s="50" t="s">
        <v>302</v>
      </c>
      <c r="E44" s="49"/>
      <c r="F44" s="49" t="s">
        <v>206</v>
      </c>
      <c r="G44" s="49"/>
    </row>
    <row r="45" spans="1:7" ht="32.25" thickBot="1">
      <c r="A45" s="48" t="s">
        <v>303</v>
      </c>
      <c r="B45" s="49">
        <v>33</v>
      </c>
      <c r="C45" s="49">
        <v>64</v>
      </c>
      <c r="D45" s="50" t="s">
        <v>304</v>
      </c>
      <c r="E45" s="49" t="s">
        <v>206</v>
      </c>
      <c r="F45" s="49"/>
      <c r="G45" s="49"/>
    </row>
    <row r="46" spans="1:7" ht="79.5" thickBot="1">
      <c r="A46" s="48" t="s">
        <v>305</v>
      </c>
      <c r="B46" s="49" t="s">
        <v>306</v>
      </c>
      <c r="C46" s="49">
        <v>65</v>
      </c>
      <c r="D46" s="50" t="s">
        <v>307</v>
      </c>
      <c r="E46" s="49" t="s">
        <v>206</v>
      </c>
      <c r="F46" s="49"/>
      <c r="G46" s="49"/>
    </row>
    <row r="47" spans="1:7" ht="48" thickBot="1">
      <c r="A47" s="48"/>
      <c r="B47" s="49" t="s">
        <v>308</v>
      </c>
      <c r="C47" s="49">
        <v>65</v>
      </c>
      <c r="D47" s="50" t="s">
        <v>309</v>
      </c>
      <c r="E47" s="49" t="s">
        <v>206</v>
      </c>
      <c r="F47" s="49"/>
      <c r="G47" s="49"/>
    </row>
    <row r="48" spans="1:7" ht="63.75" thickBot="1">
      <c r="A48" s="48"/>
      <c r="B48" s="49" t="s">
        <v>310</v>
      </c>
      <c r="C48" s="49">
        <v>65</v>
      </c>
      <c r="D48" s="50" t="s">
        <v>311</v>
      </c>
      <c r="E48" s="49"/>
      <c r="F48" s="49" t="s">
        <v>206</v>
      </c>
      <c r="G48" s="49"/>
    </row>
    <row r="49" spans="1:7" ht="95.25" thickBot="1">
      <c r="A49" s="48" t="s">
        <v>312</v>
      </c>
      <c r="B49" s="49" t="s">
        <v>313</v>
      </c>
      <c r="C49" s="49">
        <v>68</v>
      </c>
      <c r="D49" s="50" t="s">
        <v>314</v>
      </c>
      <c r="E49" s="49"/>
      <c r="F49" s="49" t="s">
        <v>206</v>
      </c>
      <c r="G49" s="49"/>
    </row>
    <row r="50" spans="1:7" ht="32.25" thickBot="1">
      <c r="A50" s="48" t="s">
        <v>315</v>
      </c>
      <c r="B50" s="49" t="s">
        <v>316</v>
      </c>
      <c r="C50" s="49">
        <v>71</v>
      </c>
      <c r="D50" s="50" t="s">
        <v>317</v>
      </c>
      <c r="E50" s="49"/>
      <c r="F50" s="49" t="s">
        <v>206</v>
      </c>
      <c r="G50" s="49"/>
    </row>
    <row r="51" spans="1:7" ht="32.25" thickBot="1">
      <c r="A51" s="48" t="s">
        <v>318</v>
      </c>
      <c r="B51" s="49">
        <v>39</v>
      </c>
      <c r="C51" s="49">
        <v>72</v>
      </c>
      <c r="D51" s="50" t="s">
        <v>319</v>
      </c>
      <c r="E51" s="49" t="s">
        <v>206</v>
      </c>
      <c r="F51" s="49"/>
      <c r="G51" s="49"/>
    </row>
  </sheetData>
  <sheetProtection algorithmName="SHA-512" hashValue="rm4ReGQEsmqo7ibvydZs0zyV4r2wCSq5lGaCXSLwVeRtD3k9indfaD0b+E47nEWwd75kE3cJYOyONXwDd1OngA==" saltValue="/mnzcaoCp2MoZAdFHhiJwA==" spinCount="100000" sheet="1" objects="1" scenarios="1"/>
  <mergeCells count="2">
    <mergeCell ref="A1:G1"/>
    <mergeCell ref="A3:G3"/>
  </mergeCells>
  <hyperlinks>
    <hyperlink ref="D2" r:id="rId1" xr:uid="{29BF0FEE-7B80-4D2B-BE6D-2D19825D5B94}"/>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B0516-3C58-4FB0-9896-85F5AFA9FF1A}">
  <sheetPr codeName="Sheet24">
    <tabColor theme="0" tint="-0.34998626667073579"/>
  </sheetPr>
  <dimension ref="B3:T26"/>
  <sheetViews>
    <sheetView workbookViewId="0">
      <selection activeCell="Q32" sqref="Q32"/>
    </sheetView>
  </sheetViews>
  <sheetFormatPr defaultRowHeight="15"/>
  <sheetData>
    <row r="3" spans="2:20">
      <c r="B3" s="55" t="s">
        <v>320</v>
      </c>
      <c r="C3" s="56" t="s">
        <v>321</v>
      </c>
    </row>
    <row r="4" spans="2:20">
      <c r="B4" s="55" t="s">
        <v>322</v>
      </c>
      <c r="C4" s="56" t="s">
        <v>323</v>
      </c>
    </row>
    <row r="5" spans="2:20">
      <c r="B5" s="55"/>
      <c r="C5" s="56"/>
    </row>
    <row r="7" spans="2:20" ht="15.75" thickBot="1">
      <c r="C7" s="57" t="s">
        <v>324</v>
      </c>
    </row>
    <row r="8" spans="2:20" ht="60.75" thickBot="1">
      <c r="C8" s="58" t="s">
        <v>325</v>
      </c>
      <c r="D8" s="59" t="s">
        <v>326</v>
      </c>
      <c r="E8" s="59" t="s">
        <v>327</v>
      </c>
      <c r="F8" s="59" t="s">
        <v>328</v>
      </c>
      <c r="G8" s="59" t="s">
        <v>329</v>
      </c>
      <c r="H8" s="59" t="s">
        <v>330</v>
      </c>
      <c r="I8" s="59" t="s">
        <v>331</v>
      </c>
      <c r="J8" s="59" t="s">
        <v>332</v>
      </c>
      <c r="K8" s="59" t="s">
        <v>333</v>
      </c>
      <c r="L8" s="59" t="s">
        <v>334</v>
      </c>
      <c r="M8" s="53" t="s">
        <v>335</v>
      </c>
      <c r="N8" s="53" t="s">
        <v>336</v>
      </c>
      <c r="O8" s="53" t="s">
        <v>337</v>
      </c>
      <c r="P8" s="53" t="s">
        <v>338</v>
      </c>
      <c r="Q8" s="53" t="s">
        <v>339</v>
      </c>
      <c r="R8" s="53" t="s">
        <v>340</v>
      </c>
      <c r="S8" s="53" t="s">
        <v>341</v>
      </c>
      <c r="T8" s="54" t="s">
        <v>342</v>
      </c>
    </row>
    <row r="9" spans="2:20">
      <c r="C9" s="52">
        <v>1</v>
      </c>
      <c r="D9" s="52">
        <v>400</v>
      </c>
      <c r="E9" s="52">
        <v>100000</v>
      </c>
      <c r="F9" s="60">
        <v>2467.7335038059832</v>
      </c>
      <c r="G9" s="61">
        <v>0.12051058895207853</v>
      </c>
      <c r="H9" s="60">
        <v>200</v>
      </c>
      <c r="I9" s="61">
        <v>1.2120990721925231E-2</v>
      </c>
      <c r="J9" s="60">
        <v>3145.9548750765962</v>
      </c>
      <c r="K9" s="61">
        <v>0.15423076136588021</v>
      </c>
      <c r="L9" s="61">
        <v>4.2143606084126532E-2</v>
      </c>
      <c r="M9" s="61">
        <v>1.7241379310344827E-2</v>
      </c>
      <c r="N9" s="61">
        <v>3.9968652037617555E-2</v>
      </c>
      <c r="O9" s="61">
        <v>3.4482758620689655E-2</v>
      </c>
      <c r="P9" s="61">
        <v>3.4482758620689655E-2</v>
      </c>
      <c r="Q9" s="61">
        <v>0.16065830721003135</v>
      </c>
      <c r="R9" s="61">
        <v>0.43965517241379309</v>
      </c>
      <c r="S9" s="61">
        <v>0.2280564263322884</v>
      </c>
      <c r="T9" s="61">
        <v>4.5454545454545456E-2</v>
      </c>
    </row>
    <row r="10" spans="2:20">
      <c r="C10" s="52">
        <v>2</v>
      </c>
      <c r="D10" s="52">
        <v>100</v>
      </c>
      <c r="E10" s="52">
        <v>399</v>
      </c>
      <c r="F10" s="60">
        <v>1550</v>
      </c>
      <c r="G10" s="61">
        <v>0.1179527539781777</v>
      </c>
      <c r="H10" s="60">
        <v>350</v>
      </c>
      <c r="I10" s="61">
        <v>4.1693999141740025E-2</v>
      </c>
      <c r="J10" s="60">
        <v>2000</v>
      </c>
      <c r="K10" s="61">
        <v>0.15423076136588021</v>
      </c>
      <c r="L10" s="61">
        <v>6.4500000000000002E-2</v>
      </c>
      <c r="M10" s="61">
        <v>0</v>
      </c>
      <c r="N10" s="61">
        <v>0</v>
      </c>
      <c r="O10" s="61">
        <v>0</v>
      </c>
      <c r="P10" s="61">
        <v>0</v>
      </c>
      <c r="Q10" s="61">
        <v>0.22317460317460314</v>
      </c>
      <c r="R10" s="61">
        <v>0.22222222222222221</v>
      </c>
      <c r="S10" s="61">
        <v>0.28380952380952384</v>
      </c>
      <c r="T10" s="61">
        <v>0.27079365079365081</v>
      </c>
    </row>
    <row r="11" spans="2:20">
      <c r="C11" s="52">
        <v>3</v>
      </c>
      <c r="D11" s="52">
        <v>25</v>
      </c>
      <c r="E11" s="52">
        <v>99</v>
      </c>
      <c r="F11" s="60">
        <v>1223.3477662840028</v>
      </c>
      <c r="G11" s="61">
        <v>0.11788207387881688</v>
      </c>
      <c r="H11" s="60">
        <v>500</v>
      </c>
      <c r="I11" s="61">
        <v>6.519428005418948E-2</v>
      </c>
      <c r="J11" s="60">
        <v>1522.5065692417284</v>
      </c>
      <c r="K11" s="61">
        <v>0.14535013007778755</v>
      </c>
      <c r="L11" s="61">
        <v>8.0990975878268048E-2</v>
      </c>
      <c r="M11" s="61">
        <v>0</v>
      </c>
      <c r="N11" s="61">
        <v>0</v>
      </c>
      <c r="O11" s="61">
        <v>0</v>
      </c>
      <c r="P11" s="61">
        <v>0</v>
      </c>
      <c r="Q11" s="61">
        <v>0.125</v>
      </c>
      <c r="R11" s="61">
        <v>0.22222222222222221</v>
      </c>
      <c r="S11" s="61">
        <v>0.1111111111111111</v>
      </c>
      <c r="T11" s="61">
        <v>0.54166666666666663</v>
      </c>
    </row>
    <row r="12" spans="2:20">
      <c r="C12" s="52">
        <v>4</v>
      </c>
      <c r="D12" s="52">
        <v>10</v>
      </c>
      <c r="E12" s="52">
        <v>24</v>
      </c>
      <c r="F12" s="60">
        <v>810.86418560606057</v>
      </c>
      <c r="G12" s="61">
        <v>0.12122971619068959</v>
      </c>
      <c r="H12" s="60">
        <v>650</v>
      </c>
      <c r="I12" s="61">
        <v>0.08</v>
      </c>
      <c r="J12" s="60">
        <v>1039.9936515151514</v>
      </c>
      <c r="K12" s="61">
        <v>0.14956476827315718</v>
      </c>
      <c r="L12" s="61">
        <v>0.15492424242424244</v>
      </c>
      <c r="M12" s="61">
        <v>0</v>
      </c>
      <c r="N12" s="61">
        <v>0</v>
      </c>
      <c r="O12" s="61">
        <v>0</v>
      </c>
      <c r="P12" s="61">
        <v>0</v>
      </c>
      <c r="Q12" s="61">
        <v>0</v>
      </c>
      <c r="R12" s="61">
        <v>0</v>
      </c>
      <c r="S12" s="61">
        <v>0.2</v>
      </c>
      <c r="T12" s="61">
        <v>0.8</v>
      </c>
    </row>
    <row r="13" spans="2:20">
      <c r="C13" s="52">
        <v>5</v>
      </c>
      <c r="D13" s="52">
        <v>1</v>
      </c>
      <c r="E13" s="52">
        <v>9</v>
      </c>
      <c r="F13" s="60">
        <v>463.31333333333333</v>
      </c>
      <c r="G13" s="61">
        <v>4.8056683534649834E-2</v>
      </c>
      <c r="H13" s="60">
        <v>815.95085714285722</v>
      </c>
      <c r="I13" s="61">
        <v>8.6640054946108574E-2</v>
      </c>
      <c r="J13" s="60">
        <v>500</v>
      </c>
      <c r="K13" s="61">
        <v>4.9853250509048513E-2</v>
      </c>
      <c r="L13" s="61"/>
      <c r="M13" s="61">
        <v>0</v>
      </c>
      <c r="N13" s="61">
        <v>0</v>
      </c>
      <c r="O13" s="61">
        <v>0</v>
      </c>
      <c r="P13" s="61">
        <v>0</v>
      </c>
      <c r="Q13" s="61">
        <v>0</v>
      </c>
      <c r="R13" s="61">
        <v>0</v>
      </c>
      <c r="S13" s="61">
        <v>0.2</v>
      </c>
      <c r="T13" s="61">
        <v>0.8</v>
      </c>
    </row>
    <row r="17" spans="3:16" ht="15.75" thickBot="1">
      <c r="C17" s="57" t="s">
        <v>343</v>
      </c>
    </row>
    <row r="18" spans="3:16" ht="15.75" thickBot="1">
      <c r="C18" s="58" t="s">
        <v>344</v>
      </c>
      <c r="D18" s="59" t="s">
        <v>345</v>
      </c>
      <c r="E18" s="59" t="s">
        <v>346</v>
      </c>
      <c r="F18" s="59" t="s">
        <v>347</v>
      </c>
      <c r="G18" s="59" t="s">
        <v>348</v>
      </c>
      <c r="H18" s="59" t="s">
        <v>349</v>
      </c>
      <c r="I18" s="59" t="s">
        <v>350</v>
      </c>
      <c r="J18" s="59" t="s">
        <v>351</v>
      </c>
      <c r="K18" s="59" t="s">
        <v>352</v>
      </c>
      <c r="L18" s="59" t="s">
        <v>353</v>
      </c>
      <c r="M18" s="59" t="s">
        <v>354</v>
      </c>
      <c r="N18" s="59" t="s">
        <v>355</v>
      </c>
      <c r="O18" s="59" t="s">
        <v>356</v>
      </c>
      <c r="P18" s="62" t="s">
        <v>357</v>
      </c>
    </row>
    <row r="19" spans="3:16">
      <c r="C19" s="63">
        <v>2017</v>
      </c>
      <c r="D19" s="64">
        <v>2.5</v>
      </c>
      <c r="E19" s="64">
        <v>2.7</v>
      </c>
      <c r="F19" s="64">
        <v>2.4</v>
      </c>
      <c r="G19" s="64">
        <v>2.2000000000000002</v>
      </c>
      <c r="H19" s="64">
        <v>1.9</v>
      </c>
      <c r="I19" s="64">
        <v>1.6</v>
      </c>
      <c r="J19" s="64">
        <v>1.7</v>
      </c>
      <c r="K19" s="64">
        <v>1.9</v>
      </c>
      <c r="L19" s="64">
        <v>2.2000000000000002</v>
      </c>
      <c r="M19" s="64">
        <v>2</v>
      </c>
      <c r="N19" s="64">
        <v>2.2000000000000002</v>
      </c>
      <c r="O19" s="64"/>
      <c r="P19" s="65">
        <v>2.1181818181818177</v>
      </c>
    </row>
    <row r="20" spans="3:16">
      <c r="C20" s="66">
        <v>2016</v>
      </c>
      <c r="D20" s="67">
        <v>1.4</v>
      </c>
      <c r="E20" s="67">
        <v>1</v>
      </c>
      <c r="F20" s="67">
        <v>0.9</v>
      </c>
      <c r="G20" s="67">
        <v>1.1000000000000001</v>
      </c>
      <c r="H20" s="67">
        <v>1</v>
      </c>
      <c r="I20" s="67">
        <v>1</v>
      </c>
      <c r="J20" s="67">
        <v>0.8</v>
      </c>
      <c r="K20" s="67">
        <v>1.1000000000000001</v>
      </c>
      <c r="L20" s="67">
        <v>1.5</v>
      </c>
      <c r="M20" s="67">
        <v>1.6</v>
      </c>
      <c r="N20" s="67">
        <v>1.7</v>
      </c>
      <c r="O20" s="67">
        <v>2.1</v>
      </c>
      <c r="P20" s="67">
        <v>1.3</v>
      </c>
    </row>
    <row r="21" spans="3:16">
      <c r="C21" s="63">
        <v>2015</v>
      </c>
      <c r="D21" s="64">
        <v>-0.1</v>
      </c>
      <c r="E21" s="64">
        <v>0</v>
      </c>
      <c r="F21" s="64">
        <v>-0.1</v>
      </c>
      <c r="G21" s="64">
        <v>-0.2</v>
      </c>
      <c r="H21" s="64">
        <v>0</v>
      </c>
      <c r="I21" s="64">
        <v>0.1</v>
      </c>
      <c r="J21" s="64">
        <v>0.2</v>
      </c>
      <c r="K21" s="64">
        <v>0.2</v>
      </c>
      <c r="L21" s="64">
        <v>0</v>
      </c>
      <c r="M21" s="64">
        <v>0.2</v>
      </c>
      <c r="N21" s="64">
        <v>0.5</v>
      </c>
      <c r="O21" s="64">
        <v>0.7</v>
      </c>
      <c r="P21" s="64">
        <v>0.1</v>
      </c>
    </row>
    <row r="22" spans="3:16">
      <c r="C22" s="66">
        <v>2014</v>
      </c>
      <c r="D22" s="67">
        <v>1.6</v>
      </c>
      <c r="E22" s="67">
        <v>1.1000000000000001</v>
      </c>
      <c r="F22" s="67">
        <v>1.5</v>
      </c>
      <c r="G22" s="67">
        <v>2</v>
      </c>
      <c r="H22" s="67">
        <v>2.1</v>
      </c>
      <c r="I22" s="67">
        <v>2.1</v>
      </c>
      <c r="J22" s="67">
        <v>2</v>
      </c>
      <c r="K22" s="67">
        <v>1.7</v>
      </c>
      <c r="L22" s="67">
        <v>1.7</v>
      </c>
      <c r="M22" s="67">
        <v>1.7</v>
      </c>
      <c r="N22" s="67">
        <v>1.3</v>
      </c>
      <c r="O22" s="67">
        <v>0.8</v>
      </c>
      <c r="P22" s="67">
        <v>1.6</v>
      </c>
    </row>
    <row r="23" spans="3:16">
      <c r="C23" s="63">
        <v>2013</v>
      </c>
      <c r="D23" s="64">
        <v>1.6</v>
      </c>
      <c r="E23" s="64">
        <v>2</v>
      </c>
      <c r="F23" s="64">
        <v>1.5</v>
      </c>
      <c r="G23" s="64">
        <v>1.1000000000000001</v>
      </c>
      <c r="H23" s="64">
        <v>1.4</v>
      </c>
      <c r="I23" s="64">
        <v>1.8</v>
      </c>
      <c r="J23" s="64">
        <v>2</v>
      </c>
      <c r="K23" s="64">
        <v>1.5</v>
      </c>
      <c r="L23" s="64">
        <v>1.2</v>
      </c>
      <c r="M23" s="64">
        <v>1</v>
      </c>
      <c r="N23" s="64">
        <v>1.2</v>
      </c>
      <c r="O23" s="64">
        <v>1.5</v>
      </c>
      <c r="P23" s="64">
        <v>1.5</v>
      </c>
    </row>
    <row r="24" spans="3:16">
      <c r="C24" s="66">
        <v>2012</v>
      </c>
      <c r="D24" s="67">
        <v>2.9</v>
      </c>
      <c r="E24" s="67">
        <v>2.9</v>
      </c>
      <c r="F24" s="67">
        <v>2.7</v>
      </c>
      <c r="G24" s="67">
        <v>2.2999999999999998</v>
      </c>
      <c r="H24" s="67">
        <v>1.7</v>
      </c>
      <c r="I24" s="67">
        <v>1.7</v>
      </c>
      <c r="J24" s="67">
        <v>1.4</v>
      </c>
      <c r="K24" s="67">
        <v>1.7</v>
      </c>
      <c r="L24" s="67">
        <v>2</v>
      </c>
      <c r="M24" s="67">
        <v>2.2000000000000002</v>
      </c>
      <c r="N24" s="67">
        <v>1.8</v>
      </c>
      <c r="O24" s="67">
        <v>1.7</v>
      </c>
      <c r="P24" s="67">
        <v>2.1</v>
      </c>
    </row>
    <row r="26" spans="3:16" ht="15.75" thickBot="1">
      <c r="O26" s="68" t="s">
        <v>358</v>
      </c>
      <c r="P26" s="69">
        <v>1.4530303030303032E-2</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80DB7-CA46-4AB6-B331-372D0BD2D234}">
  <sheetPr codeName="Sheet25"/>
  <dimension ref="B1:V52"/>
  <sheetViews>
    <sheetView workbookViewId="0">
      <selection activeCell="U31" sqref="U31"/>
    </sheetView>
  </sheetViews>
  <sheetFormatPr defaultRowHeight="15"/>
  <sheetData>
    <row r="1" spans="2:16" ht="15.75" thickBot="1"/>
    <row r="2" spans="2:16" ht="15.75">
      <c r="B2" s="1592" t="s">
        <v>3</v>
      </c>
      <c r="C2" s="1593"/>
      <c r="D2" s="1593"/>
      <c r="E2" s="1593"/>
      <c r="F2" s="1593"/>
      <c r="G2" s="1593"/>
      <c r="H2" s="1593"/>
      <c r="I2" s="1593"/>
      <c r="J2" s="905"/>
      <c r="K2" s="905"/>
      <c r="L2" s="905"/>
      <c r="M2" s="905"/>
      <c r="N2" s="905"/>
      <c r="O2" s="905"/>
      <c r="P2" s="906"/>
    </row>
    <row r="3" spans="2:16" ht="15.75">
      <c r="B3" s="1594" t="s">
        <v>4</v>
      </c>
      <c r="C3" s="1595"/>
      <c r="D3" s="1595"/>
      <c r="E3" s="1595"/>
      <c r="F3" s="1595"/>
      <c r="G3" s="1595"/>
      <c r="H3" s="1595"/>
      <c r="I3" s="1595"/>
      <c r="J3" s="908"/>
      <c r="K3" s="908"/>
      <c r="L3" s="908"/>
      <c r="M3" s="908"/>
      <c r="N3" s="908"/>
      <c r="O3" s="908"/>
      <c r="P3" s="909"/>
    </row>
    <row r="4" spans="2:16" ht="15.75">
      <c r="B4" s="1594" t="s">
        <v>5</v>
      </c>
      <c r="C4" s="1595"/>
      <c r="D4" s="1595"/>
      <c r="E4" s="1595"/>
      <c r="F4" s="1595"/>
      <c r="G4" s="1595"/>
      <c r="H4" s="1595"/>
      <c r="I4" s="1595"/>
      <c r="J4" s="908"/>
      <c r="K4" s="908"/>
      <c r="L4" s="908"/>
      <c r="M4" s="908"/>
      <c r="N4" s="908"/>
      <c r="O4" s="908"/>
      <c r="P4" s="909"/>
    </row>
    <row r="5" spans="2:16" ht="15.75">
      <c r="B5" s="1596" t="s">
        <v>359</v>
      </c>
      <c r="C5" s="1597"/>
      <c r="D5" s="1597"/>
      <c r="E5" s="1597"/>
      <c r="F5" s="1597"/>
      <c r="G5" s="1597"/>
      <c r="H5" s="1597"/>
      <c r="I5" s="1597"/>
      <c r="J5" s="1598"/>
      <c r="K5" s="1598"/>
      <c r="L5" s="1598"/>
      <c r="M5" s="1598"/>
      <c r="N5" s="1598"/>
      <c r="O5" s="1598"/>
      <c r="P5" s="1599"/>
    </row>
    <row r="6" spans="2:16" ht="16.5" thickBot="1">
      <c r="B6" s="1600" t="s">
        <v>34</v>
      </c>
      <c r="C6" s="1601"/>
      <c r="D6" s="1601"/>
      <c r="E6" s="1601"/>
      <c r="F6" s="1601"/>
      <c r="G6" s="1601"/>
      <c r="H6" s="1601"/>
      <c r="I6" s="1601"/>
      <c r="J6" s="911"/>
      <c r="K6" s="911"/>
      <c r="L6" s="911"/>
      <c r="M6" s="911"/>
      <c r="N6" s="911"/>
      <c r="O6" s="911"/>
      <c r="P6" s="912"/>
    </row>
    <row r="7" spans="2:16" ht="15.75" thickBot="1"/>
    <row r="8" spans="2:16" ht="15.75" thickBot="1">
      <c r="B8" s="1604" t="s">
        <v>360</v>
      </c>
      <c r="C8" s="1605"/>
      <c r="D8" s="1605"/>
      <c r="E8" s="1605"/>
      <c r="F8" s="1605"/>
      <c r="G8" s="1605"/>
      <c r="H8" s="1605"/>
      <c r="I8" s="1605"/>
      <c r="J8" s="1605"/>
      <c r="K8" s="1605"/>
      <c r="L8" s="1605"/>
      <c r="M8" s="1605"/>
      <c r="N8" s="1605"/>
      <c r="O8" s="1605"/>
      <c r="P8" s="1606"/>
    </row>
    <row r="10" spans="2:16" ht="15.75">
      <c r="B10" s="100" t="s">
        <v>361</v>
      </c>
      <c r="C10" s="101"/>
      <c r="D10" s="1130" t="s">
        <v>362</v>
      </c>
      <c r="E10" s="1607"/>
      <c r="F10" s="1607"/>
      <c r="G10" s="1607"/>
      <c r="H10" s="1607"/>
      <c r="I10" s="1607"/>
      <c r="J10" s="1607"/>
      <c r="K10" s="1607"/>
      <c r="L10" s="1607"/>
      <c r="M10" s="1607"/>
      <c r="N10" s="1607"/>
      <c r="O10" s="1607"/>
      <c r="P10" s="1607"/>
    </row>
    <row r="11" spans="2:16">
      <c r="B11" s="101"/>
      <c r="C11" s="101"/>
      <c r="D11" s="1607"/>
      <c r="E11" s="1607"/>
      <c r="F11" s="1607"/>
      <c r="G11" s="1607"/>
      <c r="H11" s="1607"/>
      <c r="I11" s="1607"/>
      <c r="J11" s="1607"/>
      <c r="K11" s="1607"/>
      <c r="L11" s="1607"/>
      <c r="M11" s="1607"/>
      <c r="N11" s="1607"/>
      <c r="O11" s="1607"/>
      <c r="P11" s="1607"/>
    </row>
    <row r="12" spans="2:16">
      <c r="B12" s="101"/>
      <c r="C12" s="101"/>
      <c r="D12" s="1607"/>
      <c r="E12" s="1607"/>
      <c r="F12" s="1607"/>
      <c r="G12" s="1607"/>
      <c r="H12" s="1607"/>
      <c r="I12" s="1607"/>
      <c r="J12" s="1607"/>
      <c r="K12" s="1607"/>
      <c r="L12" s="1607"/>
      <c r="M12" s="1607"/>
      <c r="N12" s="1607"/>
      <c r="O12" s="1607"/>
      <c r="P12" s="1607"/>
    </row>
    <row r="13" spans="2:16">
      <c r="B13" s="101"/>
      <c r="C13" s="101"/>
      <c r="D13" s="1607"/>
      <c r="E13" s="1607"/>
      <c r="F13" s="1607"/>
      <c r="G13" s="1607"/>
      <c r="H13" s="1607"/>
      <c r="I13" s="1607"/>
      <c r="J13" s="1607"/>
      <c r="K13" s="1607"/>
      <c r="L13" s="1607"/>
      <c r="M13" s="1607"/>
      <c r="N13" s="1607"/>
      <c r="O13" s="1607"/>
      <c r="P13" s="1607"/>
    </row>
    <row r="14" spans="2:16">
      <c r="B14" s="101"/>
      <c r="C14" s="101"/>
      <c r="D14" s="1073"/>
      <c r="E14" s="1073"/>
      <c r="F14" s="1073"/>
      <c r="G14" s="1073"/>
      <c r="H14" s="1073"/>
      <c r="I14" s="1073"/>
      <c r="J14" s="1073"/>
      <c r="K14" s="1073"/>
      <c r="L14" s="1073"/>
      <c r="M14" s="1073"/>
      <c r="N14" s="1073"/>
      <c r="O14" s="1073"/>
      <c r="P14" s="1073"/>
    </row>
    <row r="15" spans="2:16">
      <c r="B15" s="101"/>
      <c r="C15" s="101"/>
      <c r="D15" s="89"/>
      <c r="E15" s="89"/>
      <c r="F15" s="89"/>
      <c r="G15" s="89"/>
      <c r="H15" s="89"/>
      <c r="I15" s="89"/>
      <c r="J15" s="89"/>
      <c r="K15" s="89"/>
      <c r="L15" s="89"/>
      <c r="M15" s="89"/>
      <c r="N15" s="89"/>
      <c r="O15" s="89"/>
      <c r="P15" s="89"/>
    </row>
    <row r="16" spans="2:16" ht="15.75">
      <c r="B16" s="101" t="s">
        <v>363</v>
      </c>
      <c r="D16" s="1130" t="s">
        <v>364</v>
      </c>
      <c r="E16" s="1130"/>
      <c r="F16" s="1130"/>
      <c r="G16" s="1130"/>
      <c r="H16" s="1130"/>
      <c r="I16" s="1130"/>
      <c r="J16" s="1130"/>
      <c r="K16" s="1130"/>
      <c r="L16" s="1130"/>
      <c r="M16" s="1130"/>
      <c r="N16" s="1130"/>
      <c r="O16" s="1130"/>
      <c r="P16" s="1130"/>
    </row>
    <row r="17" spans="2:22">
      <c r="B17" s="78"/>
      <c r="C17" s="101"/>
      <c r="D17" s="1130"/>
      <c r="E17" s="1130"/>
      <c r="F17" s="1130"/>
      <c r="G17" s="1130"/>
      <c r="H17" s="1130"/>
      <c r="I17" s="1130"/>
      <c r="J17" s="1130"/>
      <c r="K17" s="1130"/>
      <c r="L17" s="1130"/>
      <c r="M17" s="1130"/>
      <c r="N17" s="1130"/>
      <c r="O17" s="1130"/>
      <c r="P17" s="1130"/>
    </row>
    <row r="18" spans="2:22">
      <c r="B18" s="101"/>
      <c r="C18" s="101"/>
      <c r="D18" s="1608"/>
      <c r="E18" s="1608"/>
      <c r="F18" s="1608"/>
      <c r="G18" s="1608"/>
      <c r="H18" s="1608"/>
      <c r="I18" s="1608"/>
      <c r="J18" s="1608"/>
      <c r="K18" s="1608"/>
      <c r="L18" s="1608"/>
      <c r="M18" s="1608"/>
      <c r="N18" s="1608"/>
      <c r="O18" s="1608"/>
      <c r="P18" s="1608"/>
    </row>
    <row r="19" spans="2:22" ht="15.75" thickBot="1">
      <c r="B19" s="89"/>
      <c r="C19" s="89"/>
      <c r="D19" s="89"/>
      <c r="E19" s="89"/>
      <c r="F19" s="89"/>
      <c r="G19" s="89"/>
      <c r="H19" s="89"/>
      <c r="I19" s="89"/>
      <c r="J19" s="89"/>
      <c r="K19" s="89"/>
      <c r="L19" s="89"/>
      <c r="M19" s="89"/>
      <c r="N19" s="89"/>
      <c r="O19" s="89"/>
      <c r="P19" s="89"/>
    </row>
    <row r="20" spans="2:22">
      <c r="B20" s="99"/>
      <c r="C20" s="90"/>
      <c r="D20" s="90"/>
      <c r="E20" s="90"/>
      <c r="F20" s="90"/>
      <c r="G20" s="90"/>
      <c r="H20" s="90"/>
      <c r="I20" s="90"/>
      <c r="J20" s="90"/>
      <c r="K20" s="90"/>
      <c r="L20" s="90"/>
      <c r="M20" s="90"/>
      <c r="N20" s="90"/>
      <c r="O20" s="90"/>
      <c r="P20" s="91"/>
    </row>
    <row r="21" spans="2:22">
      <c r="B21" s="79" t="s">
        <v>325</v>
      </c>
      <c r="H21" s="52">
        <v>5</v>
      </c>
      <c r="P21" s="70"/>
    </row>
    <row r="22" spans="2:22">
      <c r="B22" s="79"/>
      <c r="H22" s="52"/>
      <c r="P22" s="70"/>
    </row>
    <row r="23" spans="2:22">
      <c r="B23" s="79" t="s">
        <v>365</v>
      </c>
      <c r="C23" s="74"/>
      <c r="D23" s="74"/>
      <c r="H23" s="95"/>
      <c r="I23" s="80"/>
      <c r="P23" s="70"/>
    </row>
    <row r="24" spans="2:22">
      <c r="B24" s="79" t="s">
        <v>366</v>
      </c>
      <c r="H24" s="96"/>
      <c r="I24" s="80"/>
      <c r="P24" s="70"/>
    </row>
    <row r="25" spans="2:22">
      <c r="B25" s="79" t="s">
        <v>367</v>
      </c>
      <c r="H25" s="92"/>
      <c r="I25" s="80"/>
      <c r="P25" s="70"/>
    </row>
    <row r="26" spans="2:22" ht="15.75" thickBot="1">
      <c r="B26" s="79"/>
      <c r="P26" s="70"/>
    </row>
    <row r="27" spans="2:22" ht="15.75" thickBot="1">
      <c r="B27" s="79"/>
      <c r="J27" s="1602" t="s">
        <v>368</v>
      </c>
      <c r="K27" s="1603"/>
      <c r="P27" s="70"/>
    </row>
    <row r="28" spans="2:22" ht="15.75" thickBot="1">
      <c r="B28" s="79"/>
      <c r="H28" s="77" t="s">
        <v>369</v>
      </c>
      <c r="J28" s="77" t="s">
        <v>370</v>
      </c>
      <c r="K28" s="77" t="s">
        <v>371</v>
      </c>
      <c r="M28" s="77" t="s">
        <v>372</v>
      </c>
      <c r="P28" s="70"/>
    </row>
    <row r="29" spans="2:22">
      <c r="B29" s="79" t="s">
        <v>373</v>
      </c>
      <c r="P29" s="70"/>
    </row>
    <row r="30" spans="2:22">
      <c r="B30" s="81" t="s">
        <v>374</v>
      </c>
      <c r="H30" s="82">
        <v>0</v>
      </c>
      <c r="I30" s="80"/>
      <c r="J30" s="97">
        <v>0</v>
      </c>
      <c r="K30" s="93"/>
      <c r="L30" s="60"/>
      <c r="M30" s="60">
        <v>0</v>
      </c>
      <c r="P30" s="70"/>
    </row>
    <row r="31" spans="2:22">
      <c r="B31" s="81" t="s">
        <v>375</v>
      </c>
      <c r="H31" s="82">
        <v>0</v>
      </c>
      <c r="I31" s="80"/>
      <c r="J31" s="97">
        <v>0</v>
      </c>
      <c r="K31" s="93"/>
      <c r="L31" s="60"/>
      <c r="M31" s="60">
        <v>0</v>
      </c>
      <c r="P31" s="70"/>
      <c r="V31" s="75"/>
    </row>
    <row r="32" spans="2:22">
      <c r="B32" s="81" t="s">
        <v>376</v>
      </c>
      <c r="H32" s="82">
        <v>0</v>
      </c>
      <c r="J32" s="97">
        <v>0</v>
      </c>
      <c r="K32" s="93"/>
      <c r="L32" s="60"/>
      <c r="M32" s="60">
        <v>0</v>
      </c>
      <c r="P32" s="70"/>
      <c r="V32" s="75"/>
    </row>
    <row r="33" spans="2:22">
      <c r="B33" s="83" t="s">
        <v>377</v>
      </c>
      <c r="H33" s="84"/>
      <c r="J33" s="98" t="s">
        <v>378</v>
      </c>
      <c r="K33" s="94"/>
      <c r="L33" s="60"/>
      <c r="M33" s="85">
        <v>0</v>
      </c>
      <c r="P33" s="70"/>
      <c r="V33" s="75"/>
    </row>
    <row r="34" spans="2:22">
      <c r="B34" s="83" t="s">
        <v>379</v>
      </c>
      <c r="I34" s="52"/>
      <c r="P34" s="70"/>
      <c r="V34" s="75"/>
    </row>
    <row r="35" spans="2:22">
      <c r="B35" s="86" t="s">
        <v>380</v>
      </c>
      <c r="E35" s="52"/>
      <c r="F35" s="52"/>
      <c r="H35" s="84">
        <v>0</v>
      </c>
      <c r="P35" s="70"/>
    </row>
    <row r="36" spans="2:22">
      <c r="B36" s="86" t="s">
        <v>381</v>
      </c>
      <c r="H36" s="84">
        <v>0</v>
      </c>
      <c r="P36" s="70"/>
    </row>
    <row r="37" spans="2:22">
      <c r="B37" s="86" t="s">
        <v>382</v>
      </c>
      <c r="H37" s="84">
        <v>0</v>
      </c>
      <c r="P37" s="70"/>
    </row>
    <row r="38" spans="2:22">
      <c r="B38" s="86" t="s">
        <v>383</v>
      </c>
      <c r="H38" s="84">
        <v>0</v>
      </c>
      <c r="P38" s="70"/>
    </row>
    <row r="39" spans="2:22">
      <c r="B39" s="86" t="s">
        <v>384</v>
      </c>
      <c r="H39" s="84">
        <v>0</v>
      </c>
      <c r="P39" s="70"/>
    </row>
    <row r="40" spans="2:22">
      <c r="B40" s="86" t="s">
        <v>385</v>
      </c>
      <c r="H40" s="84">
        <v>0</v>
      </c>
      <c r="P40" s="70"/>
    </row>
    <row r="41" spans="2:22">
      <c r="B41" s="86" t="s">
        <v>386</v>
      </c>
      <c r="H41" s="84">
        <v>0</v>
      </c>
      <c r="P41" s="70"/>
    </row>
    <row r="42" spans="2:22">
      <c r="B42" s="86" t="s">
        <v>387</v>
      </c>
      <c r="H42" s="84">
        <v>0</v>
      </c>
      <c r="P42" s="70"/>
    </row>
    <row r="43" spans="2:22" ht="15.75" thickBot="1">
      <c r="B43" s="71"/>
      <c r="P43" s="70"/>
    </row>
    <row r="44" spans="2:22" ht="15.75" thickBot="1">
      <c r="B44" s="87" t="s">
        <v>66</v>
      </c>
      <c r="H44" s="76" t="s">
        <v>388</v>
      </c>
      <c r="I44" s="80" t="s">
        <v>389</v>
      </c>
      <c r="P44" s="70"/>
    </row>
    <row r="45" spans="2:22">
      <c r="B45" s="71"/>
      <c r="P45" s="70"/>
    </row>
    <row r="46" spans="2:22">
      <c r="B46" s="71"/>
      <c r="P46" s="70"/>
    </row>
    <row r="47" spans="2:22">
      <c r="B47" s="71"/>
      <c r="P47" s="70"/>
    </row>
    <row r="48" spans="2:22">
      <c r="B48" s="88" t="s">
        <v>390</v>
      </c>
      <c r="D48" s="1073" t="s">
        <v>391</v>
      </c>
      <c r="E48" s="1073"/>
      <c r="F48" s="1073"/>
      <c r="G48" s="1073"/>
      <c r="H48" s="1073"/>
      <c r="I48" s="1073"/>
      <c r="J48" s="1073"/>
      <c r="K48" s="1073"/>
      <c r="L48" s="1073"/>
      <c r="M48" s="1073"/>
      <c r="N48" s="1073"/>
      <c r="O48" s="1073"/>
      <c r="P48" s="1131"/>
    </row>
    <row r="49" spans="2:16">
      <c r="B49" s="71"/>
      <c r="D49" s="1073"/>
      <c r="E49" s="1073"/>
      <c r="F49" s="1073"/>
      <c r="G49" s="1073"/>
      <c r="H49" s="1073"/>
      <c r="I49" s="1073"/>
      <c r="J49" s="1073"/>
      <c r="K49" s="1073"/>
      <c r="L49" s="1073"/>
      <c r="M49" s="1073"/>
      <c r="N49" s="1073"/>
      <c r="O49" s="1073"/>
      <c r="P49" s="1131"/>
    </row>
    <row r="50" spans="2:16">
      <c r="B50" s="71"/>
      <c r="D50" s="1073"/>
      <c r="E50" s="1073"/>
      <c r="F50" s="1073"/>
      <c r="G50" s="1073"/>
      <c r="H50" s="1073"/>
      <c r="I50" s="1073"/>
      <c r="J50" s="1073"/>
      <c r="K50" s="1073"/>
      <c r="L50" s="1073"/>
      <c r="M50" s="1073"/>
      <c r="N50" s="1073"/>
      <c r="O50" s="1073"/>
      <c r="P50" s="1131"/>
    </row>
    <row r="51" spans="2:16">
      <c r="B51" s="71"/>
      <c r="D51" s="1073"/>
      <c r="E51" s="1073"/>
      <c r="F51" s="1073"/>
      <c r="G51" s="1073"/>
      <c r="H51" s="1073"/>
      <c r="I51" s="1073"/>
      <c r="J51" s="1073"/>
      <c r="K51" s="1073"/>
      <c r="L51" s="1073"/>
      <c r="M51" s="1073"/>
      <c r="N51" s="1073"/>
      <c r="O51" s="1073"/>
      <c r="P51" s="1131"/>
    </row>
    <row r="52" spans="2:16" ht="15.75" thickBot="1">
      <c r="B52" s="73"/>
      <c r="C52" s="72"/>
      <c r="D52" s="1134"/>
      <c r="E52" s="1134"/>
      <c r="F52" s="1134"/>
      <c r="G52" s="1134"/>
      <c r="H52" s="1134"/>
      <c r="I52" s="1134"/>
      <c r="J52" s="1134"/>
      <c r="K52" s="1134"/>
      <c r="L52" s="1134"/>
      <c r="M52" s="1134"/>
      <c r="N52" s="1134"/>
      <c r="O52" s="1134"/>
      <c r="P52" s="1135"/>
    </row>
  </sheetData>
  <mergeCells count="10">
    <mergeCell ref="D48:P52"/>
    <mergeCell ref="B2:P2"/>
    <mergeCell ref="B3:P3"/>
    <mergeCell ref="B4:P4"/>
    <mergeCell ref="B5:P5"/>
    <mergeCell ref="B6:P6"/>
    <mergeCell ref="J27:K27"/>
    <mergeCell ref="B8:P8"/>
    <mergeCell ref="D10:P14"/>
    <mergeCell ref="D16:P18"/>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9075F-5022-447A-BEC0-639DC68D485E}">
  <sheetPr codeName="Sheet26"/>
  <dimension ref="B1:X89"/>
  <sheetViews>
    <sheetView workbookViewId="0">
      <selection activeCell="S35" sqref="S35"/>
    </sheetView>
  </sheetViews>
  <sheetFormatPr defaultRowHeight="15"/>
  <sheetData>
    <row r="1" spans="2:16" ht="15.75" thickBot="1"/>
    <row r="2" spans="2:16" ht="15.75">
      <c r="B2" s="1592" t="s">
        <v>3</v>
      </c>
      <c r="C2" s="1593"/>
      <c r="D2" s="1593"/>
      <c r="E2" s="1593"/>
      <c r="F2" s="1593"/>
      <c r="G2" s="1593"/>
      <c r="H2" s="1593"/>
      <c r="I2" s="1593"/>
      <c r="J2" s="905"/>
      <c r="K2" s="905"/>
      <c r="L2" s="905"/>
      <c r="M2" s="905"/>
      <c r="N2" s="905"/>
      <c r="O2" s="905"/>
      <c r="P2" s="906"/>
    </row>
    <row r="3" spans="2:16" ht="15.75">
      <c r="B3" s="1594" t="s">
        <v>4</v>
      </c>
      <c r="C3" s="1595"/>
      <c r="D3" s="1595"/>
      <c r="E3" s="1595"/>
      <c r="F3" s="1595"/>
      <c r="G3" s="1595"/>
      <c r="H3" s="1595"/>
      <c r="I3" s="1595"/>
      <c r="J3" s="908"/>
      <c r="K3" s="908"/>
      <c r="L3" s="908"/>
      <c r="M3" s="908"/>
      <c r="N3" s="908"/>
      <c r="O3" s="908"/>
      <c r="P3" s="909"/>
    </row>
    <row r="4" spans="2:16" ht="15.75">
      <c r="B4" s="1594" t="s">
        <v>5</v>
      </c>
      <c r="C4" s="1595"/>
      <c r="D4" s="1595"/>
      <c r="E4" s="1595"/>
      <c r="F4" s="1595"/>
      <c r="G4" s="1595"/>
      <c r="H4" s="1595"/>
      <c r="I4" s="1595"/>
      <c r="J4" s="908"/>
      <c r="K4" s="908"/>
      <c r="L4" s="908"/>
      <c r="M4" s="908"/>
      <c r="N4" s="908"/>
      <c r="O4" s="908"/>
      <c r="P4" s="909"/>
    </row>
    <row r="5" spans="2:16" ht="15.75">
      <c r="B5" s="1596" t="s">
        <v>359</v>
      </c>
      <c r="C5" s="1597"/>
      <c r="D5" s="1597"/>
      <c r="E5" s="1597"/>
      <c r="F5" s="1597"/>
      <c r="G5" s="1597"/>
      <c r="H5" s="1597"/>
      <c r="I5" s="1597"/>
      <c r="J5" s="1598"/>
      <c r="K5" s="1598"/>
      <c r="L5" s="1598"/>
      <c r="M5" s="1598"/>
      <c r="N5" s="1598"/>
      <c r="O5" s="1598"/>
      <c r="P5" s="1599"/>
    </row>
    <row r="6" spans="2:16" ht="16.5" thickBot="1">
      <c r="B6" s="1600" t="s">
        <v>34</v>
      </c>
      <c r="C6" s="1601"/>
      <c r="D6" s="1601"/>
      <c r="E6" s="1601"/>
      <c r="F6" s="1601"/>
      <c r="G6" s="1601"/>
      <c r="H6" s="1601"/>
      <c r="I6" s="1601"/>
      <c r="J6" s="911"/>
      <c r="K6" s="911"/>
      <c r="L6" s="911"/>
      <c r="M6" s="911"/>
      <c r="N6" s="911"/>
      <c r="O6" s="911"/>
      <c r="P6" s="912"/>
    </row>
    <row r="7" spans="2:16" ht="15.75" thickBot="1"/>
    <row r="8" spans="2:16" ht="15.75" thickBot="1">
      <c r="B8" s="1604" t="s">
        <v>392</v>
      </c>
      <c r="C8" s="1605"/>
      <c r="D8" s="1605"/>
      <c r="E8" s="1605"/>
      <c r="F8" s="1605"/>
      <c r="G8" s="1605"/>
      <c r="H8" s="1605"/>
      <c r="I8" s="1605"/>
      <c r="J8" s="1605"/>
      <c r="K8" s="1605"/>
      <c r="L8" s="1605"/>
      <c r="M8" s="1605"/>
      <c r="N8" s="1605"/>
      <c r="O8" s="1605"/>
      <c r="P8" s="1606"/>
    </row>
    <row r="10" spans="2:16" ht="15.75">
      <c r="B10" s="100" t="s">
        <v>361</v>
      </c>
      <c r="C10" s="101"/>
      <c r="D10" s="1130" t="s">
        <v>362</v>
      </c>
      <c r="E10" s="1607"/>
      <c r="F10" s="1607"/>
      <c r="G10" s="1607"/>
      <c r="H10" s="1607"/>
      <c r="I10" s="1607"/>
      <c r="J10" s="1607"/>
      <c r="K10" s="1607"/>
      <c r="L10" s="1607"/>
      <c r="M10" s="1607"/>
      <c r="N10" s="1607"/>
      <c r="O10" s="1607"/>
      <c r="P10" s="1607"/>
    </row>
    <row r="11" spans="2:16">
      <c r="B11" s="101"/>
      <c r="C11" s="101"/>
      <c r="D11" s="1607"/>
      <c r="E11" s="1607"/>
      <c r="F11" s="1607"/>
      <c r="G11" s="1607"/>
      <c r="H11" s="1607"/>
      <c r="I11" s="1607"/>
      <c r="J11" s="1607"/>
      <c r="K11" s="1607"/>
      <c r="L11" s="1607"/>
      <c r="M11" s="1607"/>
      <c r="N11" s="1607"/>
      <c r="O11" s="1607"/>
      <c r="P11" s="1607"/>
    </row>
    <row r="12" spans="2:16">
      <c r="B12" s="101"/>
      <c r="C12" s="101"/>
      <c r="D12" s="1607"/>
      <c r="E12" s="1607"/>
      <c r="F12" s="1607"/>
      <c r="G12" s="1607"/>
      <c r="H12" s="1607"/>
      <c r="I12" s="1607"/>
      <c r="J12" s="1607"/>
      <c r="K12" s="1607"/>
      <c r="L12" s="1607"/>
      <c r="M12" s="1607"/>
      <c r="N12" s="1607"/>
      <c r="O12" s="1607"/>
      <c r="P12" s="1607"/>
    </row>
    <row r="13" spans="2:16">
      <c r="B13" s="101"/>
      <c r="C13" s="101"/>
      <c r="D13" s="1607"/>
      <c r="E13" s="1607"/>
      <c r="F13" s="1607"/>
      <c r="G13" s="1607"/>
      <c r="H13" s="1607"/>
      <c r="I13" s="1607"/>
      <c r="J13" s="1607"/>
      <c r="K13" s="1607"/>
      <c r="L13" s="1607"/>
      <c r="M13" s="1607"/>
      <c r="N13" s="1607"/>
      <c r="O13" s="1607"/>
      <c r="P13" s="1607"/>
    </row>
    <row r="14" spans="2:16">
      <c r="B14" s="101"/>
      <c r="C14" s="101"/>
      <c r="D14" s="1073"/>
      <c r="E14" s="1073"/>
      <c r="F14" s="1073"/>
      <c r="G14" s="1073"/>
      <c r="H14" s="1073"/>
      <c r="I14" s="1073"/>
      <c r="J14" s="1073"/>
      <c r="K14" s="1073"/>
      <c r="L14" s="1073"/>
      <c r="M14" s="1073"/>
      <c r="N14" s="1073"/>
      <c r="O14" s="1073"/>
      <c r="P14" s="1073"/>
    </row>
    <row r="15" spans="2:16">
      <c r="B15" s="101"/>
      <c r="C15" s="101"/>
      <c r="D15" s="89"/>
      <c r="E15" s="89"/>
      <c r="F15" s="89"/>
      <c r="G15" s="89"/>
      <c r="H15" s="89"/>
      <c r="I15" s="89"/>
      <c r="J15" s="89"/>
      <c r="K15" s="89"/>
      <c r="L15" s="89"/>
      <c r="M15" s="89"/>
      <c r="N15" s="89"/>
      <c r="O15" s="89"/>
      <c r="P15" s="89"/>
    </row>
    <row r="16" spans="2:16" ht="15.75">
      <c r="B16" s="101" t="s">
        <v>363</v>
      </c>
      <c r="D16" s="1130" t="s">
        <v>364</v>
      </c>
      <c r="E16" s="1130"/>
      <c r="F16" s="1130"/>
      <c r="G16" s="1130"/>
      <c r="H16" s="1130"/>
      <c r="I16" s="1130"/>
      <c r="J16" s="1130"/>
      <c r="K16" s="1130"/>
      <c r="L16" s="1130"/>
      <c r="M16" s="1130"/>
      <c r="N16" s="1130"/>
      <c r="O16" s="1130"/>
      <c r="P16" s="1130"/>
    </row>
    <row r="17" spans="2:24">
      <c r="B17" s="78"/>
      <c r="C17" s="101"/>
      <c r="D17" s="1130"/>
      <c r="E17" s="1130"/>
      <c r="F17" s="1130"/>
      <c r="G17" s="1130"/>
      <c r="H17" s="1130"/>
      <c r="I17" s="1130"/>
      <c r="J17" s="1130"/>
      <c r="K17" s="1130"/>
      <c r="L17" s="1130"/>
      <c r="M17" s="1130"/>
      <c r="N17" s="1130"/>
      <c r="O17" s="1130"/>
      <c r="P17" s="1130"/>
    </row>
    <row r="18" spans="2:24">
      <c r="B18" s="101"/>
      <c r="C18" s="101"/>
      <c r="D18" s="1608"/>
      <c r="E18" s="1608"/>
      <c r="F18" s="1608"/>
      <c r="G18" s="1608"/>
      <c r="H18" s="1608"/>
      <c r="I18" s="1608"/>
      <c r="J18" s="1608"/>
      <c r="K18" s="1608"/>
      <c r="L18" s="1608"/>
      <c r="M18" s="1608"/>
      <c r="N18" s="1608"/>
      <c r="O18" s="1608"/>
      <c r="P18" s="1608"/>
    </row>
    <row r="19" spans="2:24" ht="15.75" thickBot="1">
      <c r="B19" s="89"/>
      <c r="C19" s="89"/>
      <c r="D19" s="89"/>
      <c r="E19" s="89"/>
      <c r="F19" s="89"/>
      <c r="G19" s="89"/>
      <c r="H19" s="89"/>
      <c r="I19" s="89"/>
      <c r="J19" s="89"/>
      <c r="K19" s="89"/>
      <c r="L19" s="89"/>
      <c r="M19" s="89"/>
      <c r="N19" s="89"/>
      <c r="O19" s="89"/>
      <c r="P19" s="89"/>
    </row>
    <row r="20" spans="2:24">
      <c r="B20" s="99"/>
      <c r="C20" s="90"/>
      <c r="D20" s="90"/>
      <c r="E20" s="90"/>
      <c r="F20" s="90"/>
      <c r="G20" s="90"/>
      <c r="H20" s="90"/>
      <c r="I20" s="90"/>
      <c r="J20" s="90"/>
      <c r="K20" s="90"/>
      <c r="L20" s="90"/>
      <c r="M20" s="90"/>
      <c r="N20" s="90"/>
      <c r="O20" s="90"/>
      <c r="P20" s="91"/>
    </row>
    <row r="21" spans="2:24">
      <c r="B21" s="114"/>
      <c r="C21" s="89"/>
      <c r="D21" s="89"/>
      <c r="E21" s="89"/>
      <c r="F21" s="89"/>
      <c r="G21" s="89"/>
      <c r="H21" s="89"/>
      <c r="I21" s="89"/>
      <c r="J21" s="89"/>
      <c r="K21" s="89"/>
      <c r="L21" s="89"/>
      <c r="M21" s="89"/>
      <c r="N21" s="89"/>
      <c r="O21" s="89"/>
      <c r="P21" s="113"/>
    </row>
    <row r="22" spans="2:24">
      <c r="B22" s="102" t="s">
        <v>393</v>
      </c>
      <c r="J22" s="52" t="s">
        <v>378</v>
      </c>
      <c r="P22" s="70"/>
    </row>
    <row r="23" spans="2:24">
      <c r="B23" s="102" t="s">
        <v>394</v>
      </c>
      <c r="J23" s="52" t="s">
        <v>378</v>
      </c>
      <c r="P23" s="70"/>
      <c r="X23" s="75"/>
    </row>
    <row r="24" spans="2:24">
      <c r="B24" s="71"/>
      <c r="P24" s="70"/>
    </row>
    <row r="25" spans="2:24">
      <c r="B25" s="79" t="s">
        <v>395</v>
      </c>
      <c r="J25" s="52"/>
      <c r="K25" s="80"/>
      <c r="P25" s="70"/>
    </row>
    <row r="26" spans="2:24">
      <c r="B26" s="83" t="s">
        <v>396</v>
      </c>
      <c r="J26" s="92"/>
      <c r="K26" s="80" t="s">
        <v>397</v>
      </c>
      <c r="P26" s="70"/>
    </row>
    <row r="27" spans="2:24">
      <c r="B27" s="83" t="s">
        <v>398</v>
      </c>
      <c r="J27" s="92"/>
      <c r="K27" s="80"/>
      <c r="P27" s="70"/>
    </row>
    <row r="28" spans="2:24">
      <c r="B28" s="83" t="s">
        <v>399</v>
      </c>
      <c r="J28" s="92"/>
      <c r="P28" s="70"/>
    </row>
    <row r="29" spans="2:24">
      <c r="B29" s="83" t="s">
        <v>400</v>
      </c>
      <c r="J29" s="92"/>
      <c r="P29" s="70"/>
    </row>
    <row r="30" spans="2:24">
      <c r="B30" s="79"/>
      <c r="J30" s="60"/>
      <c r="P30" s="70"/>
    </row>
    <row r="31" spans="2:24">
      <c r="B31" s="79" t="s">
        <v>401</v>
      </c>
      <c r="J31" s="52"/>
      <c r="K31" s="80"/>
      <c r="P31" s="70"/>
    </row>
    <row r="32" spans="2:24">
      <c r="B32" s="83" t="s">
        <v>396</v>
      </c>
      <c r="J32" s="92"/>
      <c r="K32" s="80" t="s">
        <v>402</v>
      </c>
      <c r="P32" s="70"/>
    </row>
    <row r="33" spans="2:24">
      <c r="B33" s="83" t="s">
        <v>398</v>
      </c>
      <c r="J33" s="92"/>
      <c r="K33" s="80"/>
      <c r="P33" s="70"/>
    </row>
    <row r="34" spans="2:24">
      <c r="B34" s="83" t="s">
        <v>403</v>
      </c>
      <c r="J34" s="92"/>
      <c r="P34" s="70"/>
    </row>
    <row r="35" spans="2:24">
      <c r="B35" s="83" t="s">
        <v>400</v>
      </c>
      <c r="J35" s="92"/>
      <c r="P35" s="70"/>
    </row>
    <row r="36" spans="2:24">
      <c r="B36" s="83"/>
      <c r="J36" s="103"/>
      <c r="P36" s="70"/>
    </row>
    <row r="37" spans="2:24">
      <c r="B37" s="79" t="s">
        <v>404</v>
      </c>
      <c r="J37" s="115"/>
      <c r="K37" s="80" t="s">
        <v>402</v>
      </c>
      <c r="P37" s="70"/>
    </row>
    <row r="38" spans="2:24">
      <c r="B38" s="83"/>
      <c r="J38" s="104"/>
      <c r="P38" s="70"/>
    </row>
    <row r="39" spans="2:24">
      <c r="B39" s="79" t="s">
        <v>405</v>
      </c>
      <c r="J39" s="60"/>
      <c r="P39" s="70"/>
    </row>
    <row r="40" spans="2:24">
      <c r="B40" s="83" t="s">
        <v>406</v>
      </c>
      <c r="J40" s="95" t="s">
        <v>378</v>
      </c>
      <c r="K40" s="80" t="s">
        <v>397</v>
      </c>
      <c r="P40" s="70"/>
      <c r="X40" s="75"/>
    </row>
    <row r="41" spans="2:24">
      <c r="B41" s="83" t="s">
        <v>407</v>
      </c>
      <c r="J41" s="96" t="s">
        <v>378</v>
      </c>
      <c r="K41" s="80" t="s">
        <v>408</v>
      </c>
      <c r="P41" s="70"/>
      <c r="X41" s="75"/>
    </row>
    <row r="42" spans="2:24">
      <c r="B42" s="79"/>
      <c r="J42" s="60"/>
      <c r="P42" s="70"/>
    </row>
    <row r="43" spans="2:24">
      <c r="B43" s="79" t="s">
        <v>409</v>
      </c>
      <c r="P43" s="70"/>
    </row>
    <row r="44" spans="2:24">
      <c r="B44" s="83" t="s">
        <v>410</v>
      </c>
      <c r="P44" s="70"/>
    </row>
    <row r="45" spans="2:24">
      <c r="B45" s="105" t="s">
        <v>411</v>
      </c>
      <c r="J45" s="106">
        <v>1.4530303030303032E-2</v>
      </c>
      <c r="P45" s="70"/>
    </row>
    <row r="46" spans="2:24">
      <c r="B46" s="107" t="s">
        <v>412</v>
      </c>
      <c r="J46" s="60">
        <v>0</v>
      </c>
      <c r="P46" s="70"/>
    </row>
    <row r="47" spans="2:24">
      <c r="B47" s="107" t="s">
        <v>413</v>
      </c>
      <c r="J47" s="60">
        <v>0</v>
      </c>
      <c r="P47" s="70"/>
    </row>
    <row r="48" spans="2:24">
      <c r="B48" s="107" t="s">
        <v>414</v>
      </c>
      <c r="J48" s="60">
        <v>0</v>
      </c>
      <c r="P48" s="70"/>
    </row>
    <row r="49" spans="2:16">
      <c r="B49" s="71"/>
      <c r="P49" s="70"/>
    </row>
    <row r="50" spans="2:16">
      <c r="B50" s="83" t="s">
        <v>415</v>
      </c>
      <c r="P50" s="70"/>
    </row>
    <row r="51" spans="2:16">
      <c r="B51" s="107" t="s">
        <v>412</v>
      </c>
      <c r="J51" s="60" t="s">
        <v>378</v>
      </c>
      <c r="P51" s="70"/>
    </row>
    <row r="52" spans="2:16">
      <c r="B52" s="107" t="s">
        <v>413</v>
      </c>
      <c r="J52" s="60" t="s">
        <v>378</v>
      </c>
      <c r="P52" s="70"/>
    </row>
    <row r="53" spans="2:16">
      <c r="B53" s="107" t="s">
        <v>414</v>
      </c>
      <c r="J53" s="60" t="s">
        <v>378</v>
      </c>
      <c r="K53" s="80"/>
      <c r="P53" s="70"/>
    </row>
    <row r="54" spans="2:16">
      <c r="B54" s="71"/>
      <c r="P54" s="70"/>
    </row>
    <row r="55" spans="2:16">
      <c r="B55" s="81" t="s">
        <v>416</v>
      </c>
      <c r="C55" s="78"/>
      <c r="D55" s="78"/>
      <c r="E55" s="78"/>
      <c r="F55" s="78"/>
      <c r="G55" s="78"/>
      <c r="H55" s="78"/>
      <c r="I55" s="78"/>
      <c r="J55" s="78"/>
      <c r="K55" s="78"/>
      <c r="L55" s="78"/>
      <c r="M55" s="78"/>
      <c r="N55" s="78"/>
      <c r="O55" s="78"/>
      <c r="P55" s="108"/>
    </row>
    <row r="56" spans="2:16">
      <c r="B56" s="109" t="s">
        <v>412</v>
      </c>
      <c r="C56" s="78"/>
      <c r="D56" s="78"/>
      <c r="E56" s="78"/>
      <c r="F56" s="78"/>
      <c r="G56" s="78"/>
      <c r="H56" s="78"/>
      <c r="I56" s="78"/>
      <c r="J56" s="110" t="s">
        <v>378</v>
      </c>
      <c r="K56" s="78"/>
      <c r="L56" s="110"/>
      <c r="M56" s="78"/>
      <c r="N56" s="78"/>
      <c r="O56" s="78"/>
      <c r="P56" s="108"/>
    </row>
    <row r="57" spans="2:16">
      <c r="B57" s="109" t="s">
        <v>413</v>
      </c>
      <c r="C57" s="78"/>
      <c r="D57" s="78"/>
      <c r="E57" s="78"/>
      <c r="F57" s="78"/>
      <c r="G57" s="78"/>
      <c r="H57" s="78"/>
      <c r="I57" s="78"/>
      <c r="J57" s="110" t="s">
        <v>378</v>
      </c>
      <c r="K57" s="78"/>
      <c r="L57" s="110"/>
      <c r="M57" s="78"/>
      <c r="N57" s="78"/>
      <c r="O57" s="78"/>
      <c r="P57" s="108"/>
    </row>
    <row r="58" spans="2:16">
      <c r="B58" s="109" t="s">
        <v>414</v>
      </c>
      <c r="C58" s="78"/>
      <c r="D58" s="78"/>
      <c r="E58" s="78"/>
      <c r="F58" s="78"/>
      <c r="G58" s="78"/>
      <c r="H58" s="78"/>
      <c r="I58" s="78"/>
      <c r="J58" s="110" t="s">
        <v>378</v>
      </c>
      <c r="K58" s="78"/>
      <c r="L58" s="110"/>
      <c r="M58" s="78"/>
      <c r="N58" s="78"/>
      <c r="O58" s="78"/>
      <c r="P58" s="108"/>
    </row>
    <row r="59" spans="2:16">
      <c r="B59" s="109"/>
      <c r="C59" s="78"/>
      <c r="D59" s="78"/>
      <c r="E59" s="78"/>
      <c r="F59" s="78"/>
      <c r="G59" s="78"/>
      <c r="H59" s="78"/>
      <c r="I59" s="78"/>
      <c r="J59" s="110"/>
      <c r="K59" s="111"/>
      <c r="L59" s="78"/>
      <c r="M59" s="78"/>
      <c r="N59" s="78"/>
      <c r="O59" s="78"/>
      <c r="P59" s="108"/>
    </row>
    <row r="60" spans="2:16">
      <c r="B60" s="83" t="s">
        <v>417</v>
      </c>
      <c r="P60" s="70"/>
    </row>
    <row r="61" spans="2:16">
      <c r="B61" s="107" t="s">
        <v>412</v>
      </c>
      <c r="J61" s="112">
        <v>0</v>
      </c>
      <c r="P61" s="70"/>
    </row>
    <row r="62" spans="2:16">
      <c r="B62" s="107" t="s">
        <v>413</v>
      </c>
      <c r="J62" s="112">
        <v>0</v>
      </c>
      <c r="P62" s="70"/>
    </row>
    <row r="63" spans="2:16">
      <c r="B63" s="107" t="s">
        <v>414</v>
      </c>
      <c r="J63" s="112">
        <v>0</v>
      </c>
      <c r="P63" s="70"/>
    </row>
    <row r="64" spans="2:16" ht="15.75" thickBot="1">
      <c r="B64" s="71"/>
      <c r="P64" s="70"/>
    </row>
    <row r="65" spans="2:16" ht="15.75" thickBot="1">
      <c r="B65" s="71"/>
      <c r="L65" s="1602" t="s">
        <v>368</v>
      </c>
      <c r="M65" s="1603"/>
      <c r="P65" s="70"/>
    </row>
    <row r="66" spans="2:16" ht="15.75" thickBot="1">
      <c r="B66" s="71"/>
      <c r="J66" s="77" t="s">
        <v>369</v>
      </c>
      <c r="L66" s="77" t="s">
        <v>370</v>
      </c>
      <c r="M66" s="77" t="s">
        <v>371</v>
      </c>
      <c r="O66" s="77" t="s">
        <v>372</v>
      </c>
      <c r="P66" s="70"/>
    </row>
    <row r="67" spans="2:16">
      <c r="B67" s="79" t="s">
        <v>373</v>
      </c>
      <c r="P67" s="70"/>
    </row>
    <row r="68" spans="2:16">
      <c r="B68" s="81" t="s">
        <v>374</v>
      </c>
      <c r="J68" s="82" t="s">
        <v>378</v>
      </c>
      <c r="K68" s="80"/>
      <c r="L68" s="97" t="s">
        <v>378</v>
      </c>
      <c r="M68" s="93"/>
      <c r="N68" s="60"/>
      <c r="O68" s="60" t="s">
        <v>378</v>
      </c>
      <c r="P68" s="70"/>
    </row>
    <row r="69" spans="2:16">
      <c r="B69" s="81" t="s">
        <v>375</v>
      </c>
      <c r="J69" s="82" t="s">
        <v>378</v>
      </c>
      <c r="K69" s="80"/>
      <c r="L69" s="97" t="s">
        <v>378</v>
      </c>
      <c r="M69" s="93"/>
      <c r="N69" s="60"/>
      <c r="O69" s="60" t="s">
        <v>378</v>
      </c>
      <c r="P69" s="70"/>
    </row>
    <row r="70" spans="2:16">
      <c r="B70" s="81" t="s">
        <v>376</v>
      </c>
      <c r="J70" s="82" t="s">
        <v>378</v>
      </c>
      <c r="L70" s="97" t="s">
        <v>378</v>
      </c>
      <c r="M70" s="93"/>
      <c r="N70" s="60"/>
      <c r="O70" s="60" t="s">
        <v>378</v>
      </c>
      <c r="P70" s="70"/>
    </row>
    <row r="71" spans="2:16">
      <c r="B71" s="83" t="s">
        <v>377</v>
      </c>
      <c r="J71" s="84" t="s">
        <v>378</v>
      </c>
      <c r="L71" s="98" t="s">
        <v>378</v>
      </c>
      <c r="M71" s="94"/>
      <c r="N71" s="60"/>
      <c r="O71" s="85" t="s">
        <v>378</v>
      </c>
      <c r="P71" s="70"/>
    </row>
    <row r="72" spans="2:16">
      <c r="B72" s="83" t="s">
        <v>379</v>
      </c>
      <c r="P72" s="70"/>
    </row>
    <row r="73" spans="2:16">
      <c r="B73" s="86" t="s">
        <v>380</v>
      </c>
      <c r="E73" s="52"/>
      <c r="F73" s="52"/>
      <c r="J73" s="84" t="s">
        <v>378</v>
      </c>
      <c r="P73" s="70"/>
    </row>
    <row r="74" spans="2:16">
      <c r="B74" s="86" t="s">
        <v>381</v>
      </c>
      <c r="J74" s="84" t="s">
        <v>378</v>
      </c>
      <c r="P74" s="70"/>
    </row>
    <row r="75" spans="2:16">
      <c r="B75" s="86" t="s">
        <v>382</v>
      </c>
      <c r="J75" s="84" t="s">
        <v>378</v>
      </c>
      <c r="P75" s="70"/>
    </row>
    <row r="76" spans="2:16">
      <c r="B76" s="86" t="s">
        <v>383</v>
      </c>
      <c r="J76" s="84" t="s">
        <v>378</v>
      </c>
      <c r="P76" s="70"/>
    </row>
    <row r="77" spans="2:16">
      <c r="B77" s="86" t="s">
        <v>384</v>
      </c>
      <c r="J77" s="84" t="s">
        <v>378</v>
      </c>
      <c r="P77" s="70"/>
    </row>
    <row r="78" spans="2:16">
      <c r="B78" s="86" t="s">
        <v>385</v>
      </c>
      <c r="J78" s="84" t="s">
        <v>378</v>
      </c>
      <c r="P78" s="70"/>
    </row>
    <row r="79" spans="2:16">
      <c r="B79" s="86" t="s">
        <v>386</v>
      </c>
      <c r="J79" s="84" t="s">
        <v>378</v>
      </c>
      <c r="P79" s="70"/>
    </row>
    <row r="80" spans="2:16">
      <c r="B80" s="86" t="s">
        <v>387</v>
      </c>
      <c r="J80" s="84" t="s">
        <v>378</v>
      </c>
      <c r="P80" s="70"/>
    </row>
    <row r="81" spans="2:16" ht="15.75" thickBot="1">
      <c r="B81" s="71"/>
      <c r="P81" s="70"/>
    </row>
    <row r="82" spans="2:16" ht="15.75" thickBot="1">
      <c r="B82" s="87" t="s">
        <v>66</v>
      </c>
      <c r="J82" s="76" t="s">
        <v>378</v>
      </c>
      <c r="K82" s="80" t="s">
        <v>389</v>
      </c>
      <c r="P82" s="70"/>
    </row>
    <row r="83" spans="2:16">
      <c r="B83" s="71"/>
      <c r="P83" s="70"/>
    </row>
    <row r="84" spans="2:16">
      <c r="B84" s="71"/>
      <c r="P84" s="70"/>
    </row>
    <row r="85" spans="2:16">
      <c r="B85" s="88" t="s">
        <v>390</v>
      </c>
      <c r="D85" s="1073" t="s">
        <v>391</v>
      </c>
      <c r="E85" s="1073"/>
      <c r="F85" s="1073"/>
      <c r="G85" s="1073"/>
      <c r="H85" s="1073"/>
      <c r="I85" s="1073"/>
      <c r="J85" s="1073"/>
      <c r="K85" s="1073"/>
      <c r="L85" s="1073"/>
      <c r="M85" s="1073"/>
      <c r="N85" s="1073"/>
      <c r="O85" s="1073"/>
      <c r="P85" s="1131"/>
    </row>
    <row r="86" spans="2:16">
      <c r="B86" s="71"/>
      <c r="D86" s="1073"/>
      <c r="E86" s="1073"/>
      <c r="F86" s="1073"/>
      <c r="G86" s="1073"/>
      <c r="H86" s="1073"/>
      <c r="I86" s="1073"/>
      <c r="J86" s="1073"/>
      <c r="K86" s="1073"/>
      <c r="L86" s="1073"/>
      <c r="M86" s="1073"/>
      <c r="N86" s="1073"/>
      <c r="O86" s="1073"/>
      <c r="P86" s="1131"/>
    </row>
    <row r="87" spans="2:16">
      <c r="B87" s="71"/>
      <c r="D87" s="1073"/>
      <c r="E87" s="1073"/>
      <c r="F87" s="1073"/>
      <c r="G87" s="1073"/>
      <c r="H87" s="1073"/>
      <c r="I87" s="1073"/>
      <c r="J87" s="1073"/>
      <c r="K87" s="1073"/>
      <c r="L87" s="1073"/>
      <c r="M87" s="1073"/>
      <c r="N87" s="1073"/>
      <c r="O87" s="1073"/>
      <c r="P87" s="1131"/>
    </row>
    <row r="88" spans="2:16">
      <c r="B88" s="71"/>
      <c r="D88" s="1073"/>
      <c r="E88" s="1073"/>
      <c r="F88" s="1073"/>
      <c r="G88" s="1073"/>
      <c r="H88" s="1073"/>
      <c r="I88" s="1073"/>
      <c r="J88" s="1073"/>
      <c r="K88" s="1073"/>
      <c r="L88" s="1073"/>
      <c r="M88" s="1073"/>
      <c r="N88" s="1073"/>
      <c r="O88" s="1073"/>
      <c r="P88" s="1131"/>
    </row>
    <row r="89" spans="2:16" ht="15.75" thickBot="1">
      <c r="B89" s="73"/>
      <c r="C89" s="72"/>
      <c r="D89" s="1134"/>
      <c r="E89" s="1134"/>
      <c r="F89" s="1134"/>
      <c r="G89" s="1134"/>
      <c r="H89" s="1134"/>
      <c r="I89" s="1134"/>
      <c r="J89" s="1134"/>
      <c r="K89" s="1134"/>
      <c r="L89" s="1134"/>
      <c r="M89" s="1134"/>
      <c r="N89" s="1134"/>
      <c r="O89" s="1134"/>
      <c r="P89" s="1135"/>
    </row>
  </sheetData>
  <mergeCells count="10">
    <mergeCell ref="D85:P89"/>
    <mergeCell ref="B2:P2"/>
    <mergeCell ref="B3:P3"/>
    <mergeCell ref="B4:P4"/>
    <mergeCell ref="B5:P5"/>
    <mergeCell ref="B6:P6"/>
    <mergeCell ref="L65:M65"/>
    <mergeCell ref="B8:P8"/>
    <mergeCell ref="D10:P14"/>
    <mergeCell ref="D16:P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AF093-C6E1-4AF5-9C39-6F5EE9DE6A19}">
  <sheetPr codeName="Sheet2">
    <tabColor rgb="FF00B050"/>
    <pageSetUpPr fitToPage="1"/>
  </sheetPr>
  <dimension ref="A1:AA57"/>
  <sheetViews>
    <sheetView tabSelected="1" zoomScale="90" zoomScaleNormal="90" workbookViewId="0">
      <selection activeCell="A9" sqref="A9:F10"/>
    </sheetView>
  </sheetViews>
  <sheetFormatPr defaultColWidth="0" defaultRowHeight="15"/>
  <cols>
    <col min="1" max="1" width="11.140625" customWidth="1"/>
    <col min="2" max="3" width="9.140625" customWidth="1"/>
    <col min="4" max="4" width="43.28515625" customWidth="1"/>
    <col min="5" max="5" width="5.5703125" customWidth="1"/>
    <col min="6" max="6" width="18.85546875" customWidth="1"/>
    <col min="7" max="7" width="20.7109375" customWidth="1"/>
    <col min="8" max="8" width="15.7109375" customWidth="1"/>
    <col min="9" max="9" width="16.28515625" customWidth="1"/>
    <col min="10" max="10" width="9.85546875" style="606" customWidth="1"/>
    <col min="11" max="16" width="12.140625" customWidth="1"/>
    <col min="17" max="17" width="15.7109375" bestFit="1" customWidth="1"/>
    <col min="18" max="18" width="9.140625" customWidth="1"/>
    <col min="19" max="19" width="9.140625" hidden="1"/>
    <col min="20" max="20" width="9.140625" customWidth="1"/>
    <col min="21" max="21" width="21.5703125" customWidth="1"/>
    <col min="22" max="27" width="9.140625" customWidth="1"/>
    <col min="28" max="16384" width="9.140625" hidden="1"/>
  </cols>
  <sheetData>
    <row r="1" spans="1:25" s="125" customFormat="1" ht="16.5" customHeight="1" thickBot="1">
      <c r="A1" s="1044" t="s">
        <v>2</v>
      </c>
      <c r="B1" s="1045"/>
      <c r="C1" s="1045"/>
      <c r="D1" s="1045"/>
      <c r="E1" s="1045"/>
      <c r="F1" s="1045"/>
      <c r="G1" s="1045"/>
      <c r="H1" s="905"/>
      <c r="I1" s="906"/>
      <c r="J1" s="605" t="s">
        <v>109</v>
      </c>
      <c r="S1" s="124"/>
    </row>
    <row r="2" spans="1:25" s="125" customFormat="1" ht="16.5" customHeight="1" thickBot="1">
      <c r="A2" s="1046" t="s">
        <v>917</v>
      </c>
      <c r="B2" s="1047"/>
      <c r="C2" s="1047"/>
      <c r="D2" s="1047"/>
      <c r="E2" s="1047"/>
      <c r="F2" s="1047"/>
      <c r="G2" s="1047"/>
      <c r="H2" s="908"/>
      <c r="I2" s="909"/>
      <c r="J2" s="605"/>
      <c r="L2" s="543"/>
      <c r="M2" s="1072" t="s">
        <v>816</v>
      </c>
      <c r="N2" s="1073"/>
      <c r="O2" s="1073"/>
      <c r="P2" s="1073"/>
      <c r="Q2" s="1073"/>
      <c r="R2" s="1073"/>
      <c r="S2" s="1073"/>
      <c r="T2" s="1073"/>
      <c r="U2" s="1073"/>
      <c r="V2"/>
      <c r="W2"/>
      <c r="X2"/>
      <c r="Y2"/>
    </row>
    <row r="3" spans="1:25" s="125" customFormat="1" ht="16.5" customHeight="1">
      <c r="A3" s="1046" t="s">
        <v>915</v>
      </c>
      <c r="B3" s="1047"/>
      <c r="C3" s="1047"/>
      <c r="D3" s="1047"/>
      <c r="E3" s="1047"/>
      <c r="F3" s="1047"/>
      <c r="G3" s="1047"/>
      <c r="H3" s="908"/>
      <c r="I3" s="909"/>
      <c r="J3" s="605"/>
      <c r="L3" s="124"/>
      <c r="M3" s="1073"/>
      <c r="N3" s="1073"/>
      <c r="O3" s="1073"/>
      <c r="P3" s="1073"/>
      <c r="Q3" s="1073"/>
      <c r="R3" s="1073"/>
      <c r="S3" s="1073"/>
      <c r="T3" s="1073"/>
      <c r="U3" s="1073"/>
      <c r="V3"/>
      <c r="W3"/>
      <c r="X3"/>
      <c r="Y3"/>
    </row>
    <row r="4" spans="1:25" s="125" customFormat="1" ht="16.5" customHeight="1" thickBot="1">
      <c r="A4" s="1046" t="s">
        <v>5</v>
      </c>
      <c r="B4" s="1047"/>
      <c r="C4" s="1047"/>
      <c r="D4" s="1047"/>
      <c r="E4" s="1047"/>
      <c r="F4" s="1047"/>
      <c r="G4" s="1047"/>
      <c r="H4" s="908"/>
      <c r="I4" s="909"/>
      <c r="J4" s="605"/>
      <c r="L4"/>
      <c r="M4" s="1073"/>
      <c r="N4" s="1073"/>
      <c r="O4" s="1073"/>
      <c r="P4" s="1073"/>
      <c r="Q4" s="1073"/>
      <c r="R4" s="1073"/>
      <c r="S4" s="1073"/>
      <c r="T4" s="1073"/>
      <c r="U4" s="1073"/>
      <c r="V4"/>
      <c r="W4"/>
      <c r="X4"/>
      <c r="Y4"/>
    </row>
    <row r="5" spans="1:25" ht="15.75" customHeight="1" thickBot="1">
      <c r="A5" s="1046" t="s">
        <v>815</v>
      </c>
      <c r="B5" s="1047"/>
      <c r="C5" s="1047"/>
      <c r="D5" s="1047"/>
      <c r="E5" s="1047"/>
      <c r="F5" s="1047"/>
      <c r="G5" s="1047"/>
      <c r="H5" s="908"/>
      <c r="I5" s="909"/>
      <c r="L5" s="544"/>
      <c r="M5" s="1072" t="s">
        <v>749</v>
      </c>
      <c r="N5" s="1073"/>
      <c r="O5" s="1073"/>
      <c r="P5" s="1073"/>
      <c r="Q5" s="1073"/>
      <c r="R5" s="1073"/>
      <c r="S5" s="1073"/>
      <c r="T5" s="1073"/>
      <c r="U5" s="1073"/>
    </row>
    <row r="6" spans="1:25" ht="15.75" customHeight="1" thickBot="1">
      <c r="A6" s="1048" t="s">
        <v>916</v>
      </c>
      <c r="B6" s="1049"/>
      <c r="C6" s="1049"/>
      <c r="D6" s="1049"/>
      <c r="E6" s="1049"/>
      <c r="F6" s="1049"/>
      <c r="G6" s="1049"/>
      <c r="H6" s="911"/>
      <c r="I6" s="912"/>
      <c r="L6" s="545"/>
      <c r="M6" s="1073"/>
      <c r="N6" s="1073"/>
      <c r="O6" s="1073"/>
      <c r="P6" s="1073"/>
      <c r="Q6" s="1073"/>
      <c r="R6" s="1073"/>
      <c r="S6" s="1073"/>
      <c r="T6" s="1073"/>
      <c r="U6" s="1073"/>
    </row>
    <row r="7" spans="1:25" ht="15.75" thickBot="1">
      <c r="A7" s="1050" t="s">
        <v>35</v>
      </c>
      <c r="B7" s="1051"/>
      <c r="C7" s="1051"/>
      <c r="D7" s="1051"/>
      <c r="E7" s="1051"/>
      <c r="F7" s="1051"/>
      <c r="G7" s="1051"/>
      <c r="H7" s="1051"/>
      <c r="I7" s="1052"/>
      <c r="M7" s="1073"/>
      <c r="N7" s="1073"/>
      <c r="O7" s="1073"/>
      <c r="P7" s="1073"/>
      <c r="Q7" s="1073"/>
      <c r="R7" s="1073"/>
      <c r="S7" s="1073"/>
      <c r="T7" s="1073"/>
      <c r="U7" s="1073"/>
    </row>
    <row r="8" spans="1:25" ht="32.25" customHeight="1" thickBot="1">
      <c r="A8" s="1082" t="s">
        <v>563</v>
      </c>
      <c r="B8" s="1083"/>
      <c r="C8" s="1083"/>
      <c r="D8" s="1083"/>
      <c r="E8" s="1083"/>
      <c r="F8" s="1084"/>
      <c r="G8" s="790" t="s">
        <v>36</v>
      </c>
      <c r="H8" s="790" t="s">
        <v>564</v>
      </c>
      <c r="I8" s="732" t="s">
        <v>565</v>
      </c>
      <c r="S8" s="124" t="s">
        <v>9</v>
      </c>
      <c r="T8" s="644" t="s">
        <v>39</v>
      </c>
    </row>
    <row r="9" spans="1:25" ht="12.75" customHeight="1">
      <c r="A9" s="1085"/>
      <c r="B9" s="1086"/>
      <c r="C9" s="1086"/>
      <c r="D9" s="1086"/>
      <c r="E9" s="1086"/>
      <c r="F9" s="1087"/>
      <c r="G9" s="1085"/>
      <c r="H9" s="1053"/>
      <c r="I9" s="1053"/>
      <c r="S9" s="124" t="s">
        <v>18</v>
      </c>
      <c r="T9" s="644" t="s">
        <v>40</v>
      </c>
    </row>
    <row r="10" spans="1:25" ht="15" customHeight="1" thickBot="1">
      <c r="A10" s="1088"/>
      <c r="B10" s="1089"/>
      <c r="C10" s="1089"/>
      <c r="D10" s="1089"/>
      <c r="E10" s="1089"/>
      <c r="F10" s="1090"/>
      <c r="G10" s="1091"/>
      <c r="H10" s="1054"/>
      <c r="I10" s="1054"/>
      <c r="T10" s="644" t="s">
        <v>41</v>
      </c>
    </row>
    <row r="11" spans="1:25" ht="49.5" customHeight="1" thickBot="1">
      <c r="A11" s="1101" t="s">
        <v>37</v>
      </c>
      <c r="B11" s="1102"/>
      <c r="C11" s="1103"/>
      <c r="D11" s="589"/>
      <c r="E11" s="1055" t="s">
        <v>38</v>
      </c>
      <c r="F11" s="1056"/>
      <c r="G11" s="1056"/>
      <c r="H11" s="1056"/>
      <c r="I11" s="1057"/>
      <c r="S11" s="125" t="s">
        <v>39</v>
      </c>
      <c r="T11" s="644" t="s">
        <v>43</v>
      </c>
    </row>
    <row r="12" spans="1:25" ht="31.15" customHeight="1" thickBot="1">
      <c r="A12" s="1055" t="s">
        <v>566</v>
      </c>
      <c r="B12" s="1056"/>
      <c r="C12" s="1056"/>
      <c r="D12" s="1057"/>
      <c r="E12" s="1058"/>
      <c r="F12" s="1059"/>
      <c r="G12" s="1059"/>
      <c r="H12" s="1059"/>
      <c r="I12" s="1060"/>
      <c r="S12" s="125" t="s">
        <v>40</v>
      </c>
      <c r="T12" s="644" t="s">
        <v>44</v>
      </c>
    </row>
    <row r="13" spans="1:25" ht="15.75" thickBot="1">
      <c r="A13" s="1104" t="s">
        <v>42</v>
      </c>
      <c r="B13" s="1105"/>
      <c r="C13" s="1105"/>
      <c r="D13" s="1105"/>
      <c r="E13" s="1105"/>
      <c r="F13" s="1105"/>
      <c r="G13" s="1105"/>
      <c r="H13" s="1097"/>
      <c r="I13" s="128"/>
      <c r="S13" s="125" t="s">
        <v>41</v>
      </c>
      <c r="T13" s="644" t="s">
        <v>46</v>
      </c>
    </row>
    <row r="14" spans="1:25" ht="15.75" thickBot="1">
      <c r="A14" s="1104" t="s">
        <v>817</v>
      </c>
      <c r="B14" s="1105"/>
      <c r="C14" s="1105"/>
      <c r="D14" s="1105"/>
      <c r="E14" s="1105"/>
      <c r="F14" s="1105"/>
      <c r="G14" s="1105"/>
      <c r="H14" s="1105"/>
      <c r="I14" s="1097"/>
      <c r="S14" s="125" t="s">
        <v>43</v>
      </c>
      <c r="T14" s="644" t="s">
        <v>49</v>
      </c>
    </row>
    <row r="15" spans="1:25" ht="18" customHeight="1">
      <c r="A15" s="590" t="s">
        <v>567</v>
      </c>
      <c r="B15" s="1106"/>
      <c r="C15" s="1106"/>
      <c r="D15" s="1106"/>
      <c r="E15" s="1106"/>
      <c r="F15" s="591" t="s">
        <v>45</v>
      </c>
      <c r="G15" s="1106"/>
      <c r="H15" s="1106"/>
      <c r="I15" s="1093"/>
      <c r="S15" s="125" t="s">
        <v>44</v>
      </c>
      <c r="T15" s="669"/>
    </row>
    <row r="16" spans="1:25" ht="16.5" customHeight="1">
      <c r="A16" s="592" t="s">
        <v>47</v>
      </c>
      <c r="B16" s="1092"/>
      <c r="C16" s="1092"/>
      <c r="D16" s="1092"/>
      <c r="E16" s="1092"/>
      <c r="F16" s="593" t="s">
        <v>48</v>
      </c>
      <c r="G16" s="1092"/>
      <c r="H16" s="1092"/>
      <c r="I16" s="1093"/>
      <c r="S16" s="125" t="s">
        <v>46</v>
      </c>
    </row>
    <row r="17" spans="1:19" ht="16.5" customHeight="1" thickBot="1">
      <c r="A17" s="594" t="s">
        <v>50</v>
      </c>
      <c r="B17" s="1094"/>
      <c r="C17" s="1094"/>
      <c r="D17" s="1094"/>
      <c r="E17" s="1094"/>
      <c r="F17" s="595" t="s">
        <v>51</v>
      </c>
      <c r="G17" s="1094"/>
      <c r="H17" s="1094"/>
      <c r="I17" s="1093"/>
      <c r="S17" s="125" t="s">
        <v>49</v>
      </c>
    </row>
    <row r="18" spans="1:19" ht="15.75" thickBot="1">
      <c r="A18" s="1095" t="s">
        <v>818</v>
      </c>
      <c r="B18" s="1096"/>
      <c r="C18" s="1096"/>
      <c r="D18" s="1096"/>
      <c r="E18" s="1096"/>
      <c r="F18" s="1096"/>
      <c r="G18" s="1096"/>
      <c r="H18" s="1097"/>
      <c r="I18" s="128"/>
      <c r="J18" s="806"/>
      <c r="K18" s="807"/>
      <c r="L18" s="807"/>
      <c r="M18" s="807"/>
      <c r="N18" s="807"/>
      <c r="O18" s="807"/>
      <c r="P18" s="807"/>
    </row>
    <row r="19" spans="1:19" ht="20.25" customHeight="1" thickBot="1">
      <c r="A19" s="1098" t="s">
        <v>52</v>
      </c>
      <c r="B19" s="1099"/>
      <c r="C19" s="1099"/>
      <c r="D19" s="1099"/>
      <c r="E19" s="1099"/>
      <c r="F19" s="1099"/>
      <c r="G19" s="1099"/>
      <c r="H19" s="1099"/>
      <c r="I19" s="1100"/>
      <c r="J19" s="806"/>
      <c r="K19" s="952" t="s">
        <v>912</v>
      </c>
      <c r="L19" s="953"/>
      <c r="M19" s="953"/>
      <c r="N19" s="953"/>
      <c r="O19" s="953"/>
      <c r="P19" s="954"/>
      <c r="Q19" s="574"/>
    </row>
    <row r="20" spans="1:19" ht="17.45" customHeight="1" thickBot="1">
      <c r="A20" s="1028" t="s">
        <v>53</v>
      </c>
      <c r="B20" s="1029"/>
      <c r="C20" s="1029"/>
      <c r="D20" s="1029"/>
      <c r="E20" s="1029"/>
      <c r="F20" s="1029"/>
      <c r="G20" s="1030" t="s">
        <v>568</v>
      </c>
      <c r="H20" s="1031"/>
      <c r="I20" s="1032"/>
      <c r="J20" s="955" t="str">
        <f>IF(SUM(G21,G22)=G48,"J","L")</f>
        <v>J</v>
      </c>
      <c r="K20" s="957" t="str">
        <f>IF(SUM(G21,G22)=G48,"OK - CACFP Income = CACFP Expenditures",IF(SUM(G21,G22)&lt;G48,"NOT OK - CACFP Income MUST equal CACFP Expenditures.  Please DECREASE expeditures by ","NOT OK - CACFP Income MUST equal CACFP Expenditures.  Please INCREASE expeditures by "))</f>
        <v>OK - CACFP Income = CACFP Expenditures</v>
      </c>
      <c r="L20" s="958"/>
      <c r="M20" s="958"/>
      <c r="N20" s="958"/>
      <c r="O20" s="958"/>
      <c r="P20" s="959"/>
      <c r="Q20" s="574"/>
    </row>
    <row r="21" spans="1:19" ht="21.75" customHeight="1" thickBot="1">
      <c r="A21" s="1033" t="s">
        <v>611</v>
      </c>
      <c r="B21" s="1034"/>
      <c r="C21" s="1034"/>
      <c r="D21" s="1034"/>
      <c r="E21" s="1034"/>
      <c r="F21" s="1035" t="s">
        <v>569</v>
      </c>
      <c r="G21" s="1036">
        <f>ROUND(SUM('A - Admin Funding (Required)'!F18:F18),2)</f>
        <v>0</v>
      </c>
      <c r="H21" s="1037"/>
      <c r="I21" s="1038"/>
      <c r="J21" s="956"/>
      <c r="K21" s="960"/>
      <c r="L21" s="961"/>
      <c r="M21" s="961"/>
      <c r="N21" s="961"/>
      <c r="O21" s="961"/>
      <c r="P21" s="962"/>
      <c r="Q21" s="575">
        <f>+G21+G22-G48</f>
        <v>0</v>
      </c>
    </row>
    <row r="22" spans="1:19" ht="21.75" customHeight="1">
      <c r="A22" s="1039" t="s">
        <v>612</v>
      </c>
      <c r="B22" s="1040"/>
      <c r="C22" s="1040"/>
      <c r="D22" s="1040"/>
      <c r="E22" s="1040"/>
      <c r="F22" s="1040" t="s">
        <v>569</v>
      </c>
      <c r="G22" s="1041">
        <f>ROUND(SUM('B - Center Reimb (Required)'!F13:F13,'B - Center Reimb (Required)'!F17:F17),2)</f>
        <v>0</v>
      </c>
      <c r="H22" s="1042"/>
      <c r="I22" s="1043"/>
      <c r="J22" s="808"/>
      <c r="K22" s="809"/>
      <c r="L22" s="809"/>
      <c r="M22" s="809"/>
      <c r="N22" s="809"/>
      <c r="O22" s="809"/>
      <c r="P22" s="809"/>
    </row>
    <row r="23" spans="1:19" ht="21.75" customHeight="1">
      <c r="A23" s="1039" t="s">
        <v>680</v>
      </c>
      <c r="B23" s="1040"/>
      <c r="C23" s="1040"/>
      <c r="D23" s="1040"/>
      <c r="E23" s="1040"/>
      <c r="F23" s="1040" t="s">
        <v>569</v>
      </c>
      <c r="G23" s="1041">
        <f>'C - Other Inc (Required)'!I40</f>
        <v>0</v>
      </c>
      <c r="H23" s="1042"/>
      <c r="I23" s="1043"/>
      <c r="J23" s="807"/>
      <c r="K23" s="807"/>
      <c r="L23" s="807"/>
      <c r="M23" s="807"/>
      <c r="N23" s="807"/>
      <c r="O23" s="807"/>
      <c r="P23" s="807"/>
    </row>
    <row r="24" spans="1:19" ht="51" customHeight="1">
      <c r="A24" s="1039" t="s">
        <v>819</v>
      </c>
      <c r="B24" s="1040"/>
      <c r="C24" s="1040"/>
      <c r="D24" s="1040"/>
      <c r="E24" s="1040"/>
      <c r="F24" s="1040" t="s">
        <v>109</v>
      </c>
      <c r="G24" s="1107">
        <f>'C - Other Inc (Required)'!I33</f>
        <v>0</v>
      </c>
      <c r="H24" s="1108"/>
      <c r="I24" s="1109"/>
      <c r="J24" s="807"/>
      <c r="K24" s="807"/>
      <c r="L24" s="807"/>
      <c r="M24" s="807"/>
      <c r="N24" s="807"/>
      <c r="O24" s="807"/>
      <c r="P24" s="807"/>
    </row>
    <row r="25" spans="1:19" ht="21.75" customHeight="1" thickBot="1">
      <c r="A25" s="1074" t="s">
        <v>570</v>
      </c>
      <c r="B25" s="1075"/>
      <c r="C25" s="1075"/>
      <c r="D25" s="1075"/>
      <c r="E25" s="1075"/>
      <c r="F25" s="1075" t="s">
        <v>569</v>
      </c>
      <c r="G25" s="1076">
        <f>ROUND(SUM(G21:I24),2)</f>
        <v>0</v>
      </c>
      <c r="H25" s="1077"/>
      <c r="I25" s="1078"/>
      <c r="J25" s="807"/>
      <c r="K25" s="807"/>
      <c r="L25" s="807"/>
      <c r="M25" s="807"/>
      <c r="N25" s="807"/>
      <c r="O25" s="807"/>
      <c r="P25" s="807"/>
    </row>
    <row r="26" spans="1:19" ht="29.25" customHeight="1" thickBot="1">
      <c r="A26" s="1079" t="s">
        <v>571</v>
      </c>
      <c r="B26" s="1080"/>
      <c r="C26" s="1080"/>
      <c r="D26" s="1081"/>
      <c r="E26" s="1070" t="s">
        <v>603</v>
      </c>
      <c r="F26" s="1071"/>
      <c r="G26" s="789" t="s">
        <v>604</v>
      </c>
      <c r="H26" s="1070" t="s">
        <v>605</v>
      </c>
      <c r="I26" s="1071"/>
      <c r="J26" s="807"/>
      <c r="K26" s="807"/>
      <c r="L26" s="807"/>
      <c r="M26" s="807"/>
      <c r="N26" s="807"/>
      <c r="O26" s="807"/>
      <c r="P26" s="807"/>
    </row>
    <row r="27" spans="1:19" ht="15.75" customHeight="1">
      <c r="A27" s="1110" t="s">
        <v>572</v>
      </c>
      <c r="B27" s="1111"/>
      <c r="C27" s="1111"/>
      <c r="D27" s="1112"/>
      <c r="E27" s="996" t="s">
        <v>109</v>
      </c>
      <c r="F27" s="997"/>
      <c r="G27" s="997"/>
      <c r="H27" s="997"/>
      <c r="I27" s="998"/>
      <c r="J27" s="806"/>
      <c r="K27" s="807"/>
      <c r="L27" s="807"/>
      <c r="M27" s="807"/>
      <c r="N27" s="807"/>
      <c r="O27" s="807"/>
      <c r="P27" s="807"/>
    </row>
    <row r="28" spans="1:19" ht="20.25" customHeight="1">
      <c r="A28" s="1064" t="s">
        <v>743</v>
      </c>
      <c r="B28" s="1065"/>
      <c r="C28" s="1065"/>
      <c r="D28" s="1066"/>
      <c r="E28" s="1067">
        <f>'E - Admin Labor (Required)'!K45</f>
        <v>0</v>
      </c>
      <c r="F28" s="1068"/>
      <c r="G28" s="788">
        <f>'E - Admin Labor (Required)'!L45</f>
        <v>0</v>
      </c>
      <c r="H28" s="1067">
        <f>E28-G28</f>
        <v>0</v>
      </c>
      <c r="I28" s="1069"/>
      <c r="J28" s="806"/>
      <c r="K28" s="807"/>
      <c r="L28" s="807"/>
      <c r="M28" s="807"/>
      <c r="N28" s="807"/>
      <c r="O28" s="807"/>
      <c r="P28" s="807"/>
    </row>
    <row r="29" spans="1:19" ht="20.25" customHeight="1">
      <c r="A29" s="1064" t="s">
        <v>648</v>
      </c>
      <c r="B29" s="1065"/>
      <c r="C29" s="1065"/>
      <c r="D29" s="1066"/>
      <c r="E29" s="1067">
        <f>'F - Admin Supplies (Required)'!F21</f>
        <v>0</v>
      </c>
      <c r="F29" s="1068"/>
      <c r="G29" s="788">
        <f>'F - Admin Supplies (Required)'!G21</f>
        <v>0</v>
      </c>
      <c r="H29" s="1067">
        <f>E29-G29</f>
        <v>0</v>
      </c>
      <c r="I29" s="1069"/>
      <c r="J29" s="806"/>
      <c r="K29" s="807"/>
      <c r="L29" s="807"/>
      <c r="M29" s="807"/>
      <c r="N29" s="807"/>
      <c r="O29" s="807"/>
      <c r="P29" s="807"/>
    </row>
    <row r="30" spans="1:19" ht="20.25" customHeight="1">
      <c r="A30" s="1064" t="s">
        <v>649</v>
      </c>
      <c r="B30" s="1065"/>
      <c r="C30" s="1065"/>
      <c r="D30" s="1066"/>
      <c r="E30" s="1067">
        <f>'G - Communications (Required)'!I16</f>
        <v>0</v>
      </c>
      <c r="F30" s="1068"/>
      <c r="G30" s="788">
        <f>'G - Communications (Required)'!J16</f>
        <v>0</v>
      </c>
      <c r="H30" s="1067">
        <f>E30-G30</f>
        <v>0</v>
      </c>
      <c r="I30" s="1069"/>
      <c r="J30" s="810"/>
      <c r="K30" s="807"/>
      <c r="L30" s="807"/>
      <c r="M30" s="807"/>
      <c r="N30" s="807"/>
      <c r="O30" s="807"/>
      <c r="P30" s="807"/>
    </row>
    <row r="31" spans="1:19" ht="20.25" customHeight="1">
      <c r="A31" s="1064" t="s">
        <v>650</v>
      </c>
      <c r="B31" s="1065"/>
      <c r="C31" s="1065"/>
      <c r="D31" s="1066"/>
      <c r="E31" s="1067">
        <f>'H - Admin Travel (Required)'!L24</f>
        <v>0</v>
      </c>
      <c r="F31" s="1068"/>
      <c r="G31" s="788">
        <f>'H - Admin Travel (Required)'!M24</f>
        <v>0</v>
      </c>
      <c r="H31" s="1067">
        <f>E31-G31</f>
        <v>0</v>
      </c>
      <c r="I31" s="1069"/>
      <c r="J31" s="806"/>
      <c r="K31" s="807"/>
      <c r="L31" s="807"/>
      <c r="M31" s="807"/>
      <c r="N31" s="807"/>
      <c r="O31" s="807"/>
      <c r="P31" s="807"/>
    </row>
    <row r="32" spans="1:19" ht="20.25" customHeight="1">
      <c r="A32" s="963" t="s">
        <v>651</v>
      </c>
      <c r="B32" s="964"/>
      <c r="C32" s="964"/>
      <c r="D32" s="965"/>
      <c r="E32" s="966">
        <f>'I - Rent and Utilities'!F33</f>
        <v>0</v>
      </c>
      <c r="F32" s="967"/>
      <c r="G32" s="787">
        <f>'I - Rent and Utilities'!F35</f>
        <v>0</v>
      </c>
      <c r="H32" s="966">
        <f>E32-G32</f>
        <v>0</v>
      </c>
      <c r="I32" s="968"/>
      <c r="J32" s="810"/>
      <c r="K32" s="807"/>
      <c r="L32" s="807"/>
      <c r="M32" s="807"/>
      <c r="N32" s="807"/>
      <c r="O32" s="807"/>
      <c r="P32" s="807"/>
    </row>
    <row r="33" spans="1:17" ht="20.25" customHeight="1">
      <c r="A33" s="963" t="s">
        <v>658</v>
      </c>
      <c r="B33" s="964"/>
      <c r="C33" s="964"/>
      <c r="D33" s="965"/>
      <c r="E33" s="966">
        <f>'J - Admin Fringe'!G33</f>
        <v>0</v>
      </c>
      <c r="F33" s="967"/>
      <c r="G33" s="787">
        <f>'J - Admin Fringe'!H33</f>
        <v>0</v>
      </c>
      <c r="H33" s="966">
        <f t="shared" ref="H33:H36" si="0">E33-G33</f>
        <v>0</v>
      </c>
      <c r="I33" s="968"/>
      <c r="J33" s="806"/>
      <c r="K33" s="807"/>
      <c r="L33" s="807"/>
      <c r="M33" s="807"/>
      <c r="N33" s="807"/>
      <c r="O33" s="807"/>
      <c r="P33" s="807"/>
    </row>
    <row r="34" spans="1:17" ht="20.25" customHeight="1">
      <c r="A34" s="963" t="s">
        <v>652</v>
      </c>
      <c r="B34" s="964"/>
      <c r="C34" s="964"/>
      <c r="D34" s="965"/>
      <c r="E34" s="966">
        <f>'K - Admin Equip'!F15</f>
        <v>0</v>
      </c>
      <c r="F34" s="967"/>
      <c r="G34" s="787">
        <f>'K - Admin Equip'!G15</f>
        <v>0</v>
      </c>
      <c r="H34" s="966">
        <f t="shared" si="0"/>
        <v>0</v>
      </c>
      <c r="I34" s="968"/>
      <c r="J34" s="806"/>
      <c r="K34" s="807"/>
      <c r="L34" s="807"/>
      <c r="M34" s="807"/>
      <c r="N34" s="807"/>
      <c r="O34" s="807"/>
      <c r="P34" s="807"/>
    </row>
    <row r="35" spans="1:17" ht="20.25" customHeight="1">
      <c r="A35" s="963" t="s">
        <v>653</v>
      </c>
      <c r="B35" s="964"/>
      <c r="C35" s="964"/>
      <c r="D35" s="965"/>
      <c r="E35" s="966">
        <f>'L - Admin Equip Depr'!I16</f>
        <v>0</v>
      </c>
      <c r="F35" s="967"/>
      <c r="G35" s="787">
        <f>'L - Admin Equip Depr'!J16</f>
        <v>0</v>
      </c>
      <c r="H35" s="966">
        <f>E35-G35</f>
        <v>0</v>
      </c>
      <c r="I35" s="968"/>
      <c r="J35" s="806"/>
      <c r="K35" s="807"/>
      <c r="L35" s="807"/>
      <c r="M35" s="807"/>
      <c r="N35" s="807"/>
      <c r="O35" s="807"/>
      <c r="P35" s="807"/>
    </row>
    <row r="36" spans="1:17" ht="20.25" customHeight="1">
      <c r="A36" s="963" t="s">
        <v>654</v>
      </c>
      <c r="B36" s="964"/>
      <c r="C36" s="964"/>
      <c r="D36" s="965"/>
      <c r="E36" s="966">
        <f>'M - Insurance'!F19</f>
        <v>0</v>
      </c>
      <c r="F36" s="967"/>
      <c r="G36" s="787">
        <f>'M - Insurance'!G19</f>
        <v>0</v>
      </c>
      <c r="H36" s="966">
        <f t="shared" si="0"/>
        <v>0</v>
      </c>
      <c r="I36" s="968"/>
      <c r="J36" s="806"/>
      <c r="K36" s="807"/>
      <c r="L36" s="807"/>
      <c r="M36" s="807"/>
      <c r="N36" s="807"/>
      <c r="O36" s="807"/>
      <c r="P36" s="807"/>
    </row>
    <row r="37" spans="1:17" ht="20.25" customHeight="1" thickBot="1">
      <c r="A37" s="963" t="s">
        <v>655</v>
      </c>
      <c r="B37" s="964"/>
      <c r="C37" s="964"/>
      <c r="D37" s="965"/>
      <c r="E37" s="966">
        <f>'N - Admin Contr Services'!H21</f>
        <v>0</v>
      </c>
      <c r="F37" s="967"/>
      <c r="G37" s="787">
        <f>'N - Admin Contr Services'!I21</f>
        <v>0</v>
      </c>
      <c r="H37" s="966">
        <f>E37-G37</f>
        <v>0</v>
      </c>
      <c r="I37" s="968"/>
      <c r="J37" s="806"/>
      <c r="K37" s="807"/>
      <c r="L37" s="807"/>
      <c r="M37" s="807"/>
      <c r="N37" s="807"/>
      <c r="O37" s="807"/>
      <c r="P37" s="807"/>
    </row>
    <row r="38" spans="1:17" ht="20.25" customHeight="1" thickBot="1">
      <c r="A38" s="963" t="s">
        <v>656</v>
      </c>
      <c r="B38" s="964"/>
      <c r="C38" s="964"/>
      <c r="D38" s="965"/>
      <c r="E38" s="966">
        <f>'O- Admin Training'!F14</f>
        <v>0</v>
      </c>
      <c r="F38" s="967"/>
      <c r="G38" s="787">
        <f>'O- Admin Training'!G14</f>
        <v>0</v>
      </c>
      <c r="H38" s="966">
        <f>E38-G38</f>
        <v>0</v>
      </c>
      <c r="I38" s="968"/>
      <c r="J38" s="806"/>
      <c r="K38" s="952" t="s">
        <v>913</v>
      </c>
      <c r="L38" s="953"/>
      <c r="M38" s="953"/>
      <c r="N38" s="953"/>
      <c r="O38" s="953"/>
      <c r="P38" s="954"/>
    </row>
    <row r="39" spans="1:17" ht="20.25" customHeight="1">
      <c r="A39" s="963" t="s">
        <v>657</v>
      </c>
      <c r="B39" s="964"/>
      <c r="C39" s="964"/>
      <c r="D39" s="965"/>
      <c r="E39" s="966">
        <f>'P - Indirect Costs'!G11</f>
        <v>0</v>
      </c>
      <c r="F39" s="967"/>
      <c r="G39" s="787">
        <f>'P - Indirect Costs'!H11</f>
        <v>0</v>
      </c>
      <c r="H39" s="966">
        <f>E39-G39</f>
        <v>0</v>
      </c>
      <c r="I39" s="968"/>
      <c r="J39" s="955" t="str">
        <f>IF(G40=G43,"J","L")</f>
        <v>J</v>
      </c>
      <c r="K39" s="957" t="str">
        <f>IF(G40=G43,"OK - Sponsor Fees = Total CACFP Admin Expenditures",IF(G43&gt;G40,"NOT OK - INCREASE Administrative Expenditures by","NOT OK - DECREASE Administrative Expenditures by"))</f>
        <v>OK - Sponsor Fees = Total CACFP Admin Expenditures</v>
      </c>
      <c r="L39" s="958"/>
      <c r="M39" s="958"/>
      <c r="N39" s="958"/>
      <c r="O39" s="958"/>
      <c r="P39" s="959"/>
    </row>
    <row r="40" spans="1:17" ht="20.25" customHeight="1" thickBot="1">
      <c r="A40" s="988" t="s">
        <v>573</v>
      </c>
      <c r="B40" s="989"/>
      <c r="C40" s="989"/>
      <c r="D40" s="989"/>
      <c r="E40" s="990">
        <f>ROUND(SUM(E28:F39),2)</f>
        <v>0</v>
      </c>
      <c r="F40" s="991"/>
      <c r="G40" s="794">
        <f>ROUND(SUM(G28:G39),2)</f>
        <v>0</v>
      </c>
      <c r="H40" s="992">
        <f>SUM(H28:I39)</f>
        <v>0</v>
      </c>
      <c r="I40" s="993"/>
      <c r="J40" s="956"/>
      <c r="K40" s="960"/>
      <c r="L40" s="961"/>
      <c r="M40" s="961"/>
      <c r="N40" s="961"/>
      <c r="O40" s="961"/>
      <c r="P40" s="962"/>
      <c r="Q40" s="575">
        <f>+G43-G40</f>
        <v>0</v>
      </c>
    </row>
    <row r="41" spans="1:17" ht="30.75" customHeight="1" thickBot="1">
      <c r="A41" s="1061" t="s">
        <v>574</v>
      </c>
      <c r="B41" s="1062"/>
      <c r="C41" s="1062"/>
      <c r="D41" s="1063"/>
      <c r="E41" s="994" t="s">
        <v>54</v>
      </c>
      <c r="F41" s="995"/>
      <c r="G41" s="588" t="s">
        <v>55</v>
      </c>
      <c r="H41" s="994" t="s">
        <v>613</v>
      </c>
      <c r="I41" s="995"/>
      <c r="J41" s="806"/>
      <c r="K41" s="807"/>
      <c r="L41" s="807"/>
      <c r="M41" s="807"/>
      <c r="N41" s="807"/>
      <c r="O41" s="807"/>
      <c r="P41" s="807"/>
    </row>
    <row r="42" spans="1:17" ht="20.25" customHeight="1">
      <c r="A42" s="986" t="s">
        <v>575</v>
      </c>
      <c r="B42" s="987"/>
      <c r="C42" s="987"/>
      <c r="D42" s="987"/>
      <c r="E42" s="996"/>
      <c r="F42" s="997"/>
      <c r="G42" s="997"/>
      <c r="H42" s="997"/>
      <c r="I42" s="998"/>
      <c r="J42" s="806"/>
      <c r="K42" s="807"/>
      <c r="L42" s="807"/>
      <c r="M42" s="807"/>
      <c r="N42" s="807"/>
      <c r="O42" s="807"/>
      <c r="P42" s="807"/>
    </row>
    <row r="43" spans="1:17" ht="20.25" customHeight="1">
      <c r="A43" s="963" t="s">
        <v>576</v>
      </c>
      <c r="B43" s="964"/>
      <c r="C43" s="964"/>
      <c r="D43" s="965"/>
      <c r="E43" s="966">
        <f>G21</f>
        <v>0</v>
      </c>
      <c r="F43" s="967"/>
      <c r="G43" s="787">
        <f>E43</f>
        <v>0</v>
      </c>
      <c r="H43" s="966">
        <f>E43-G43</f>
        <v>0</v>
      </c>
      <c r="I43" s="968"/>
      <c r="J43" s="806"/>
      <c r="K43" s="807"/>
      <c r="L43" s="807"/>
      <c r="M43" s="807"/>
      <c r="N43" s="807"/>
      <c r="O43" s="807"/>
      <c r="P43" s="807"/>
    </row>
    <row r="44" spans="1:17" ht="20.25" customHeight="1">
      <c r="A44" s="969" t="s">
        <v>789</v>
      </c>
      <c r="B44" s="970"/>
      <c r="C44" s="970"/>
      <c r="D44" s="971"/>
      <c r="E44" s="972">
        <f>+'Center 2 - Expenses (Required)'!B9</f>
        <v>0</v>
      </c>
      <c r="F44" s="973"/>
      <c r="G44" s="795">
        <f>'Center 2 - Expenses (Required)'!C9</f>
        <v>0</v>
      </c>
      <c r="H44" s="972">
        <f>E44-G44</f>
        <v>0</v>
      </c>
      <c r="I44" s="974"/>
      <c r="J44" s="806"/>
      <c r="K44" s="807"/>
      <c r="L44" s="807"/>
      <c r="M44" s="807"/>
      <c r="N44" s="807"/>
      <c r="O44" s="807"/>
      <c r="P44" s="807"/>
    </row>
    <row r="45" spans="1:17" ht="20.25" customHeight="1" thickBot="1">
      <c r="A45" s="981" t="s">
        <v>577</v>
      </c>
      <c r="B45" s="982"/>
      <c r="C45" s="982"/>
      <c r="D45" s="983"/>
      <c r="E45" s="984"/>
      <c r="F45" s="984"/>
      <c r="G45" s="984"/>
      <c r="H45" s="984"/>
      <c r="I45" s="985"/>
      <c r="J45" s="806"/>
      <c r="K45" s="807"/>
      <c r="L45" s="807"/>
      <c r="M45" s="807"/>
      <c r="N45" s="807"/>
      <c r="O45" s="807"/>
      <c r="P45" s="807"/>
    </row>
    <row r="46" spans="1:17" ht="20.25" customHeight="1" thickBot="1">
      <c r="A46" s="975" t="s">
        <v>790</v>
      </c>
      <c r="B46" s="976"/>
      <c r="C46" s="976"/>
      <c r="D46" s="977"/>
      <c r="E46" s="978">
        <f>'Center 2 - Expenses (Required)'!D9</f>
        <v>0</v>
      </c>
      <c r="F46" s="979"/>
      <c r="G46" s="793">
        <f>'Center 2 - Expenses (Required)'!E9</f>
        <v>0</v>
      </c>
      <c r="H46" s="978">
        <f>E46-G46</f>
        <v>0</v>
      </c>
      <c r="I46" s="980"/>
      <c r="J46" s="806"/>
      <c r="K46" s="952" t="s">
        <v>911</v>
      </c>
      <c r="L46" s="953"/>
      <c r="M46" s="953"/>
      <c r="N46" s="953"/>
      <c r="O46" s="953"/>
      <c r="P46" s="954"/>
    </row>
    <row r="47" spans="1:17" ht="20.25" customHeight="1" thickBot="1">
      <c r="A47" s="1002" t="s">
        <v>617</v>
      </c>
      <c r="B47" s="1003"/>
      <c r="C47" s="1003"/>
      <c r="D47" s="1003"/>
      <c r="E47" s="1004">
        <f>+E44+E46</f>
        <v>0</v>
      </c>
      <c r="F47" s="1005"/>
      <c r="G47" s="791">
        <f>+G46+G44</f>
        <v>0</v>
      </c>
      <c r="H47" s="1004">
        <f>+H46+H44</f>
        <v>0</v>
      </c>
      <c r="I47" s="1006"/>
      <c r="J47" s="955" t="str">
        <f>IF(E48&gt;=G48,IF(G25&gt;=E48,"J","L"),"L")</f>
        <v>J</v>
      </c>
      <c r="K47" s="957" t="str">
        <f>IF(E48&gt;=G48,IF(G25&gt;=E48,"OK - Total SO Income &gt; or = Total SO Expenditures","NOT OK - Total SO Income must be greater than Total SO Expenditures.  Decrease Expenditures or Increase Income."))</f>
        <v>OK - Total SO Income &gt; or = Total SO Expenditures</v>
      </c>
      <c r="L47" s="958"/>
      <c r="M47" s="958"/>
      <c r="N47" s="958"/>
      <c r="O47" s="958"/>
      <c r="P47" s="959"/>
    </row>
    <row r="48" spans="1:17" ht="39.75" customHeight="1" thickBot="1">
      <c r="A48" s="1007" t="s">
        <v>578</v>
      </c>
      <c r="B48" s="1008"/>
      <c r="C48" s="1008"/>
      <c r="D48" s="1008"/>
      <c r="E48" s="1009">
        <f>ROUND(SUM(E40,E47),2)</f>
        <v>0</v>
      </c>
      <c r="F48" s="1010"/>
      <c r="G48" s="792">
        <f>ROUND(SUM(G40,G47),2)</f>
        <v>0</v>
      </c>
      <c r="H48" s="1009">
        <f>ROUND(SUM(H40,H47),2)</f>
        <v>0</v>
      </c>
      <c r="I48" s="1011"/>
      <c r="J48" s="956"/>
      <c r="K48" s="960"/>
      <c r="L48" s="961"/>
      <c r="M48" s="961"/>
      <c r="N48" s="961"/>
      <c r="O48" s="961"/>
      <c r="P48" s="962"/>
    </row>
    <row r="49" spans="1:9" ht="20.25" customHeight="1" thickBot="1">
      <c r="A49" s="1012" t="s">
        <v>56</v>
      </c>
      <c r="B49" s="1013"/>
      <c r="C49" s="1013"/>
      <c r="D49" s="1013"/>
      <c r="E49" s="1013"/>
      <c r="F49" s="1013"/>
      <c r="G49" s="1013"/>
      <c r="H49" s="1013"/>
      <c r="I49" s="1014"/>
    </row>
    <row r="50" spans="1:9" ht="24.6" customHeight="1">
      <c r="A50" s="1015" t="s">
        <v>57</v>
      </c>
      <c r="B50" s="1016"/>
      <c r="C50" s="1016"/>
      <c r="D50" s="1016"/>
      <c r="E50" s="1016"/>
      <c r="F50" s="1016"/>
      <c r="G50" s="1016"/>
      <c r="H50" s="1016"/>
      <c r="I50" s="1017"/>
    </row>
    <row r="51" spans="1:9" ht="24.6" customHeight="1">
      <c r="A51" s="1015"/>
      <c r="B51" s="1016"/>
      <c r="C51" s="1016"/>
      <c r="D51" s="1016"/>
      <c r="E51" s="1016"/>
      <c r="F51" s="1016"/>
      <c r="G51" s="1016"/>
      <c r="H51" s="1016"/>
      <c r="I51" s="1017"/>
    </row>
    <row r="52" spans="1:9" ht="15.75" customHeight="1">
      <c r="A52" s="1018"/>
      <c r="B52" s="1019"/>
      <c r="C52" s="1019"/>
      <c r="D52" s="1019"/>
      <c r="E52" s="1019"/>
      <c r="F52" s="596"/>
      <c r="G52" s="1022"/>
      <c r="H52" s="1023"/>
      <c r="I52" s="1026"/>
    </row>
    <row r="53" spans="1:9" ht="11.25" customHeight="1" thickBot="1">
      <c r="A53" s="1020"/>
      <c r="B53" s="1021"/>
      <c r="C53" s="1021"/>
      <c r="D53" s="1021"/>
      <c r="E53" s="1021"/>
      <c r="F53" s="597"/>
      <c r="G53" s="1024"/>
      <c r="H53" s="1025"/>
      <c r="I53" s="1027"/>
    </row>
    <row r="54" spans="1:9" ht="15" customHeight="1" thickBot="1">
      <c r="A54" s="598" t="s">
        <v>58</v>
      </c>
      <c r="B54" s="599"/>
      <c r="C54" s="599"/>
      <c r="D54" s="599"/>
      <c r="E54" s="599"/>
      <c r="F54" s="600"/>
      <c r="G54" s="117" t="s">
        <v>60</v>
      </c>
      <c r="H54" s="599"/>
      <c r="I54" s="601" t="s">
        <v>59</v>
      </c>
    </row>
    <row r="55" spans="1:9" ht="15" customHeight="1" thickBot="1">
      <c r="A55" s="602" t="s">
        <v>579</v>
      </c>
      <c r="B55" s="603"/>
      <c r="C55" s="603"/>
      <c r="D55" s="603"/>
      <c r="E55" s="603"/>
      <c r="F55" s="604"/>
      <c r="G55" s="999"/>
      <c r="H55" s="1000"/>
      <c r="I55" s="1001"/>
    </row>
    <row r="56" spans="1:9" ht="18.75" customHeight="1" thickBot="1">
      <c r="A56" s="1028" t="s">
        <v>602</v>
      </c>
      <c r="B56" s="1029"/>
      <c r="C56" s="1029"/>
      <c r="D56" s="1029"/>
      <c r="E56" s="1029"/>
      <c r="F56" s="1029"/>
      <c r="G56" s="1029"/>
      <c r="H56" s="1029"/>
      <c r="I56" s="781" t="s">
        <v>918</v>
      </c>
    </row>
    <row r="57" spans="1:9">
      <c r="A57" s="124"/>
      <c r="B57" s="124"/>
      <c r="C57" s="124"/>
      <c r="F57" s="55"/>
      <c r="I57" s="124"/>
    </row>
  </sheetData>
  <sheetProtection algorithmName="SHA-512" hashValue="3AfIAq2sIZb1HpH7uO6J20SdorSA9qheCdlGLkKfdDuL38QV2Fvt8V+0Vki2PcrR6PejA2S0nNr35ay0jP+q8w==" saltValue="5ZvOUiCRNNklRVwrXBAxvw==" spinCount="100000" sheet="1" objects="1" scenarios="1"/>
  <mergeCells count="122">
    <mergeCell ref="A56:H56"/>
    <mergeCell ref="B16:E16"/>
    <mergeCell ref="G16:I16"/>
    <mergeCell ref="B17:E17"/>
    <mergeCell ref="G17:I17"/>
    <mergeCell ref="A18:H18"/>
    <mergeCell ref="A19:I19"/>
    <mergeCell ref="A11:C11"/>
    <mergeCell ref="A13:H13"/>
    <mergeCell ref="A14:I14"/>
    <mergeCell ref="B15:E15"/>
    <mergeCell ref="G15:I15"/>
    <mergeCell ref="A12:D12"/>
    <mergeCell ref="A34:D34"/>
    <mergeCell ref="E34:F34"/>
    <mergeCell ref="H34:I34"/>
    <mergeCell ref="A23:F23"/>
    <mergeCell ref="G23:I23"/>
    <mergeCell ref="A24:F24"/>
    <mergeCell ref="G24:I24"/>
    <mergeCell ref="H30:I30"/>
    <mergeCell ref="H32:I32"/>
    <mergeCell ref="A27:D27"/>
    <mergeCell ref="E27:I27"/>
    <mergeCell ref="K46:P46"/>
    <mergeCell ref="A28:D28"/>
    <mergeCell ref="E28:F28"/>
    <mergeCell ref="H28:I28"/>
    <mergeCell ref="J47:J48"/>
    <mergeCell ref="K47:P48"/>
    <mergeCell ref="H33:I33"/>
    <mergeCell ref="M2:U4"/>
    <mergeCell ref="M5:U7"/>
    <mergeCell ref="A25:F25"/>
    <mergeCell ref="G25:I25"/>
    <mergeCell ref="A26:D26"/>
    <mergeCell ref="E26:F26"/>
    <mergeCell ref="E32:F32"/>
    <mergeCell ref="A35:D35"/>
    <mergeCell ref="E35:F35"/>
    <mergeCell ref="A29:D29"/>
    <mergeCell ref="E29:F29"/>
    <mergeCell ref="H35:I35"/>
    <mergeCell ref="H29:I29"/>
    <mergeCell ref="A8:F8"/>
    <mergeCell ref="A9:F10"/>
    <mergeCell ref="G9:G10"/>
    <mergeCell ref="H9:H10"/>
    <mergeCell ref="E12:I12"/>
    <mergeCell ref="A41:D41"/>
    <mergeCell ref="E41:F41"/>
    <mergeCell ref="A31:D31"/>
    <mergeCell ref="E31:F31"/>
    <mergeCell ref="A38:D38"/>
    <mergeCell ref="E38:F38"/>
    <mergeCell ref="A36:D36"/>
    <mergeCell ref="E36:F36"/>
    <mergeCell ref="A37:D37"/>
    <mergeCell ref="E37:F37"/>
    <mergeCell ref="H36:I36"/>
    <mergeCell ref="H37:I37"/>
    <mergeCell ref="H31:I31"/>
    <mergeCell ref="H38:I38"/>
    <mergeCell ref="A30:D30"/>
    <mergeCell ref="E30:F30"/>
    <mergeCell ref="A32:D32"/>
    <mergeCell ref="H26:I26"/>
    <mergeCell ref="A1:I1"/>
    <mergeCell ref="A2:I2"/>
    <mergeCell ref="A3:I3"/>
    <mergeCell ref="A4:I4"/>
    <mergeCell ref="A5:I5"/>
    <mergeCell ref="A6:I6"/>
    <mergeCell ref="A7:I7"/>
    <mergeCell ref="I9:I10"/>
    <mergeCell ref="E11:I11"/>
    <mergeCell ref="K19:P19"/>
    <mergeCell ref="A20:F20"/>
    <mergeCell ref="G20:I20"/>
    <mergeCell ref="J20:J21"/>
    <mergeCell ref="K20:P21"/>
    <mergeCell ref="A21:F21"/>
    <mergeCell ref="G21:I21"/>
    <mergeCell ref="A22:F22"/>
    <mergeCell ref="G22:I22"/>
    <mergeCell ref="G55:I55"/>
    <mergeCell ref="A47:D47"/>
    <mergeCell ref="E47:F47"/>
    <mergeCell ref="H47:I47"/>
    <mergeCell ref="A48:D48"/>
    <mergeCell ref="E48:F48"/>
    <mergeCell ref="H48:I48"/>
    <mergeCell ref="A49:I49"/>
    <mergeCell ref="A50:I51"/>
    <mergeCell ref="A52:E53"/>
    <mergeCell ref="G52:H53"/>
    <mergeCell ref="I52:I53"/>
    <mergeCell ref="A46:D46"/>
    <mergeCell ref="E46:F46"/>
    <mergeCell ref="H46:I46"/>
    <mergeCell ref="A45:D45"/>
    <mergeCell ref="E45:I45"/>
    <mergeCell ref="A42:D42"/>
    <mergeCell ref="A39:D39"/>
    <mergeCell ref="E39:F39"/>
    <mergeCell ref="A40:D40"/>
    <mergeCell ref="E40:F40"/>
    <mergeCell ref="H39:I39"/>
    <mergeCell ref="H40:I40"/>
    <mergeCell ref="H41:I41"/>
    <mergeCell ref="E42:I42"/>
    <mergeCell ref="K38:P38"/>
    <mergeCell ref="J39:J40"/>
    <mergeCell ref="K39:P40"/>
    <mergeCell ref="A33:D33"/>
    <mergeCell ref="E33:F33"/>
    <mergeCell ref="A43:D43"/>
    <mergeCell ref="E43:F43"/>
    <mergeCell ref="H43:I43"/>
    <mergeCell ref="A44:D44"/>
    <mergeCell ref="E44:F44"/>
    <mergeCell ref="H44:I44"/>
  </mergeCells>
  <conditionalFormatting sqref="K22:P22">
    <cfRule type="containsText" dxfId="28" priority="21" operator="containsText" text="NOT OK - CACFP Income is LESS than CACFP expenses">
      <formula>NOT(ISERROR(SEARCH("NOT OK - CACFP Income is LESS than CACFP expenses",K22)))</formula>
    </cfRule>
  </conditionalFormatting>
  <conditionalFormatting sqref="H28:I48">
    <cfRule type="expression" dxfId="27" priority="9">
      <formula>H28&lt;0</formula>
    </cfRule>
  </conditionalFormatting>
  <conditionalFormatting sqref="K20:P21">
    <cfRule type="containsText" dxfId="26" priority="8" operator="containsText" text="NOT OK - CACFP Income is LESS than CACFP expenses">
      <formula>NOT(ISERROR(SEARCH("NOT OK - CACFP Income is LESS than CACFP expenses",K20)))</formula>
    </cfRule>
  </conditionalFormatting>
  <conditionalFormatting sqref="K20:P21">
    <cfRule type="containsText" dxfId="25" priority="7" operator="containsText" text="NOT OK">
      <formula>NOT(ISERROR(SEARCH("NOT OK",K20)))</formula>
    </cfRule>
  </conditionalFormatting>
  <conditionalFormatting sqref="Q21">
    <cfRule type="expression" dxfId="24" priority="6">
      <formula>$Q$21&lt;&gt;0</formula>
    </cfRule>
  </conditionalFormatting>
  <conditionalFormatting sqref="K47:P48">
    <cfRule type="containsText" dxfId="23" priority="4" operator="containsText" text="NOT OK">
      <formula>NOT(ISERROR(SEARCH("NOT OK",K47)))</formula>
    </cfRule>
    <cfRule type="containsText" dxfId="22" priority="5" operator="containsText" text="NOT OK - CACFP Income is LESS than CACFP expenses">
      <formula>NOT(ISERROR(SEARCH("NOT OK - CACFP Income is LESS than CACFP expenses",K47)))</formula>
    </cfRule>
  </conditionalFormatting>
  <conditionalFormatting sqref="K39:P40">
    <cfRule type="containsText" dxfId="21" priority="2" operator="containsText" text="NOT OK">
      <formula>NOT(ISERROR(SEARCH("NOT OK",K39)))</formula>
    </cfRule>
    <cfRule type="containsText" dxfId="20" priority="3" operator="containsText" text="NOT OK - CACFP Income is LESS than CACFP expenses">
      <formula>NOT(ISERROR(SEARCH("NOT OK - CACFP Income is LESS than CACFP expenses",K39)))</formula>
    </cfRule>
  </conditionalFormatting>
  <conditionalFormatting sqref="Q40">
    <cfRule type="expression" dxfId="19" priority="1">
      <formula>$Q40&lt;&gt;0</formula>
    </cfRule>
  </conditionalFormatting>
  <dataValidations count="1">
    <dataValidation type="list" showInputMessage="1" showErrorMessage="1" sqref="D11 I18 I13" xr:uid="{DB94C4AE-A768-4D2E-9438-F7D13AE3242B}">
      <formula1>$S$8:$S$9</formula1>
    </dataValidation>
  </dataValidations>
  <printOptions horizontalCentered="1"/>
  <pageMargins left="0.7" right="0.7" top="0.5" bottom="0.5" header="0.3" footer="0.3"/>
  <pageSetup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7</xdr:col>
                    <xdr:colOff>876300</xdr:colOff>
                    <xdr:row>0</xdr:row>
                    <xdr:rowOff>19050</xdr:rowOff>
                  </from>
                  <to>
                    <xdr:col>7</xdr:col>
                    <xdr:colOff>876300</xdr:colOff>
                    <xdr:row>1</xdr:row>
                    <xdr:rowOff>9525</xdr:rowOff>
                  </to>
                </anchor>
              </controlPr>
            </control>
          </mc:Choice>
        </mc:AlternateContent>
        <mc:AlternateContent xmlns:mc="http://schemas.openxmlformats.org/markup-compatibility/2006">
          <mc:Choice Requires="x14">
            <control shapeId="24579" r:id="rId5" name="Drop Down 3">
              <controlPr defaultSize="0" autoLine="0" autoPict="0">
                <anchor moveWithCells="1">
                  <from>
                    <xdr:col>8</xdr:col>
                    <xdr:colOff>57150</xdr:colOff>
                    <xdr:row>0</xdr:row>
                    <xdr:rowOff>19050</xdr:rowOff>
                  </from>
                  <to>
                    <xdr:col>8</xdr:col>
                    <xdr:colOff>962025</xdr:colOff>
                    <xdr:row>1</xdr:row>
                    <xdr:rowOff>0</xdr:rowOff>
                  </to>
                </anchor>
              </controlPr>
            </control>
          </mc:Choice>
        </mc:AlternateContent>
        <mc:AlternateContent xmlns:mc="http://schemas.openxmlformats.org/markup-compatibility/2006">
          <mc:Choice Requires="x14">
            <control shapeId="24580" r:id="rId6" name="Drop Down 4">
              <controlPr defaultSize="0" autoLine="0" autoPict="0">
                <anchor moveWithCells="1">
                  <from>
                    <xdr:col>7</xdr:col>
                    <xdr:colOff>876300</xdr:colOff>
                    <xdr:row>0</xdr:row>
                    <xdr:rowOff>19050</xdr:rowOff>
                  </from>
                  <to>
                    <xdr:col>7</xdr:col>
                    <xdr:colOff>876300</xdr:colOff>
                    <xdr:row>1</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A3185-2269-4B63-B1E7-4A3A9D265503}">
  <sheetPr codeName="Sheet27">
    <tabColor rgb="FFBDD7EE"/>
  </sheetPr>
  <dimension ref="B1:S34"/>
  <sheetViews>
    <sheetView showGridLines="0" topLeftCell="A9" workbookViewId="0">
      <selection activeCell="D4" sqref="D4"/>
    </sheetView>
  </sheetViews>
  <sheetFormatPr defaultColWidth="9.140625" defaultRowHeight="15"/>
  <cols>
    <col min="1" max="1" width="2.85546875" style="768" customWidth="1"/>
    <col min="2" max="2" width="11.42578125" style="768" customWidth="1"/>
    <col min="3" max="3" width="6.5703125" style="768" customWidth="1"/>
    <col min="4" max="4" width="11" style="768" customWidth="1"/>
    <col min="5" max="18" width="9.140625" style="768"/>
    <col min="19" max="19" width="17.28515625" style="768" customWidth="1"/>
    <col min="20" max="16384" width="9.140625" style="768"/>
  </cols>
  <sheetData>
    <row r="1" spans="2:19">
      <c r="B1" s="768" t="s">
        <v>799</v>
      </c>
    </row>
    <row r="3" spans="2:19" ht="15.75" thickBot="1">
      <c r="B3" s="768" t="s">
        <v>793</v>
      </c>
    </row>
    <row r="4" spans="2:19" ht="15.75" thickBot="1">
      <c r="C4" s="769" t="s">
        <v>794</v>
      </c>
      <c r="D4" s="770"/>
    </row>
    <row r="5" spans="2:19" ht="15.75" thickBot="1"/>
    <row r="6" spans="2:19" ht="15.75" thickBot="1">
      <c r="C6" s="769" t="s">
        <v>725</v>
      </c>
      <c r="D6" s="771"/>
    </row>
    <row r="8" spans="2:19" ht="15.75" thickBot="1"/>
    <row r="9" spans="2:19" ht="15" customHeight="1">
      <c r="D9" s="1113" t="s">
        <v>795</v>
      </c>
      <c r="E9" s="1114"/>
      <c r="F9" s="1114"/>
      <c r="G9" s="1114"/>
      <c r="H9" s="1114"/>
      <c r="I9" s="1114"/>
      <c r="J9" s="1114"/>
      <c r="K9" s="1114"/>
      <c r="L9" s="1114"/>
      <c r="M9" s="1114"/>
      <c r="N9" s="1114"/>
      <c r="O9" s="1114"/>
      <c r="P9" s="1114"/>
      <c r="Q9" s="1114"/>
      <c r="R9" s="1114"/>
      <c r="S9" s="1115"/>
    </row>
    <row r="10" spans="2:19" ht="15.75" thickBot="1">
      <c r="D10" s="1116"/>
      <c r="E10" s="1117"/>
      <c r="F10" s="1117"/>
      <c r="G10" s="1117"/>
      <c r="H10" s="1117"/>
      <c r="I10" s="1117"/>
      <c r="J10" s="1117"/>
      <c r="K10" s="1117"/>
      <c r="L10" s="1117"/>
      <c r="M10" s="1117"/>
      <c r="N10" s="1117"/>
      <c r="O10" s="1117"/>
      <c r="P10" s="1117"/>
      <c r="Q10" s="1117"/>
      <c r="R10" s="1117"/>
      <c r="S10" s="1118"/>
    </row>
    <row r="11" spans="2:19">
      <c r="D11" s="640"/>
      <c r="E11" s="772"/>
      <c r="F11" s="772"/>
      <c r="G11" s="772"/>
      <c r="H11" s="772"/>
      <c r="I11" s="772"/>
      <c r="J11" s="772"/>
      <c r="K11" s="772"/>
      <c r="L11" s="772"/>
      <c r="M11" s="772"/>
      <c r="N11" s="772"/>
      <c r="O11" s="772"/>
      <c r="P11" s="772"/>
      <c r="Q11" s="772"/>
      <c r="R11" s="772"/>
      <c r="S11" s="773"/>
    </row>
    <row r="12" spans="2:19">
      <c r="D12" s="1119" t="s">
        <v>796</v>
      </c>
      <c r="E12" s="1120"/>
      <c r="F12" s="1120"/>
      <c r="G12" s="1120"/>
      <c r="J12" s="1120" t="s">
        <v>797</v>
      </c>
      <c r="K12" s="1120"/>
      <c r="L12" s="1120"/>
      <c r="M12" s="1120"/>
      <c r="O12" s="1120" t="s">
        <v>798</v>
      </c>
      <c r="P12" s="1120"/>
      <c r="Q12" s="1120"/>
      <c r="R12" s="1120"/>
      <c r="S12" s="774"/>
    </row>
    <row r="13" spans="2:19">
      <c r="D13" s="79"/>
      <c r="S13" s="774"/>
    </row>
    <row r="14" spans="2:19">
      <c r="D14" s="79"/>
      <c r="S14" s="774"/>
    </row>
    <row r="15" spans="2:19">
      <c r="D15" s="79"/>
      <c r="S15" s="774"/>
    </row>
    <row r="16" spans="2:19">
      <c r="D16" s="79"/>
      <c r="S16" s="774"/>
    </row>
    <row r="17" spans="4:19">
      <c r="D17" s="12"/>
      <c r="S17" s="774"/>
    </row>
    <row r="18" spans="4:19">
      <c r="D18" s="79"/>
      <c r="P18" s="10"/>
      <c r="S18" s="774"/>
    </row>
    <row r="19" spans="4:19">
      <c r="D19" s="79"/>
      <c r="J19" s="10"/>
      <c r="S19" s="774"/>
    </row>
    <row r="20" spans="4:19">
      <c r="D20" s="79"/>
      <c r="S20" s="774"/>
    </row>
    <row r="21" spans="4:19">
      <c r="D21" s="79"/>
      <c r="P21" s="10"/>
      <c r="S21" s="774"/>
    </row>
    <row r="22" spans="4:19">
      <c r="D22" s="79"/>
      <c r="S22" s="774"/>
    </row>
    <row r="23" spans="4:19">
      <c r="D23" s="79"/>
      <c r="S23" s="774"/>
    </row>
    <row r="24" spans="4:19">
      <c r="D24" s="79"/>
      <c r="P24" s="10"/>
      <c r="S24" s="774"/>
    </row>
    <row r="25" spans="4:19">
      <c r="D25" s="12"/>
      <c r="S25" s="774"/>
    </row>
    <row r="26" spans="4:19">
      <c r="D26" s="79"/>
      <c r="S26" s="774"/>
    </row>
    <row r="27" spans="4:19">
      <c r="D27" s="79"/>
      <c r="S27" s="774"/>
    </row>
    <row r="28" spans="4:19">
      <c r="D28" s="79"/>
      <c r="S28" s="774"/>
    </row>
    <row r="29" spans="4:19">
      <c r="D29" s="79"/>
      <c r="S29" s="774"/>
    </row>
    <row r="30" spans="4:19">
      <c r="D30" s="79"/>
      <c r="J30" s="768" t="s">
        <v>690</v>
      </c>
      <c r="S30" s="774"/>
    </row>
    <row r="31" spans="4:19">
      <c r="D31" s="79"/>
      <c r="S31" s="774"/>
    </row>
    <row r="32" spans="4:19">
      <c r="D32" s="79"/>
      <c r="S32" s="774"/>
    </row>
    <row r="33" spans="4:19" ht="15.75" thickBot="1">
      <c r="D33" s="782" t="s">
        <v>880</v>
      </c>
      <c r="S33" s="774"/>
    </row>
    <row r="34" spans="4:19" ht="49.15" customHeight="1" thickBot="1">
      <c r="D34" s="1121" t="s">
        <v>881</v>
      </c>
      <c r="E34" s="1122"/>
      <c r="F34" s="1122"/>
      <c r="G34" s="1122"/>
      <c r="H34" s="1122"/>
      <c r="I34" s="1122"/>
      <c r="J34" s="1122"/>
      <c r="K34" s="1122"/>
      <c r="L34" s="1122"/>
      <c r="M34" s="1122"/>
      <c r="N34" s="1122"/>
      <c r="O34" s="1122"/>
      <c r="P34" s="1122"/>
      <c r="Q34" s="1122"/>
      <c r="R34" s="1122"/>
      <c r="S34" s="1123"/>
    </row>
  </sheetData>
  <sheetProtection algorithmName="SHA-512" hashValue="ukEbEmjZxX1XbCKjl8vCKwecOCG3tNf8lneYz8XL8S6pJ/UFWQ4m+XBr9ir/rufnOZZBcNfxQOusenek4JzjJQ==" saltValue="Z8t9CesckPEIKvihFDntbQ==" spinCount="100000" sheet="1" objects="1" scenarios="1"/>
  <mergeCells count="5">
    <mergeCell ref="D9:S10"/>
    <mergeCell ref="D12:G12"/>
    <mergeCell ref="J12:M12"/>
    <mergeCell ref="O12:R12"/>
    <mergeCell ref="D34:S34"/>
  </mergeCells>
  <pageMargins left="0.7" right="0.7" top="0.75" bottom="0.75" header="0.3" footer="0.3"/>
  <drawing r:id="rId1"/>
  <legacyDrawing r:id="rId2"/>
  <controls>
    <mc:AlternateContent xmlns:mc="http://schemas.openxmlformats.org/markup-compatibility/2006">
      <mc:Choice Requires="x14">
        <control shapeId="92161" r:id="rId3" name="CheckBox1">
          <controlPr defaultSize="0" autoLine="0" r:id="rId4">
            <anchor moveWithCells="1">
              <from>
                <xdr:col>3</xdr:col>
                <xdr:colOff>19050</xdr:colOff>
                <xdr:row>12</xdr:row>
                <xdr:rowOff>171450</xdr:rowOff>
              </from>
              <to>
                <xdr:col>6</xdr:col>
                <xdr:colOff>219075</xdr:colOff>
                <xdr:row>14</xdr:row>
                <xdr:rowOff>57150</xdr:rowOff>
              </to>
            </anchor>
          </controlPr>
        </control>
      </mc:Choice>
      <mc:Fallback>
        <control shapeId="92161" r:id="rId3" name="CheckBox1"/>
      </mc:Fallback>
    </mc:AlternateContent>
    <mc:AlternateContent xmlns:mc="http://schemas.openxmlformats.org/markup-compatibility/2006">
      <mc:Choice Requires="x14">
        <control shapeId="92162" r:id="rId5" name="CheckBox2">
          <controlPr defaultSize="0" autoLine="0" r:id="rId6">
            <anchor moveWithCells="1">
              <from>
                <xdr:col>3</xdr:col>
                <xdr:colOff>28575</xdr:colOff>
                <xdr:row>14</xdr:row>
                <xdr:rowOff>47625</xdr:rowOff>
              </from>
              <to>
                <xdr:col>7</xdr:col>
                <xdr:colOff>200025</xdr:colOff>
                <xdr:row>15</xdr:row>
                <xdr:rowOff>123825</xdr:rowOff>
              </to>
            </anchor>
          </controlPr>
        </control>
      </mc:Choice>
      <mc:Fallback>
        <control shapeId="92162" r:id="rId5" name="CheckBox2"/>
      </mc:Fallback>
    </mc:AlternateContent>
    <mc:AlternateContent xmlns:mc="http://schemas.openxmlformats.org/markup-compatibility/2006">
      <mc:Choice Requires="x14">
        <control shapeId="92163" r:id="rId7" name="CheckBox3">
          <controlPr defaultSize="0" autoLine="0" r:id="rId8">
            <anchor moveWithCells="1">
              <from>
                <xdr:col>3</xdr:col>
                <xdr:colOff>38100</xdr:colOff>
                <xdr:row>15</xdr:row>
                <xdr:rowOff>142875</xdr:rowOff>
              </from>
              <to>
                <xdr:col>7</xdr:col>
                <xdr:colOff>219075</xdr:colOff>
                <xdr:row>17</xdr:row>
                <xdr:rowOff>9525</xdr:rowOff>
              </to>
            </anchor>
          </controlPr>
        </control>
      </mc:Choice>
      <mc:Fallback>
        <control shapeId="92163" r:id="rId7" name="CheckBox3"/>
      </mc:Fallback>
    </mc:AlternateContent>
    <mc:AlternateContent xmlns:mc="http://schemas.openxmlformats.org/markup-compatibility/2006">
      <mc:Choice Requires="x14">
        <control shapeId="92164" r:id="rId9" name="CheckBox4">
          <controlPr defaultSize="0" autoLine="0" r:id="rId10">
            <anchor moveWithCells="1">
              <from>
                <xdr:col>3</xdr:col>
                <xdr:colOff>38100</xdr:colOff>
                <xdr:row>17</xdr:row>
                <xdr:rowOff>9525</xdr:rowOff>
              </from>
              <to>
                <xdr:col>6</xdr:col>
                <xdr:colOff>190500</xdr:colOff>
                <xdr:row>18</xdr:row>
                <xdr:rowOff>85725</xdr:rowOff>
              </to>
            </anchor>
          </controlPr>
        </control>
      </mc:Choice>
      <mc:Fallback>
        <control shapeId="92164" r:id="rId9" name="CheckBox4"/>
      </mc:Fallback>
    </mc:AlternateContent>
    <mc:AlternateContent xmlns:mc="http://schemas.openxmlformats.org/markup-compatibility/2006">
      <mc:Choice Requires="x14">
        <control shapeId="92165" r:id="rId11" name="CheckBox5">
          <controlPr defaultSize="0" autoLine="0" r:id="rId12">
            <anchor moveWithCells="1">
              <from>
                <xdr:col>3</xdr:col>
                <xdr:colOff>28575</xdr:colOff>
                <xdr:row>18</xdr:row>
                <xdr:rowOff>57150</xdr:rowOff>
              </from>
              <to>
                <xdr:col>6</xdr:col>
                <xdr:colOff>104775</xdr:colOff>
                <xdr:row>19</xdr:row>
                <xdr:rowOff>133350</xdr:rowOff>
              </to>
            </anchor>
          </controlPr>
        </control>
      </mc:Choice>
      <mc:Fallback>
        <control shapeId="92165" r:id="rId11" name="CheckBox5"/>
      </mc:Fallback>
    </mc:AlternateContent>
    <mc:AlternateContent xmlns:mc="http://schemas.openxmlformats.org/markup-compatibility/2006">
      <mc:Choice Requires="x14">
        <control shapeId="92166" r:id="rId13" name="CheckBox6">
          <controlPr defaultSize="0" autoLine="0" autoPict="0" r:id="rId14">
            <anchor moveWithCells="1">
              <from>
                <xdr:col>3</xdr:col>
                <xdr:colOff>28575</xdr:colOff>
                <xdr:row>19</xdr:row>
                <xdr:rowOff>123825</xdr:rowOff>
              </from>
              <to>
                <xdr:col>8</xdr:col>
                <xdr:colOff>257175</xdr:colOff>
                <xdr:row>21</xdr:row>
                <xdr:rowOff>19050</xdr:rowOff>
              </to>
            </anchor>
          </controlPr>
        </control>
      </mc:Choice>
      <mc:Fallback>
        <control shapeId="92166" r:id="rId13" name="CheckBox6"/>
      </mc:Fallback>
    </mc:AlternateContent>
    <mc:AlternateContent xmlns:mc="http://schemas.openxmlformats.org/markup-compatibility/2006">
      <mc:Choice Requires="x14">
        <control shapeId="92167" r:id="rId15" name="CheckBox7">
          <controlPr defaultSize="0" autoLine="0" r:id="rId16">
            <anchor moveWithCells="1">
              <from>
                <xdr:col>9</xdr:col>
                <xdr:colOff>9525</xdr:colOff>
                <xdr:row>13</xdr:row>
                <xdr:rowOff>0</xdr:rowOff>
              </from>
              <to>
                <xdr:col>12</xdr:col>
                <xdr:colOff>38100</xdr:colOff>
                <xdr:row>14</xdr:row>
                <xdr:rowOff>76200</xdr:rowOff>
              </to>
            </anchor>
          </controlPr>
        </control>
      </mc:Choice>
      <mc:Fallback>
        <control shapeId="92167" r:id="rId15" name="CheckBox7"/>
      </mc:Fallback>
    </mc:AlternateContent>
    <mc:AlternateContent xmlns:mc="http://schemas.openxmlformats.org/markup-compatibility/2006">
      <mc:Choice Requires="x14">
        <control shapeId="92168" r:id="rId17" name="CheckBox8">
          <controlPr defaultSize="0" autoLine="0" r:id="rId18">
            <anchor moveWithCells="1">
              <from>
                <xdr:col>9</xdr:col>
                <xdr:colOff>9525</xdr:colOff>
                <xdr:row>14</xdr:row>
                <xdr:rowOff>38100</xdr:rowOff>
              </from>
              <to>
                <xdr:col>12</xdr:col>
                <xdr:colOff>304800</xdr:colOff>
                <xdr:row>15</xdr:row>
                <xdr:rowOff>114300</xdr:rowOff>
              </to>
            </anchor>
          </controlPr>
        </control>
      </mc:Choice>
      <mc:Fallback>
        <control shapeId="92168" r:id="rId17" name="CheckBox8"/>
      </mc:Fallback>
    </mc:AlternateContent>
    <mc:AlternateContent xmlns:mc="http://schemas.openxmlformats.org/markup-compatibility/2006">
      <mc:Choice Requires="x14">
        <control shapeId="92169" r:id="rId19" name="CheckBox9">
          <controlPr defaultSize="0" autoLine="0" r:id="rId20">
            <anchor moveWithCells="1">
              <from>
                <xdr:col>9</xdr:col>
                <xdr:colOff>0</xdr:colOff>
                <xdr:row>15</xdr:row>
                <xdr:rowOff>66675</xdr:rowOff>
              </from>
              <to>
                <xdr:col>12</xdr:col>
                <xdr:colOff>447675</xdr:colOff>
                <xdr:row>16</xdr:row>
                <xdr:rowOff>142875</xdr:rowOff>
              </to>
            </anchor>
          </controlPr>
        </control>
      </mc:Choice>
      <mc:Fallback>
        <control shapeId="92169" r:id="rId19" name="CheckBox9"/>
      </mc:Fallback>
    </mc:AlternateContent>
    <mc:AlternateContent xmlns:mc="http://schemas.openxmlformats.org/markup-compatibility/2006">
      <mc:Choice Requires="x14">
        <control shapeId="92170" r:id="rId21" name="CheckBox10">
          <controlPr defaultSize="0" autoLine="0" r:id="rId22">
            <anchor moveWithCells="1">
              <from>
                <xdr:col>9</xdr:col>
                <xdr:colOff>0</xdr:colOff>
                <xdr:row>16</xdr:row>
                <xdr:rowOff>104775</xdr:rowOff>
              </from>
              <to>
                <xdr:col>12</xdr:col>
                <xdr:colOff>180975</xdr:colOff>
                <xdr:row>17</xdr:row>
                <xdr:rowOff>180975</xdr:rowOff>
              </to>
            </anchor>
          </controlPr>
        </control>
      </mc:Choice>
      <mc:Fallback>
        <control shapeId="92170" r:id="rId21" name="CheckBox10"/>
      </mc:Fallback>
    </mc:AlternateContent>
    <mc:AlternateContent xmlns:mc="http://schemas.openxmlformats.org/markup-compatibility/2006">
      <mc:Choice Requires="x14">
        <control shapeId="92171" r:id="rId23" name="CheckBox11">
          <controlPr defaultSize="0" autoLine="0" autoPict="0" r:id="rId24">
            <anchor moveWithCells="1">
              <from>
                <xdr:col>9</xdr:col>
                <xdr:colOff>19050</xdr:colOff>
                <xdr:row>17</xdr:row>
                <xdr:rowOff>171450</xdr:rowOff>
              </from>
              <to>
                <xdr:col>12</xdr:col>
                <xdr:colOff>371475</xdr:colOff>
                <xdr:row>19</xdr:row>
                <xdr:rowOff>57150</xdr:rowOff>
              </to>
            </anchor>
          </controlPr>
        </control>
      </mc:Choice>
      <mc:Fallback>
        <control shapeId="92171" r:id="rId23" name="CheckBox11"/>
      </mc:Fallback>
    </mc:AlternateContent>
    <mc:AlternateContent xmlns:mc="http://schemas.openxmlformats.org/markup-compatibility/2006">
      <mc:Choice Requires="x14">
        <control shapeId="92172" r:id="rId25" name="CheckBox12">
          <controlPr defaultSize="0" autoLine="0" r:id="rId26">
            <anchor moveWithCells="1">
              <from>
                <xdr:col>9</xdr:col>
                <xdr:colOff>9525</xdr:colOff>
                <xdr:row>19</xdr:row>
                <xdr:rowOff>9525</xdr:rowOff>
              </from>
              <to>
                <xdr:col>14</xdr:col>
                <xdr:colOff>219075</xdr:colOff>
                <xdr:row>20</xdr:row>
                <xdr:rowOff>85725</xdr:rowOff>
              </to>
            </anchor>
          </controlPr>
        </control>
      </mc:Choice>
      <mc:Fallback>
        <control shapeId="92172" r:id="rId25" name="CheckBox12"/>
      </mc:Fallback>
    </mc:AlternateContent>
    <mc:AlternateContent xmlns:mc="http://schemas.openxmlformats.org/markup-compatibility/2006">
      <mc:Choice Requires="x14">
        <control shapeId="92173" r:id="rId27" name="CheckBox13">
          <controlPr defaultSize="0" autoLine="0" r:id="rId28">
            <anchor moveWithCells="1">
              <from>
                <xdr:col>9</xdr:col>
                <xdr:colOff>19050</xdr:colOff>
                <xdr:row>20</xdr:row>
                <xdr:rowOff>47625</xdr:rowOff>
              </from>
              <to>
                <xdr:col>12</xdr:col>
                <xdr:colOff>180975</xdr:colOff>
                <xdr:row>21</xdr:row>
                <xdr:rowOff>123825</xdr:rowOff>
              </to>
            </anchor>
          </controlPr>
        </control>
      </mc:Choice>
      <mc:Fallback>
        <control shapeId="92173" r:id="rId27" name="CheckBox13"/>
      </mc:Fallback>
    </mc:AlternateContent>
    <mc:AlternateContent xmlns:mc="http://schemas.openxmlformats.org/markup-compatibility/2006">
      <mc:Choice Requires="x14">
        <control shapeId="92174" r:id="rId29" name="CheckBox14">
          <controlPr defaultSize="0" autoLine="0" r:id="rId30">
            <anchor moveWithCells="1">
              <from>
                <xdr:col>9</xdr:col>
                <xdr:colOff>28575</xdr:colOff>
                <xdr:row>21</xdr:row>
                <xdr:rowOff>114300</xdr:rowOff>
              </from>
              <to>
                <xdr:col>12</xdr:col>
                <xdr:colOff>314325</xdr:colOff>
                <xdr:row>23</xdr:row>
                <xdr:rowOff>0</xdr:rowOff>
              </to>
            </anchor>
          </controlPr>
        </control>
      </mc:Choice>
      <mc:Fallback>
        <control shapeId="92174" r:id="rId29" name="CheckBox14"/>
      </mc:Fallback>
    </mc:AlternateContent>
    <mc:AlternateContent xmlns:mc="http://schemas.openxmlformats.org/markup-compatibility/2006">
      <mc:Choice Requires="x14">
        <control shapeId="92175" r:id="rId31" name="CheckBox15">
          <controlPr defaultSize="0" autoLine="0" autoPict="0" r:id="rId32">
            <anchor moveWithCells="1">
              <from>
                <xdr:col>9</xdr:col>
                <xdr:colOff>19050</xdr:colOff>
                <xdr:row>23</xdr:row>
                <xdr:rowOff>0</xdr:rowOff>
              </from>
              <to>
                <xdr:col>13</xdr:col>
                <xdr:colOff>238125</xdr:colOff>
                <xdr:row>24</xdr:row>
                <xdr:rowOff>76200</xdr:rowOff>
              </to>
            </anchor>
          </controlPr>
        </control>
      </mc:Choice>
      <mc:Fallback>
        <control shapeId="92175" r:id="rId31" name="CheckBox15"/>
      </mc:Fallback>
    </mc:AlternateContent>
    <mc:AlternateContent xmlns:mc="http://schemas.openxmlformats.org/markup-compatibility/2006">
      <mc:Choice Requires="x14">
        <control shapeId="92176" r:id="rId33" name="CheckBox16">
          <controlPr defaultSize="0" autoLine="0" r:id="rId34">
            <anchor moveWithCells="1">
              <from>
                <xdr:col>9</xdr:col>
                <xdr:colOff>19050</xdr:colOff>
                <xdr:row>24</xdr:row>
                <xdr:rowOff>19050</xdr:rowOff>
              </from>
              <to>
                <xdr:col>12</xdr:col>
                <xdr:colOff>285750</xdr:colOff>
                <xdr:row>25</xdr:row>
                <xdr:rowOff>95250</xdr:rowOff>
              </to>
            </anchor>
          </controlPr>
        </control>
      </mc:Choice>
      <mc:Fallback>
        <control shapeId="92176" r:id="rId33" name="CheckBox16"/>
      </mc:Fallback>
    </mc:AlternateContent>
    <mc:AlternateContent xmlns:mc="http://schemas.openxmlformats.org/markup-compatibility/2006">
      <mc:Choice Requires="x14">
        <control shapeId="92177" r:id="rId35" name="CheckBox17">
          <controlPr defaultSize="0" autoLine="0" r:id="rId36">
            <anchor moveWithCells="1">
              <from>
                <xdr:col>9</xdr:col>
                <xdr:colOff>19050</xdr:colOff>
                <xdr:row>25</xdr:row>
                <xdr:rowOff>66675</xdr:rowOff>
              </from>
              <to>
                <xdr:col>13</xdr:col>
                <xdr:colOff>409575</xdr:colOff>
                <xdr:row>26</xdr:row>
                <xdr:rowOff>142875</xdr:rowOff>
              </to>
            </anchor>
          </controlPr>
        </control>
      </mc:Choice>
      <mc:Fallback>
        <control shapeId="92177" r:id="rId35" name="CheckBox17"/>
      </mc:Fallback>
    </mc:AlternateContent>
    <mc:AlternateContent xmlns:mc="http://schemas.openxmlformats.org/markup-compatibility/2006">
      <mc:Choice Requires="x14">
        <control shapeId="92178" r:id="rId37" name="CheckBox18">
          <controlPr defaultSize="0" autoLine="0" r:id="rId38">
            <anchor moveWithCells="1">
              <from>
                <xdr:col>9</xdr:col>
                <xdr:colOff>9525</xdr:colOff>
                <xdr:row>26</xdr:row>
                <xdr:rowOff>114300</xdr:rowOff>
              </from>
              <to>
                <xdr:col>12</xdr:col>
                <xdr:colOff>485775</xdr:colOff>
                <xdr:row>28</xdr:row>
                <xdr:rowOff>0</xdr:rowOff>
              </to>
            </anchor>
          </controlPr>
        </control>
      </mc:Choice>
      <mc:Fallback>
        <control shapeId="92178" r:id="rId37" name="CheckBox18"/>
      </mc:Fallback>
    </mc:AlternateContent>
    <mc:AlternateContent xmlns:mc="http://schemas.openxmlformats.org/markup-compatibility/2006">
      <mc:Choice Requires="x14">
        <control shapeId="92179" r:id="rId39" name="CheckBox19">
          <controlPr defaultSize="0" autoLine="0" autoPict="0" r:id="rId40">
            <anchor moveWithCells="1">
              <from>
                <xdr:col>9</xdr:col>
                <xdr:colOff>19050</xdr:colOff>
                <xdr:row>30</xdr:row>
                <xdr:rowOff>19050</xdr:rowOff>
              </from>
              <to>
                <xdr:col>12</xdr:col>
                <xdr:colOff>295275</xdr:colOff>
                <xdr:row>31</xdr:row>
                <xdr:rowOff>95250</xdr:rowOff>
              </to>
            </anchor>
          </controlPr>
        </control>
      </mc:Choice>
      <mc:Fallback>
        <control shapeId="92179" r:id="rId39" name="CheckBox19"/>
      </mc:Fallback>
    </mc:AlternateContent>
    <mc:AlternateContent xmlns:mc="http://schemas.openxmlformats.org/markup-compatibility/2006">
      <mc:Choice Requires="x14">
        <control shapeId="92180" r:id="rId41" name="CheckBox20">
          <controlPr defaultSize="0" autoLine="0" r:id="rId42">
            <anchor moveWithCells="1">
              <from>
                <xdr:col>14</xdr:col>
                <xdr:colOff>19050</xdr:colOff>
                <xdr:row>13</xdr:row>
                <xdr:rowOff>0</xdr:rowOff>
              </from>
              <to>
                <xdr:col>16</xdr:col>
                <xdr:colOff>171450</xdr:colOff>
                <xdr:row>14</xdr:row>
                <xdr:rowOff>76200</xdr:rowOff>
              </to>
            </anchor>
          </controlPr>
        </control>
      </mc:Choice>
      <mc:Fallback>
        <control shapeId="92180" r:id="rId41" name="CheckBox20"/>
      </mc:Fallback>
    </mc:AlternateContent>
    <mc:AlternateContent xmlns:mc="http://schemas.openxmlformats.org/markup-compatibility/2006">
      <mc:Choice Requires="x14">
        <control shapeId="92181" r:id="rId43" name="CheckBox21">
          <controlPr defaultSize="0" autoLine="0" autoPict="0" r:id="rId44">
            <anchor moveWithCells="1">
              <from>
                <xdr:col>14</xdr:col>
                <xdr:colOff>19050</xdr:colOff>
                <xdr:row>14</xdr:row>
                <xdr:rowOff>28575</xdr:rowOff>
              </from>
              <to>
                <xdr:col>18</xdr:col>
                <xdr:colOff>400050</xdr:colOff>
                <xdr:row>15</xdr:row>
                <xdr:rowOff>104775</xdr:rowOff>
              </to>
            </anchor>
          </controlPr>
        </control>
      </mc:Choice>
      <mc:Fallback>
        <control shapeId="92181" r:id="rId43" name="CheckBox21"/>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9113F-A24C-4EA0-952A-5E2D5CEA4592}">
  <sheetPr codeName="Sheet3">
    <tabColor rgb="FFBDD7EE"/>
    <pageSetUpPr fitToPage="1"/>
  </sheetPr>
  <dimension ref="A1:K33"/>
  <sheetViews>
    <sheetView zoomScaleNormal="100" workbookViewId="0">
      <selection activeCell="B13" sqref="B13"/>
    </sheetView>
  </sheetViews>
  <sheetFormatPr defaultRowHeight="15"/>
  <cols>
    <col min="1" max="1" width="12.140625" customWidth="1"/>
    <col min="2" max="2" width="31.42578125" customWidth="1"/>
    <col min="3" max="3" width="18.28515625" customWidth="1"/>
    <col min="4" max="4" width="31.140625" customWidth="1"/>
    <col min="5" max="5" width="19.140625" customWidth="1"/>
    <col min="6" max="6" width="23.140625" customWidth="1"/>
  </cols>
  <sheetData>
    <row r="1" spans="1:11" s="125" customFormat="1" ht="15.75" thickBot="1">
      <c r="A1" s="117" t="s">
        <v>61</v>
      </c>
      <c r="B1" s="1141">
        <f>'Budget Summary'!A9</f>
        <v>0</v>
      </c>
      <c r="C1" s="911"/>
      <c r="D1" s="911"/>
      <c r="E1" s="118" t="s">
        <v>594</v>
      </c>
      <c r="F1" s="119">
        <f>'Budget Summary'!G9</f>
        <v>0</v>
      </c>
    </row>
    <row r="2" spans="1:11" ht="16.5" thickBot="1">
      <c r="A2" s="1136" t="s">
        <v>735</v>
      </c>
      <c r="B2" s="1137"/>
      <c r="C2" s="1137"/>
      <c r="D2" s="1137"/>
      <c r="E2" s="1137"/>
      <c r="F2" s="1138"/>
    </row>
    <row r="3" spans="1:11">
      <c r="A3" s="719"/>
      <c r="B3" s="316"/>
      <c r="C3" s="316"/>
      <c r="D3" s="241"/>
      <c r="E3" s="241"/>
      <c r="F3" s="242"/>
    </row>
    <row r="4" spans="1:11">
      <c r="A4" s="1142" t="str">
        <f>'Budget Summary'!A6</f>
        <v>Program Year:  October 1, 2022 - September 30, 2023</v>
      </c>
      <c r="B4" s="1143"/>
      <c r="C4" s="1143"/>
      <c r="D4" s="1143"/>
      <c r="E4" s="124"/>
      <c r="F4" s="70"/>
    </row>
    <row r="5" spans="1:11">
      <c r="A5" s="127"/>
      <c r="B5" s="124"/>
      <c r="C5" s="124"/>
      <c r="D5" s="124"/>
      <c r="E5" s="52"/>
      <c r="F5" s="70"/>
    </row>
    <row r="6" spans="1:11" ht="15.75" thickBot="1">
      <c r="A6" s="88" t="s">
        <v>62</v>
      </c>
      <c r="B6" s="243"/>
      <c r="C6" s="1144">
        <f>'Budget Summary'!A9</f>
        <v>0</v>
      </c>
      <c r="D6" s="1144"/>
      <c r="E6" s="1144"/>
      <c r="F6" s="70"/>
    </row>
    <row r="7" spans="1:11">
      <c r="A7" s="127"/>
      <c r="B7" s="124"/>
      <c r="C7" s="124"/>
      <c r="D7" s="124"/>
      <c r="E7" s="52"/>
      <c r="F7" s="70"/>
    </row>
    <row r="8" spans="1:11" ht="15.75" thickBot="1">
      <c r="A8" s="127" t="s">
        <v>681</v>
      </c>
      <c r="B8" s="124"/>
      <c r="C8" s="610">
        <f>'Budget Summary'!H9</f>
        <v>0</v>
      </c>
      <c r="E8" s="52"/>
      <c r="F8" s="70"/>
    </row>
    <row r="9" spans="1:11">
      <c r="A9" s="71"/>
      <c r="E9" s="52"/>
      <c r="F9" s="70"/>
    </row>
    <row r="10" spans="1:11" ht="15.75" thickBot="1">
      <c r="A10" s="634" t="s">
        <v>589</v>
      </c>
      <c r="B10" s="72"/>
      <c r="C10" s="72"/>
      <c r="D10" s="72"/>
      <c r="E10" s="72"/>
      <c r="F10" s="246"/>
    </row>
    <row r="11" spans="1:11" ht="15.75" thickBot="1">
      <c r="A11" s="216" t="s">
        <v>109</v>
      </c>
      <c r="B11" s="138">
        <v>1</v>
      </c>
      <c r="C11" s="216"/>
      <c r="D11" s="216">
        <v>2</v>
      </c>
      <c r="E11" s="138"/>
      <c r="F11" s="216">
        <v>3</v>
      </c>
    </row>
    <row r="12" spans="1:11" ht="45.75" thickBot="1">
      <c r="A12" s="1139" t="s">
        <v>744</v>
      </c>
      <c r="B12" s="1140"/>
      <c r="C12" s="635" t="s">
        <v>590</v>
      </c>
      <c r="D12" s="562" t="s">
        <v>745</v>
      </c>
      <c r="E12" s="636" t="s">
        <v>65</v>
      </c>
      <c r="F12" s="562" t="s">
        <v>717</v>
      </c>
    </row>
    <row r="13" spans="1:11" ht="30.75" thickBot="1">
      <c r="A13" s="611" t="s">
        <v>591</v>
      </c>
      <c r="B13" s="547"/>
      <c r="C13" s="637" t="s">
        <v>590</v>
      </c>
      <c r="D13" s="547"/>
      <c r="E13" s="638" t="s">
        <v>65</v>
      </c>
      <c r="F13" s="663" t="str">
        <f>IF(B13&lt;1,"0%",(D13)/(B13))</f>
        <v>0%</v>
      </c>
    </row>
    <row r="14" spans="1:11">
      <c r="A14" s="613"/>
      <c r="B14" s="548"/>
      <c r="C14" s="614"/>
      <c r="D14" s="546"/>
      <c r="E14" s="614"/>
      <c r="F14" s="549"/>
    </row>
    <row r="15" spans="1:11" ht="15.75" thickBot="1">
      <c r="A15" s="613"/>
      <c r="B15" s="548"/>
      <c r="C15" s="614"/>
      <c r="D15" s="546"/>
      <c r="E15" s="614"/>
      <c r="F15" s="549"/>
      <c r="K15" s="644" t="s">
        <v>18</v>
      </c>
    </row>
    <row r="16" spans="1:11" ht="15.75" thickBot="1">
      <c r="A16" s="783" t="s">
        <v>677</v>
      </c>
      <c r="B16" s="784"/>
      <c r="C16" s="612"/>
      <c r="D16" s="785">
        <v>4</v>
      </c>
      <c r="E16" s="612"/>
      <c r="F16" s="786">
        <v>5</v>
      </c>
      <c r="K16" s="644"/>
    </row>
    <row r="17" spans="1:6" ht="43.15" customHeight="1" thickBot="1">
      <c r="A17" s="1139" t="s">
        <v>610</v>
      </c>
      <c r="B17" s="1140"/>
      <c r="C17" s="562" t="s">
        <v>64</v>
      </c>
      <c r="D17" s="562" t="s">
        <v>712</v>
      </c>
      <c r="E17" s="636" t="s">
        <v>65</v>
      </c>
      <c r="F17" s="562" t="s">
        <v>682</v>
      </c>
    </row>
    <row r="18" spans="1:6" ht="30.75" thickBot="1">
      <c r="A18" s="611" t="s">
        <v>591</v>
      </c>
      <c r="B18" s="659">
        <f>+'B - Center Reimb (Required)'!B13</f>
        <v>0</v>
      </c>
      <c r="C18" s="660" t="s">
        <v>64</v>
      </c>
      <c r="D18" s="661">
        <f>IF(F13&lt;=0.15,F13,0.15)</f>
        <v>0.15</v>
      </c>
      <c r="E18" s="662" t="s">
        <v>65</v>
      </c>
      <c r="F18" s="659">
        <f>IF(B18&lt;1,0,B18*D18)</f>
        <v>0</v>
      </c>
    </row>
    <row r="19" spans="1:6" ht="15.75" thickBot="1">
      <c r="A19" s="254"/>
      <c r="B19" s="241"/>
      <c r="C19" s="241"/>
      <c r="D19" s="241"/>
      <c r="E19" s="241"/>
      <c r="F19" s="242"/>
    </row>
    <row r="20" spans="1:6" hidden="1">
      <c r="A20" s="71"/>
      <c r="F20" s="70"/>
    </row>
    <row r="21" spans="1:6">
      <c r="A21" s="719" t="s">
        <v>820</v>
      </c>
      <c r="F21" s="70"/>
    </row>
    <row r="22" spans="1:6">
      <c r="A22" s="127" t="s">
        <v>863</v>
      </c>
      <c r="B22" s="125"/>
      <c r="C22" s="125"/>
      <c r="D22" s="125"/>
      <c r="E22" s="125"/>
      <c r="F22" s="126"/>
    </row>
    <row r="23" spans="1:6">
      <c r="A23" s="188" t="s">
        <v>110</v>
      </c>
      <c r="B23" s="125"/>
      <c r="C23" s="125"/>
      <c r="D23" s="125"/>
      <c r="E23" s="125"/>
      <c r="F23" s="126"/>
    </row>
    <row r="24" spans="1:6" ht="34.15" customHeight="1">
      <c r="A24" s="253">
        <v>1</v>
      </c>
      <c r="B24" s="1130" t="s">
        <v>861</v>
      </c>
      <c r="C24" s="1073"/>
      <c r="D24" s="1073"/>
      <c r="E24" s="1073"/>
      <c r="F24" s="1131"/>
    </row>
    <row r="25" spans="1:6" ht="34.15" customHeight="1">
      <c r="A25" s="253">
        <v>2</v>
      </c>
      <c r="B25" s="1130" t="s">
        <v>862</v>
      </c>
      <c r="C25" s="1073"/>
      <c r="D25" s="1073"/>
      <c r="E25" s="1073"/>
      <c r="F25" s="1131"/>
    </row>
    <row r="26" spans="1:6" ht="21" customHeight="1">
      <c r="A26" s="253">
        <v>3</v>
      </c>
      <c r="B26" s="1130" t="s">
        <v>860</v>
      </c>
      <c r="C26" s="1073"/>
      <c r="D26" s="1073"/>
      <c r="E26" s="1073"/>
      <c r="F26" s="1131"/>
    </row>
    <row r="27" spans="1:6" ht="63.6" customHeight="1">
      <c r="A27" s="253">
        <v>4</v>
      </c>
      <c r="B27" s="1130" t="s">
        <v>882</v>
      </c>
      <c r="C27" s="1130"/>
      <c r="D27" s="1130"/>
      <c r="E27" s="1130"/>
      <c r="F27" s="1132"/>
    </row>
    <row r="28" spans="1:6" ht="21.6" customHeight="1">
      <c r="A28" s="253"/>
      <c r="B28" s="1130" t="s">
        <v>859</v>
      </c>
      <c r="C28" s="1073"/>
      <c r="D28" s="1073"/>
      <c r="E28" s="1073"/>
      <c r="F28" s="1131"/>
    </row>
    <row r="29" spans="1:6" ht="20.45" customHeight="1" thickBot="1">
      <c r="A29" s="628">
        <v>5</v>
      </c>
      <c r="B29" s="1133" t="s">
        <v>606</v>
      </c>
      <c r="C29" s="1134"/>
      <c r="D29" s="1134"/>
      <c r="E29" s="1134"/>
      <c r="F29" s="1135"/>
    </row>
    <row r="30" spans="1:6" ht="47.45" customHeight="1">
      <c r="A30" s="1124" t="s">
        <v>877</v>
      </c>
      <c r="B30" s="1125"/>
      <c r="C30" s="1125"/>
      <c r="D30" s="1125"/>
      <c r="E30" s="1125"/>
      <c r="F30" s="1126"/>
    </row>
    <row r="31" spans="1:6" ht="64.900000000000006" customHeight="1" thickBot="1">
      <c r="A31" s="1127" t="s">
        <v>879</v>
      </c>
      <c r="B31" s="1128"/>
      <c r="C31" s="1128"/>
      <c r="D31" s="1128"/>
      <c r="E31" s="1128"/>
      <c r="F31" s="1129"/>
    </row>
    <row r="32" spans="1:6" s="376" customFormat="1" ht="12.75" thickBot="1">
      <c r="A32" s="738" t="s">
        <v>736</v>
      </c>
      <c r="B32" s="737"/>
      <c r="C32" s="625"/>
      <c r="D32" s="625"/>
      <c r="E32" s="625"/>
      <c r="F32" s="627"/>
    </row>
    <row r="33" spans="1:6" s="376" customFormat="1" ht="15" customHeight="1" thickBot="1">
      <c r="A33" s="607" t="s">
        <v>723</v>
      </c>
      <c r="B33" s="619"/>
      <c r="C33" s="619"/>
      <c r="D33" s="619"/>
      <c r="E33" s="619"/>
      <c r="F33" s="608" t="s">
        <v>918</v>
      </c>
    </row>
  </sheetData>
  <sheetProtection algorithmName="SHA-512" hashValue="DKBbaVKNOXID7iyRxYONZeLfJb+7JTiZce59vCOy6MeF9by6/BcaMJCJAVnvq51Jat/53kNKEkiGW4EF9CUQhw==" saltValue="a9WSS0WkMwBS2KzD5IQxNg==" spinCount="100000" sheet="1" objects="1" scenarios="1"/>
  <mergeCells count="14">
    <mergeCell ref="A2:F2"/>
    <mergeCell ref="A17:B17"/>
    <mergeCell ref="B1:D1"/>
    <mergeCell ref="A4:D4"/>
    <mergeCell ref="C6:E6"/>
    <mergeCell ref="A12:B12"/>
    <mergeCell ref="A30:F30"/>
    <mergeCell ref="A31:F31"/>
    <mergeCell ref="B24:F24"/>
    <mergeCell ref="B26:F26"/>
    <mergeCell ref="B27:F27"/>
    <mergeCell ref="B29:F29"/>
    <mergeCell ref="B25:F25"/>
    <mergeCell ref="B28:F28"/>
  </mergeCells>
  <printOptions horizontalCentered="1"/>
  <pageMargins left="0.5" right="0.5" top="0.75" bottom="0.75" header="0.3" footer="0.3"/>
  <pageSetup scale="7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1214-B8C1-48B2-B4CD-EB52D37AB45F}">
  <sheetPr codeName="Sheet4">
    <tabColor theme="8" tint="0.39997558519241921"/>
    <pageSetUpPr fitToPage="1"/>
  </sheetPr>
  <dimension ref="A1:P753"/>
  <sheetViews>
    <sheetView zoomScaleNormal="100" workbookViewId="0">
      <selection activeCell="A14" sqref="A14"/>
    </sheetView>
  </sheetViews>
  <sheetFormatPr defaultColWidth="0" defaultRowHeight="15"/>
  <cols>
    <col min="1" max="1" width="39.85546875" style="125" customWidth="1"/>
    <col min="2" max="2" width="10.7109375" style="125" customWidth="1"/>
    <col min="3" max="3" width="19" style="125" customWidth="1"/>
    <col min="4" max="4" width="16.5703125" style="125" customWidth="1"/>
    <col min="5" max="5" width="12.85546875" style="125" customWidth="1"/>
    <col min="6" max="7" width="9.140625" style="125" customWidth="1"/>
    <col min="8" max="11" width="18.28515625" style="125" customWidth="1"/>
    <col min="12" max="13" width="9.140625" style="125" customWidth="1"/>
    <col min="14" max="14" width="18.5703125" style="125" customWidth="1"/>
    <col min="15" max="16" width="9.140625" style="125" customWidth="1"/>
    <col min="17" max="16384" width="9.140625" style="125" hidden="1"/>
  </cols>
  <sheetData>
    <row r="1" spans="1:14" ht="15.75" thickBot="1">
      <c r="A1" s="117" t="s">
        <v>61</v>
      </c>
      <c r="B1" s="1164">
        <f>'Budget Summary'!A9</f>
        <v>0</v>
      </c>
      <c r="C1" s="1165"/>
      <c r="D1" s="118" t="s">
        <v>594</v>
      </c>
      <c r="E1" s="140">
        <f>'Budget Summary'!G9</f>
        <v>0</v>
      </c>
    </row>
    <row r="2" spans="1:14" ht="16.5" thickBot="1">
      <c r="A2" s="1166" t="s">
        <v>784</v>
      </c>
      <c r="B2" s="1167"/>
      <c r="C2" s="1167"/>
      <c r="D2" s="1168"/>
      <c r="E2" s="1169"/>
      <c r="F2" s="498"/>
      <c r="G2" s="498"/>
    </row>
    <row r="3" spans="1:14" ht="75" customHeight="1" thickBot="1">
      <c r="A3" s="1170" t="s">
        <v>822</v>
      </c>
      <c r="B3" s="1171"/>
      <c r="C3" s="1171"/>
      <c r="D3" s="1171"/>
      <c r="E3" s="1172"/>
      <c r="F3" s="498"/>
      <c r="G3" s="498"/>
    </row>
    <row r="4" spans="1:14" ht="15.75" thickBot="1">
      <c r="A4" s="120"/>
      <c r="B4" s="316"/>
      <c r="C4" s="316"/>
      <c r="D4" s="316"/>
      <c r="E4" s="553"/>
      <c r="F4" s="498"/>
      <c r="G4" s="498"/>
    </row>
    <row r="5" spans="1:14" ht="15.75" thickBot="1">
      <c r="A5" s="127"/>
      <c r="B5" s="124"/>
      <c r="C5" s="124"/>
      <c r="D5" s="124"/>
      <c r="E5" s="499"/>
      <c r="F5" s="498"/>
      <c r="G5" s="498"/>
      <c r="H5" s="554" t="s">
        <v>781</v>
      </c>
      <c r="I5" s="121"/>
      <c r="J5" s="121"/>
      <c r="K5" s="121"/>
      <c r="L5" s="121"/>
      <c r="M5" s="121"/>
      <c r="N5" s="122"/>
    </row>
    <row r="6" spans="1:14" ht="15" customHeight="1" thickBot="1">
      <c r="A6" s="127"/>
      <c r="D6" s="1153" t="s">
        <v>580</v>
      </c>
      <c r="E6" s="1154"/>
      <c r="F6" s="498"/>
      <c r="G6" s="498"/>
      <c r="H6" s="188" t="s">
        <v>110</v>
      </c>
      <c r="N6" s="126"/>
    </row>
    <row r="7" spans="1:14" ht="15" customHeight="1" thickBot="1">
      <c r="A7" s="127"/>
      <c r="D7" s="1139" t="s">
        <v>614</v>
      </c>
      <c r="E7" s="1140"/>
      <c r="F7" s="498"/>
      <c r="G7" s="498"/>
      <c r="H7" s="384">
        <v>1</v>
      </c>
      <c r="I7" s="396" t="s">
        <v>618</v>
      </c>
      <c r="J7" s="396"/>
      <c r="K7" s="396"/>
      <c r="L7" s="396"/>
      <c r="M7" s="396"/>
      <c r="N7" s="397"/>
    </row>
    <row r="8" spans="1:14" ht="30.75" thickBot="1">
      <c r="A8" s="127"/>
      <c r="D8" s="555" t="s">
        <v>615</v>
      </c>
      <c r="E8" s="555" t="s">
        <v>616</v>
      </c>
      <c r="F8" s="498"/>
      <c r="G8" s="498"/>
      <c r="H8" s="556">
        <v>2</v>
      </c>
      <c r="I8" s="1156" t="s">
        <v>864</v>
      </c>
      <c r="J8" s="1157"/>
      <c r="K8" s="1157"/>
      <c r="L8" s="1157"/>
      <c r="M8" s="1157"/>
      <c r="N8" s="1158"/>
    </row>
    <row r="9" spans="1:14" ht="15" customHeight="1" thickBot="1">
      <c r="A9" s="127"/>
      <c r="D9" s="557">
        <f>SUM(B14:C7530)</f>
        <v>0</v>
      </c>
      <c r="E9" s="559">
        <f>SUM(D14:E7530)</f>
        <v>0</v>
      </c>
      <c r="F9" s="498"/>
      <c r="G9" s="498"/>
      <c r="H9" s="556">
        <v>3</v>
      </c>
      <c r="I9" s="1159" t="s">
        <v>865</v>
      </c>
      <c r="J9" s="1159"/>
      <c r="K9" s="1159"/>
      <c r="L9" s="1159"/>
      <c r="M9" s="1159"/>
      <c r="N9" s="1160"/>
    </row>
    <row r="10" spans="1:14">
      <c r="A10" s="127"/>
      <c r="B10" s="124"/>
      <c r="C10" s="124"/>
      <c r="D10" s="124"/>
      <c r="E10" s="499"/>
      <c r="F10" s="498"/>
      <c r="G10" s="498"/>
      <c r="H10" s="123"/>
      <c r="I10" s="1159"/>
      <c r="J10" s="1159"/>
      <c r="K10" s="1159"/>
      <c r="L10" s="1159"/>
      <c r="M10" s="1159"/>
      <c r="N10" s="1160"/>
    </row>
    <row r="11" spans="1:14" ht="15" customHeight="1" thickBot="1">
      <c r="A11" s="695" t="s">
        <v>791</v>
      </c>
      <c r="B11" s="134"/>
      <c r="C11" s="134"/>
      <c r="D11" s="134"/>
      <c r="E11" s="560"/>
      <c r="F11" s="498"/>
      <c r="G11" s="498"/>
      <c r="H11" s="133"/>
      <c r="I11" s="72"/>
      <c r="J11" s="72"/>
      <c r="K11" s="72"/>
      <c r="L11" s="72"/>
      <c r="M11" s="72"/>
      <c r="N11" s="246"/>
    </row>
    <row r="12" spans="1:14" ht="15.75" thickBot="1">
      <c r="A12" s="561" t="s">
        <v>584</v>
      </c>
      <c r="B12" s="1161" t="s">
        <v>585</v>
      </c>
      <c r="C12" s="1162"/>
      <c r="D12" s="1161" t="s">
        <v>586</v>
      </c>
      <c r="E12" s="1163"/>
      <c r="F12" s="498"/>
      <c r="G12" s="498"/>
    </row>
    <row r="13" spans="1:14" ht="15.75" thickBot="1">
      <c r="A13" s="555" t="s">
        <v>587</v>
      </c>
      <c r="B13" s="1139" t="s">
        <v>615</v>
      </c>
      <c r="C13" s="1140"/>
      <c r="D13" s="1139" t="s">
        <v>821</v>
      </c>
      <c r="E13" s="1140"/>
      <c r="F13" s="498"/>
      <c r="G13" s="498"/>
    </row>
    <row r="14" spans="1:14">
      <c r="A14" s="563"/>
      <c r="B14" s="1150"/>
      <c r="C14" s="1155"/>
      <c r="D14" s="1150"/>
      <c r="E14" s="1151"/>
      <c r="F14" s="498"/>
      <c r="G14" s="498"/>
    </row>
    <row r="15" spans="1:14">
      <c r="A15" s="566"/>
      <c r="B15" s="1145"/>
      <c r="C15" s="1152"/>
      <c r="D15" s="1145"/>
      <c r="E15" s="1146"/>
      <c r="F15" s="498"/>
      <c r="G15" s="498"/>
    </row>
    <row r="16" spans="1:14">
      <c r="A16" s="566"/>
      <c r="B16" s="1145"/>
      <c r="C16" s="1152"/>
      <c r="D16" s="1145"/>
      <c r="E16" s="1146"/>
      <c r="F16" s="498"/>
      <c r="G16" s="498"/>
    </row>
    <row r="17" spans="1:7">
      <c r="A17" s="566"/>
      <c r="B17" s="1145"/>
      <c r="C17" s="1152"/>
      <c r="D17" s="1145"/>
      <c r="E17" s="1146"/>
      <c r="F17" s="498"/>
      <c r="G17" s="498"/>
    </row>
    <row r="18" spans="1:7">
      <c r="A18" s="566"/>
      <c r="B18" s="1145"/>
      <c r="C18" s="1152"/>
      <c r="D18" s="1145"/>
      <c r="E18" s="1146"/>
      <c r="F18" s="498"/>
      <c r="G18" s="498"/>
    </row>
    <row r="19" spans="1:7">
      <c r="A19" s="566"/>
      <c r="B19" s="1145"/>
      <c r="C19" s="1152"/>
      <c r="D19" s="1145"/>
      <c r="E19" s="1146"/>
      <c r="F19" s="498"/>
      <c r="G19" s="498"/>
    </row>
    <row r="20" spans="1:7">
      <c r="A20" s="566"/>
      <c r="B20" s="1145"/>
      <c r="C20" s="1152"/>
      <c r="D20" s="1145"/>
      <c r="E20" s="1146"/>
      <c r="F20" s="498"/>
      <c r="G20" s="498"/>
    </row>
    <row r="21" spans="1:7">
      <c r="A21" s="566"/>
      <c r="B21" s="1145"/>
      <c r="C21" s="1152"/>
      <c r="D21" s="1145"/>
      <c r="E21" s="1146"/>
      <c r="F21" s="498"/>
      <c r="G21" s="498"/>
    </row>
    <row r="22" spans="1:7">
      <c r="A22" s="566"/>
      <c r="B22" s="1145"/>
      <c r="C22" s="1152"/>
      <c r="D22" s="1145"/>
      <c r="E22" s="1146"/>
      <c r="F22" s="498"/>
      <c r="G22" s="498"/>
    </row>
    <row r="23" spans="1:7">
      <c r="A23" s="566"/>
      <c r="B23" s="1145"/>
      <c r="C23" s="1152"/>
      <c r="D23" s="1145"/>
      <c r="E23" s="1146"/>
      <c r="F23" s="498"/>
      <c r="G23" s="498"/>
    </row>
    <row r="24" spans="1:7">
      <c r="A24" s="566"/>
      <c r="B24" s="1145"/>
      <c r="C24" s="1152"/>
      <c r="D24" s="1145"/>
      <c r="E24" s="1146"/>
      <c r="F24" s="498"/>
      <c r="G24" s="498"/>
    </row>
    <row r="25" spans="1:7">
      <c r="A25" s="566"/>
      <c r="B25" s="1145"/>
      <c r="C25" s="1152"/>
      <c r="D25" s="1145"/>
      <c r="E25" s="1146"/>
      <c r="F25" s="498"/>
      <c r="G25" s="498"/>
    </row>
    <row r="26" spans="1:7">
      <c r="A26" s="566"/>
      <c r="B26" s="1145"/>
      <c r="C26" s="1152"/>
      <c r="D26" s="1145"/>
      <c r="E26" s="1146"/>
      <c r="F26" s="498"/>
      <c r="G26" s="498"/>
    </row>
    <row r="27" spans="1:7">
      <c r="A27" s="566"/>
      <c r="B27" s="1145"/>
      <c r="C27" s="1152"/>
      <c r="D27" s="1145"/>
      <c r="E27" s="1146"/>
      <c r="F27" s="498"/>
      <c r="G27" s="498"/>
    </row>
    <row r="28" spans="1:7">
      <c r="A28" s="566"/>
      <c r="B28" s="1145"/>
      <c r="C28" s="1152"/>
      <c r="D28" s="1145"/>
      <c r="E28" s="1146"/>
      <c r="F28" s="498"/>
      <c r="G28" s="498"/>
    </row>
    <row r="29" spans="1:7">
      <c r="A29" s="566"/>
      <c r="B29" s="1145"/>
      <c r="C29" s="1152"/>
      <c r="D29" s="1145"/>
      <c r="E29" s="1146"/>
      <c r="F29" s="498"/>
      <c r="G29" s="498"/>
    </row>
    <row r="30" spans="1:7">
      <c r="A30" s="566"/>
      <c r="B30" s="1145"/>
      <c r="C30" s="1152"/>
      <c r="D30" s="1145"/>
      <c r="E30" s="1146"/>
      <c r="F30" s="498"/>
      <c r="G30" s="498"/>
    </row>
    <row r="31" spans="1:7">
      <c r="A31" s="566"/>
      <c r="B31" s="1145"/>
      <c r="C31" s="1152"/>
      <c r="D31" s="1145"/>
      <c r="E31" s="1146"/>
      <c r="F31" s="498"/>
      <c r="G31" s="498"/>
    </row>
    <row r="32" spans="1:7">
      <c r="A32" s="566"/>
      <c r="B32" s="1145"/>
      <c r="C32" s="1152"/>
      <c r="D32" s="1145"/>
      <c r="E32" s="1146"/>
      <c r="F32" s="498"/>
      <c r="G32" s="498"/>
    </row>
    <row r="33" spans="1:7">
      <c r="A33" s="566"/>
      <c r="B33" s="1145"/>
      <c r="C33" s="1152"/>
      <c r="D33" s="1145"/>
      <c r="E33" s="1146"/>
      <c r="F33" s="498"/>
      <c r="G33" s="498"/>
    </row>
    <row r="34" spans="1:7">
      <c r="A34" s="566"/>
      <c r="B34" s="1145"/>
      <c r="C34" s="1152"/>
      <c r="D34" s="1145"/>
      <c r="E34" s="1146"/>
      <c r="F34" s="498"/>
      <c r="G34" s="498"/>
    </row>
    <row r="35" spans="1:7">
      <c r="A35" s="566"/>
      <c r="B35" s="1145"/>
      <c r="C35" s="1152"/>
      <c r="D35" s="1145"/>
      <c r="E35" s="1146"/>
      <c r="F35" s="498"/>
      <c r="G35" s="498"/>
    </row>
    <row r="36" spans="1:7">
      <c r="A36" s="566"/>
      <c r="B36" s="1145"/>
      <c r="C36" s="1152"/>
      <c r="D36" s="1145"/>
      <c r="E36" s="1146"/>
      <c r="F36" s="498"/>
      <c r="G36" s="498"/>
    </row>
    <row r="37" spans="1:7">
      <c r="A37" s="566"/>
      <c r="B37" s="1145"/>
      <c r="C37" s="1152"/>
      <c r="D37" s="1145"/>
      <c r="E37" s="1146"/>
      <c r="F37" s="498"/>
      <c r="G37" s="498"/>
    </row>
    <row r="38" spans="1:7">
      <c r="A38" s="566"/>
      <c r="B38" s="1145"/>
      <c r="C38" s="1152"/>
      <c r="D38" s="1145"/>
      <c r="E38" s="1146"/>
      <c r="F38" s="498"/>
      <c r="G38" s="498"/>
    </row>
    <row r="39" spans="1:7">
      <c r="A39" s="566"/>
      <c r="B39" s="1145"/>
      <c r="C39" s="1152"/>
      <c r="D39" s="1145"/>
      <c r="E39" s="1146"/>
      <c r="F39" s="498"/>
      <c r="G39" s="498"/>
    </row>
    <row r="40" spans="1:7">
      <c r="A40" s="566"/>
      <c r="B40" s="1145"/>
      <c r="C40" s="1152"/>
      <c r="D40" s="1145"/>
      <c r="E40" s="1146"/>
      <c r="F40" s="498"/>
      <c r="G40" s="498"/>
    </row>
    <row r="41" spans="1:7">
      <c r="A41" s="566"/>
      <c r="B41" s="1145"/>
      <c r="C41" s="1152"/>
      <c r="D41" s="1145"/>
      <c r="E41" s="1146"/>
      <c r="F41" s="498"/>
      <c r="G41" s="498"/>
    </row>
    <row r="42" spans="1:7">
      <c r="A42" s="566"/>
      <c r="B42" s="1145"/>
      <c r="C42" s="1152"/>
      <c r="D42" s="1145"/>
      <c r="E42" s="1146"/>
      <c r="G42" s="498"/>
    </row>
    <row r="43" spans="1:7">
      <c r="A43" s="566"/>
      <c r="B43" s="1145"/>
      <c r="C43" s="1152"/>
      <c r="D43" s="1145"/>
      <c r="E43" s="1146"/>
      <c r="G43" s="498"/>
    </row>
    <row r="44" spans="1:7">
      <c r="A44" s="566"/>
      <c r="B44" s="1145"/>
      <c r="C44" s="1152"/>
      <c r="D44" s="1145"/>
      <c r="E44" s="1146"/>
    </row>
    <row r="45" spans="1:7">
      <c r="A45" s="566"/>
      <c r="B45" s="1145"/>
      <c r="C45" s="1152"/>
      <c r="D45" s="1145"/>
      <c r="E45" s="1146"/>
    </row>
    <row r="46" spans="1:7">
      <c r="A46" s="566"/>
      <c r="B46" s="1145"/>
      <c r="C46" s="1152"/>
      <c r="D46" s="1145"/>
      <c r="E46" s="1146"/>
    </row>
    <row r="47" spans="1:7">
      <c r="A47" s="566"/>
      <c r="B47" s="1145"/>
      <c r="C47" s="1152"/>
      <c r="D47" s="1145"/>
      <c r="E47" s="1146"/>
    </row>
    <row r="48" spans="1:7">
      <c r="A48" s="566"/>
      <c r="B48" s="1145"/>
      <c r="C48" s="1152"/>
      <c r="D48" s="1145"/>
      <c r="E48" s="1146"/>
    </row>
    <row r="49" spans="1:5">
      <c r="A49" s="566"/>
      <c r="B49" s="1145"/>
      <c r="C49" s="1152"/>
      <c r="D49" s="1145"/>
      <c r="E49" s="1146"/>
    </row>
    <row r="50" spans="1:5">
      <c r="A50" s="566"/>
      <c r="B50" s="1145"/>
      <c r="C50" s="1152"/>
      <c r="D50" s="1145"/>
      <c r="E50" s="1146"/>
    </row>
    <row r="51" spans="1:5">
      <c r="A51" s="566"/>
      <c r="B51" s="1145"/>
      <c r="C51" s="1152"/>
      <c r="D51" s="1145"/>
      <c r="E51" s="1146"/>
    </row>
    <row r="52" spans="1:5">
      <c r="A52" s="566"/>
      <c r="B52" s="1145"/>
      <c r="C52" s="1152"/>
      <c r="D52" s="1145"/>
      <c r="E52" s="1146"/>
    </row>
    <row r="53" spans="1:5">
      <c r="A53" s="566"/>
      <c r="B53" s="1145"/>
      <c r="C53" s="1152"/>
      <c r="D53" s="1145"/>
      <c r="E53" s="1146"/>
    </row>
    <row r="54" spans="1:5">
      <c r="A54" s="566"/>
      <c r="B54" s="1145"/>
      <c r="C54" s="1152"/>
      <c r="D54" s="1145"/>
      <c r="E54" s="1146"/>
    </row>
    <row r="55" spans="1:5">
      <c r="A55" s="566"/>
      <c r="B55" s="1145"/>
      <c r="C55" s="1152"/>
      <c r="D55" s="1145"/>
      <c r="E55" s="1146"/>
    </row>
    <row r="56" spans="1:5">
      <c r="A56" s="566"/>
      <c r="B56" s="1145"/>
      <c r="C56" s="1152"/>
      <c r="D56" s="1145"/>
      <c r="E56" s="1146"/>
    </row>
    <row r="57" spans="1:5">
      <c r="A57" s="566"/>
      <c r="B57" s="1145"/>
      <c r="C57" s="1152"/>
      <c r="D57" s="1145"/>
      <c r="E57" s="1146"/>
    </row>
    <row r="58" spans="1:5">
      <c r="A58" s="566"/>
      <c r="B58" s="1145"/>
      <c r="C58" s="1152"/>
      <c r="D58" s="1145"/>
      <c r="E58" s="1146"/>
    </row>
    <row r="59" spans="1:5">
      <c r="A59" s="566"/>
      <c r="B59" s="1145"/>
      <c r="C59" s="1152"/>
      <c r="D59" s="1145"/>
      <c r="E59" s="1146"/>
    </row>
    <row r="60" spans="1:5">
      <c r="A60" s="566"/>
      <c r="B60" s="1145"/>
      <c r="C60" s="1152"/>
      <c r="D60" s="1145"/>
      <c r="E60" s="1146"/>
    </row>
    <row r="61" spans="1:5">
      <c r="A61" s="566"/>
      <c r="B61" s="1145"/>
      <c r="C61" s="1152"/>
      <c r="D61" s="1145"/>
      <c r="E61" s="1146"/>
    </row>
    <row r="62" spans="1:5">
      <c r="A62" s="566"/>
      <c r="B62" s="1145"/>
      <c r="C62" s="1152"/>
      <c r="D62" s="1145"/>
      <c r="E62" s="1146"/>
    </row>
    <row r="63" spans="1:5">
      <c r="A63" s="566"/>
      <c r="B63" s="1145"/>
      <c r="C63" s="1152"/>
      <c r="D63" s="1145"/>
      <c r="E63" s="1146"/>
    </row>
    <row r="64" spans="1:5">
      <c r="A64" s="566"/>
      <c r="B64" s="1145"/>
      <c r="C64" s="1152"/>
      <c r="D64" s="1145"/>
      <c r="E64" s="1146"/>
    </row>
    <row r="65" spans="1:16">
      <c r="A65" s="566"/>
      <c r="B65" s="1145"/>
      <c r="C65" s="1152"/>
      <c r="D65" s="1145"/>
      <c r="E65" s="1146"/>
    </row>
    <row r="66" spans="1:16">
      <c r="A66" s="566"/>
      <c r="B66" s="1145"/>
      <c r="C66" s="1152"/>
      <c r="D66" s="1145"/>
      <c r="E66" s="1146"/>
      <c r="G66" s="124"/>
      <c r="H66" s="124"/>
      <c r="I66" s="124"/>
      <c r="J66" s="124"/>
      <c r="K66" s="124"/>
      <c r="L66" s="124"/>
      <c r="M66" s="124"/>
      <c r="N66" s="124"/>
      <c r="O66" s="124"/>
      <c r="P66" s="124"/>
    </row>
    <row r="67" spans="1:16">
      <c r="A67" s="566"/>
      <c r="B67" s="1145"/>
      <c r="C67" s="1152"/>
      <c r="D67" s="1145"/>
      <c r="E67" s="1146"/>
    </row>
    <row r="68" spans="1:16">
      <c r="A68" s="566"/>
      <c r="B68" s="1145"/>
      <c r="C68" s="1152"/>
      <c r="D68" s="1145"/>
      <c r="E68" s="1146"/>
    </row>
    <row r="69" spans="1:16">
      <c r="A69" s="566"/>
      <c r="B69" s="1145"/>
      <c r="C69" s="1152"/>
      <c r="D69" s="1145"/>
      <c r="E69" s="1146"/>
    </row>
    <row r="70" spans="1:16">
      <c r="A70" s="566"/>
      <c r="B70" s="1145"/>
      <c r="C70" s="1152"/>
      <c r="D70" s="1145"/>
      <c r="E70" s="1146"/>
    </row>
    <row r="71" spans="1:16">
      <c r="A71" s="566"/>
      <c r="B71" s="1145"/>
      <c r="C71" s="1152"/>
      <c r="D71" s="1145"/>
      <c r="E71" s="1146"/>
    </row>
    <row r="72" spans="1:16">
      <c r="A72" s="566"/>
      <c r="B72" s="1145"/>
      <c r="C72" s="1152"/>
      <c r="D72" s="1145"/>
      <c r="E72" s="1146"/>
    </row>
    <row r="73" spans="1:16">
      <c r="A73" s="566"/>
      <c r="B73" s="1145"/>
      <c r="C73" s="1152"/>
      <c r="D73" s="1145"/>
      <c r="E73" s="1146"/>
    </row>
    <row r="74" spans="1:16">
      <c r="A74" s="566"/>
      <c r="B74" s="1145"/>
      <c r="C74" s="1152"/>
      <c r="D74" s="1145"/>
      <c r="E74" s="1146"/>
    </row>
    <row r="75" spans="1:16">
      <c r="A75" s="566"/>
      <c r="B75" s="1145"/>
      <c r="C75" s="1152"/>
      <c r="D75" s="1145"/>
      <c r="E75" s="1146"/>
    </row>
    <row r="76" spans="1:16">
      <c r="A76" s="566"/>
      <c r="B76" s="1145"/>
      <c r="C76" s="1152"/>
      <c r="D76" s="1145"/>
      <c r="E76" s="1146"/>
    </row>
    <row r="77" spans="1:16">
      <c r="A77" s="566"/>
      <c r="B77" s="1145"/>
      <c r="C77" s="1152"/>
      <c r="D77" s="1145"/>
      <c r="E77" s="1146"/>
    </row>
    <row r="78" spans="1:16">
      <c r="A78" s="566"/>
      <c r="B78" s="1145"/>
      <c r="C78" s="1152"/>
      <c r="D78" s="1145"/>
      <c r="E78" s="1146"/>
    </row>
    <row r="79" spans="1:16">
      <c r="A79" s="566"/>
      <c r="B79" s="1145"/>
      <c r="C79" s="1152"/>
      <c r="D79" s="1145"/>
      <c r="E79" s="1146"/>
    </row>
    <row r="80" spans="1:16">
      <c r="A80" s="566"/>
      <c r="B80" s="1145"/>
      <c r="C80" s="1152"/>
      <c r="D80" s="1145"/>
      <c r="E80" s="1146"/>
    </row>
    <row r="81" spans="1:5">
      <c r="A81" s="566"/>
      <c r="B81" s="1145"/>
      <c r="C81" s="1152"/>
      <c r="D81" s="1145"/>
      <c r="E81" s="1146"/>
    </row>
    <row r="82" spans="1:5">
      <c r="A82" s="566"/>
      <c r="B82" s="1145"/>
      <c r="C82" s="1152"/>
      <c r="D82" s="1145"/>
      <c r="E82" s="1146"/>
    </row>
    <row r="83" spans="1:5">
      <c r="A83" s="566"/>
      <c r="B83" s="1145"/>
      <c r="C83" s="1152"/>
      <c r="D83" s="1145"/>
      <c r="E83" s="1146"/>
    </row>
    <row r="84" spans="1:5">
      <c r="A84" s="566"/>
      <c r="B84" s="1145"/>
      <c r="C84" s="1152"/>
      <c r="D84" s="1145"/>
      <c r="E84" s="1146"/>
    </row>
    <row r="85" spans="1:5">
      <c r="A85" s="566"/>
      <c r="B85" s="1145"/>
      <c r="C85" s="1152"/>
      <c r="D85" s="1145"/>
      <c r="E85" s="1146"/>
    </row>
    <row r="86" spans="1:5">
      <c r="A86" s="566"/>
      <c r="B86" s="1145"/>
      <c r="C86" s="1152"/>
      <c r="D86" s="1145"/>
      <c r="E86" s="1146"/>
    </row>
    <row r="87" spans="1:5">
      <c r="A87" s="566"/>
      <c r="B87" s="1145"/>
      <c r="C87" s="1152"/>
      <c r="D87" s="1145"/>
      <c r="E87" s="1146"/>
    </row>
    <row r="88" spans="1:5">
      <c r="A88" s="566"/>
      <c r="B88" s="1145"/>
      <c r="C88" s="1152"/>
      <c r="D88" s="1145"/>
      <c r="E88" s="1146"/>
    </row>
    <row r="89" spans="1:5">
      <c r="A89" s="566"/>
      <c r="B89" s="1145"/>
      <c r="C89" s="1152"/>
      <c r="D89" s="1145"/>
      <c r="E89" s="1146"/>
    </row>
    <row r="90" spans="1:5">
      <c r="A90" s="566"/>
      <c r="B90" s="1145"/>
      <c r="C90" s="1152"/>
      <c r="D90" s="1145"/>
      <c r="E90" s="1146"/>
    </row>
    <row r="91" spans="1:5">
      <c r="A91" s="566"/>
      <c r="B91" s="1145"/>
      <c r="C91" s="1152"/>
      <c r="D91" s="1145"/>
      <c r="E91" s="1146"/>
    </row>
    <row r="92" spans="1:5">
      <c r="A92" s="566"/>
      <c r="B92" s="1145"/>
      <c r="C92" s="1152"/>
      <c r="D92" s="1145"/>
      <c r="E92" s="1146"/>
    </row>
    <row r="93" spans="1:5">
      <c r="A93" s="566"/>
      <c r="B93" s="1145"/>
      <c r="C93" s="1152"/>
      <c r="D93" s="1145"/>
      <c r="E93" s="1146"/>
    </row>
    <row r="94" spans="1:5">
      <c r="A94" s="566"/>
      <c r="B94" s="1145"/>
      <c r="C94" s="1152"/>
      <c r="D94" s="1145"/>
      <c r="E94" s="1146"/>
    </row>
    <row r="95" spans="1:5">
      <c r="A95" s="566"/>
      <c r="B95" s="1145"/>
      <c r="C95" s="1152"/>
      <c r="D95" s="1145"/>
      <c r="E95" s="1146"/>
    </row>
    <row r="96" spans="1:5">
      <c r="A96" s="566"/>
      <c r="B96" s="1145"/>
      <c r="C96" s="1152"/>
      <c r="D96" s="1145"/>
      <c r="E96" s="1146"/>
    </row>
    <row r="97" spans="1:5">
      <c r="A97" s="566"/>
      <c r="B97" s="1145"/>
      <c r="C97" s="1152"/>
      <c r="D97" s="1145"/>
      <c r="E97" s="1146"/>
    </row>
    <row r="98" spans="1:5">
      <c r="A98" s="566"/>
      <c r="B98" s="1145"/>
      <c r="C98" s="1152"/>
      <c r="D98" s="1145"/>
      <c r="E98" s="1146"/>
    </row>
    <row r="99" spans="1:5">
      <c r="A99" s="566"/>
      <c r="B99" s="1145"/>
      <c r="C99" s="1152"/>
      <c r="D99" s="1145"/>
      <c r="E99" s="1146"/>
    </row>
    <row r="100" spans="1:5">
      <c r="A100" s="566"/>
      <c r="B100" s="1145"/>
      <c r="C100" s="1152"/>
      <c r="D100" s="1145"/>
      <c r="E100" s="1146"/>
    </row>
    <row r="101" spans="1:5">
      <c r="A101" s="566"/>
      <c r="B101" s="1145"/>
      <c r="C101" s="1152"/>
      <c r="D101" s="1145"/>
      <c r="E101" s="1146"/>
    </row>
    <row r="102" spans="1:5">
      <c r="A102" s="566"/>
      <c r="B102" s="1145"/>
      <c r="C102" s="1152"/>
      <c r="D102" s="1145"/>
      <c r="E102" s="1146"/>
    </row>
    <row r="103" spans="1:5">
      <c r="A103" s="566"/>
      <c r="B103" s="1145"/>
      <c r="C103" s="1152"/>
      <c r="D103" s="1145"/>
      <c r="E103" s="1146"/>
    </row>
    <row r="104" spans="1:5">
      <c r="A104" s="566"/>
      <c r="B104" s="1145"/>
      <c r="C104" s="1152"/>
      <c r="D104" s="1145"/>
      <c r="E104" s="1146"/>
    </row>
    <row r="105" spans="1:5">
      <c r="A105" s="566"/>
      <c r="B105" s="1145"/>
      <c r="C105" s="1152"/>
      <c r="D105" s="1145"/>
      <c r="E105" s="1146"/>
    </row>
    <row r="106" spans="1:5">
      <c r="A106" s="566"/>
      <c r="B106" s="1145"/>
      <c r="C106" s="1152"/>
      <c r="D106" s="1145"/>
      <c r="E106" s="1146"/>
    </row>
    <row r="107" spans="1:5">
      <c r="A107" s="566"/>
      <c r="B107" s="1145"/>
      <c r="C107" s="1152"/>
      <c r="D107" s="1145"/>
      <c r="E107" s="1146"/>
    </row>
    <row r="108" spans="1:5">
      <c r="A108" s="566"/>
      <c r="B108" s="1145"/>
      <c r="C108" s="1152"/>
      <c r="D108" s="1145"/>
      <c r="E108" s="1146"/>
    </row>
    <row r="109" spans="1:5">
      <c r="A109" s="566"/>
      <c r="B109" s="1145"/>
      <c r="C109" s="1152"/>
      <c r="D109" s="1145"/>
      <c r="E109" s="1146"/>
    </row>
    <row r="110" spans="1:5">
      <c r="A110" s="566"/>
      <c r="B110" s="1145"/>
      <c r="C110" s="1152"/>
      <c r="D110" s="1145"/>
      <c r="E110" s="1146"/>
    </row>
    <row r="111" spans="1:5">
      <c r="A111" s="566"/>
      <c r="B111" s="1145"/>
      <c r="C111" s="1152"/>
      <c r="D111" s="1145"/>
      <c r="E111" s="1146"/>
    </row>
    <row r="112" spans="1:5">
      <c r="A112" s="566"/>
      <c r="B112" s="1145"/>
      <c r="C112" s="1152"/>
      <c r="D112" s="1145"/>
      <c r="E112" s="1146"/>
    </row>
    <row r="113" spans="1:5">
      <c r="A113" s="566"/>
      <c r="B113" s="1145"/>
      <c r="C113" s="1152"/>
      <c r="D113" s="1145"/>
      <c r="E113" s="1146"/>
    </row>
    <row r="114" spans="1:5">
      <c r="A114" s="566"/>
      <c r="B114" s="1145"/>
      <c r="C114" s="1152"/>
      <c r="D114" s="1145"/>
      <c r="E114" s="1146"/>
    </row>
    <row r="115" spans="1:5">
      <c r="A115" s="566"/>
      <c r="B115" s="1145"/>
      <c r="C115" s="1152"/>
      <c r="D115" s="1145"/>
      <c r="E115" s="1146"/>
    </row>
    <row r="116" spans="1:5">
      <c r="A116" s="566"/>
      <c r="B116" s="1145"/>
      <c r="C116" s="1152"/>
      <c r="D116" s="1145"/>
      <c r="E116" s="1146"/>
    </row>
    <row r="117" spans="1:5">
      <c r="A117" s="566"/>
      <c r="B117" s="1145"/>
      <c r="C117" s="1152"/>
      <c r="D117" s="1145"/>
      <c r="E117" s="1146"/>
    </row>
    <row r="118" spans="1:5">
      <c r="A118" s="566"/>
      <c r="B118" s="1145"/>
      <c r="C118" s="1152"/>
      <c r="D118" s="1145"/>
      <c r="E118" s="1146"/>
    </row>
    <row r="119" spans="1:5">
      <c r="A119" s="566"/>
      <c r="B119" s="1145"/>
      <c r="C119" s="1152"/>
      <c r="D119" s="1145"/>
      <c r="E119" s="1146"/>
    </row>
    <row r="120" spans="1:5">
      <c r="A120" s="566"/>
      <c r="B120" s="1145"/>
      <c r="C120" s="1152"/>
      <c r="D120" s="1145"/>
      <c r="E120" s="1146"/>
    </row>
    <row r="121" spans="1:5">
      <c r="A121" s="566"/>
      <c r="B121" s="1145"/>
      <c r="C121" s="1152"/>
      <c r="D121" s="1145"/>
      <c r="E121" s="1146"/>
    </row>
    <row r="122" spans="1:5">
      <c r="A122" s="566"/>
      <c r="B122" s="1145"/>
      <c r="C122" s="1152"/>
      <c r="D122" s="1145"/>
      <c r="E122" s="1146"/>
    </row>
    <row r="123" spans="1:5">
      <c r="A123" s="566"/>
      <c r="B123" s="1145"/>
      <c r="C123" s="1152"/>
      <c r="D123" s="1145"/>
      <c r="E123" s="1146"/>
    </row>
    <row r="124" spans="1:5">
      <c r="A124" s="566"/>
      <c r="B124" s="1145"/>
      <c r="C124" s="1152"/>
      <c r="D124" s="1145"/>
      <c r="E124" s="1146"/>
    </row>
    <row r="125" spans="1:5">
      <c r="A125" s="566"/>
      <c r="B125" s="1145"/>
      <c r="C125" s="1152"/>
      <c r="D125" s="1145"/>
      <c r="E125" s="1146"/>
    </row>
    <row r="126" spans="1:5">
      <c r="A126" s="566"/>
      <c r="B126" s="1145"/>
      <c r="C126" s="1152"/>
      <c r="D126" s="1145"/>
      <c r="E126" s="1146"/>
    </row>
    <row r="127" spans="1:5">
      <c r="A127" s="566"/>
      <c r="B127" s="1145"/>
      <c r="C127" s="1152"/>
      <c r="D127" s="1145"/>
      <c r="E127" s="1146"/>
    </row>
    <row r="128" spans="1:5">
      <c r="A128" s="566"/>
      <c r="B128" s="1145"/>
      <c r="C128" s="1152"/>
      <c r="D128" s="1145"/>
      <c r="E128" s="1146"/>
    </row>
    <row r="129" spans="1:5">
      <c r="A129" s="566"/>
      <c r="B129" s="1145"/>
      <c r="C129" s="1152"/>
      <c r="D129" s="1145"/>
      <c r="E129" s="1146"/>
    </row>
    <row r="130" spans="1:5">
      <c r="A130" s="566"/>
      <c r="B130" s="1145"/>
      <c r="C130" s="1152"/>
      <c r="D130" s="1145"/>
      <c r="E130" s="1146"/>
    </row>
    <row r="131" spans="1:5">
      <c r="A131" s="566"/>
      <c r="B131" s="1145"/>
      <c r="C131" s="1152"/>
      <c r="D131" s="1145"/>
      <c r="E131" s="1146"/>
    </row>
    <row r="132" spans="1:5">
      <c r="A132" s="566"/>
      <c r="B132" s="1145"/>
      <c r="C132" s="1152"/>
      <c r="D132" s="1145"/>
      <c r="E132" s="1146"/>
    </row>
    <row r="133" spans="1:5">
      <c r="A133" s="566"/>
      <c r="B133" s="1145"/>
      <c r="C133" s="1152"/>
      <c r="D133" s="1145"/>
      <c r="E133" s="1146"/>
    </row>
    <row r="134" spans="1:5">
      <c r="A134" s="566"/>
      <c r="B134" s="1145"/>
      <c r="C134" s="1152"/>
      <c r="D134" s="1145"/>
      <c r="E134" s="1146"/>
    </row>
    <row r="135" spans="1:5">
      <c r="A135" s="566"/>
      <c r="B135" s="1145"/>
      <c r="C135" s="1152"/>
      <c r="D135" s="1145"/>
      <c r="E135" s="1146"/>
    </row>
    <row r="136" spans="1:5">
      <c r="A136" s="566"/>
      <c r="B136" s="1145"/>
      <c r="C136" s="1152"/>
      <c r="D136" s="1145"/>
      <c r="E136" s="1146"/>
    </row>
    <row r="137" spans="1:5">
      <c r="A137" s="566"/>
      <c r="B137" s="1145"/>
      <c r="C137" s="1152"/>
      <c r="D137" s="1145"/>
      <c r="E137" s="1146"/>
    </row>
    <row r="138" spans="1:5">
      <c r="A138" s="566"/>
      <c r="B138" s="1145"/>
      <c r="C138" s="1152"/>
      <c r="D138" s="1145"/>
      <c r="E138" s="1146"/>
    </row>
    <row r="139" spans="1:5">
      <c r="A139" s="566"/>
      <c r="B139" s="1145"/>
      <c r="C139" s="1152"/>
      <c r="D139" s="1145"/>
      <c r="E139" s="1146"/>
    </row>
    <row r="140" spans="1:5">
      <c r="A140" s="566"/>
      <c r="B140" s="1145"/>
      <c r="C140" s="1152"/>
      <c r="D140" s="1145"/>
      <c r="E140" s="1146"/>
    </row>
    <row r="141" spans="1:5">
      <c r="A141" s="566"/>
      <c r="B141" s="1145"/>
      <c r="C141" s="1152"/>
      <c r="D141" s="1145"/>
      <c r="E141" s="1146"/>
    </row>
    <row r="142" spans="1:5">
      <c r="A142" s="566"/>
      <c r="B142" s="1145"/>
      <c r="C142" s="1152"/>
      <c r="D142" s="1145"/>
      <c r="E142" s="1146"/>
    </row>
    <row r="143" spans="1:5">
      <c r="A143" s="566"/>
      <c r="B143" s="1145"/>
      <c r="C143" s="1152"/>
      <c r="D143" s="1145"/>
      <c r="E143" s="1146"/>
    </row>
    <row r="144" spans="1:5">
      <c r="A144" s="566"/>
      <c r="B144" s="1145"/>
      <c r="C144" s="1152"/>
      <c r="D144" s="1145"/>
      <c r="E144" s="1146"/>
    </row>
    <row r="145" spans="1:5">
      <c r="A145" s="566"/>
      <c r="B145" s="1145"/>
      <c r="C145" s="1152"/>
      <c r="D145" s="1145"/>
      <c r="E145" s="1146"/>
    </row>
    <row r="146" spans="1:5">
      <c r="A146" s="566"/>
      <c r="B146" s="1145"/>
      <c r="C146" s="1152"/>
      <c r="D146" s="1145"/>
      <c r="E146" s="1146"/>
    </row>
    <row r="147" spans="1:5">
      <c r="A147" s="566"/>
      <c r="B147" s="1145"/>
      <c r="C147" s="1152"/>
      <c r="D147" s="1145"/>
      <c r="E147" s="1146"/>
    </row>
    <row r="148" spans="1:5">
      <c r="A148" s="566"/>
      <c r="B148" s="1145"/>
      <c r="C148" s="1152"/>
      <c r="D148" s="1145"/>
      <c r="E148" s="1146"/>
    </row>
    <row r="149" spans="1:5">
      <c r="A149" s="566"/>
      <c r="B149" s="1145"/>
      <c r="C149" s="1152"/>
      <c r="D149" s="1145"/>
      <c r="E149" s="1146"/>
    </row>
    <row r="150" spans="1:5">
      <c r="A150" s="566"/>
      <c r="B150" s="1145"/>
      <c r="C150" s="1152"/>
      <c r="D150" s="1145"/>
      <c r="E150" s="1146"/>
    </row>
    <row r="151" spans="1:5">
      <c r="A151" s="566"/>
      <c r="B151" s="1145"/>
      <c r="C151" s="1152"/>
      <c r="D151" s="1145"/>
      <c r="E151" s="1146"/>
    </row>
    <row r="152" spans="1:5">
      <c r="A152" s="566"/>
      <c r="B152" s="1145"/>
      <c r="C152" s="1152"/>
      <c r="D152" s="1145"/>
      <c r="E152" s="1146"/>
    </row>
    <row r="153" spans="1:5">
      <c r="A153" s="566"/>
      <c r="B153" s="1145"/>
      <c r="C153" s="1152"/>
      <c r="D153" s="1145"/>
      <c r="E153" s="1146"/>
    </row>
    <row r="154" spans="1:5">
      <c r="A154" s="566"/>
      <c r="B154" s="1145"/>
      <c r="C154" s="1152"/>
      <c r="D154" s="1145"/>
      <c r="E154" s="1146"/>
    </row>
    <row r="155" spans="1:5">
      <c r="A155" s="566"/>
      <c r="B155" s="1145"/>
      <c r="C155" s="1152"/>
      <c r="D155" s="1145"/>
      <c r="E155" s="1146"/>
    </row>
    <row r="156" spans="1:5">
      <c r="A156" s="566"/>
      <c r="B156" s="1145"/>
      <c r="C156" s="1152"/>
      <c r="D156" s="1145"/>
      <c r="E156" s="1146"/>
    </row>
    <row r="157" spans="1:5">
      <c r="A157" s="566"/>
      <c r="B157" s="1145"/>
      <c r="C157" s="1152"/>
      <c r="D157" s="1145"/>
      <c r="E157" s="1146"/>
    </row>
    <row r="158" spans="1:5">
      <c r="A158" s="566"/>
      <c r="B158" s="1145"/>
      <c r="C158" s="1152"/>
      <c r="D158" s="1145"/>
      <c r="E158" s="1146"/>
    </row>
    <row r="159" spans="1:5">
      <c r="A159" s="566"/>
      <c r="B159" s="1145"/>
      <c r="C159" s="1152"/>
      <c r="D159" s="1145"/>
      <c r="E159" s="1146"/>
    </row>
    <row r="160" spans="1:5">
      <c r="A160" s="566"/>
      <c r="B160" s="1145"/>
      <c r="C160" s="1152"/>
      <c r="D160" s="1145"/>
      <c r="E160" s="1146"/>
    </row>
    <row r="161" spans="1:5">
      <c r="A161" s="566"/>
      <c r="B161" s="1145"/>
      <c r="C161" s="1152"/>
      <c r="D161" s="1145"/>
      <c r="E161" s="1146"/>
    </row>
    <row r="162" spans="1:5">
      <c r="A162" s="566"/>
      <c r="B162" s="1145"/>
      <c r="C162" s="1152"/>
      <c r="D162" s="1145"/>
      <c r="E162" s="1146"/>
    </row>
    <row r="163" spans="1:5">
      <c r="A163" s="566"/>
      <c r="B163" s="1145"/>
      <c r="C163" s="1152"/>
      <c r="D163" s="1145"/>
      <c r="E163" s="1146"/>
    </row>
    <row r="164" spans="1:5">
      <c r="A164" s="566"/>
      <c r="B164" s="1145"/>
      <c r="C164" s="1152"/>
      <c r="D164" s="1145"/>
      <c r="E164" s="1146"/>
    </row>
    <row r="165" spans="1:5">
      <c r="A165" s="566"/>
      <c r="B165" s="1145"/>
      <c r="C165" s="1152"/>
      <c r="D165" s="1145"/>
      <c r="E165" s="1146"/>
    </row>
    <row r="166" spans="1:5">
      <c r="A166" s="566"/>
      <c r="B166" s="1145"/>
      <c r="C166" s="1152"/>
      <c r="D166" s="1145"/>
      <c r="E166" s="1146"/>
    </row>
    <row r="167" spans="1:5">
      <c r="A167" s="566"/>
      <c r="B167" s="1145"/>
      <c r="C167" s="1152"/>
      <c r="D167" s="1145"/>
      <c r="E167" s="1146"/>
    </row>
    <row r="168" spans="1:5">
      <c r="A168" s="566"/>
      <c r="B168" s="1145"/>
      <c r="C168" s="1152"/>
      <c r="D168" s="1145"/>
      <c r="E168" s="1146"/>
    </row>
    <row r="169" spans="1:5">
      <c r="A169" s="566"/>
      <c r="B169" s="1145"/>
      <c r="C169" s="1152"/>
      <c r="D169" s="1145"/>
      <c r="E169" s="1146"/>
    </row>
    <row r="170" spans="1:5">
      <c r="A170" s="566"/>
      <c r="B170" s="1145"/>
      <c r="C170" s="1152"/>
      <c r="D170" s="1145"/>
      <c r="E170" s="1146"/>
    </row>
    <row r="171" spans="1:5">
      <c r="A171" s="566"/>
      <c r="B171" s="1145"/>
      <c r="C171" s="1152"/>
      <c r="D171" s="1145"/>
      <c r="E171" s="1146"/>
    </row>
    <row r="172" spans="1:5">
      <c r="A172" s="566"/>
      <c r="B172" s="1145"/>
      <c r="C172" s="1152"/>
      <c r="D172" s="1145"/>
      <c r="E172" s="1146"/>
    </row>
    <row r="173" spans="1:5">
      <c r="A173" s="566"/>
      <c r="B173" s="1145"/>
      <c r="C173" s="1152"/>
      <c r="D173" s="1145"/>
      <c r="E173" s="1146"/>
    </row>
    <row r="174" spans="1:5">
      <c r="A174" s="566"/>
      <c r="B174" s="1145"/>
      <c r="C174" s="1152"/>
      <c r="D174" s="1145"/>
      <c r="E174" s="1146"/>
    </row>
    <row r="175" spans="1:5">
      <c r="A175" s="566"/>
      <c r="B175" s="1145"/>
      <c r="C175" s="1152"/>
      <c r="D175" s="1145"/>
      <c r="E175" s="1146"/>
    </row>
    <row r="176" spans="1:5">
      <c r="A176" s="566"/>
      <c r="B176" s="1145"/>
      <c r="C176" s="1152"/>
      <c r="D176" s="1145"/>
      <c r="E176" s="1146"/>
    </row>
    <row r="177" spans="1:5">
      <c r="A177" s="566"/>
      <c r="B177" s="1145"/>
      <c r="C177" s="1152"/>
      <c r="D177" s="1145"/>
      <c r="E177" s="1146"/>
    </row>
    <row r="178" spans="1:5">
      <c r="A178" s="566"/>
      <c r="B178" s="1145"/>
      <c r="C178" s="1152"/>
      <c r="D178" s="1145"/>
      <c r="E178" s="1146"/>
    </row>
    <row r="179" spans="1:5">
      <c r="A179" s="566"/>
      <c r="B179" s="1145"/>
      <c r="C179" s="1152"/>
      <c r="D179" s="1145"/>
      <c r="E179" s="1146"/>
    </row>
    <row r="180" spans="1:5">
      <c r="A180" s="566"/>
      <c r="B180" s="1145"/>
      <c r="C180" s="1152"/>
      <c r="D180" s="1145"/>
      <c r="E180" s="1146"/>
    </row>
    <row r="181" spans="1:5">
      <c r="A181" s="566"/>
      <c r="B181" s="1145"/>
      <c r="C181" s="1152"/>
      <c r="D181" s="1145"/>
      <c r="E181" s="1146"/>
    </row>
    <row r="182" spans="1:5">
      <c r="A182" s="566"/>
      <c r="B182" s="1145"/>
      <c r="C182" s="1152"/>
      <c r="D182" s="1145"/>
      <c r="E182" s="1146"/>
    </row>
    <row r="183" spans="1:5">
      <c r="A183" s="566"/>
      <c r="B183" s="1145"/>
      <c r="C183" s="1152"/>
      <c r="D183" s="1145"/>
      <c r="E183" s="1146"/>
    </row>
    <row r="184" spans="1:5">
      <c r="A184" s="566"/>
      <c r="B184" s="1145"/>
      <c r="C184" s="1152"/>
      <c r="D184" s="1145"/>
      <c r="E184" s="1146"/>
    </row>
    <row r="185" spans="1:5">
      <c r="A185" s="566"/>
      <c r="B185" s="1145"/>
      <c r="C185" s="1152"/>
      <c r="D185" s="1145"/>
      <c r="E185" s="1146"/>
    </row>
    <row r="186" spans="1:5">
      <c r="A186" s="566"/>
      <c r="B186" s="1145"/>
      <c r="C186" s="1152"/>
      <c r="D186" s="1145"/>
      <c r="E186" s="1146"/>
    </row>
    <row r="187" spans="1:5">
      <c r="A187" s="566"/>
      <c r="B187" s="1145"/>
      <c r="C187" s="1152"/>
      <c r="D187" s="1145"/>
      <c r="E187" s="1146"/>
    </row>
    <row r="188" spans="1:5">
      <c r="A188" s="566"/>
      <c r="B188" s="1145"/>
      <c r="C188" s="1152"/>
      <c r="D188" s="1145"/>
      <c r="E188" s="1146"/>
    </row>
    <row r="189" spans="1:5">
      <c r="A189" s="566"/>
      <c r="B189" s="1145"/>
      <c r="C189" s="1152"/>
      <c r="D189" s="1145"/>
      <c r="E189" s="1146"/>
    </row>
    <row r="190" spans="1:5">
      <c r="A190" s="566"/>
      <c r="B190" s="1145"/>
      <c r="C190" s="1152"/>
      <c r="D190" s="1145"/>
      <c r="E190" s="1146"/>
    </row>
    <row r="191" spans="1:5">
      <c r="A191" s="566"/>
      <c r="B191" s="1145"/>
      <c r="C191" s="1152"/>
      <c r="D191" s="1145"/>
      <c r="E191" s="1146"/>
    </row>
    <row r="192" spans="1:5">
      <c r="A192" s="566"/>
      <c r="B192" s="1145"/>
      <c r="C192" s="1152"/>
      <c r="D192" s="1145"/>
      <c r="E192" s="1146"/>
    </row>
    <row r="193" spans="1:5">
      <c r="A193" s="566"/>
      <c r="B193" s="1145"/>
      <c r="C193" s="1152"/>
      <c r="D193" s="1145"/>
      <c r="E193" s="1146"/>
    </row>
    <row r="194" spans="1:5">
      <c r="A194" s="566"/>
      <c r="B194" s="1145"/>
      <c r="C194" s="1152"/>
      <c r="D194" s="1145"/>
      <c r="E194" s="1146"/>
    </row>
    <row r="195" spans="1:5">
      <c r="A195" s="566"/>
      <c r="B195" s="1145"/>
      <c r="C195" s="1152"/>
      <c r="D195" s="1145"/>
      <c r="E195" s="1146"/>
    </row>
    <row r="196" spans="1:5">
      <c r="A196" s="566"/>
      <c r="B196" s="1145"/>
      <c r="C196" s="1152"/>
      <c r="D196" s="1145"/>
      <c r="E196" s="1146"/>
    </row>
    <row r="197" spans="1:5">
      <c r="A197" s="566"/>
      <c r="B197" s="1145"/>
      <c r="C197" s="1152"/>
      <c r="D197" s="1145"/>
      <c r="E197" s="1146"/>
    </row>
    <row r="198" spans="1:5">
      <c r="A198" s="566"/>
      <c r="B198" s="1145"/>
      <c r="C198" s="1152"/>
      <c r="D198" s="1145"/>
      <c r="E198" s="1146"/>
    </row>
    <row r="199" spans="1:5">
      <c r="A199" s="566"/>
      <c r="B199" s="1145"/>
      <c r="C199" s="1152"/>
      <c r="D199" s="1145"/>
      <c r="E199" s="1146"/>
    </row>
    <row r="200" spans="1:5">
      <c r="A200" s="566"/>
      <c r="B200" s="1145"/>
      <c r="C200" s="1152"/>
      <c r="D200" s="1145"/>
      <c r="E200" s="1146"/>
    </row>
    <row r="201" spans="1:5">
      <c r="A201" s="566"/>
      <c r="B201" s="1145"/>
      <c r="C201" s="1152"/>
      <c r="D201" s="1145"/>
      <c r="E201" s="1146"/>
    </row>
    <row r="202" spans="1:5">
      <c r="A202" s="566"/>
      <c r="B202" s="1145"/>
      <c r="C202" s="1152"/>
      <c r="D202" s="1145"/>
      <c r="E202" s="1146"/>
    </row>
    <row r="203" spans="1:5">
      <c r="A203" s="566"/>
      <c r="B203" s="1145"/>
      <c r="C203" s="1152"/>
      <c r="D203" s="1145"/>
      <c r="E203" s="1146"/>
    </row>
    <row r="204" spans="1:5">
      <c r="A204" s="566"/>
      <c r="B204" s="1145"/>
      <c r="C204" s="1152"/>
      <c r="D204" s="1145"/>
      <c r="E204" s="1146"/>
    </row>
    <row r="205" spans="1:5">
      <c r="A205" s="566"/>
      <c r="B205" s="1145"/>
      <c r="C205" s="1152"/>
      <c r="D205" s="1145"/>
      <c r="E205" s="1146"/>
    </row>
    <row r="206" spans="1:5">
      <c r="A206" s="566"/>
      <c r="B206" s="1145"/>
      <c r="C206" s="1152"/>
      <c r="D206" s="1145"/>
      <c r="E206" s="1146"/>
    </row>
    <row r="207" spans="1:5">
      <c r="A207" s="566"/>
      <c r="B207" s="1145"/>
      <c r="C207" s="1152"/>
      <c r="D207" s="1145"/>
      <c r="E207" s="1146"/>
    </row>
    <row r="208" spans="1:5">
      <c r="A208" s="566"/>
      <c r="B208" s="1145"/>
      <c r="C208" s="1152"/>
      <c r="D208" s="1145"/>
      <c r="E208" s="1146"/>
    </row>
    <row r="209" spans="1:5">
      <c r="A209" s="566"/>
      <c r="B209" s="1145"/>
      <c r="C209" s="1152"/>
      <c r="D209" s="1145"/>
      <c r="E209" s="1146"/>
    </row>
    <row r="210" spans="1:5">
      <c r="A210" s="566"/>
      <c r="B210" s="1145"/>
      <c r="C210" s="1152"/>
      <c r="D210" s="1145"/>
      <c r="E210" s="1146"/>
    </row>
    <row r="211" spans="1:5">
      <c r="A211" s="566"/>
      <c r="B211" s="1145"/>
      <c r="C211" s="1152"/>
      <c r="D211" s="1145"/>
      <c r="E211" s="1146"/>
    </row>
    <row r="212" spans="1:5">
      <c r="A212" s="566"/>
      <c r="B212" s="1145"/>
      <c r="C212" s="1152"/>
      <c r="D212" s="1145"/>
      <c r="E212" s="1146"/>
    </row>
    <row r="213" spans="1:5">
      <c r="A213" s="566"/>
      <c r="B213" s="1145"/>
      <c r="C213" s="1152"/>
      <c r="D213" s="1145"/>
      <c r="E213" s="1146"/>
    </row>
    <row r="214" spans="1:5">
      <c r="A214" s="566"/>
      <c r="B214" s="1145"/>
      <c r="C214" s="1152"/>
      <c r="D214" s="1145"/>
      <c r="E214" s="1146"/>
    </row>
    <row r="215" spans="1:5">
      <c r="A215" s="566"/>
      <c r="B215" s="1145"/>
      <c r="C215" s="1152"/>
      <c r="D215" s="1145"/>
      <c r="E215" s="1146"/>
    </row>
    <row r="216" spans="1:5">
      <c r="A216" s="566"/>
      <c r="B216" s="1145"/>
      <c r="C216" s="1152"/>
      <c r="D216" s="1145"/>
      <c r="E216" s="1146"/>
    </row>
    <row r="217" spans="1:5">
      <c r="A217" s="566"/>
      <c r="B217" s="1145"/>
      <c r="C217" s="1152"/>
      <c r="D217" s="1145"/>
      <c r="E217" s="1146"/>
    </row>
    <row r="218" spans="1:5">
      <c r="A218" s="566"/>
      <c r="B218" s="1145"/>
      <c r="C218" s="1152"/>
      <c r="D218" s="1145"/>
      <c r="E218" s="1146"/>
    </row>
    <row r="219" spans="1:5">
      <c r="A219" s="566"/>
      <c r="B219" s="1145"/>
      <c r="C219" s="1152"/>
      <c r="D219" s="1145"/>
      <c r="E219" s="1146"/>
    </row>
    <row r="220" spans="1:5">
      <c r="A220" s="566"/>
      <c r="B220" s="1145"/>
      <c r="C220" s="1152"/>
      <c r="D220" s="1145"/>
      <c r="E220" s="1146"/>
    </row>
    <row r="221" spans="1:5">
      <c r="A221" s="566"/>
      <c r="B221" s="1145"/>
      <c r="C221" s="1152"/>
      <c r="D221" s="1145"/>
      <c r="E221" s="1146"/>
    </row>
    <row r="222" spans="1:5">
      <c r="A222" s="566"/>
      <c r="B222" s="1145"/>
      <c r="C222" s="1152"/>
      <c r="D222" s="1145"/>
      <c r="E222" s="1146"/>
    </row>
    <row r="223" spans="1:5">
      <c r="A223" s="566"/>
      <c r="B223" s="1145"/>
      <c r="C223" s="1152"/>
      <c r="D223" s="1145"/>
      <c r="E223" s="1146"/>
    </row>
    <row r="224" spans="1:5">
      <c r="A224" s="566"/>
      <c r="B224" s="1145"/>
      <c r="C224" s="1152"/>
      <c r="D224" s="1145"/>
      <c r="E224" s="1146"/>
    </row>
    <row r="225" spans="1:5">
      <c r="A225" s="566"/>
      <c r="B225" s="1145"/>
      <c r="C225" s="1152"/>
      <c r="D225" s="1145"/>
      <c r="E225" s="1146"/>
    </row>
    <row r="226" spans="1:5">
      <c r="A226" s="566"/>
      <c r="B226" s="1145"/>
      <c r="C226" s="1152"/>
      <c r="D226" s="1145"/>
      <c r="E226" s="1146"/>
    </row>
    <row r="227" spans="1:5">
      <c r="A227" s="566"/>
      <c r="B227" s="1145"/>
      <c r="C227" s="1152"/>
      <c r="D227" s="1145"/>
      <c r="E227" s="1146"/>
    </row>
    <row r="228" spans="1:5">
      <c r="A228" s="566"/>
      <c r="B228" s="1145"/>
      <c r="C228" s="1152"/>
      <c r="D228" s="1145"/>
      <c r="E228" s="1146"/>
    </row>
    <row r="229" spans="1:5">
      <c r="A229" s="566"/>
      <c r="B229" s="1145"/>
      <c r="C229" s="1152"/>
      <c r="D229" s="1145"/>
      <c r="E229" s="1146"/>
    </row>
    <row r="230" spans="1:5">
      <c r="A230" s="566"/>
      <c r="B230" s="1145"/>
      <c r="C230" s="1152"/>
      <c r="D230" s="1145"/>
      <c r="E230" s="1146"/>
    </row>
    <row r="231" spans="1:5">
      <c r="A231" s="566"/>
      <c r="B231" s="1145"/>
      <c r="C231" s="1152"/>
      <c r="D231" s="1145"/>
      <c r="E231" s="1146"/>
    </row>
    <row r="232" spans="1:5">
      <c r="A232" s="566"/>
      <c r="B232" s="1145"/>
      <c r="C232" s="1152"/>
      <c r="D232" s="1145"/>
      <c r="E232" s="1146"/>
    </row>
    <row r="233" spans="1:5">
      <c r="A233" s="566"/>
      <c r="B233" s="1145"/>
      <c r="C233" s="1152"/>
      <c r="D233" s="1145"/>
      <c r="E233" s="1146"/>
    </row>
    <row r="234" spans="1:5">
      <c r="A234" s="566"/>
      <c r="B234" s="1145"/>
      <c r="C234" s="1152"/>
      <c r="D234" s="1145"/>
      <c r="E234" s="1146"/>
    </row>
    <row r="235" spans="1:5">
      <c r="A235" s="566"/>
      <c r="B235" s="1145"/>
      <c r="C235" s="1152"/>
      <c r="D235" s="1145"/>
      <c r="E235" s="1146"/>
    </row>
    <row r="236" spans="1:5">
      <c r="A236" s="566"/>
      <c r="B236" s="1145"/>
      <c r="C236" s="1152"/>
      <c r="D236" s="1145"/>
      <c r="E236" s="1146"/>
    </row>
    <row r="237" spans="1:5">
      <c r="A237" s="566"/>
      <c r="B237" s="1145"/>
      <c r="C237" s="1152"/>
      <c r="D237" s="1145"/>
      <c r="E237" s="1146"/>
    </row>
    <row r="238" spans="1:5">
      <c r="A238" s="566"/>
      <c r="B238" s="1145"/>
      <c r="C238" s="1152"/>
      <c r="D238" s="1145"/>
      <c r="E238" s="1146"/>
    </row>
    <row r="239" spans="1:5">
      <c r="A239" s="566"/>
      <c r="B239" s="1145"/>
      <c r="C239" s="1152"/>
      <c r="D239" s="1145"/>
      <c r="E239" s="1146"/>
    </row>
    <row r="240" spans="1:5">
      <c r="A240" s="566"/>
      <c r="B240" s="1145"/>
      <c r="C240" s="1152"/>
      <c r="D240" s="1145"/>
      <c r="E240" s="1146"/>
    </row>
    <row r="241" spans="1:5">
      <c r="A241" s="566"/>
      <c r="B241" s="1145"/>
      <c r="C241" s="1152"/>
      <c r="D241" s="1145"/>
      <c r="E241" s="1146"/>
    </row>
    <row r="242" spans="1:5">
      <c r="A242" s="566"/>
      <c r="B242" s="1145"/>
      <c r="C242" s="1152"/>
      <c r="D242" s="1145"/>
      <c r="E242" s="1146"/>
    </row>
    <row r="243" spans="1:5">
      <c r="A243" s="566"/>
      <c r="B243" s="1145"/>
      <c r="C243" s="1152"/>
      <c r="D243" s="1145"/>
      <c r="E243" s="1146"/>
    </row>
    <row r="244" spans="1:5">
      <c r="A244" s="566"/>
      <c r="B244" s="1145"/>
      <c r="C244" s="1152"/>
      <c r="D244" s="1145"/>
      <c r="E244" s="1146"/>
    </row>
    <row r="245" spans="1:5">
      <c r="A245" s="566"/>
      <c r="B245" s="1145"/>
      <c r="C245" s="1152"/>
      <c r="D245" s="1145"/>
      <c r="E245" s="1146"/>
    </row>
    <row r="246" spans="1:5">
      <c r="A246" s="566"/>
      <c r="B246" s="1145"/>
      <c r="C246" s="1152"/>
      <c r="D246" s="1145"/>
      <c r="E246" s="1146"/>
    </row>
    <row r="247" spans="1:5">
      <c r="A247" s="566"/>
      <c r="B247" s="1145"/>
      <c r="C247" s="1152"/>
      <c r="D247" s="1145"/>
      <c r="E247" s="1146"/>
    </row>
    <row r="248" spans="1:5">
      <c r="A248" s="566"/>
      <c r="B248" s="1145"/>
      <c r="C248" s="1152"/>
      <c r="D248" s="1145"/>
      <c r="E248" s="1146"/>
    </row>
    <row r="249" spans="1:5">
      <c r="A249" s="566"/>
      <c r="B249" s="1145"/>
      <c r="C249" s="1152"/>
      <c r="D249" s="1145"/>
      <c r="E249" s="1146"/>
    </row>
    <row r="250" spans="1:5">
      <c r="A250" s="566"/>
      <c r="B250" s="1145"/>
      <c r="C250" s="1152"/>
      <c r="D250" s="1145"/>
      <c r="E250" s="1146"/>
    </row>
    <row r="251" spans="1:5">
      <c r="A251" s="566"/>
      <c r="B251" s="1145"/>
      <c r="C251" s="1152"/>
      <c r="D251" s="1145"/>
      <c r="E251" s="1146"/>
    </row>
    <row r="252" spans="1:5">
      <c r="A252" s="566"/>
      <c r="B252" s="1145"/>
      <c r="C252" s="1152"/>
      <c r="D252" s="1145"/>
      <c r="E252" s="1146"/>
    </row>
    <row r="253" spans="1:5">
      <c r="A253" s="566"/>
      <c r="B253" s="1145"/>
      <c r="C253" s="1152"/>
      <c r="D253" s="1145"/>
      <c r="E253" s="1146"/>
    </row>
    <row r="254" spans="1:5">
      <c r="A254" s="566"/>
      <c r="B254" s="1145"/>
      <c r="C254" s="1152"/>
      <c r="D254" s="1145"/>
      <c r="E254" s="1146"/>
    </row>
    <row r="255" spans="1:5">
      <c r="A255" s="566"/>
      <c r="B255" s="1145"/>
      <c r="C255" s="1152"/>
      <c r="D255" s="1145"/>
      <c r="E255" s="1146"/>
    </row>
    <row r="256" spans="1:5">
      <c r="A256" s="566"/>
      <c r="B256" s="1145"/>
      <c r="C256" s="1152"/>
      <c r="D256" s="1145"/>
      <c r="E256" s="1146"/>
    </row>
    <row r="257" spans="1:5">
      <c r="A257" s="566"/>
      <c r="B257" s="1145"/>
      <c r="C257" s="1152"/>
      <c r="D257" s="1145"/>
      <c r="E257" s="1146"/>
    </row>
    <row r="258" spans="1:5">
      <c r="A258" s="566"/>
      <c r="B258" s="1145"/>
      <c r="C258" s="1152"/>
      <c r="D258" s="1145"/>
      <c r="E258" s="1146"/>
    </row>
    <row r="259" spans="1:5">
      <c r="A259" s="566"/>
      <c r="B259" s="1145"/>
      <c r="C259" s="1152"/>
      <c r="D259" s="1145"/>
      <c r="E259" s="1146"/>
    </row>
    <row r="260" spans="1:5">
      <c r="A260" s="566"/>
      <c r="B260" s="1145"/>
      <c r="C260" s="1152"/>
      <c r="D260" s="1145"/>
      <c r="E260" s="1146"/>
    </row>
    <row r="261" spans="1:5">
      <c r="A261" s="566"/>
      <c r="B261" s="1145"/>
      <c r="C261" s="1152"/>
      <c r="D261" s="1145"/>
      <c r="E261" s="1146"/>
    </row>
    <row r="262" spans="1:5">
      <c r="A262" s="566"/>
      <c r="B262" s="1145"/>
      <c r="C262" s="1152"/>
      <c r="D262" s="1145"/>
      <c r="E262" s="1146"/>
    </row>
    <row r="263" spans="1:5">
      <c r="A263" s="566"/>
      <c r="B263" s="1145"/>
      <c r="C263" s="1152"/>
      <c r="D263" s="1145"/>
      <c r="E263" s="1146"/>
    </row>
    <row r="264" spans="1:5">
      <c r="A264" s="566"/>
      <c r="B264" s="1145"/>
      <c r="C264" s="1152"/>
      <c r="D264" s="1145"/>
      <c r="E264" s="1146"/>
    </row>
    <row r="265" spans="1:5">
      <c r="A265" s="566"/>
      <c r="B265" s="1145"/>
      <c r="C265" s="1152"/>
      <c r="D265" s="1145"/>
      <c r="E265" s="1146"/>
    </row>
    <row r="266" spans="1:5">
      <c r="A266" s="566"/>
      <c r="B266" s="1145"/>
      <c r="C266" s="1152"/>
      <c r="D266" s="1145"/>
      <c r="E266" s="1146"/>
    </row>
    <row r="267" spans="1:5">
      <c r="A267" s="566"/>
      <c r="B267" s="1145"/>
      <c r="C267" s="1152"/>
      <c r="D267" s="1145"/>
      <c r="E267" s="1146"/>
    </row>
    <row r="268" spans="1:5">
      <c r="A268" s="566"/>
      <c r="B268" s="1145"/>
      <c r="C268" s="1152"/>
      <c r="D268" s="1145"/>
      <c r="E268" s="1146"/>
    </row>
    <row r="269" spans="1:5">
      <c r="A269" s="566"/>
      <c r="B269" s="1145"/>
      <c r="C269" s="1152"/>
      <c r="D269" s="1145"/>
      <c r="E269" s="1146"/>
    </row>
    <row r="270" spans="1:5">
      <c r="A270" s="566"/>
      <c r="B270" s="1145"/>
      <c r="C270" s="1152"/>
      <c r="D270" s="1145"/>
      <c r="E270" s="1146"/>
    </row>
    <row r="271" spans="1:5">
      <c r="A271" s="566"/>
      <c r="B271" s="1145"/>
      <c r="C271" s="1152"/>
      <c r="D271" s="1145"/>
      <c r="E271" s="1146"/>
    </row>
    <row r="272" spans="1:5">
      <c r="A272" s="566"/>
      <c r="B272" s="1145"/>
      <c r="C272" s="1152"/>
      <c r="D272" s="1145"/>
      <c r="E272" s="1146"/>
    </row>
    <row r="273" spans="1:5">
      <c r="A273" s="566"/>
      <c r="B273" s="1145"/>
      <c r="C273" s="1152"/>
      <c r="D273" s="1145"/>
      <c r="E273" s="1146"/>
    </row>
    <row r="274" spans="1:5">
      <c r="A274" s="566"/>
      <c r="B274" s="1145"/>
      <c r="C274" s="1152"/>
      <c r="D274" s="1145"/>
      <c r="E274" s="1146"/>
    </row>
    <row r="275" spans="1:5">
      <c r="A275" s="566"/>
      <c r="B275" s="1145"/>
      <c r="C275" s="1152"/>
      <c r="D275" s="1145"/>
      <c r="E275" s="1146"/>
    </row>
    <row r="276" spans="1:5">
      <c r="A276" s="566"/>
      <c r="B276" s="1145"/>
      <c r="C276" s="1152"/>
      <c r="D276" s="1145"/>
      <c r="E276" s="1146"/>
    </row>
    <row r="277" spans="1:5">
      <c r="A277" s="566"/>
      <c r="B277" s="1145"/>
      <c r="C277" s="1152"/>
      <c r="D277" s="1145"/>
      <c r="E277" s="1146"/>
    </row>
    <row r="278" spans="1:5">
      <c r="A278" s="566"/>
      <c r="B278" s="1145"/>
      <c r="C278" s="1152"/>
      <c r="D278" s="1145"/>
      <c r="E278" s="1146"/>
    </row>
    <row r="279" spans="1:5">
      <c r="A279" s="566"/>
      <c r="B279" s="1145"/>
      <c r="C279" s="1152"/>
      <c r="D279" s="1145"/>
      <c r="E279" s="1146"/>
    </row>
    <row r="280" spans="1:5">
      <c r="A280" s="566"/>
      <c r="B280" s="1145"/>
      <c r="C280" s="1152"/>
      <c r="D280" s="1145"/>
      <c r="E280" s="1146"/>
    </row>
    <row r="281" spans="1:5">
      <c r="A281" s="566"/>
      <c r="B281" s="1145"/>
      <c r="C281" s="1152"/>
      <c r="D281" s="1145"/>
      <c r="E281" s="1146"/>
    </row>
    <row r="282" spans="1:5">
      <c r="A282" s="566"/>
      <c r="B282" s="1145"/>
      <c r="C282" s="1152"/>
      <c r="D282" s="1145"/>
      <c r="E282" s="1146"/>
    </row>
    <row r="283" spans="1:5">
      <c r="A283" s="566"/>
      <c r="B283" s="1145"/>
      <c r="C283" s="1152"/>
      <c r="D283" s="1145"/>
      <c r="E283" s="1146"/>
    </row>
    <row r="284" spans="1:5">
      <c r="A284" s="566"/>
      <c r="B284" s="1145"/>
      <c r="C284" s="1152"/>
      <c r="D284" s="1145"/>
      <c r="E284" s="1146"/>
    </row>
    <row r="285" spans="1:5">
      <c r="A285" s="566"/>
      <c r="B285" s="1145"/>
      <c r="C285" s="1152"/>
      <c r="D285" s="1145"/>
      <c r="E285" s="1146"/>
    </row>
    <row r="286" spans="1:5">
      <c r="A286" s="566"/>
      <c r="B286" s="1145"/>
      <c r="C286" s="1152"/>
      <c r="D286" s="1145"/>
      <c r="E286" s="1146"/>
    </row>
    <row r="287" spans="1:5">
      <c r="A287" s="566"/>
      <c r="B287" s="1145"/>
      <c r="C287" s="1152"/>
      <c r="D287" s="1145"/>
      <c r="E287" s="1146"/>
    </row>
    <row r="288" spans="1:5">
      <c r="A288" s="566"/>
      <c r="B288" s="1145"/>
      <c r="C288" s="1152"/>
      <c r="D288" s="1145"/>
      <c r="E288" s="1146"/>
    </row>
    <row r="289" spans="1:5">
      <c r="A289" s="566"/>
      <c r="B289" s="1145"/>
      <c r="C289" s="1152"/>
      <c r="D289" s="1145"/>
      <c r="E289" s="1146"/>
    </row>
    <row r="290" spans="1:5">
      <c r="A290" s="566"/>
      <c r="B290" s="1145"/>
      <c r="C290" s="1152"/>
      <c r="D290" s="1145"/>
      <c r="E290" s="1146"/>
    </row>
    <row r="291" spans="1:5">
      <c r="A291" s="566"/>
      <c r="B291" s="1145"/>
      <c r="C291" s="1152"/>
      <c r="D291" s="1145"/>
      <c r="E291" s="1146"/>
    </row>
    <row r="292" spans="1:5">
      <c r="A292" s="566"/>
      <c r="B292" s="1145"/>
      <c r="C292" s="1152"/>
      <c r="D292" s="1145"/>
      <c r="E292" s="1146"/>
    </row>
    <row r="293" spans="1:5">
      <c r="A293" s="566"/>
      <c r="B293" s="1145"/>
      <c r="C293" s="1152"/>
      <c r="D293" s="1145"/>
      <c r="E293" s="1146"/>
    </row>
    <row r="294" spans="1:5">
      <c r="A294" s="566"/>
      <c r="B294" s="1145"/>
      <c r="C294" s="1152"/>
      <c r="D294" s="1145"/>
      <c r="E294" s="1146"/>
    </row>
    <row r="295" spans="1:5">
      <c r="A295" s="566"/>
      <c r="B295" s="1145"/>
      <c r="C295" s="1152"/>
      <c r="D295" s="1145"/>
      <c r="E295" s="1146"/>
    </row>
    <row r="296" spans="1:5">
      <c r="A296" s="566"/>
      <c r="B296" s="1145"/>
      <c r="C296" s="1152"/>
      <c r="D296" s="1145"/>
      <c r="E296" s="1146"/>
    </row>
    <row r="297" spans="1:5">
      <c r="A297" s="566"/>
      <c r="B297" s="1145"/>
      <c r="C297" s="1152"/>
      <c r="D297" s="1145"/>
      <c r="E297" s="1146"/>
    </row>
    <row r="298" spans="1:5">
      <c r="A298" s="566"/>
      <c r="B298" s="1145"/>
      <c r="C298" s="1152"/>
      <c r="D298" s="1145"/>
      <c r="E298" s="1146"/>
    </row>
    <row r="299" spans="1:5">
      <c r="A299" s="566"/>
      <c r="B299" s="1145"/>
      <c r="C299" s="1152"/>
      <c r="D299" s="1145"/>
      <c r="E299" s="1146"/>
    </row>
    <row r="300" spans="1:5">
      <c r="A300" s="566"/>
      <c r="B300" s="1145"/>
      <c r="C300" s="1152"/>
      <c r="D300" s="1145"/>
      <c r="E300" s="1146"/>
    </row>
    <row r="301" spans="1:5">
      <c r="A301" s="566"/>
      <c r="B301" s="1145"/>
      <c r="C301" s="1152"/>
      <c r="D301" s="1145"/>
      <c r="E301" s="1146"/>
    </row>
    <row r="302" spans="1:5">
      <c r="A302" s="566"/>
      <c r="B302" s="1145"/>
      <c r="C302" s="1152"/>
      <c r="D302" s="1145"/>
      <c r="E302" s="1146"/>
    </row>
    <row r="303" spans="1:5">
      <c r="A303" s="566"/>
      <c r="B303" s="1145"/>
      <c r="C303" s="1152"/>
      <c r="D303" s="1145"/>
      <c r="E303" s="1146"/>
    </row>
    <row r="304" spans="1:5">
      <c r="A304" s="566"/>
      <c r="B304" s="1145"/>
      <c r="C304" s="1152"/>
      <c r="D304" s="1145"/>
      <c r="E304" s="1146"/>
    </row>
    <row r="305" spans="1:5">
      <c r="A305" s="566"/>
      <c r="B305" s="1145"/>
      <c r="C305" s="1152"/>
      <c r="D305" s="1145"/>
      <c r="E305" s="1146"/>
    </row>
    <row r="306" spans="1:5">
      <c r="A306" s="566"/>
      <c r="B306" s="1145"/>
      <c r="C306" s="1152"/>
      <c r="D306" s="1145"/>
      <c r="E306" s="1146"/>
    </row>
    <row r="307" spans="1:5">
      <c r="A307" s="566"/>
      <c r="B307" s="1145"/>
      <c r="C307" s="1152"/>
      <c r="D307" s="1145"/>
      <c r="E307" s="1146"/>
    </row>
    <row r="308" spans="1:5">
      <c r="A308" s="566"/>
      <c r="B308" s="1145"/>
      <c r="C308" s="1152"/>
      <c r="D308" s="1145"/>
      <c r="E308" s="1146"/>
    </row>
    <row r="309" spans="1:5">
      <c r="A309" s="566"/>
      <c r="B309" s="1145"/>
      <c r="C309" s="1152"/>
      <c r="D309" s="1145"/>
      <c r="E309" s="1146"/>
    </row>
    <row r="310" spans="1:5">
      <c r="A310" s="566"/>
      <c r="B310" s="1145"/>
      <c r="C310" s="1152"/>
      <c r="D310" s="1145"/>
      <c r="E310" s="1146"/>
    </row>
    <row r="311" spans="1:5">
      <c r="A311" s="566"/>
      <c r="B311" s="1145"/>
      <c r="C311" s="1152"/>
      <c r="D311" s="1145"/>
      <c r="E311" s="1146"/>
    </row>
    <row r="312" spans="1:5">
      <c r="A312" s="566"/>
      <c r="B312" s="1145"/>
      <c r="C312" s="1152"/>
      <c r="D312" s="1145"/>
      <c r="E312" s="1146"/>
    </row>
    <row r="313" spans="1:5">
      <c r="A313" s="566"/>
      <c r="B313" s="1145"/>
      <c r="C313" s="1152"/>
      <c r="D313" s="1145"/>
      <c r="E313" s="1146"/>
    </row>
    <row r="314" spans="1:5">
      <c r="A314" s="566"/>
      <c r="B314" s="1145"/>
      <c r="C314" s="1152"/>
      <c r="D314" s="1145"/>
      <c r="E314" s="1146"/>
    </row>
    <row r="315" spans="1:5">
      <c r="A315" s="566"/>
      <c r="B315" s="1145"/>
      <c r="C315" s="1152"/>
      <c r="D315" s="1145"/>
      <c r="E315" s="1146"/>
    </row>
    <row r="316" spans="1:5">
      <c r="A316" s="566"/>
      <c r="B316" s="1145"/>
      <c r="C316" s="1152"/>
      <c r="D316" s="1145"/>
      <c r="E316" s="1146"/>
    </row>
    <row r="317" spans="1:5">
      <c r="A317" s="566"/>
      <c r="B317" s="1145"/>
      <c r="C317" s="1152"/>
      <c r="D317" s="1145"/>
      <c r="E317" s="1146"/>
    </row>
    <row r="318" spans="1:5">
      <c r="A318" s="566"/>
      <c r="B318" s="1145"/>
      <c r="C318" s="1152"/>
      <c r="D318" s="1145"/>
      <c r="E318" s="1146"/>
    </row>
    <row r="319" spans="1:5">
      <c r="A319" s="566"/>
      <c r="B319" s="1145"/>
      <c r="C319" s="1152"/>
      <c r="D319" s="1145"/>
      <c r="E319" s="1146"/>
    </row>
    <row r="320" spans="1:5">
      <c r="A320" s="566"/>
      <c r="B320" s="1145"/>
      <c r="C320" s="1152"/>
      <c r="D320" s="1145"/>
      <c r="E320" s="1146"/>
    </row>
    <row r="321" spans="1:5">
      <c r="A321" s="566"/>
      <c r="B321" s="1145"/>
      <c r="C321" s="1152"/>
      <c r="D321" s="1145"/>
      <c r="E321" s="1146"/>
    </row>
    <row r="322" spans="1:5">
      <c r="A322" s="566"/>
      <c r="B322" s="1145"/>
      <c r="C322" s="1152"/>
      <c r="D322" s="1145"/>
      <c r="E322" s="1146"/>
    </row>
    <row r="323" spans="1:5">
      <c r="A323" s="566"/>
      <c r="B323" s="1145"/>
      <c r="C323" s="1152"/>
      <c r="D323" s="1145"/>
      <c r="E323" s="1146"/>
    </row>
    <row r="324" spans="1:5">
      <c r="A324" s="566"/>
      <c r="B324" s="1145"/>
      <c r="C324" s="1152"/>
      <c r="D324" s="1145"/>
      <c r="E324" s="1146"/>
    </row>
    <row r="325" spans="1:5">
      <c r="A325" s="566"/>
      <c r="B325" s="1145"/>
      <c r="C325" s="1152"/>
      <c r="D325" s="1145"/>
      <c r="E325" s="1146"/>
    </row>
    <row r="326" spans="1:5">
      <c r="A326" s="566"/>
      <c r="B326" s="1145"/>
      <c r="C326" s="1152"/>
      <c r="D326" s="1145"/>
      <c r="E326" s="1146"/>
    </row>
    <row r="327" spans="1:5">
      <c r="A327" s="566"/>
      <c r="B327" s="1145"/>
      <c r="C327" s="1152"/>
      <c r="D327" s="1145"/>
      <c r="E327" s="1146"/>
    </row>
    <row r="328" spans="1:5">
      <c r="A328" s="566"/>
      <c r="B328" s="1145"/>
      <c r="C328" s="1152"/>
      <c r="D328" s="1145"/>
      <c r="E328" s="1146"/>
    </row>
    <row r="329" spans="1:5">
      <c r="A329" s="566"/>
      <c r="B329" s="1145"/>
      <c r="C329" s="1152"/>
      <c r="D329" s="1145"/>
      <c r="E329" s="1146"/>
    </row>
    <row r="330" spans="1:5">
      <c r="A330" s="566"/>
      <c r="B330" s="1145"/>
      <c r="C330" s="1152"/>
      <c r="D330" s="1145"/>
      <c r="E330" s="1146"/>
    </row>
    <row r="331" spans="1:5">
      <c r="A331" s="566"/>
      <c r="B331" s="1145"/>
      <c r="C331" s="1152"/>
      <c r="D331" s="1145"/>
      <c r="E331" s="1146"/>
    </row>
    <row r="332" spans="1:5">
      <c r="A332" s="566"/>
      <c r="B332" s="1145"/>
      <c r="C332" s="1152"/>
      <c r="D332" s="1145"/>
      <c r="E332" s="1146"/>
    </row>
    <row r="333" spans="1:5">
      <c r="A333" s="566"/>
      <c r="B333" s="1145"/>
      <c r="C333" s="1152"/>
      <c r="D333" s="1145"/>
      <c r="E333" s="1146"/>
    </row>
    <row r="334" spans="1:5">
      <c r="A334" s="566"/>
      <c r="B334" s="1145"/>
      <c r="C334" s="1152"/>
      <c r="D334" s="1145"/>
      <c r="E334" s="1146"/>
    </row>
    <row r="335" spans="1:5">
      <c r="A335" s="566"/>
      <c r="B335" s="1145"/>
      <c r="C335" s="1152"/>
      <c r="D335" s="1145"/>
      <c r="E335" s="1146"/>
    </row>
    <row r="336" spans="1:5">
      <c r="A336" s="566"/>
      <c r="B336" s="1145"/>
      <c r="C336" s="1152"/>
      <c r="D336" s="1145"/>
      <c r="E336" s="1146"/>
    </row>
    <row r="337" spans="1:5">
      <c r="A337" s="566"/>
      <c r="B337" s="1145"/>
      <c r="C337" s="1152"/>
      <c r="D337" s="1145"/>
      <c r="E337" s="1146"/>
    </row>
    <row r="338" spans="1:5">
      <c r="A338" s="566"/>
      <c r="B338" s="1145"/>
      <c r="C338" s="1152"/>
      <c r="D338" s="1145"/>
      <c r="E338" s="1146"/>
    </row>
    <row r="339" spans="1:5">
      <c r="A339" s="566"/>
      <c r="B339" s="1145"/>
      <c r="C339" s="1152"/>
      <c r="D339" s="1145"/>
      <c r="E339" s="1146"/>
    </row>
    <row r="340" spans="1:5">
      <c r="A340" s="566"/>
      <c r="B340" s="1145"/>
      <c r="C340" s="1152"/>
      <c r="D340" s="1145"/>
      <c r="E340" s="1146"/>
    </row>
    <row r="341" spans="1:5">
      <c r="A341" s="566"/>
      <c r="B341" s="1145"/>
      <c r="C341" s="1152"/>
      <c r="D341" s="1145"/>
      <c r="E341" s="1146"/>
    </row>
    <row r="342" spans="1:5">
      <c r="A342" s="566"/>
      <c r="B342" s="1145"/>
      <c r="C342" s="1152"/>
      <c r="D342" s="1145"/>
      <c r="E342" s="1146"/>
    </row>
    <row r="343" spans="1:5">
      <c r="A343" s="566"/>
      <c r="B343" s="1145"/>
      <c r="C343" s="1152"/>
      <c r="D343" s="1145"/>
      <c r="E343" s="1146"/>
    </row>
    <row r="344" spans="1:5">
      <c r="A344" s="566"/>
      <c r="B344" s="1145"/>
      <c r="C344" s="1152"/>
      <c r="D344" s="1145"/>
      <c r="E344" s="1146"/>
    </row>
    <row r="345" spans="1:5">
      <c r="A345" s="566"/>
      <c r="B345" s="1145"/>
      <c r="C345" s="1152"/>
      <c r="D345" s="1145"/>
      <c r="E345" s="1146"/>
    </row>
    <row r="346" spans="1:5">
      <c r="A346" s="566"/>
      <c r="B346" s="1145"/>
      <c r="C346" s="1152"/>
      <c r="D346" s="1145"/>
      <c r="E346" s="1146"/>
    </row>
    <row r="347" spans="1:5">
      <c r="A347" s="566"/>
      <c r="B347" s="1145"/>
      <c r="C347" s="1152"/>
      <c r="D347" s="1145"/>
      <c r="E347" s="1146"/>
    </row>
    <row r="348" spans="1:5">
      <c r="A348" s="566"/>
      <c r="B348" s="1145"/>
      <c r="C348" s="1152"/>
      <c r="D348" s="1145"/>
      <c r="E348" s="1146"/>
    </row>
    <row r="349" spans="1:5">
      <c r="A349" s="566"/>
      <c r="B349" s="1145"/>
      <c r="C349" s="1152"/>
      <c r="D349" s="1145"/>
      <c r="E349" s="1146"/>
    </row>
    <row r="350" spans="1:5">
      <c r="A350" s="566"/>
      <c r="B350" s="1145"/>
      <c r="C350" s="1152"/>
      <c r="D350" s="1145"/>
      <c r="E350" s="1146"/>
    </row>
    <row r="351" spans="1:5">
      <c r="A351" s="566"/>
      <c r="B351" s="1145"/>
      <c r="C351" s="1152"/>
      <c r="D351" s="1145"/>
      <c r="E351" s="1146"/>
    </row>
    <row r="352" spans="1:5">
      <c r="A352" s="566"/>
      <c r="B352" s="1145"/>
      <c r="C352" s="1152"/>
      <c r="D352" s="1145"/>
      <c r="E352" s="1146"/>
    </row>
    <row r="353" spans="1:5">
      <c r="A353" s="566"/>
      <c r="B353" s="1145"/>
      <c r="C353" s="1152"/>
      <c r="D353" s="1145"/>
      <c r="E353" s="1146"/>
    </row>
    <row r="354" spans="1:5">
      <c r="A354" s="566"/>
      <c r="B354" s="1145"/>
      <c r="C354" s="1152"/>
      <c r="D354" s="1145"/>
      <c r="E354" s="1146"/>
    </row>
    <row r="355" spans="1:5">
      <c r="A355" s="566"/>
      <c r="B355" s="1145"/>
      <c r="C355" s="1152"/>
      <c r="D355" s="1145"/>
      <c r="E355" s="1146"/>
    </row>
    <row r="356" spans="1:5">
      <c r="A356" s="566"/>
      <c r="B356" s="1145"/>
      <c r="C356" s="1152"/>
      <c r="D356" s="1145"/>
      <c r="E356" s="1146"/>
    </row>
    <row r="357" spans="1:5">
      <c r="A357" s="566"/>
      <c r="B357" s="1145"/>
      <c r="C357" s="1152"/>
      <c r="D357" s="1145"/>
      <c r="E357" s="1146"/>
    </row>
    <row r="358" spans="1:5">
      <c r="A358" s="566"/>
      <c r="B358" s="1145"/>
      <c r="C358" s="1152"/>
      <c r="D358" s="1145"/>
      <c r="E358" s="1146"/>
    </row>
    <row r="359" spans="1:5">
      <c r="A359" s="566"/>
      <c r="B359" s="1145"/>
      <c r="C359" s="1152"/>
      <c r="D359" s="1145"/>
      <c r="E359" s="1146"/>
    </row>
    <row r="360" spans="1:5">
      <c r="A360" s="566"/>
      <c r="B360" s="1145"/>
      <c r="C360" s="1152"/>
      <c r="D360" s="1145"/>
      <c r="E360" s="1146"/>
    </row>
    <row r="361" spans="1:5">
      <c r="A361" s="566"/>
      <c r="B361" s="1145"/>
      <c r="C361" s="1152"/>
      <c r="D361" s="1145"/>
      <c r="E361" s="1146"/>
    </row>
    <row r="362" spans="1:5">
      <c r="A362" s="566"/>
      <c r="B362" s="1145"/>
      <c r="C362" s="1152"/>
      <c r="D362" s="1145"/>
      <c r="E362" s="1146"/>
    </row>
    <row r="363" spans="1:5">
      <c r="A363" s="566"/>
      <c r="B363" s="1145"/>
      <c r="C363" s="1152"/>
      <c r="D363" s="1145"/>
      <c r="E363" s="1146"/>
    </row>
    <row r="364" spans="1:5">
      <c r="A364" s="566"/>
      <c r="B364" s="1145"/>
      <c r="C364" s="1152"/>
      <c r="D364" s="1145"/>
      <c r="E364" s="1146"/>
    </row>
    <row r="365" spans="1:5">
      <c r="A365" s="566"/>
      <c r="B365" s="1145"/>
      <c r="C365" s="1152"/>
      <c r="D365" s="1145"/>
      <c r="E365" s="1146"/>
    </row>
    <row r="366" spans="1:5">
      <c r="A366" s="566"/>
      <c r="B366" s="1145"/>
      <c r="C366" s="1152"/>
      <c r="D366" s="1145"/>
      <c r="E366" s="1146"/>
    </row>
    <row r="367" spans="1:5">
      <c r="A367" s="566"/>
      <c r="B367" s="1145"/>
      <c r="C367" s="1152"/>
      <c r="D367" s="1145"/>
      <c r="E367" s="1146"/>
    </row>
    <row r="368" spans="1:5">
      <c r="A368" s="566"/>
      <c r="B368" s="1145"/>
      <c r="C368" s="1152"/>
      <c r="D368" s="1145"/>
      <c r="E368" s="1146"/>
    </row>
    <row r="369" spans="1:5">
      <c r="A369" s="566"/>
      <c r="B369" s="1145"/>
      <c r="C369" s="1152"/>
      <c r="D369" s="1145"/>
      <c r="E369" s="1146"/>
    </row>
    <row r="370" spans="1:5">
      <c r="A370" s="566"/>
      <c r="B370" s="1145"/>
      <c r="C370" s="1152"/>
      <c r="D370" s="1145"/>
      <c r="E370" s="1146"/>
    </row>
    <row r="371" spans="1:5">
      <c r="A371" s="566"/>
      <c r="B371" s="1145"/>
      <c r="C371" s="1152"/>
      <c r="D371" s="1145"/>
      <c r="E371" s="1146"/>
    </row>
    <row r="372" spans="1:5">
      <c r="A372" s="566"/>
      <c r="B372" s="1145"/>
      <c r="C372" s="1152"/>
      <c r="D372" s="1145"/>
      <c r="E372" s="1146"/>
    </row>
    <row r="373" spans="1:5">
      <c r="A373" s="566"/>
      <c r="B373" s="1145"/>
      <c r="C373" s="1152"/>
      <c r="D373" s="1145"/>
      <c r="E373" s="1146"/>
    </row>
    <row r="374" spans="1:5">
      <c r="A374" s="566"/>
      <c r="B374" s="1145"/>
      <c r="C374" s="1152"/>
      <c r="D374" s="1145"/>
      <c r="E374" s="1146"/>
    </row>
    <row r="375" spans="1:5">
      <c r="A375" s="566"/>
      <c r="B375" s="1145"/>
      <c r="C375" s="1152"/>
      <c r="D375" s="1145"/>
      <c r="E375" s="1146"/>
    </row>
    <row r="376" spans="1:5">
      <c r="A376" s="566"/>
      <c r="B376" s="1145"/>
      <c r="C376" s="1152"/>
      <c r="D376" s="1145"/>
      <c r="E376" s="1146"/>
    </row>
    <row r="377" spans="1:5">
      <c r="A377" s="566"/>
      <c r="B377" s="1145"/>
      <c r="C377" s="1152"/>
      <c r="D377" s="1145"/>
      <c r="E377" s="1146"/>
    </row>
    <row r="378" spans="1:5">
      <c r="A378" s="566"/>
      <c r="B378" s="1145"/>
      <c r="C378" s="1152"/>
      <c r="D378" s="1145"/>
      <c r="E378" s="1146"/>
    </row>
    <row r="379" spans="1:5">
      <c r="A379" s="566"/>
      <c r="B379" s="1145"/>
      <c r="C379" s="1152"/>
      <c r="D379" s="1145"/>
      <c r="E379" s="1146"/>
    </row>
    <row r="380" spans="1:5">
      <c r="A380" s="566"/>
      <c r="B380" s="1145"/>
      <c r="C380" s="1152"/>
      <c r="D380" s="1145"/>
      <c r="E380" s="1146"/>
    </row>
    <row r="381" spans="1:5">
      <c r="A381" s="566"/>
      <c r="B381" s="1145"/>
      <c r="C381" s="1152"/>
      <c r="D381" s="1145"/>
      <c r="E381" s="1146"/>
    </row>
    <row r="382" spans="1:5">
      <c r="A382" s="566"/>
      <c r="B382" s="1145"/>
      <c r="C382" s="1152"/>
      <c r="D382" s="1145"/>
      <c r="E382" s="1146"/>
    </row>
    <row r="383" spans="1:5">
      <c r="A383" s="566"/>
      <c r="B383" s="1145"/>
      <c r="C383" s="1152"/>
      <c r="D383" s="1145"/>
      <c r="E383" s="1146"/>
    </row>
    <row r="384" spans="1:5">
      <c r="A384" s="566"/>
      <c r="B384" s="1145"/>
      <c r="C384" s="1152"/>
      <c r="D384" s="1145"/>
      <c r="E384" s="1146"/>
    </row>
    <row r="385" spans="1:5">
      <c r="A385" s="566"/>
      <c r="B385" s="1145"/>
      <c r="C385" s="1152"/>
      <c r="D385" s="1145"/>
      <c r="E385" s="1146"/>
    </row>
    <row r="386" spans="1:5">
      <c r="A386" s="566"/>
      <c r="B386" s="1145"/>
      <c r="C386" s="1152"/>
      <c r="D386" s="1145"/>
      <c r="E386" s="1146"/>
    </row>
    <row r="387" spans="1:5">
      <c r="A387" s="566"/>
      <c r="B387" s="1145"/>
      <c r="C387" s="1152"/>
      <c r="D387" s="1145"/>
      <c r="E387" s="1146"/>
    </row>
    <row r="388" spans="1:5">
      <c r="A388" s="566"/>
      <c r="B388" s="1145"/>
      <c r="C388" s="1152"/>
      <c r="D388" s="1145"/>
      <c r="E388" s="1146"/>
    </row>
    <row r="389" spans="1:5">
      <c r="A389" s="566"/>
      <c r="B389" s="1145"/>
      <c r="C389" s="1152"/>
      <c r="D389" s="1145"/>
      <c r="E389" s="1146"/>
    </row>
    <row r="390" spans="1:5">
      <c r="A390" s="566"/>
      <c r="B390" s="1145"/>
      <c r="C390" s="1152"/>
      <c r="D390" s="1145"/>
      <c r="E390" s="1146"/>
    </row>
    <row r="391" spans="1:5">
      <c r="A391" s="566"/>
      <c r="B391" s="1145"/>
      <c r="C391" s="1152"/>
      <c r="D391" s="1145"/>
      <c r="E391" s="1146"/>
    </row>
    <row r="392" spans="1:5">
      <c r="A392" s="566"/>
      <c r="B392" s="1145"/>
      <c r="C392" s="1152"/>
      <c r="D392" s="1145"/>
      <c r="E392" s="1146"/>
    </row>
    <row r="393" spans="1:5">
      <c r="A393" s="566"/>
      <c r="B393" s="1145"/>
      <c r="C393" s="1152"/>
      <c r="D393" s="1145"/>
      <c r="E393" s="1146"/>
    </row>
    <row r="394" spans="1:5">
      <c r="A394" s="566"/>
      <c r="B394" s="1145"/>
      <c r="C394" s="1152"/>
      <c r="D394" s="1145"/>
      <c r="E394" s="1146"/>
    </row>
    <row r="395" spans="1:5">
      <c r="A395" s="566"/>
      <c r="B395" s="1145"/>
      <c r="C395" s="1152"/>
      <c r="D395" s="1145"/>
      <c r="E395" s="1146"/>
    </row>
    <row r="396" spans="1:5">
      <c r="A396" s="566"/>
      <c r="B396" s="1145"/>
      <c r="C396" s="1152"/>
      <c r="D396" s="1145"/>
      <c r="E396" s="1146"/>
    </row>
    <row r="397" spans="1:5">
      <c r="A397" s="566"/>
      <c r="B397" s="1145"/>
      <c r="C397" s="1152"/>
      <c r="D397" s="1145"/>
      <c r="E397" s="1146"/>
    </row>
    <row r="398" spans="1:5">
      <c r="A398" s="566"/>
      <c r="B398" s="1145"/>
      <c r="C398" s="1152"/>
      <c r="D398" s="1145"/>
      <c r="E398" s="1146"/>
    </row>
    <row r="399" spans="1:5">
      <c r="A399" s="566"/>
      <c r="B399" s="1145"/>
      <c r="C399" s="1152"/>
      <c r="D399" s="1145"/>
      <c r="E399" s="1146"/>
    </row>
    <row r="400" spans="1:5">
      <c r="A400" s="566"/>
      <c r="B400" s="1145"/>
      <c r="C400" s="1152"/>
      <c r="D400" s="1145"/>
      <c r="E400" s="1146"/>
    </row>
    <row r="401" spans="1:5">
      <c r="A401" s="566"/>
      <c r="B401" s="1145"/>
      <c r="C401" s="1152"/>
      <c r="D401" s="1145"/>
      <c r="E401" s="1146"/>
    </row>
    <row r="402" spans="1:5">
      <c r="A402" s="566"/>
      <c r="B402" s="1145"/>
      <c r="C402" s="1152"/>
      <c r="D402" s="1145"/>
      <c r="E402" s="1146"/>
    </row>
    <row r="403" spans="1:5">
      <c r="A403" s="566"/>
      <c r="B403" s="1145"/>
      <c r="C403" s="1152"/>
      <c r="D403" s="1145"/>
      <c r="E403" s="1146"/>
    </row>
    <row r="404" spans="1:5">
      <c r="A404" s="566"/>
      <c r="B404" s="1145"/>
      <c r="C404" s="1152"/>
      <c r="D404" s="1145"/>
      <c r="E404" s="1146"/>
    </row>
    <row r="405" spans="1:5">
      <c r="A405" s="566"/>
      <c r="B405" s="1145"/>
      <c r="C405" s="1152"/>
      <c r="D405" s="1145"/>
      <c r="E405" s="1146"/>
    </row>
    <row r="406" spans="1:5">
      <c r="A406" s="566"/>
      <c r="B406" s="1145"/>
      <c r="C406" s="1152"/>
      <c r="D406" s="1145"/>
      <c r="E406" s="1146"/>
    </row>
    <row r="407" spans="1:5">
      <c r="A407" s="566"/>
      <c r="B407" s="1145"/>
      <c r="C407" s="1152"/>
      <c r="D407" s="1145"/>
      <c r="E407" s="1146"/>
    </row>
    <row r="408" spans="1:5">
      <c r="A408" s="566"/>
      <c r="B408" s="1145"/>
      <c r="C408" s="1152"/>
      <c r="D408" s="1145"/>
      <c r="E408" s="1146"/>
    </row>
    <row r="409" spans="1:5">
      <c r="A409" s="566"/>
      <c r="B409" s="1145"/>
      <c r="C409" s="1152"/>
      <c r="D409" s="1145"/>
      <c r="E409" s="1146"/>
    </row>
    <row r="410" spans="1:5">
      <c r="A410" s="566"/>
      <c r="B410" s="1145"/>
      <c r="C410" s="1152"/>
      <c r="D410" s="1145"/>
      <c r="E410" s="1146"/>
    </row>
    <row r="411" spans="1:5">
      <c r="A411" s="566"/>
      <c r="B411" s="1145"/>
      <c r="C411" s="1152"/>
      <c r="D411" s="1145"/>
      <c r="E411" s="1146"/>
    </row>
    <row r="412" spans="1:5">
      <c r="A412" s="566"/>
      <c r="B412" s="1145"/>
      <c r="C412" s="1152"/>
      <c r="D412" s="1145"/>
      <c r="E412" s="1146"/>
    </row>
    <row r="413" spans="1:5">
      <c r="A413" s="566"/>
      <c r="B413" s="1145"/>
      <c r="C413" s="1152"/>
      <c r="D413" s="1145"/>
      <c r="E413" s="1146"/>
    </row>
    <row r="414" spans="1:5">
      <c r="A414" s="566"/>
      <c r="B414" s="1145"/>
      <c r="C414" s="1152"/>
      <c r="D414" s="1145"/>
      <c r="E414" s="1146"/>
    </row>
    <row r="415" spans="1:5">
      <c r="A415" s="566"/>
      <c r="B415" s="1145"/>
      <c r="C415" s="1152"/>
      <c r="D415" s="1145"/>
      <c r="E415" s="1146"/>
    </row>
    <row r="416" spans="1:5">
      <c r="A416" s="566"/>
      <c r="B416" s="1145"/>
      <c r="C416" s="1152"/>
      <c r="D416" s="1145"/>
      <c r="E416" s="1146"/>
    </row>
    <row r="417" spans="1:5">
      <c r="A417" s="566"/>
      <c r="B417" s="1145"/>
      <c r="C417" s="1152"/>
      <c r="D417" s="1145"/>
      <c r="E417" s="1146"/>
    </row>
    <row r="418" spans="1:5">
      <c r="A418" s="566"/>
      <c r="B418" s="1145"/>
      <c r="C418" s="1152"/>
      <c r="D418" s="1145"/>
      <c r="E418" s="1146"/>
    </row>
    <row r="419" spans="1:5">
      <c r="A419" s="566"/>
      <c r="B419" s="1145"/>
      <c r="C419" s="1152"/>
      <c r="D419" s="1145"/>
      <c r="E419" s="1146"/>
    </row>
    <row r="420" spans="1:5">
      <c r="A420" s="566"/>
      <c r="B420" s="1145"/>
      <c r="C420" s="1152"/>
      <c r="D420" s="1145"/>
      <c r="E420" s="1146"/>
    </row>
    <row r="421" spans="1:5">
      <c r="A421" s="566"/>
      <c r="B421" s="1145"/>
      <c r="C421" s="1152"/>
      <c r="D421" s="1145"/>
      <c r="E421" s="1146"/>
    </row>
    <row r="422" spans="1:5">
      <c r="A422" s="566"/>
      <c r="B422" s="1145"/>
      <c r="C422" s="1152"/>
      <c r="D422" s="1145"/>
      <c r="E422" s="1146"/>
    </row>
    <row r="423" spans="1:5">
      <c r="A423" s="566"/>
      <c r="B423" s="1145"/>
      <c r="C423" s="1152"/>
      <c r="D423" s="1145"/>
      <c r="E423" s="1146"/>
    </row>
    <row r="424" spans="1:5">
      <c r="A424" s="566"/>
      <c r="B424" s="1145"/>
      <c r="C424" s="1152"/>
      <c r="D424" s="1145"/>
      <c r="E424" s="1146"/>
    </row>
    <row r="425" spans="1:5">
      <c r="A425" s="566"/>
      <c r="B425" s="1145"/>
      <c r="C425" s="1152"/>
      <c r="D425" s="1145"/>
      <c r="E425" s="1146"/>
    </row>
    <row r="426" spans="1:5">
      <c r="A426" s="566"/>
      <c r="B426" s="1145"/>
      <c r="C426" s="1152"/>
      <c r="D426" s="1145"/>
      <c r="E426" s="1146"/>
    </row>
    <row r="427" spans="1:5">
      <c r="A427" s="566"/>
      <c r="B427" s="1145"/>
      <c r="C427" s="1152"/>
      <c r="D427" s="1145"/>
      <c r="E427" s="1146"/>
    </row>
    <row r="428" spans="1:5">
      <c r="A428" s="566"/>
      <c r="B428" s="1145"/>
      <c r="C428" s="1152"/>
      <c r="D428" s="1145"/>
      <c r="E428" s="1146"/>
    </row>
    <row r="429" spans="1:5">
      <c r="A429" s="566"/>
      <c r="B429" s="1145"/>
      <c r="C429" s="1152"/>
      <c r="D429" s="1145"/>
      <c r="E429" s="1146"/>
    </row>
    <row r="430" spans="1:5">
      <c r="A430" s="566"/>
      <c r="B430" s="1145"/>
      <c r="C430" s="1152"/>
      <c r="D430" s="1145"/>
      <c r="E430" s="1146"/>
    </row>
    <row r="431" spans="1:5">
      <c r="A431" s="566"/>
      <c r="B431" s="1145"/>
      <c r="C431" s="1152"/>
      <c r="D431" s="1145"/>
      <c r="E431" s="1146"/>
    </row>
    <row r="432" spans="1:5">
      <c r="A432" s="566"/>
      <c r="B432" s="1145"/>
      <c r="C432" s="1152"/>
      <c r="D432" s="1145"/>
      <c r="E432" s="1146"/>
    </row>
    <row r="433" spans="1:5">
      <c r="A433" s="566"/>
      <c r="B433" s="1145"/>
      <c r="C433" s="1152"/>
      <c r="D433" s="1145"/>
      <c r="E433" s="1146"/>
    </row>
    <row r="434" spans="1:5">
      <c r="A434" s="566"/>
      <c r="B434" s="1145"/>
      <c r="C434" s="1152"/>
      <c r="D434" s="1145"/>
      <c r="E434" s="1146"/>
    </row>
    <row r="435" spans="1:5">
      <c r="A435" s="566"/>
      <c r="B435" s="1145"/>
      <c r="C435" s="1152"/>
      <c r="D435" s="1145"/>
      <c r="E435" s="1146"/>
    </row>
    <row r="436" spans="1:5">
      <c r="A436" s="566"/>
      <c r="B436" s="1145"/>
      <c r="C436" s="1152"/>
      <c r="D436" s="1145"/>
      <c r="E436" s="1146"/>
    </row>
    <row r="437" spans="1:5">
      <c r="A437" s="566"/>
      <c r="B437" s="1145"/>
      <c r="C437" s="1152"/>
      <c r="D437" s="1145"/>
      <c r="E437" s="1146"/>
    </row>
    <row r="438" spans="1:5">
      <c r="A438" s="566"/>
      <c r="B438" s="1145"/>
      <c r="C438" s="1152"/>
      <c r="D438" s="1145"/>
      <c r="E438" s="1146"/>
    </row>
    <row r="439" spans="1:5">
      <c r="A439" s="566"/>
      <c r="B439" s="1145"/>
      <c r="C439" s="1152"/>
      <c r="D439" s="1145"/>
      <c r="E439" s="1146"/>
    </row>
    <row r="440" spans="1:5">
      <c r="A440" s="566"/>
      <c r="B440" s="1145"/>
      <c r="C440" s="1152"/>
      <c r="D440" s="1145"/>
      <c r="E440" s="1146"/>
    </row>
    <row r="441" spans="1:5">
      <c r="A441" s="566"/>
      <c r="B441" s="1145"/>
      <c r="C441" s="1152"/>
      <c r="D441" s="1145"/>
      <c r="E441" s="1146"/>
    </row>
    <row r="442" spans="1:5">
      <c r="A442" s="566"/>
      <c r="B442" s="1145"/>
      <c r="C442" s="1152"/>
      <c r="D442" s="1145"/>
      <c r="E442" s="1146"/>
    </row>
    <row r="443" spans="1:5">
      <c r="A443" s="566"/>
      <c r="B443" s="1145"/>
      <c r="C443" s="1152"/>
      <c r="D443" s="1145"/>
      <c r="E443" s="1146"/>
    </row>
    <row r="444" spans="1:5">
      <c r="A444" s="566"/>
      <c r="B444" s="1145"/>
      <c r="C444" s="1152"/>
      <c r="D444" s="1145"/>
      <c r="E444" s="1146"/>
    </row>
    <row r="445" spans="1:5">
      <c r="A445" s="566"/>
      <c r="B445" s="1145"/>
      <c r="C445" s="1152"/>
      <c r="D445" s="1145"/>
      <c r="E445" s="1146"/>
    </row>
    <row r="446" spans="1:5">
      <c r="A446" s="566"/>
      <c r="B446" s="1145"/>
      <c r="C446" s="1152"/>
      <c r="D446" s="1145"/>
      <c r="E446" s="1146"/>
    </row>
    <row r="447" spans="1:5">
      <c r="A447" s="566"/>
      <c r="B447" s="1145"/>
      <c r="C447" s="1152"/>
      <c r="D447" s="1145"/>
      <c r="E447" s="1146"/>
    </row>
    <row r="448" spans="1:5">
      <c r="A448" s="566"/>
      <c r="B448" s="1145"/>
      <c r="C448" s="1152"/>
      <c r="D448" s="1145"/>
      <c r="E448" s="1146"/>
    </row>
    <row r="449" spans="1:5">
      <c r="A449" s="566"/>
      <c r="B449" s="1145"/>
      <c r="C449" s="1152"/>
      <c r="D449" s="1145"/>
      <c r="E449" s="1146"/>
    </row>
    <row r="450" spans="1:5">
      <c r="A450" s="566"/>
      <c r="B450" s="1145"/>
      <c r="C450" s="1152"/>
      <c r="D450" s="1145"/>
      <c r="E450" s="1146"/>
    </row>
    <row r="451" spans="1:5">
      <c r="A451" s="566"/>
      <c r="B451" s="1145"/>
      <c r="C451" s="1152"/>
      <c r="D451" s="1145"/>
      <c r="E451" s="1146"/>
    </row>
    <row r="452" spans="1:5">
      <c r="A452" s="566"/>
      <c r="B452" s="1145"/>
      <c r="C452" s="1152"/>
      <c r="D452" s="1145"/>
      <c r="E452" s="1146"/>
    </row>
    <row r="453" spans="1:5">
      <c r="A453" s="566"/>
      <c r="B453" s="1145"/>
      <c r="C453" s="1152"/>
      <c r="D453" s="1145"/>
      <c r="E453" s="1146"/>
    </row>
    <row r="454" spans="1:5">
      <c r="A454" s="566"/>
      <c r="B454" s="1145"/>
      <c r="C454" s="1152"/>
      <c r="D454" s="1145"/>
      <c r="E454" s="1146"/>
    </row>
    <row r="455" spans="1:5">
      <c r="A455" s="566"/>
      <c r="B455" s="1145"/>
      <c r="C455" s="1152"/>
      <c r="D455" s="1145"/>
      <c r="E455" s="1146"/>
    </row>
    <row r="456" spans="1:5">
      <c r="A456" s="566"/>
      <c r="B456" s="1145"/>
      <c r="C456" s="1152"/>
      <c r="D456" s="1145"/>
      <c r="E456" s="1146"/>
    </row>
    <row r="457" spans="1:5">
      <c r="A457" s="566"/>
      <c r="B457" s="1145"/>
      <c r="C457" s="1152"/>
      <c r="D457" s="1145"/>
      <c r="E457" s="1146"/>
    </row>
    <row r="458" spans="1:5">
      <c r="A458" s="566"/>
      <c r="B458" s="1145"/>
      <c r="C458" s="1152"/>
      <c r="D458" s="1145"/>
      <c r="E458" s="1146"/>
    </row>
    <row r="459" spans="1:5">
      <c r="A459" s="566"/>
      <c r="B459" s="1145"/>
      <c r="C459" s="1152"/>
      <c r="D459" s="1145"/>
      <c r="E459" s="1146"/>
    </row>
    <row r="460" spans="1:5">
      <c r="A460" s="566"/>
      <c r="B460" s="1145"/>
      <c r="C460" s="1152"/>
      <c r="D460" s="1145"/>
      <c r="E460" s="1146"/>
    </row>
    <row r="461" spans="1:5">
      <c r="A461" s="566"/>
      <c r="B461" s="1145"/>
      <c r="C461" s="1152"/>
      <c r="D461" s="1145"/>
      <c r="E461" s="1146"/>
    </row>
    <row r="462" spans="1:5">
      <c r="A462" s="566"/>
      <c r="B462" s="1145"/>
      <c r="C462" s="1152"/>
      <c r="D462" s="1145"/>
      <c r="E462" s="1146"/>
    </row>
    <row r="463" spans="1:5">
      <c r="A463" s="566"/>
      <c r="B463" s="1145"/>
      <c r="C463" s="1152"/>
      <c r="D463" s="1145"/>
      <c r="E463" s="1146"/>
    </row>
    <row r="464" spans="1:5">
      <c r="A464" s="566"/>
      <c r="B464" s="1145"/>
      <c r="C464" s="1152"/>
      <c r="D464" s="1145"/>
      <c r="E464" s="1146"/>
    </row>
    <row r="465" spans="1:5">
      <c r="A465" s="566"/>
      <c r="B465" s="1145"/>
      <c r="C465" s="1152"/>
      <c r="D465" s="1145"/>
      <c r="E465" s="1146"/>
    </row>
    <row r="466" spans="1:5">
      <c r="A466" s="566"/>
      <c r="B466" s="1145"/>
      <c r="C466" s="1152"/>
      <c r="D466" s="1145"/>
      <c r="E466" s="1146"/>
    </row>
    <row r="467" spans="1:5">
      <c r="A467" s="566"/>
      <c r="B467" s="1145"/>
      <c r="C467" s="1152"/>
      <c r="D467" s="1145"/>
      <c r="E467" s="1146"/>
    </row>
    <row r="468" spans="1:5">
      <c r="A468" s="566"/>
      <c r="B468" s="1145"/>
      <c r="C468" s="1152"/>
      <c r="D468" s="1145"/>
      <c r="E468" s="1146"/>
    </row>
    <row r="469" spans="1:5">
      <c r="A469" s="566"/>
      <c r="B469" s="1145"/>
      <c r="C469" s="1152"/>
      <c r="D469" s="1145"/>
      <c r="E469" s="1146"/>
    </row>
    <row r="470" spans="1:5">
      <c r="A470" s="566"/>
      <c r="B470" s="1145"/>
      <c r="C470" s="1152"/>
      <c r="D470" s="1145"/>
      <c r="E470" s="1146"/>
    </row>
    <row r="471" spans="1:5">
      <c r="A471" s="566"/>
      <c r="B471" s="1145"/>
      <c r="C471" s="1152"/>
      <c r="D471" s="1145"/>
      <c r="E471" s="1146"/>
    </row>
    <row r="472" spans="1:5">
      <c r="A472" s="566"/>
      <c r="B472" s="1145"/>
      <c r="C472" s="1152"/>
      <c r="D472" s="1145"/>
      <c r="E472" s="1146"/>
    </row>
    <row r="473" spans="1:5">
      <c r="A473" s="566"/>
      <c r="B473" s="1145"/>
      <c r="C473" s="1152"/>
      <c r="D473" s="1145"/>
      <c r="E473" s="1146"/>
    </row>
    <row r="474" spans="1:5">
      <c r="A474" s="566"/>
      <c r="B474" s="1145"/>
      <c r="C474" s="1152"/>
      <c r="D474" s="1145"/>
      <c r="E474" s="1146"/>
    </row>
    <row r="475" spans="1:5">
      <c r="A475" s="566"/>
      <c r="B475" s="1145"/>
      <c r="C475" s="1152"/>
      <c r="D475" s="1145"/>
      <c r="E475" s="1146"/>
    </row>
    <row r="476" spans="1:5">
      <c r="A476" s="566"/>
      <c r="B476" s="1145"/>
      <c r="C476" s="1152"/>
      <c r="D476" s="1145"/>
      <c r="E476" s="1146"/>
    </row>
    <row r="477" spans="1:5">
      <c r="A477" s="566"/>
      <c r="B477" s="1145"/>
      <c r="C477" s="1152"/>
      <c r="D477" s="1145"/>
      <c r="E477" s="1146"/>
    </row>
    <row r="478" spans="1:5">
      <c r="A478" s="566"/>
      <c r="B478" s="1145"/>
      <c r="C478" s="1152"/>
      <c r="D478" s="1145"/>
      <c r="E478" s="1146"/>
    </row>
    <row r="479" spans="1:5">
      <c r="A479" s="566"/>
      <c r="B479" s="1145"/>
      <c r="C479" s="1152"/>
      <c r="D479" s="1145"/>
      <c r="E479" s="1146"/>
    </row>
    <row r="480" spans="1:5">
      <c r="A480" s="566"/>
      <c r="B480" s="1145"/>
      <c r="C480" s="1152"/>
      <c r="D480" s="1145"/>
      <c r="E480" s="1146"/>
    </row>
    <row r="481" spans="1:5">
      <c r="A481" s="566"/>
      <c r="B481" s="1145"/>
      <c r="C481" s="1152"/>
      <c r="D481" s="1145"/>
      <c r="E481" s="1146"/>
    </row>
    <row r="482" spans="1:5">
      <c r="A482" s="566"/>
      <c r="B482" s="1145"/>
      <c r="C482" s="1152"/>
      <c r="D482" s="1145"/>
      <c r="E482" s="1146"/>
    </row>
    <row r="483" spans="1:5">
      <c r="A483" s="566"/>
      <c r="B483" s="1145"/>
      <c r="C483" s="1152"/>
      <c r="D483" s="1145"/>
      <c r="E483" s="1146"/>
    </row>
    <row r="484" spans="1:5">
      <c r="A484" s="566"/>
      <c r="B484" s="1145"/>
      <c r="C484" s="1152"/>
      <c r="D484" s="1145"/>
      <c r="E484" s="1146"/>
    </row>
    <row r="485" spans="1:5">
      <c r="A485" s="566"/>
      <c r="B485" s="1145"/>
      <c r="C485" s="1152"/>
      <c r="D485" s="1145"/>
      <c r="E485" s="1146"/>
    </row>
    <row r="486" spans="1:5">
      <c r="A486" s="566"/>
      <c r="B486" s="1145"/>
      <c r="C486" s="1152"/>
      <c r="D486" s="1145"/>
      <c r="E486" s="1146"/>
    </row>
    <row r="487" spans="1:5">
      <c r="A487" s="566"/>
      <c r="B487" s="1145"/>
      <c r="C487" s="1152"/>
      <c r="D487" s="1145"/>
      <c r="E487" s="1146"/>
    </row>
    <row r="488" spans="1:5">
      <c r="A488" s="566"/>
      <c r="B488" s="1145"/>
      <c r="C488" s="1152"/>
      <c r="D488" s="1145"/>
      <c r="E488" s="1146"/>
    </row>
    <row r="489" spans="1:5">
      <c r="A489" s="566"/>
      <c r="B489" s="1145"/>
      <c r="C489" s="1152"/>
      <c r="D489" s="1145"/>
      <c r="E489" s="1146"/>
    </row>
    <row r="490" spans="1:5">
      <c r="A490" s="566"/>
      <c r="B490" s="1145"/>
      <c r="C490" s="1152"/>
      <c r="D490" s="1145"/>
      <c r="E490" s="1146"/>
    </row>
    <row r="491" spans="1:5">
      <c r="A491" s="566"/>
      <c r="B491" s="1145"/>
      <c r="C491" s="1152"/>
      <c r="D491" s="1145"/>
      <c r="E491" s="1146"/>
    </row>
    <row r="492" spans="1:5">
      <c r="A492" s="566"/>
      <c r="B492" s="1145"/>
      <c r="C492" s="1152"/>
      <c r="D492" s="1145"/>
      <c r="E492" s="1146"/>
    </row>
    <row r="493" spans="1:5">
      <c r="A493" s="566"/>
      <c r="B493" s="1145"/>
      <c r="C493" s="1152"/>
      <c r="D493" s="1145"/>
      <c r="E493" s="1146"/>
    </row>
    <row r="494" spans="1:5">
      <c r="A494" s="566"/>
      <c r="B494" s="1145"/>
      <c r="C494" s="1152"/>
      <c r="D494" s="1145"/>
      <c r="E494" s="1146"/>
    </row>
    <row r="495" spans="1:5">
      <c r="A495" s="566"/>
      <c r="B495" s="1145"/>
      <c r="C495" s="1152"/>
      <c r="D495" s="1145"/>
      <c r="E495" s="1146"/>
    </row>
    <row r="496" spans="1:5">
      <c r="A496" s="566"/>
      <c r="B496" s="1145"/>
      <c r="C496" s="1152"/>
      <c r="D496" s="1145"/>
      <c r="E496" s="1146"/>
    </row>
    <row r="497" spans="1:5">
      <c r="A497" s="566"/>
      <c r="B497" s="1145"/>
      <c r="C497" s="1152"/>
      <c r="D497" s="1145"/>
      <c r="E497" s="1146"/>
    </row>
    <row r="498" spans="1:5">
      <c r="A498" s="566"/>
      <c r="B498" s="1145"/>
      <c r="C498" s="1152"/>
      <c r="D498" s="1145"/>
      <c r="E498" s="1146"/>
    </row>
    <row r="499" spans="1:5">
      <c r="A499" s="566"/>
      <c r="B499" s="1145"/>
      <c r="C499" s="1152"/>
      <c r="D499" s="1145"/>
      <c r="E499" s="1146"/>
    </row>
    <row r="500" spans="1:5">
      <c r="A500" s="566"/>
      <c r="B500" s="1145"/>
      <c r="C500" s="1152"/>
      <c r="D500" s="1145"/>
      <c r="E500" s="1146"/>
    </row>
    <row r="501" spans="1:5">
      <c r="A501" s="566"/>
      <c r="B501" s="1145"/>
      <c r="C501" s="1152"/>
      <c r="D501" s="1145"/>
      <c r="E501" s="1146"/>
    </row>
    <row r="502" spans="1:5">
      <c r="A502" s="566"/>
      <c r="B502" s="1145"/>
      <c r="C502" s="1152"/>
      <c r="D502" s="1145"/>
      <c r="E502" s="1146"/>
    </row>
    <row r="503" spans="1:5">
      <c r="A503" s="566"/>
      <c r="B503" s="1145"/>
      <c r="C503" s="1152"/>
      <c r="D503" s="1145"/>
      <c r="E503" s="1146"/>
    </row>
    <row r="504" spans="1:5">
      <c r="A504" s="566"/>
      <c r="B504" s="1145"/>
      <c r="C504" s="1152"/>
      <c r="D504" s="1145"/>
      <c r="E504" s="1146"/>
    </row>
    <row r="505" spans="1:5">
      <c r="A505" s="566"/>
      <c r="B505" s="1145"/>
      <c r="C505" s="1152"/>
      <c r="D505" s="1145"/>
      <c r="E505" s="1146"/>
    </row>
    <row r="506" spans="1:5">
      <c r="A506" s="566"/>
      <c r="B506" s="1145"/>
      <c r="C506" s="1152"/>
      <c r="D506" s="1145"/>
      <c r="E506" s="1146"/>
    </row>
    <row r="507" spans="1:5">
      <c r="A507" s="566"/>
      <c r="B507" s="1145"/>
      <c r="C507" s="1152"/>
      <c r="D507" s="1145"/>
      <c r="E507" s="1146"/>
    </row>
    <row r="508" spans="1:5">
      <c r="A508" s="566"/>
      <c r="B508" s="1145"/>
      <c r="C508" s="1152"/>
      <c r="D508" s="1145"/>
      <c r="E508" s="1146"/>
    </row>
    <row r="509" spans="1:5">
      <c r="A509" s="566"/>
      <c r="B509" s="1145"/>
      <c r="C509" s="1152"/>
      <c r="D509" s="1145"/>
      <c r="E509" s="1146"/>
    </row>
    <row r="510" spans="1:5">
      <c r="A510" s="566"/>
      <c r="B510" s="1145"/>
      <c r="C510" s="1152"/>
      <c r="D510" s="1145"/>
      <c r="E510" s="1146"/>
    </row>
    <row r="511" spans="1:5">
      <c r="A511" s="566"/>
      <c r="B511" s="1145"/>
      <c r="C511" s="1152"/>
      <c r="D511" s="1145"/>
      <c r="E511" s="1146"/>
    </row>
    <row r="512" spans="1:5">
      <c r="A512" s="566"/>
      <c r="B512" s="1145"/>
      <c r="C512" s="1152"/>
      <c r="D512" s="1145"/>
      <c r="E512" s="1146"/>
    </row>
    <row r="513" spans="1:5">
      <c r="A513" s="566"/>
      <c r="B513" s="1145"/>
      <c r="C513" s="1152"/>
      <c r="D513" s="1145"/>
      <c r="E513" s="1146"/>
    </row>
    <row r="514" spans="1:5">
      <c r="A514" s="566"/>
      <c r="B514" s="1145"/>
      <c r="C514" s="1152"/>
      <c r="D514" s="1145"/>
      <c r="E514" s="1146"/>
    </row>
    <row r="515" spans="1:5">
      <c r="A515" s="566"/>
      <c r="B515" s="1145"/>
      <c r="C515" s="1152"/>
      <c r="D515" s="1145"/>
      <c r="E515" s="1146"/>
    </row>
    <row r="516" spans="1:5">
      <c r="A516" s="566"/>
      <c r="B516" s="1145"/>
      <c r="C516" s="1152"/>
      <c r="D516" s="1145"/>
      <c r="E516" s="1146"/>
    </row>
    <row r="517" spans="1:5">
      <c r="A517" s="566"/>
      <c r="B517" s="1145"/>
      <c r="C517" s="1152"/>
      <c r="D517" s="1145"/>
      <c r="E517" s="1146"/>
    </row>
    <row r="518" spans="1:5">
      <c r="A518" s="566"/>
      <c r="B518" s="1145"/>
      <c r="C518" s="1152"/>
      <c r="D518" s="1145"/>
      <c r="E518" s="1146"/>
    </row>
    <row r="519" spans="1:5">
      <c r="A519" s="566"/>
      <c r="B519" s="1145"/>
      <c r="C519" s="1152"/>
      <c r="D519" s="1145"/>
      <c r="E519" s="1146"/>
    </row>
    <row r="520" spans="1:5">
      <c r="A520" s="566"/>
      <c r="B520" s="1145"/>
      <c r="C520" s="1152"/>
      <c r="D520" s="1145"/>
      <c r="E520" s="1146"/>
    </row>
    <row r="521" spans="1:5">
      <c r="A521" s="566"/>
      <c r="B521" s="1145"/>
      <c r="C521" s="1152"/>
      <c r="D521" s="1145"/>
      <c r="E521" s="1146"/>
    </row>
    <row r="522" spans="1:5">
      <c r="A522" s="566"/>
      <c r="B522" s="1145"/>
      <c r="C522" s="1152"/>
      <c r="D522" s="1145"/>
      <c r="E522" s="1146"/>
    </row>
    <row r="523" spans="1:5">
      <c r="A523" s="566"/>
      <c r="B523" s="1145"/>
      <c r="C523" s="1152"/>
      <c r="D523" s="1145"/>
      <c r="E523" s="1146"/>
    </row>
    <row r="524" spans="1:5">
      <c r="A524" s="566"/>
      <c r="B524" s="1145"/>
      <c r="C524" s="1152"/>
      <c r="D524" s="1145"/>
      <c r="E524" s="1146"/>
    </row>
    <row r="525" spans="1:5">
      <c r="A525" s="566"/>
      <c r="B525" s="1145"/>
      <c r="C525" s="1152"/>
      <c r="D525" s="1145"/>
      <c r="E525" s="1146"/>
    </row>
    <row r="526" spans="1:5">
      <c r="A526" s="566"/>
      <c r="B526" s="1145"/>
      <c r="C526" s="1152"/>
      <c r="D526" s="1145"/>
      <c r="E526" s="1146"/>
    </row>
    <row r="527" spans="1:5">
      <c r="A527" s="566"/>
      <c r="B527" s="1145"/>
      <c r="C527" s="1152"/>
      <c r="D527" s="1145"/>
      <c r="E527" s="1146"/>
    </row>
    <row r="528" spans="1:5">
      <c r="A528" s="566"/>
      <c r="B528" s="1145"/>
      <c r="C528" s="1152"/>
      <c r="D528" s="1145"/>
      <c r="E528" s="1146"/>
    </row>
    <row r="529" spans="1:5">
      <c r="A529" s="566"/>
      <c r="B529" s="1145"/>
      <c r="C529" s="1152"/>
      <c r="D529" s="1145"/>
      <c r="E529" s="1146"/>
    </row>
    <row r="530" spans="1:5">
      <c r="A530" s="566"/>
      <c r="B530" s="1145"/>
      <c r="C530" s="1152"/>
      <c r="D530" s="1145"/>
      <c r="E530" s="1146"/>
    </row>
    <row r="531" spans="1:5">
      <c r="A531" s="566"/>
      <c r="B531" s="1145"/>
      <c r="C531" s="1152"/>
      <c r="D531" s="1145"/>
      <c r="E531" s="1146"/>
    </row>
    <row r="532" spans="1:5">
      <c r="A532" s="566"/>
      <c r="B532" s="1145"/>
      <c r="C532" s="1152"/>
      <c r="D532" s="1145"/>
      <c r="E532" s="1146"/>
    </row>
    <row r="533" spans="1:5">
      <c r="A533" s="566"/>
      <c r="B533" s="1145"/>
      <c r="C533" s="1152"/>
      <c r="D533" s="1145"/>
      <c r="E533" s="1146"/>
    </row>
    <row r="534" spans="1:5">
      <c r="A534" s="566"/>
      <c r="B534" s="1145"/>
      <c r="C534" s="1152"/>
      <c r="D534" s="1145"/>
      <c r="E534" s="1146"/>
    </row>
    <row r="535" spans="1:5">
      <c r="A535" s="566"/>
      <c r="B535" s="1145"/>
      <c r="C535" s="1152"/>
      <c r="D535" s="1145"/>
      <c r="E535" s="1146"/>
    </row>
    <row r="536" spans="1:5">
      <c r="A536" s="566"/>
      <c r="B536" s="1145"/>
      <c r="C536" s="1152"/>
      <c r="D536" s="1145"/>
      <c r="E536" s="1146"/>
    </row>
    <row r="537" spans="1:5">
      <c r="A537" s="566"/>
      <c r="B537" s="1145"/>
      <c r="C537" s="1152"/>
      <c r="D537" s="1145"/>
      <c r="E537" s="1146"/>
    </row>
    <row r="538" spans="1:5">
      <c r="A538" s="566"/>
      <c r="B538" s="1145"/>
      <c r="C538" s="1152"/>
      <c r="D538" s="1145"/>
      <c r="E538" s="1146"/>
    </row>
    <row r="539" spans="1:5">
      <c r="A539" s="566"/>
      <c r="B539" s="1145"/>
      <c r="C539" s="1152"/>
      <c r="D539" s="1145"/>
      <c r="E539" s="1146"/>
    </row>
    <row r="540" spans="1:5">
      <c r="A540" s="566"/>
      <c r="B540" s="1145"/>
      <c r="C540" s="1152"/>
      <c r="D540" s="1145"/>
      <c r="E540" s="1146"/>
    </row>
    <row r="541" spans="1:5">
      <c r="A541" s="566"/>
      <c r="B541" s="1145"/>
      <c r="C541" s="1152"/>
      <c r="D541" s="1145"/>
      <c r="E541" s="1146"/>
    </row>
    <row r="542" spans="1:5">
      <c r="A542" s="566"/>
      <c r="B542" s="1145"/>
      <c r="C542" s="1152"/>
      <c r="D542" s="1145"/>
      <c r="E542" s="1146"/>
    </row>
    <row r="543" spans="1:5">
      <c r="A543" s="566"/>
      <c r="B543" s="1145"/>
      <c r="C543" s="1152"/>
      <c r="D543" s="1145"/>
      <c r="E543" s="1146"/>
    </row>
    <row r="544" spans="1:5">
      <c r="A544" s="566"/>
      <c r="B544" s="1145"/>
      <c r="C544" s="1152"/>
      <c r="D544" s="1145"/>
      <c r="E544" s="1146"/>
    </row>
    <row r="545" spans="1:5">
      <c r="A545" s="566"/>
      <c r="B545" s="1145"/>
      <c r="C545" s="1152"/>
      <c r="D545" s="1145"/>
      <c r="E545" s="1146"/>
    </row>
    <row r="546" spans="1:5">
      <c r="A546" s="566"/>
      <c r="B546" s="1145"/>
      <c r="C546" s="1152"/>
      <c r="D546" s="1145"/>
      <c r="E546" s="1146"/>
    </row>
    <row r="547" spans="1:5">
      <c r="A547" s="566"/>
      <c r="B547" s="1145"/>
      <c r="C547" s="1152"/>
      <c r="D547" s="1145"/>
      <c r="E547" s="1146"/>
    </row>
    <row r="548" spans="1:5">
      <c r="A548" s="566"/>
      <c r="B548" s="1145"/>
      <c r="C548" s="1152"/>
      <c r="D548" s="1145"/>
      <c r="E548" s="1146"/>
    </row>
    <row r="549" spans="1:5">
      <c r="A549" s="566"/>
      <c r="B549" s="1145"/>
      <c r="C549" s="1152"/>
      <c r="D549" s="1145"/>
      <c r="E549" s="1146"/>
    </row>
    <row r="550" spans="1:5">
      <c r="A550" s="566"/>
      <c r="B550" s="1145"/>
      <c r="C550" s="1152"/>
      <c r="D550" s="1145"/>
      <c r="E550" s="1146"/>
    </row>
    <row r="551" spans="1:5">
      <c r="A551" s="566"/>
      <c r="B551" s="1145"/>
      <c r="C551" s="1152"/>
      <c r="D551" s="1145"/>
      <c r="E551" s="1146"/>
    </row>
    <row r="552" spans="1:5">
      <c r="A552" s="566"/>
      <c r="B552" s="1145"/>
      <c r="C552" s="1152"/>
      <c r="D552" s="1145"/>
      <c r="E552" s="1146"/>
    </row>
    <row r="553" spans="1:5">
      <c r="A553" s="566"/>
      <c r="B553" s="1145"/>
      <c r="C553" s="1152"/>
      <c r="D553" s="1145"/>
      <c r="E553" s="1146"/>
    </row>
    <row r="554" spans="1:5">
      <c r="A554" s="566"/>
      <c r="B554" s="1145"/>
      <c r="C554" s="1152"/>
      <c r="D554" s="1145"/>
      <c r="E554" s="1146"/>
    </row>
    <row r="555" spans="1:5">
      <c r="A555" s="566"/>
      <c r="B555" s="1145"/>
      <c r="C555" s="1152"/>
      <c r="D555" s="1145"/>
      <c r="E555" s="1146"/>
    </row>
    <row r="556" spans="1:5">
      <c r="A556" s="566"/>
      <c r="B556" s="1145"/>
      <c r="C556" s="1152"/>
      <c r="D556" s="1145"/>
      <c r="E556" s="1146"/>
    </row>
    <row r="557" spans="1:5">
      <c r="A557" s="566"/>
      <c r="B557" s="1145"/>
      <c r="C557" s="1152"/>
      <c r="D557" s="1145"/>
      <c r="E557" s="1146"/>
    </row>
    <row r="558" spans="1:5">
      <c r="A558" s="566"/>
      <c r="B558" s="1145"/>
      <c r="C558" s="1152"/>
      <c r="D558" s="1145"/>
      <c r="E558" s="1146"/>
    </row>
    <row r="559" spans="1:5">
      <c r="A559" s="566"/>
      <c r="B559" s="1145"/>
      <c r="C559" s="1152"/>
      <c r="D559" s="1145"/>
      <c r="E559" s="1146"/>
    </row>
    <row r="560" spans="1:5">
      <c r="A560" s="566"/>
      <c r="B560" s="1145"/>
      <c r="C560" s="1152"/>
      <c r="D560" s="1145"/>
      <c r="E560" s="1146"/>
    </row>
    <row r="561" spans="1:5">
      <c r="A561" s="566"/>
      <c r="B561" s="1145"/>
      <c r="C561" s="1152"/>
      <c r="D561" s="1145"/>
      <c r="E561" s="1146"/>
    </row>
    <row r="562" spans="1:5">
      <c r="A562" s="566"/>
      <c r="B562" s="1145"/>
      <c r="C562" s="1152"/>
      <c r="D562" s="1145"/>
      <c r="E562" s="1146"/>
    </row>
    <row r="563" spans="1:5">
      <c r="A563" s="566"/>
      <c r="B563" s="1145"/>
      <c r="C563" s="1152"/>
      <c r="D563" s="1145"/>
      <c r="E563" s="1146"/>
    </row>
    <row r="564" spans="1:5">
      <c r="A564" s="566"/>
      <c r="B564" s="1145"/>
      <c r="C564" s="1152"/>
      <c r="D564" s="1145"/>
      <c r="E564" s="1146"/>
    </row>
    <row r="565" spans="1:5">
      <c r="A565" s="566"/>
      <c r="B565" s="1145"/>
      <c r="C565" s="1152"/>
      <c r="D565" s="1145"/>
      <c r="E565" s="1146"/>
    </row>
    <row r="566" spans="1:5">
      <c r="A566" s="566"/>
      <c r="B566" s="1145"/>
      <c r="C566" s="1152"/>
      <c r="D566" s="1145"/>
      <c r="E566" s="1146"/>
    </row>
    <row r="567" spans="1:5">
      <c r="A567" s="566"/>
      <c r="B567" s="1145"/>
      <c r="C567" s="1152"/>
      <c r="D567" s="1145"/>
      <c r="E567" s="1146"/>
    </row>
    <row r="568" spans="1:5">
      <c r="A568" s="566"/>
      <c r="B568" s="1145"/>
      <c r="C568" s="1152"/>
      <c r="D568" s="1145"/>
      <c r="E568" s="1146"/>
    </row>
    <row r="569" spans="1:5">
      <c r="A569" s="566"/>
      <c r="B569" s="1145"/>
      <c r="C569" s="1152"/>
      <c r="D569" s="1145"/>
      <c r="E569" s="1146"/>
    </row>
    <row r="570" spans="1:5">
      <c r="A570" s="566"/>
      <c r="B570" s="1145"/>
      <c r="C570" s="1152"/>
      <c r="D570" s="1145"/>
      <c r="E570" s="1146"/>
    </row>
    <row r="571" spans="1:5">
      <c r="A571" s="566"/>
      <c r="B571" s="1145"/>
      <c r="C571" s="1152"/>
      <c r="D571" s="1145"/>
      <c r="E571" s="1146"/>
    </row>
    <row r="572" spans="1:5">
      <c r="A572" s="566"/>
      <c r="B572" s="1145"/>
      <c r="C572" s="1152"/>
      <c r="D572" s="1145"/>
      <c r="E572" s="1146"/>
    </row>
    <row r="573" spans="1:5">
      <c r="A573" s="566"/>
      <c r="B573" s="1145"/>
      <c r="C573" s="1152"/>
      <c r="D573" s="1145"/>
      <c r="E573" s="1146"/>
    </row>
    <row r="574" spans="1:5">
      <c r="A574" s="566"/>
      <c r="B574" s="1145"/>
      <c r="C574" s="1152"/>
      <c r="D574" s="1145"/>
      <c r="E574" s="1146"/>
    </row>
    <row r="575" spans="1:5">
      <c r="A575" s="566"/>
      <c r="B575" s="1145"/>
      <c r="C575" s="1152"/>
      <c r="D575" s="1145"/>
      <c r="E575" s="1146"/>
    </row>
    <row r="576" spans="1:5">
      <c r="A576" s="566"/>
      <c r="B576" s="1145"/>
      <c r="C576" s="1152"/>
      <c r="D576" s="1145"/>
      <c r="E576" s="1146"/>
    </row>
    <row r="577" spans="1:5">
      <c r="A577" s="566"/>
      <c r="B577" s="1145"/>
      <c r="C577" s="1152"/>
      <c r="D577" s="1145"/>
      <c r="E577" s="1146"/>
    </row>
    <row r="578" spans="1:5">
      <c r="A578" s="566"/>
      <c r="B578" s="1145"/>
      <c r="C578" s="1152"/>
      <c r="D578" s="1145"/>
      <c r="E578" s="1146"/>
    </row>
    <row r="579" spans="1:5">
      <c r="A579" s="566"/>
      <c r="B579" s="1145"/>
      <c r="C579" s="1152"/>
      <c r="D579" s="1145"/>
      <c r="E579" s="1146"/>
    </row>
    <row r="580" spans="1:5">
      <c r="A580" s="566"/>
      <c r="B580" s="1145"/>
      <c r="C580" s="1152"/>
      <c r="D580" s="1145"/>
      <c r="E580" s="1146"/>
    </row>
    <row r="581" spans="1:5">
      <c r="A581" s="566"/>
      <c r="B581" s="1145"/>
      <c r="C581" s="1152"/>
      <c r="D581" s="1145"/>
      <c r="E581" s="1146"/>
    </row>
    <row r="582" spans="1:5">
      <c r="A582" s="566"/>
      <c r="B582" s="1145"/>
      <c r="C582" s="1152"/>
      <c r="D582" s="1145"/>
      <c r="E582" s="1146"/>
    </row>
    <row r="583" spans="1:5">
      <c r="A583" s="566"/>
      <c r="B583" s="1145"/>
      <c r="C583" s="1152"/>
      <c r="D583" s="1145"/>
      <c r="E583" s="1146"/>
    </row>
    <row r="584" spans="1:5">
      <c r="A584" s="566"/>
      <c r="B584" s="1145"/>
      <c r="C584" s="1152"/>
      <c r="D584" s="1145"/>
      <c r="E584" s="1146"/>
    </row>
    <row r="585" spans="1:5">
      <c r="A585" s="566"/>
      <c r="B585" s="1145"/>
      <c r="C585" s="1152"/>
      <c r="D585" s="1145"/>
      <c r="E585" s="1146"/>
    </row>
    <row r="586" spans="1:5">
      <c r="A586" s="566"/>
      <c r="B586" s="1145"/>
      <c r="C586" s="1152"/>
      <c r="D586" s="1145"/>
      <c r="E586" s="1146"/>
    </row>
    <row r="587" spans="1:5">
      <c r="A587" s="566"/>
      <c r="B587" s="1145"/>
      <c r="C587" s="1152"/>
      <c r="D587" s="1145"/>
      <c r="E587" s="1146"/>
    </row>
    <row r="588" spans="1:5">
      <c r="A588" s="566"/>
      <c r="B588" s="1145"/>
      <c r="C588" s="1152"/>
      <c r="D588" s="1145"/>
      <c r="E588" s="1146"/>
    </row>
    <row r="589" spans="1:5">
      <c r="A589" s="566"/>
      <c r="B589" s="1145"/>
      <c r="C589" s="1152"/>
      <c r="D589" s="1145"/>
      <c r="E589" s="1146"/>
    </row>
    <row r="590" spans="1:5">
      <c r="A590" s="566"/>
      <c r="B590" s="1145"/>
      <c r="C590" s="1152"/>
      <c r="D590" s="1145"/>
      <c r="E590" s="1146"/>
    </row>
    <row r="591" spans="1:5">
      <c r="A591" s="566"/>
      <c r="B591" s="1145"/>
      <c r="C591" s="1152"/>
      <c r="D591" s="1145"/>
      <c r="E591" s="1146"/>
    </row>
    <row r="592" spans="1:5">
      <c r="A592" s="566"/>
      <c r="B592" s="1145"/>
      <c r="C592" s="1152"/>
      <c r="D592" s="1145"/>
      <c r="E592" s="1146"/>
    </row>
    <row r="593" spans="1:5">
      <c r="A593" s="566"/>
      <c r="B593" s="1145"/>
      <c r="C593" s="1152"/>
      <c r="D593" s="1145"/>
      <c r="E593" s="1146"/>
    </row>
    <row r="594" spans="1:5">
      <c r="A594" s="566"/>
      <c r="B594" s="1145"/>
      <c r="C594" s="1152"/>
      <c r="D594" s="1145"/>
      <c r="E594" s="1146"/>
    </row>
    <row r="595" spans="1:5">
      <c r="A595" s="566"/>
      <c r="B595" s="1145"/>
      <c r="C595" s="1152"/>
      <c r="D595" s="1145"/>
      <c r="E595" s="1146"/>
    </row>
    <row r="596" spans="1:5">
      <c r="A596" s="566"/>
      <c r="B596" s="1145"/>
      <c r="C596" s="1152"/>
      <c r="D596" s="1145"/>
      <c r="E596" s="1146"/>
    </row>
    <row r="597" spans="1:5">
      <c r="A597" s="566"/>
      <c r="B597" s="1145"/>
      <c r="C597" s="1152"/>
      <c r="D597" s="1145"/>
      <c r="E597" s="1146"/>
    </row>
    <row r="598" spans="1:5">
      <c r="A598" s="566"/>
      <c r="B598" s="1145"/>
      <c r="C598" s="1152"/>
      <c r="D598" s="1145"/>
      <c r="E598" s="1146"/>
    </row>
    <row r="599" spans="1:5">
      <c r="A599" s="566"/>
      <c r="B599" s="1145"/>
      <c r="C599" s="1152"/>
      <c r="D599" s="1145"/>
      <c r="E599" s="1146"/>
    </row>
    <row r="600" spans="1:5">
      <c r="A600" s="566"/>
      <c r="B600" s="1145"/>
      <c r="C600" s="1152"/>
      <c r="D600" s="1145"/>
      <c r="E600" s="1146"/>
    </row>
    <row r="601" spans="1:5">
      <c r="A601" s="566"/>
      <c r="B601" s="1145"/>
      <c r="C601" s="1152"/>
      <c r="D601" s="1145"/>
      <c r="E601" s="1146"/>
    </row>
    <row r="602" spans="1:5">
      <c r="A602" s="566"/>
      <c r="B602" s="1145"/>
      <c r="C602" s="1152"/>
      <c r="D602" s="1145"/>
      <c r="E602" s="1146"/>
    </row>
    <row r="603" spans="1:5">
      <c r="A603" s="566"/>
      <c r="B603" s="1145"/>
      <c r="C603" s="1152"/>
      <c r="D603" s="1145"/>
      <c r="E603" s="1146"/>
    </row>
    <row r="604" spans="1:5">
      <c r="A604" s="566"/>
      <c r="B604" s="1145"/>
      <c r="C604" s="1152"/>
      <c r="D604" s="1145"/>
      <c r="E604" s="1146"/>
    </row>
    <row r="605" spans="1:5">
      <c r="A605" s="566"/>
      <c r="B605" s="1145"/>
      <c r="C605" s="1152"/>
      <c r="D605" s="1145"/>
      <c r="E605" s="1146"/>
    </row>
    <row r="606" spans="1:5">
      <c r="A606" s="566"/>
      <c r="B606" s="1145"/>
      <c r="C606" s="1152"/>
      <c r="D606" s="1145"/>
      <c r="E606" s="1146"/>
    </row>
    <row r="607" spans="1:5">
      <c r="A607" s="566"/>
      <c r="B607" s="1145"/>
      <c r="C607" s="1152"/>
      <c r="D607" s="1145"/>
      <c r="E607" s="1146"/>
    </row>
    <row r="608" spans="1:5">
      <c r="A608" s="566"/>
      <c r="B608" s="1145"/>
      <c r="C608" s="1152"/>
      <c r="D608" s="1145"/>
      <c r="E608" s="1146"/>
    </row>
    <row r="609" spans="1:5">
      <c r="A609" s="566"/>
      <c r="B609" s="1145"/>
      <c r="C609" s="1152"/>
      <c r="D609" s="1145"/>
      <c r="E609" s="1146"/>
    </row>
    <row r="610" spans="1:5">
      <c r="A610" s="566"/>
      <c r="B610" s="1145"/>
      <c r="C610" s="1152"/>
      <c r="D610" s="1145"/>
      <c r="E610" s="1146"/>
    </row>
    <row r="611" spans="1:5">
      <c r="A611" s="566"/>
      <c r="B611" s="1145"/>
      <c r="C611" s="1152"/>
      <c r="D611" s="1145"/>
      <c r="E611" s="1146"/>
    </row>
    <row r="612" spans="1:5">
      <c r="A612" s="566"/>
      <c r="B612" s="1145"/>
      <c r="C612" s="1152"/>
      <c r="D612" s="1145"/>
      <c r="E612" s="1146"/>
    </row>
    <row r="613" spans="1:5">
      <c r="A613" s="566"/>
      <c r="B613" s="1145"/>
      <c r="C613" s="1152"/>
      <c r="D613" s="1145"/>
      <c r="E613" s="1146"/>
    </row>
    <row r="614" spans="1:5">
      <c r="A614" s="566"/>
      <c r="B614" s="1145"/>
      <c r="C614" s="1152"/>
      <c r="D614" s="1145"/>
      <c r="E614" s="1146"/>
    </row>
    <row r="615" spans="1:5">
      <c r="A615" s="566"/>
      <c r="B615" s="1145"/>
      <c r="C615" s="1152"/>
      <c r="D615" s="1145"/>
      <c r="E615" s="1146"/>
    </row>
    <row r="616" spans="1:5">
      <c r="A616" s="566"/>
      <c r="B616" s="1145"/>
      <c r="C616" s="1152"/>
      <c r="D616" s="1145"/>
      <c r="E616" s="1146"/>
    </row>
    <row r="617" spans="1:5">
      <c r="A617" s="566"/>
      <c r="B617" s="1145"/>
      <c r="C617" s="1152"/>
      <c r="D617" s="1145"/>
      <c r="E617" s="1146"/>
    </row>
    <row r="618" spans="1:5">
      <c r="A618" s="566"/>
      <c r="B618" s="1145"/>
      <c r="C618" s="1152"/>
      <c r="D618" s="1145"/>
      <c r="E618" s="1146"/>
    </row>
    <row r="619" spans="1:5">
      <c r="A619" s="566"/>
      <c r="B619" s="1145"/>
      <c r="C619" s="1152"/>
      <c r="D619" s="1145"/>
      <c r="E619" s="1146"/>
    </row>
    <row r="620" spans="1:5">
      <c r="A620" s="566"/>
      <c r="B620" s="1145"/>
      <c r="C620" s="1152"/>
      <c r="D620" s="1145"/>
      <c r="E620" s="1146"/>
    </row>
    <row r="621" spans="1:5">
      <c r="A621" s="566"/>
      <c r="B621" s="1145"/>
      <c r="C621" s="1152"/>
      <c r="D621" s="1145"/>
      <c r="E621" s="1146"/>
    </row>
    <row r="622" spans="1:5">
      <c r="A622" s="566"/>
      <c r="B622" s="1145"/>
      <c r="C622" s="1152"/>
      <c r="D622" s="1145"/>
      <c r="E622" s="1146"/>
    </row>
    <row r="623" spans="1:5">
      <c r="A623" s="566"/>
      <c r="B623" s="1145"/>
      <c r="C623" s="1152"/>
      <c r="D623" s="1145"/>
      <c r="E623" s="1146"/>
    </row>
    <row r="624" spans="1:5">
      <c r="A624" s="566"/>
      <c r="B624" s="1145"/>
      <c r="C624" s="1152"/>
      <c r="D624" s="1145"/>
      <c r="E624" s="1146"/>
    </row>
    <row r="625" spans="1:5">
      <c r="A625" s="566"/>
      <c r="B625" s="1145"/>
      <c r="C625" s="1152"/>
      <c r="D625" s="1145"/>
      <c r="E625" s="1146"/>
    </row>
    <row r="626" spans="1:5">
      <c r="A626" s="566"/>
      <c r="B626" s="1145"/>
      <c r="C626" s="1152"/>
      <c r="D626" s="1145"/>
      <c r="E626" s="1146"/>
    </row>
    <row r="627" spans="1:5">
      <c r="A627" s="566"/>
      <c r="B627" s="1145"/>
      <c r="C627" s="1152"/>
      <c r="D627" s="1145"/>
      <c r="E627" s="1146"/>
    </row>
    <row r="628" spans="1:5">
      <c r="A628" s="566"/>
      <c r="B628" s="1145"/>
      <c r="C628" s="1152"/>
      <c r="D628" s="1145"/>
      <c r="E628" s="1146"/>
    </row>
    <row r="629" spans="1:5">
      <c r="A629" s="566"/>
      <c r="B629" s="1145"/>
      <c r="C629" s="1152"/>
      <c r="D629" s="1145"/>
      <c r="E629" s="1146"/>
    </row>
    <row r="630" spans="1:5">
      <c r="A630" s="566"/>
      <c r="B630" s="1145"/>
      <c r="C630" s="1152"/>
      <c r="D630" s="1145"/>
      <c r="E630" s="1146"/>
    </row>
    <row r="631" spans="1:5">
      <c r="A631" s="566"/>
      <c r="B631" s="1145"/>
      <c r="C631" s="1152"/>
      <c r="D631" s="1145"/>
      <c r="E631" s="1146"/>
    </row>
    <row r="632" spans="1:5">
      <c r="A632" s="566"/>
      <c r="B632" s="1145"/>
      <c r="C632" s="1152"/>
      <c r="D632" s="1145"/>
      <c r="E632" s="1146"/>
    </row>
    <row r="633" spans="1:5">
      <c r="A633" s="566"/>
      <c r="B633" s="1145"/>
      <c r="C633" s="1152"/>
      <c r="D633" s="1145"/>
      <c r="E633" s="1146"/>
    </row>
    <row r="634" spans="1:5">
      <c r="A634" s="566"/>
      <c r="B634" s="1145"/>
      <c r="C634" s="1152"/>
      <c r="D634" s="1145"/>
      <c r="E634" s="1146"/>
    </row>
    <row r="635" spans="1:5">
      <c r="A635" s="566"/>
      <c r="B635" s="1145"/>
      <c r="C635" s="1152"/>
      <c r="D635" s="1145"/>
      <c r="E635" s="1146"/>
    </row>
    <row r="636" spans="1:5">
      <c r="A636" s="566"/>
      <c r="B636" s="1145"/>
      <c r="C636" s="1152"/>
      <c r="D636" s="1145"/>
      <c r="E636" s="1146"/>
    </row>
    <row r="637" spans="1:5">
      <c r="A637" s="566"/>
      <c r="B637" s="1145"/>
      <c r="C637" s="1152"/>
      <c r="D637" s="1145"/>
      <c r="E637" s="1146"/>
    </row>
    <row r="638" spans="1:5">
      <c r="A638" s="566"/>
      <c r="B638" s="1145"/>
      <c r="C638" s="1152"/>
      <c r="D638" s="1145"/>
      <c r="E638" s="1146"/>
    </row>
    <row r="639" spans="1:5">
      <c r="A639" s="566"/>
      <c r="B639" s="1145"/>
      <c r="C639" s="1152"/>
      <c r="D639" s="1145"/>
      <c r="E639" s="1146"/>
    </row>
    <row r="640" spans="1:5">
      <c r="A640" s="566"/>
      <c r="B640" s="1145"/>
      <c r="C640" s="1152"/>
      <c r="D640" s="1145"/>
      <c r="E640" s="1146"/>
    </row>
    <row r="641" spans="1:5">
      <c r="A641" s="566"/>
      <c r="B641" s="1145"/>
      <c r="C641" s="1152"/>
      <c r="D641" s="1145"/>
      <c r="E641" s="1146"/>
    </row>
    <row r="642" spans="1:5">
      <c r="A642" s="566"/>
      <c r="B642" s="1145"/>
      <c r="C642" s="1152"/>
      <c r="D642" s="1145"/>
      <c r="E642" s="1146"/>
    </row>
    <row r="643" spans="1:5">
      <c r="A643" s="566"/>
      <c r="B643" s="1145"/>
      <c r="C643" s="1152"/>
      <c r="D643" s="1145"/>
      <c r="E643" s="1146"/>
    </row>
    <row r="644" spans="1:5">
      <c r="A644" s="566"/>
      <c r="B644" s="1145"/>
      <c r="C644" s="1152"/>
      <c r="D644" s="1145"/>
      <c r="E644" s="1146"/>
    </row>
    <row r="645" spans="1:5">
      <c r="A645" s="566"/>
      <c r="B645" s="1145"/>
      <c r="C645" s="1152"/>
      <c r="D645" s="1145"/>
      <c r="E645" s="1146"/>
    </row>
    <row r="646" spans="1:5">
      <c r="A646" s="566"/>
      <c r="B646" s="1145"/>
      <c r="C646" s="1152"/>
      <c r="D646" s="1145"/>
      <c r="E646" s="1146"/>
    </row>
    <row r="647" spans="1:5">
      <c r="A647" s="566"/>
      <c r="B647" s="1145"/>
      <c r="C647" s="1152"/>
      <c r="D647" s="1145"/>
      <c r="E647" s="1146"/>
    </row>
    <row r="648" spans="1:5">
      <c r="A648" s="566"/>
      <c r="B648" s="1145"/>
      <c r="C648" s="1152"/>
      <c r="D648" s="1145"/>
      <c r="E648" s="1146"/>
    </row>
    <row r="649" spans="1:5">
      <c r="A649" s="566"/>
      <c r="B649" s="1145"/>
      <c r="C649" s="1152"/>
      <c r="D649" s="1145"/>
      <c r="E649" s="1146"/>
    </row>
    <row r="650" spans="1:5">
      <c r="A650" s="566"/>
      <c r="B650" s="1145"/>
      <c r="C650" s="1152"/>
      <c r="D650" s="1145"/>
      <c r="E650" s="1146"/>
    </row>
    <row r="651" spans="1:5">
      <c r="A651" s="566"/>
      <c r="B651" s="1145"/>
      <c r="C651" s="1152"/>
      <c r="D651" s="1145"/>
      <c r="E651" s="1146"/>
    </row>
    <row r="652" spans="1:5">
      <c r="A652" s="566"/>
      <c r="B652" s="1145"/>
      <c r="C652" s="1152"/>
      <c r="D652" s="1145"/>
      <c r="E652" s="1146"/>
    </row>
    <row r="653" spans="1:5">
      <c r="A653" s="566"/>
      <c r="B653" s="1145"/>
      <c r="C653" s="1152"/>
      <c r="D653" s="1145"/>
      <c r="E653" s="1146"/>
    </row>
    <row r="654" spans="1:5">
      <c r="A654" s="566"/>
      <c r="B654" s="1145"/>
      <c r="C654" s="1152"/>
      <c r="D654" s="1145"/>
      <c r="E654" s="1146"/>
    </row>
    <row r="655" spans="1:5">
      <c r="A655" s="566"/>
      <c r="B655" s="1145"/>
      <c r="C655" s="1152"/>
      <c r="D655" s="1145"/>
      <c r="E655" s="1146"/>
    </row>
    <row r="656" spans="1:5">
      <c r="A656" s="566"/>
      <c r="B656" s="1145"/>
      <c r="C656" s="1152"/>
      <c r="D656" s="1145"/>
      <c r="E656" s="1146"/>
    </row>
    <row r="657" spans="1:5">
      <c r="A657" s="566"/>
      <c r="B657" s="1145"/>
      <c r="C657" s="1152"/>
      <c r="D657" s="1145"/>
      <c r="E657" s="1146"/>
    </row>
    <row r="658" spans="1:5">
      <c r="A658" s="566"/>
      <c r="B658" s="1145"/>
      <c r="C658" s="1152"/>
      <c r="D658" s="1145"/>
      <c r="E658" s="1146"/>
    </row>
    <row r="659" spans="1:5">
      <c r="A659" s="566"/>
      <c r="B659" s="1145"/>
      <c r="C659" s="1152"/>
      <c r="D659" s="1145"/>
      <c r="E659" s="1146"/>
    </row>
    <row r="660" spans="1:5">
      <c r="A660" s="566"/>
      <c r="B660" s="1145"/>
      <c r="C660" s="1152"/>
      <c r="D660" s="1145"/>
      <c r="E660" s="1146"/>
    </row>
    <row r="661" spans="1:5">
      <c r="A661" s="566"/>
      <c r="B661" s="1145"/>
      <c r="C661" s="1152"/>
      <c r="D661" s="1145"/>
      <c r="E661" s="1146"/>
    </row>
    <row r="662" spans="1:5">
      <c r="A662" s="566"/>
      <c r="B662" s="1145"/>
      <c r="C662" s="1152"/>
      <c r="D662" s="1145"/>
      <c r="E662" s="1146"/>
    </row>
    <row r="663" spans="1:5">
      <c r="A663" s="566"/>
      <c r="B663" s="1145"/>
      <c r="C663" s="1152"/>
      <c r="D663" s="1145"/>
      <c r="E663" s="1146"/>
    </row>
    <row r="664" spans="1:5">
      <c r="A664" s="566"/>
      <c r="B664" s="1145"/>
      <c r="C664" s="1152"/>
      <c r="D664" s="1145"/>
      <c r="E664" s="1146"/>
    </row>
    <row r="665" spans="1:5">
      <c r="A665" s="566"/>
      <c r="B665" s="1145"/>
      <c r="C665" s="1152"/>
      <c r="D665" s="1145"/>
      <c r="E665" s="1146"/>
    </row>
    <row r="666" spans="1:5">
      <c r="A666" s="566"/>
      <c r="B666" s="1145"/>
      <c r="C666" s="1152"/>
      <c r="D666" s="1145"/>
      <c r="E666" s="1146"/>
    </row>
    <row r="667" spans="1:5">
      <c r="A667" s="566"/>
      <c r="B667" s="1145"/>
      <c r="C667" s="1152"/>
      <c r="D667" s="1145"/>
      <c r="E667" s="1146"/>
    </row>
    <row r="668" spans="1:5">
      <c r="A668" s="566"/>
      <c r="B668" s="1145"/>
      <c r="C668" s="1152"/>
      <c r="D668" s="1145"/>
      <c r="E668" s="1146"/>
    </row>
    <row r="669" spans="1:5">
      <c r="A669" s="566"/>
      <c r="B669" s="1145"/>
      <c r="C669" s="1152"/>
      <c r="D669" s="1145"/>
      <c r="E669" s="1146"/>
    </row>
    <row r="670" spans="1:5">
      <c r="A670" s="566"/>
      <c r="B670" s="1145"/>
      <c r="C670" s="1152"/>
      <c r="D670" s="1145"/>
      <c r="E670" s="1146"/>
    </row>
    <row r="671" spans="1:5">
      <c r="A671" s="566"/>
      <c r="B671" s="1145"/>
      <c r="C671" s="1152"/>
      <c r="D671" s="1145"/>
      <c r="E671" s="1146"/>
    </row>
    <row r="672" spans="1:5">
      <c r="A672" s="566"/>
      <c r="B672" s="1145"/>
      <c r="C672" s="1152"/>
      <c r="D672" s="1145"/>
      <c r="E672" s="1146"/>
    </row>
    <row r="673" spans="1:5">
      <c r="A673" s="566"/>
      <c r="B673" s="1145"/>
      <c r="C673" s="1152"/>
      <c r="D673" s="1145"/>
      <c r="E673" s="1146"/>
    </row>
    <row r="674" spans="1:5">
      <c r="A674" s="566"/>
      <c r="B674" s="1145"/>
      <c r="C674" s="1152"/>
      <c r="D674" s="1145"/>
      <c r="E674" s="1146"/>
    </row>
    <row r="675" spans="1:5">
      <c r="A675" s="566"/>
      <c r="B675" s="1145"/>
      <c r="C675" s="1152"/>
      <c r="D675" s="1145"/>
      <c r="E675" s="1146"/>
    </row>
    <row r="676" spans="1:5">
      <c r="A676" s="566"/>
      <c r="B676" s="1145"/>
      <c r="C676" s="1152"/>
      <c r="D676" s="1145"/>
      <c r="E676" s="1146"/>
    </row>
    <row r="677" spans="1:5">
      <c r="A677" s="566"/>
      <c r="B677" s="1145"/>
      <c r="C677" s="1152"/>
      <c r="D677" s="1145"/>
      <c r="E677" s="1146"/>
    </row>
    <row r="678" spans="1:5">
      <c r="A678" s="566"/>
      <c r="B678" s="1145"/>
      <c r="C678" s="1152"/>
      <c r="D678" s="1145"/>
      <c r="E678" s="1146"/>
    </row>
    <row r="679" spans="1:5">
      <c r="A679" s="566"/>
      <c r="B679" s="1145"/>
      <c r="C679" s="1152"/>
      <c r="D679" s="1145"/>
      <c r="E679" s="1146"/>
    </row>
    <row r="680" spans="1:5">
      <c r="A680" s="566"/>
      <c r="B680" s="1145"/>
      <c r="C680" s="1152"/>
      <c r="D680" s="1145"/>
      <c r="E680" s="1146"/>
    </row>
    <row r="681" spans="1:5">
      <c r="A681" s="566"/>
      <c r="B681" s="1145"/>
      <c r="C681" s="1152"/>
      <c r="D681" s="1145"/>
      <c r="E681" s="1146"/>
    </row>
    <row r="682" spans="1:5">
      <c r="A682" s="566"/>
      <c r="B682" s="1145"/>
      <c r="C682" s="1152"/>
      <c r="D682" s="1145"/>
      <c r="E682" s="1146"/>
    </row>
    <row r="683" spans="1:5">
      <c r="A683" s="566"/>
      <c r="B683" s="1145"/>
      <c r="C683" s="1152"/>
      <c r="D683" s="1145"/>
      <c r="E683" s="1146"/>
    </row>
    <row r="684" spans="1:5">
      <c r="A684" s="566"/>
      <c r="B684" s="1145"/>
      <c r="C684" s="1152"/>
      <c r="D684" s="1145"/>
      <c r="E684" s="1146"/>
    </row>
    <row r="685" spans="1:5">
      <c r="A685" s="566"/>
      <c r="B685" s="1145"/>
      <c r="C685" s="1152"/>
      <c r="D685" s="1145"/>
      <c r="E685" s="1146"/>
    </row>
    <row r="686" spans="1:5">
      <c r="A686" s="566"/>
      <c r="B686" s="1145"/>
      <c r="C686" s="1152"/>
      <c r="D686" s="1145"/>
      <c r="E686" s="1146"/>
    </row>
    <row r="687" spans="1:5">
      <c r="A687" s="566"/>
      <c r="B687" s="1145"/>
      <c r="C687" s="1152"/>
      <c r="D687" s="1145"/>
      <c r="E687" s="1146"/>
    </row>
    <row r="688" spans="1:5">
      <c r="A688" s="566"/>
      <c r="B688" s="1145"/>
      <c r="C688" s="1152"/>
      <c r="D688" s="1145"/>
      <c r="E688" s="1146"/>
    </row>
    <row r="689" spans="1:5">
      <c r="A689" s="566"/>
      <c r="B689" s="1145"/>
      <c r="C689" s="1152"/>
      <c r="D689" s="1145"/>
      <c r="E689" s="1146"/>
    </row>
    <row r="690" spans="1:5">
      <c r="A690" s="566"/>
      <c r="B690" s="1145"/>
      <c r="C690" s="1152"/>
      <c r="D690" s="1145"/>
      <c r="E690" s="1146"/>
    </row>
    <row r="691" spans="1:5">
      <c r="A691" s="566"/>
      <c r="B691" s="1145"/>
      <c r="C691" s="1152"/>
      <c r="D691" s="1145"/>
      <c r="E691" s="1146"/>
    </row>
    <row r="692" spans="1:5">
      <c r="A692" s="566"/>
      <c r="B692" s="1145"/>
      <c r="C692" s="1152"/>
      <c r="D692" s="1145"/>
      <c r="E692" s="1146"/>
    </row>
    <row r="693" spans="1:5">
      <c r="A693" s="566"/>
      <c r="B693" s="1145"/>
      <c r="C693" s="1152"/>
      <c r="D693" s="1145"/>
      <c r="E693" s="1146"/>
    </row>
    <row r="694" spans="1:5">
      <c r="A694" s="566"/>
      <c r="B694" s="1145"/>
      <c r="C694" s="1152"/>
      <c r="D694" s="1145"/>
      <c r="E694" s="1146"/>
    </row>
    <row r="695" spans="1:5">
      <c r="A695" s="566"/>
      <c r="B695" s="1145"/>
      <c r="C695" s="1152"/>
      <c r="D695" s="1145"/>
      <c r="E695" s="1146"/>
    </row>
    <row r="696" spans="1:5">
      <c r="A696" s="566"/>
      <c r="B696" s="1145"/>
      <c r="C696" s="1152"/>
      <c r="D696" s="1145"/>
      <c r="E696" s="1146"/>
    </row>
    <row r="697" spans="1:5">
      <c r="A697" s="566"/>
      <c r="B697" s="1145"/>
      <c r="C697" s="1152"/>
      <c r="D697" s="1145"/>
      <c r="E697" s="1146"/>
    </row>
    <row r="698" spans="1:5">
      <c r="A698" s="566"/>
      <c r="B698" s="1145"/>
      <c r="C698" s="1152"/>
      <c r="D698" s="1145"/>
      <c r="E698" s="1146"/>
    </row>
    <row r="699" spans="1:5">
      <c r="A699" s="566"/>
      <c r="B699" s="1145"/>
      <c r="C699" s="1152"/>
      <c r="D699" s="1145"/>
      <c r="E699" s="1146"/>
    </row>
    <row r="700" spans="1:5">
      <c r="A700" s="566"/>
      <c r="B700" s="1145"/>
      <c r="C700" s="1152"/>
      <c r="D700" s="1145"/>
      <c r="E700" s="1146"/>
    </row>
    <row r="701" spans="1:5">
      <c r="A701" s="566"/>
      <c r="B701" s="1145"/>
      <c r="C701" s="1152"/>
      <c r="D701" s="1145"/>
      <c r="E701" s="1146"/>
    </row>
    <row r="702" spans="1:5">
      <c r="A702" s="566"/>
      <c r="B702" s="1145"/>
      <c r="C702" s="1152"/>
      <c r="D702" s="1145"/>
      <c r="E702" s="1146"/>
    </row>
    <row r="703" spans="1:5">
      <c r="A703" s="566"/>
      <c r="B703" s="1145"/>
      <c r="C703" s="1152"/>
      <c r="D703" s="1145"/>
      <c r="E703" s="1146"/>
    </row>
    <row r="704" spans="1:5">
      <c r="A704" s="566"/>
      <c r="B704" s="1145"/>
      <c r="C704" s="1152"/>
      <c r="D704" s="1145"/>
      <c r="E704" s="1146"/>
    </row>
    <row r="705" spans="1:5">
      <c r="A705" s="566"/>
      <c r="B705" s="1145"/>
      <c r="C705" s="1152"/>
      <c r="D705" s="1145"/>
      <c r="E705" s="1146"/>
    </row>
    <row r="706" spans="1:5">
      <c r="A706" s="566"/>
      <c r="B706" s="1145"/>
      <c r="C706" s="1152"/>
      <c r="D706" s="1145"/>
      <c r="E706" s="1146"/>
    </row>
    <row r="707" spans="1:5">
      <c r="A707" s="566"/>
      <c r="B707" s="1145"/>
      <c r="C707" s="1152"/>
      <c r="D707" s="1145"/>
      <c r="E707" s="1146"/>
    </row>
    <row r="708" spans="1:5">
      <c r="A708" s="566"/>
      <c r="B708" s="1145"/>
      <c r="C708" s="1152"/>
      <c r="D708" s="1145"/>
      <c r="E708" s="1146"/>
    </row>
    <row r="709" spans="1:5">
      <c r="A709" s="566"/>
      <c r="B709" s="1145"/>
      <c r="C709" s="1152"/>
      <c r="D709" s="1145"/>
      <c r="E709" s="1146"/>
    </row>
    <row r="710" spans="1:5">
      <c r="A710" s="566"/>
      <c r="B710" s="1145"/>
      <c r="C710" s="1152"/>
      <c r="D710" s="1145"/>
      <c r="E710" s="1146"/>
    </row>
    <row r="711" spans="1:5">
      <c r="A711" s="566"/>
      <c r="B711" s="1145"/>
      <c r="C711" s="1152"/>
      <c r="D711" s="1145"/>
      <c r="E711" s="1146"/>
    </row>
    <row r="712" spans="1:5">
      <c r="A712" s="566"/>
      <c r="B712" s="1145"/>
      <c r="C712" s="1152"/>
      <c r="D712" s="1145"/>
      <c r="E712" s="1146"/>
    </row>
    <row r="713" spans="1:5">
      <c r="A713" s="566"/>
      <c r="B713" s="1145"/>
      <c r="C713" s="1152"/>
      <c r="D713" s="1145"/>
      <c r="E713" s="1146"/>
    </row>
    <row r="714" spans="1:5">
      <c r="A714" s="566"/>
      <c r="B714" s="1145"/>
      <c r="C714" s="1152"/>
      <c r="D714" s="1145"/>
      <c r="E714" s="1146"/>
    </row>
    <row r="715" spans="1:5">
      <c r="A715" s="566"/>
      <c r="B715" s="1145"/>
      <c r="C715" s="1152"/>
      <c r="D715" s="1145"/>
      <c r="E715" s="1146"/>
    </row>
    <row r="716" spans="1:5">
      <c r="A716" s="566"/>
      <c r="B716" s="1145"/>
      <c r="C716" s="1152"/>
      <c r="D716" s="1145"/>
      <c r="E716" s="1146"/>
    </row>
    <row r="717" spans="1:5">
      <c r="A717" s="566"/>
      <c r="B717" s="1145"/>
      <c r="C717" s="1152"/>
      <c r="D717" s="1145"/>
      <c r="E717" s="1146"/>
    </row>
    <row r="718" spans="1:5">
      <c r="A718" s="566"/>
      <c r="B718" s="1145"/>
      <c r="C718" s="1152"/>
      <c r="D718" s="1145"/>
      <c r="E718" s="1146"/>
    </row>
    <row r="719" spans="1:5">
      <c r="A719" s="566"/>
      <c r="B719" s="1145"/>
      <c r="C719" s="1152"/>
      <c r="D719" s="1145"/>
      <c r="E719" s="1146"/>
    </row>
    <row r="720" spans="1:5">
      <c r="A720" s="566"/>
      <c r="B720" s="1145"/>
      <c r="C720" s="1152"/>
      <c r="D720" s="1145"/>
      <c r="E720" s="1146"/>
    </row>
    <row r="721" spans="1:5">
      <c r="A721" s="566"/>
      <c r="B721" s="1145"/>
      <c r="C721" s="1152"/>
      <c r="D721" s="1145"/>
      <c r="E721" s="1146"/>
    </row>
    <row r="722" spans="1:5">
      <c r="A722" s="566"/>
      <c r="B722" s="1145"/>
      <c r="C722" s="1152"/>
      <c r="D722" s="1145"/>
      <c r="E722" s="1146"/>
    </row>
    <row r="723" spans="1:5">
      <c r="A723" s="566"/>
      <c r="B723" s="1145"/>
      <c r="C723" s="1152"/>
      <c r="D723" s="1145"/>
      <c r="E723" s="1146"/>
    </row>
    <row r="724" spans="1:5">
      <c r="A724" s="566"/>
      <c r="B724" s="1145"/>
      <c r="C724" s="1152"/>
      <c r="D724" s="1145"/>
      <c r="E724" s="1146"/>
    </row>
    <row r="725" spans="1:5">
      <c r="A725" s="566"/>
      <c r="B725" s="1145"/>
      <c r="C725" s="1152"/>
      <c r="D725" s="1145"/>
      <c r="E725" s="1146"/>
    </row>
    <row r="726" spans="1:5">
      <c r="A726" s="566"/>
      <c r="B726" s="1145"/>
      <c r="C726" s="1152"/>
      <c r="D726" s="1145"/>
      <c r="E726" s="1146"/>
    </row>
    <row r="727" spans="1:5">
      <c r="A727" s="566"/>
      <c r="B727" s="1145"/>
      <c r="C727" s="1152"/>
      <c r="D727" s="1145"/>
      <c r="E727" s="1146"/>
    </row>
    <row r="728" spans="1:5">
      <c r="A728" s="566"/>
      <c r="B728" s="1145"/>
      <c r="C728" s="1152"/>
      <c r="D728" s="1145"/>
      <c r="E728" s="1146"/>
    </row>
    <row r="729" spans="1:5">
      <c r="A729" s="566"/>
      <c r="B729" s="1145"/>
      <c r="C729" s="1152"/>
      <c r="D729" s="1145"/>
      <c r="E729" s="1146"/>
    </row>
    <row r="730" spans="1:5">
      <c r="A730" s="566"/>
      <c r="B730" s="1145"/>
      <c r="C730" s="1152"/>
      <c r="D730" s="1145"/>
      <c r="E730" s="1146"/>
    </row>
    <row r="731" spans="1:5">
      <c r="A731" s="566"/>
      <c r="B731" s="1145"/>
      <c r="C731" s="1152"/>
      <c r="D731" s="1145"/>
      <c r="E731" s="1146"/>
    </row>
    <row r="732" spans="1:5">
      <c r="A732" s="566"/>
      <c r="B732" s="1145"/>
      <c r="C732" s="1152"/>
      <c r="D732" s="1145"/>
      <c r="E732" s="1146"/>
    </row>
    <row r="733" spans="1:5">
      <c r="A733" s="566"/>
      <c r="B733" s="1145"/>
      <c r="C733" s="1152"/>
      <c r="D733" s="1145"/>
      <c r="E733" s="1146"/>
    </row>
    <row r="734" spans="1:5">
      <c r="A734" s="566"/>
      <c r="B734" s="1145"/>
      <c r="C734" s="1152"/>
      <c r="D734" s="1145"/>
      <c r="E734" s="1146"/>
    </row>
    <row r="735" spans="1:5">
      <c r="A735" s="566"/>
      <c r="B735" s="1145"/>
      <c r="C735" s="1152"/>
      <c r="D735" s="1145"/>
      <c r="E735" s="1146"/>
    </row>
    <row r="736" spans="1:5">
      <c r="A736" s="566"/>
      <c r="B736" s="1145"/>
      <c r="C736" s="1152"/>
      <c r="D736" s="1145"/>
      <c r="E736" s="1146"/>
    </row>
    <row r="737" spans="1:5">
      <c r="A737" s="566"/>
      <c r="B737" s="1145"/>
      <c r="C737" s="1152"/>
      <c r="D737" s="1145"/>
      <c r="E737" s="1146"/>
    </row>
    <row r="738" spans="1:5">
      <c r="A738" s="566"/>
      <c r="B738" s="1145"/>
      <c r="C738" s="1152"/>
      <c r="D738" s="1145"/>
      <c r="E738" s="1146"/>
    </row>
    <row r="739" spans="1:5">
      <c r="A739" s="566"/>
      <c r="B739" s="1145"/>
      <c r="C739" s="1152"/>
      <c r="D739" s="1145"/>
      <c r="E739" s="1146"/>
    </row>
    <row r="740" spans="1:5">
      <c r="A740" s="566"/>
      <c r="B740" s="1145"/>
      <c r="C740" s="1152"/>
      <c r="D740" s="1145"/>
      <c r="E740" s="1146"/>
    </row>
    <row r="741" spans="1:5">
      <c r="A741" s="566"/>
      <c r="B741" s="1145"/>
      <c r="C741" s="1152"/>
      <c r="D741" s="1145"/>
      <c r="E741" s="1146"/>
    </row>
    <row r="742" spans="1:5">
      <c r="A742" s="566"/>
      <c r="B742" s="1145"/>
      <c r="C742" s="1152"/>
      <c r="D742" s="1145"/>
      <c r="E742" s="1146"/>
    </row>
    <row r="743" spans="1:5">
      <c r="A743" s="566"/>
      <c r="B743" s="1145"/>
      <c r="C743" s="1152"/>
      <c r="D743" s="1145"/>
      <c r="E743" s="1146"/>
    </row>
    <row r="744" spans="1:5">
      <c r="A744" s="566"/>
      <c r="B744" s="1145"/>
      <c r="C744" s="1152"/>
      <c r="D744" s="1145"/>
      <c r="E744" s="1146"/>
    </row>
    <row r="745" spans="1:5">
      <c r="A745" s="566"/>
      <c r="B745" s="1145"/>
      <c r="C745" s="1152"/>
      <c r="D745" s="1145"/>
      <c r="E745" s="1146"/>
    </row>
    <row r="746" spans="1:5">
      <c r="A746" s="566"/>
      <c r="B746" s="1145"/>
      <c r="C746" s="1152"/>
      <c r="D746" s="1145"/>
      <c r="E746" s="1146"/>
    </row>
    <row r="747" spans="1:5">
      <c r="A747" s="566"/>
      <c r="B747" s="1145"/>
      <c r="C747" s="1152"/>
      <c r="D747" s="1145"/>
      <c r="E747" s="1146"/>
    </row>
    <row r="748" spans="1:5">
      <c r="A748" s="566"/>
      <c r="B748" s="1145"/>
      <c r="C748" s="1152"/>
      <c r="D748" s="1145"/>
      <c r="E748" s="1146"/>
    </row>
    <row r="749" spans="1:5">
      <c r="A749" s="566"/>
      <c r="B749" s="1145"/>
      <c r="C749" s="1152"/>
      <c r="D749" s="1145"/>
      <c r="E749" s="1146"/>
    </row>
    <row r="750" spans="1:5">
      <c r="A750" s="566"/>
      <c r="B750" s="1145"/>
      <c r="C750" s="1152"/>
      <c r="D750" s="1145"/>
      <c r="E750" s="1146"/>
    </row>
    <row r="751" spans="1:5">
      <c r="A751" s="566"/>
      <c r="B751" s="1145"/>
      <c r="C751" s="1152"/>
      <c r="D751" s="1145"/>
      <c r="E751" s="1146"/>
    </row>
    <row r="752" spans="1:5">
      <c r="A752" s="566"/>
      <c r="B752" s="1145"/>
      <c r="C752" s="1152"/>
      <c r="D752" s="1145"/>
      <c r="E752" s="1146"/>
    </row>
    <row r="753" spans="1:5" ht="15.75" thickBot="1">
      <c r="A753" s="642"/>
      <c r="B753" s="1147"/>
      <c r="C753" s="1149"/>
      <c r="D753" s="1147"/>
      <c r="E753" s="1148"/>
    </row>
  </sheetData>
  <sheetProtection algorithmName="SHA-512" hashValue="eh2gOT8Z6JgottYiSQ+v9H7BCVWWxamYzdo+h/FLXOqCyl0s1SFB3HFXa4qDk+ExEsIB2RP4/59VF9fk51oELg==" saltValue="ivK0CsfHxoeTYbQkocGvsQ==" spinCount="100000" sheet="1" objects="1" scenarios="1"/>
  <mergeCells count="1491">
    <mergeCell ref="B15:C15"/>
    <mergeCell ref="B16:C16"/>
    <mergeCell ref="B17:C17"/>
    <mergeCell ref="B18:C18"/>
    <mergeCell ref="B19:C19"/>
    <mergeCell ref="B20:C20"/>
    <mergeCell ref="D6:E6"/>
    <mergeCell ref="D7:E7"/>
    <mergeCell ref="D13:E13"/>
    <mergeCell ref="B13:C13"/>
    <mergeCell ref="B14:C14"/>
    <mergeCell ref="I8:N8"/>
    <mergeCell ref="I9:N10"/>
    <mergeCell ref="B12:C12"/>
    <mergeCell ref="D12:E12"/>
    <mergeCell ref="B1:C1"/>
    <mergeCell ref="A2:E2"/>
    <mergeCell ref="A3:E3"/>
    <mergeCell ref="B33:C33"/>
    <mergeCell ref="B34:C34"/>
    <mergeCell ref="B35:C35"/>
    <mergeCell ref="B36:C36"/>
    <mergeCell ref="B37:C37"/>
    <mergeCell ref="B38:C38"/>
    <mergeCell ref="B27:C27"/>
    <mergeCell ref="B28:C28"/>
    <mergeCell ref="B29:C29"/>
    <mergeCell ref="B30:C30"/>
    <mergeCell ref="B31:C31"/>
    <mergeCell ref="B32:C32"/>
    <mergeCell ref="B21:C21"/>
    <mergeCell ref="B22:C22"/>
    <mergeCell ref="B23:C23"/>
    <mergeCell ref="B24:C24"/>
    <mergeCell ref="B25:C25"/>
    <mergeCell ref="B26:C26"/>
    <mergeCell ref="B51:C51"/>
    <mergeCell ref="B52:C52"/>
    <mergeCell ref="B53:C53"/>
    <mergeCell ref="B54:C54"/>
    <mergeCell ref="B55:C55"/>
    <mergeCell ref="B56:C56"/>
    <mergeCell ref="B45:C45"/>
    <mergeCell ref="B46:C46"/>
    <mergeCell ref="B47:C47"/>
    <mergeCell ref="B48:C48"/>
    <mergeCell ref="B49:C49"/>
    <mergeCell ref="B50:C50"/>
    <mergeCell ref="B39:C39"/>
    <mergeCell ref="B40:C40"/>
    <mergeCell ref="B41:C41"/>
    <mergeCell ref="B42:C42"/>
    <mergeCell ref="B43:C43"/>
    <mergeCell ref="B44:C44"/>
    <mergeCell ref="B69:C69"/>
    <mergeCell ref="B70:C70"/>
    <mergeCell ref="B71:C71"/>
    <mergeCell ref="B72:C72"/>
    <mergeCell ref="B73:C73"/>
    <mergeCell ref="B74:C74"/>
    <mergeCell ref="B63:C63"/>
    <mergeCell ref="B64:C64"/>
    <mergeCell ref="B65:C65"/>
    <mergeCell ref="B66:C66"/>
    <mergeCell ref="B67:C67"/>
    <mergeCell ref="B68:C68"/>
    <mergeCell ref="B57:C57"/>
    <mergeCell ref="B58:C58"/>
    <mergeCell ref="B59:C59"/>
    <mergeCell ref="B60:C60"/>
    <mergeCell ref="B61:C61"/>
    <mergeCell ref="B62:C62"/>
    <mergeCell ref="B87:C87"/>
    <mergeCell ref="B88:C88"/>
    <mergeCell ref="B89:C89"/>
    <mergeCell ref="B90:C90"/>
    <mergeCell ref="B91:C91"/>
    <mergeCell ref="B92:C92"/>
    <mergeCell ref="B81:C81"/>
    <mergeCell ref="B82:C82"/>
    <mergeCell ref="B83:C83"/>
    <mergeCell ref="B84:C84"/>
    <mergeCell ref="B85:C85"/>
    <mergeCell ref="B86:C86"/>
    <mergeCell ref="B75:C75"/>
    <mergeCell ref="B76:C76"/>
    <mergeCell ref="B77:C77"/>
    <mergeCell ref="B78:C78"/>
    <mergeCell ref="B79:C79"/>
    <mergeCell ref="B80:C80"/>
    <mergeCell ref="B105:C105"/>
    <mergeCell ref="B106:C106"/>
    <mergeCell ref="B107:C107"/>
    <mergeCell ref="B108:C108"/>
    <mergeCell ref="B109:C109"/>
    <mergeCell ref="B110:C110"/>
    <mergeCell ref="B99:C99"/>
    <mergeCell ref="B100:C100"/>
    <mergeCell ref="B101:C101"/>
    <mergeCell ref="B102:C102"/>
    <mergeCell ref="B103:C103"/>
    <mergeCell ref="B104:C104"/>
    <mergeCell ref="B93:C93"/>
    <mergeCell ref="B94:C94"/>
    <mergeCell ref="B95:C95"/>
    <mergeCell ref="B96:C96"/>
    <mergeCell ref="B97:C97"/>
    <mergeCell ref="B98:C98"/>
    <mergeCell ref="B123:C123"/>
    <mergeCell ref="B124:C124"/>
    <mergeCell ref="B125:C125"/>
    <mergeCell ref="B126:C126"/>
    <mergeCell ref="B127:C127"/>
    <mergeCell ref="B128:C128"/>
    <mergeCell ref="B117:C117"/>
    <mergeCell ref="B118:C118"/>
    <mergeCell ref="B119:C119"/>
    <mergeCell ref="B120:C120"/>
    <mergeCell ref="B121:C121"/>
    <mergeCell ref="B122:C122"/>
    <mergeCell ref="B111:C111"/>
    <mergeCell ref="B112:C112"/>
    <mergeCell ref="B113:C113"/>
    <mergeCell ref="B114:C114"/>
    <mergeCell ref="B115:C115"/>
    <mergeCell ref="B116:C116"/>
    <mergeCell ref="B141:C141"/>
    <mergeCell ref="B142:C142"/>
    <mergeCell ref="B143:C143"/>
    <mergeCell ref="B144:C144"/>
    <mergeCell ref="B145:C145"/>
    <mergeCell ref="B146:C146"/>
    <mergeCell ref="B135:C135"/>
    <mergeCell ref="B136:C136"/>
    <mergeCell ref="B137:C137"/>
    <mergeCell ref="B138:C138"/>
    <mergeCell ref="B139:C139"/>
    <mergeCell ref="B140:C140"/>
    <mergeCell ref="B129:C129"/>
    <mergeCell ref="B130:C130"/>
    <mergeCell ref="B131:C131"/>
    <mergeCell ref="B132:C132"/>
    <mergeCell ref="B133:C133"/>
    <mergeCell ref="B134:C134"/>
    <mergeCell ref="B159:C159"/>
    <mergeCell ref="B160:C160"/>
    <mergeCell ref="B161:C161"/>
    <mergeCell ref="B162:C162"/>
    <mergeCell ref="B163:C163"/>
    <mergeCell ref="B164:C164"/>
    <mergeCell ref="B153:C153"/>
    <mergeCell ref="B154:C154"/>
    <mergeCell ref="B155:C155"/>
    <mergeCell ref="B156:C156"/>
    <mergeCell ref="B157:C157"/>
    <mergeCell ref="B158:C158"/>
    <mergeCell ref="B147:C147"/>
    <mergeCell ref="B148:C148"/>
    <mergeCell ref="B149:C149"/>
    <mergeCell ref="B150:C150"/>
    <mergeCell ref="B151:C151"/>
    <mergeCell ref="B152:C152"/>
    <mergeCell ref="B177:C177"/>
    <mergeCell ref="B178:C178"/>
    <mergeCell ref="B179:C179"/>
    <mergeCell ref="B180:C180"/>
    <mergeCell ref="B181:C181"/>
    <mergeCell ref="B182:C182"/>
    <mergeCell ref="B171:C171"/>
    <mergeCell ref="B172:C172"/>
    <mergeCell ref="B173:C173"/>
    <mergeCell ref="B174:C174"/>
    <mergeCell ref="B175:C175"/>
    <mergeCell ref="B176:C176"/>
    <mergeCell ref="B165:C165"/>
    <mergeCell ref="B166:C166"/>
    <mergeCell ref="B167:C167"/>
    <mergeCell ref="B168:C168"/>
    <mergeCell ref="B169:C169"/>
    <mergeCell ref="B170:C170"/>
    <mergeCell ref="B195:C195"/>
    <mergeCell ref="B196:C196"/>
    <mergeCell ref="B197:C197"/>
    <mergeCell ref="B198:C198"/>
    <mergeCell ref="B199:C199"/>
    <mergeCell ref="B200:C200"/>
    <mergeCell ref="B189:C189"/>
    <mergeCell ref="B190:C190"/>
    <mergeCell ref="B191:C191"/>
    <mergeCell ref="B192:C192"/>
    <mergeCell ref="B193:C193"/>
    <mergeCell ref="B194:C194"/>
    <mergeCell ref="B183:C183"/>
    <mergeCell ref="B184:C184"/>
    <mergeCell ref="B185:C185"/>
    <mergeCell ref="B186:C186"/>
    <mergeCell ref="B187:C187"/>
    <mergeCell ref="B188:C188"/>
    <mergeCell ref="B213:C213"/>
    <mergeCell ref="B214:C214"/>
    <mergeCell ref="B215:C215"/>
    <mergeCell ref="B216:C216"/>
    <mergeCell ref="B217:C217"/>
    <mergeCell ref="B218:C218"/>
    <mergeCell ref="B207:C207"/>
    <mergeCell ref="B208:C208"/>
    <mergeCell ref="B209:C209"/>
    <mergeCell ref="B210:C210"/>
    <mergeCell ref="B211:C211"/>
    <mergeCell ref="B212:C212"/>
    <mergeCell ref="B201:C201"/>
    <mergeCell ref="B202:C202"/>
    <mergeCell ref="B203:C203"/>
    <mergeCell ref="B204:C204"/>
    <mergeCell ref="B205:C205"/>
    <mergeCell ref="B206:C206"/>
    <mergeCell ref="B231:C231"/>
    <mergeCell ref="B232:C232"/>
    <mergeCell ref="B233:C233"/>
    <mergeCell ref="B234:C234"/>
    <mergeCell ref="B235:C235"/>
    <mergeCell ref="B236:C236"/>
    <mergeCell ref="B225:C225"/>
    <mergeCell ref="B226:C226"/>
    <mergeCell ref="B227:C227"/>
    <mergeCell ref="B228:C228"/>
    <mergeCell ref="B229:C229"/>
    <mergeCell ref="B230:C230"/>
    <mergeCell ref="B219:C219"/>
    <mergeCell ref="B220:C220"/>
    <mergeCell ref="B221:C221"/>
    <mergeCell ref="B222:C222"/>
    <mergeCell ref="B223:C223"/>
    <mergeCell ref="B224:C224"/>
    <mergeCell ref="B249:C249"/>
    <mergeCell ref="B250:C250"/>
    <mergeCell ref="B251:C251"/>
    <mergeCell ref="B252:C252"/>
    <mergeCell ref="B253:C253"/>
    <mergeCell ref="B254:C254"/>
    <mergeCell ref="B243:C243"/>
    <mergeCell ref="B244:C244"/>
    <mergeCell ref="B245:C245"/>
    <mergeCell ref="B246:C246"/>
    <mergeCell ref="B247:C247"/>
    <mergeCell ref="B248:C248"/>
    <mergeCell ref="B237:C237"/>
    <mergeCell ref="B238:C238"/>
    <mergeCell ref="B239:C239"/>
    <mergeCell ref="B240:C240"/>
    <mergeCell ref="B241:C241"/>
    <mergeCell ref="B242:C242"/>
    <mergeCell ref="B267:C267"/>
    <mergeCell ref="B268:C268"/>
    <mergeCell ref="B269:C269"/>
    <mergeCell ref="B270:C270"/>
    <mergeCell ref="B271:C271"/>
    <mergeCell ref="B272:C272"/>
    <mergeCell ref="B261:C261"/>
    <mergeCell ref="B262:C262"/>
    <mergeCell ref="B263:C263"/>
    <mergeCell ref="B264:C264"/>
    <mergeCell ref="B265:C265"/>
    <mergeCell ref="B266:C266"/>
    <mergeCell ref="B255:C255"/>
    <mergeCell ref="B256:C256"/>
    <mergeCell ref="B257:C257"/>
    <mergeCell ref="B258:C258"/>
    <mergeCell ref="B259:C259"/>
    <mergeCell ref="B260:C260"/>
    <mergeCell ref="B285:C285"/>
    <mergeCell ref="B286:C286"/>
    <mergeCell ref="B287:C287"/>
    <mergeCell ref="B288:C288"/>
    <mergeCell ref="B289:C289"/>
    <mergeCell ref="B290:C290"/>
    <mergeCell ref="B279:C279"/>
    <mergeCell ref="B280:C280"/>
    <mergeCell ref="B281:C281"/>
    <mergeCell ref="B282:C282"/>
    <mergeCell ref="B283:C283"/>
    <mergeCell ref="B284:C284"/>
    <mergeCell ref="B273:C273"/>
    <mergeCell ref="B274:C274"/>
    <mergeCell ref="B275:C275"/>
    <mergeCell ref="B276:C276"/>
    <mergeCell ref="B277:C277"/>
    <mergeCell ref="B278:C278"/>
    <mergeCell ref="B303:C303"/>
    <mergeCell ref="B304:C304"/>
    <mergeCell ref="B305:C305"/>
    <mergeCell ref="B306:C306"/>
    <mergeCell ref="B307:C307"/>
    <mergeCell ref="B308:C308"/>
    <mergeCell ref="B297:C297"/>
    <mergeCell ref="B298:C298"/>
    <mergeCell ref="B299:C299"/>
    <mergeCell ref="B300:C300"/>
    <mergeCell ref="B301:C301"/>
    <mergeCell ref="B302:C302"/>
    <mergeCell ref="B291:C291"/>
    <mergeCell ref="B292:C292"/>
    <mergeCell ref="B293:C293"/>
    <mergeCell ref="B294:C294"/>
    <mergeCell ref="B295:C295"/>
    <mergeCell ref="B296:C296"/>
    <mergeCell ref="B321:C321"/>
    <mergeCell ref="B322:C322"/>
    <mergeCell ref="B323:C323"/>
    <mergeCell ref="B324:C324"/>
    <mergeCell ref="B325:C325"/>
    <mergeCell ref="B326:C326"/>
    <mergeCell ref="B315:C315"/>
    <mergeCell ref="B316:C316"/>
    <mergeCell ref="B317:C317"/>
    <mergeCell ref="B318:C318"/>
    <mergeCell ref="B319:C319"/>
    <mergeCell ref="B320:C320"/>
    <mergeCell ref="B309:C309"/>
    <mergeCell ref="B310:C310"/>
    <mergeCell ref="B311:C311"/>
    <mergeCell ref="B312:C312"/>
    <mergeCell ref="B313:C313"/>
    <mergeCell ref="B314:C314"/>
    <mergeCell ref="B339:C339"/>
    <mergeCell ref="B340:C340"/>
    <mergeCell ref="B341:C341"/>
    <mergeCell ref="B342:C342"/>
    <mergeCell ref="B343:C343"/>
    <mergeCell ref="B344:C344"/>
    <mergeCell ref="B333:C333"/>
    <mergeCell ref="B334:C334"/>
    <mergeCell ref="B335:C335"/>
    <mergeCell ref="B336:C336"/>
    <mergeCell ref="B337:C337"/>
    <mergeCell ref="B338:C338"/>
    <mergeCell ref="B327:C327"/>
    <mergeCell ref="B328:C328"/>
    <mergeCell ref="B329:C329"/>
    <mergeCell ref="B330:C330"/>
    <mergeCell ref="B331:C331"/>
    <mergeCell ref="B332:C332"/>
    <mergeCell ref="B357:C357"/>
    <mergeCell ref="B358:C358"/>
    <mergeCell ref="B359:C359"/>
    <mergeCell ref="B360:C360"/>
    <mergeCell ref="B361:C361"/>
    <mergeCell ref="B362:C362"/>
    <mergeCell ref="B351:C351"/>
    <mergeCell ref="B352:C352"/>
    <mergeCell ref="B353:C353"/>
    <mergeCell ref="B354:C354"/>
    <mergeCell ref="B355:C355"/>
    <mergeCell ref="B356:C356"/>
    <mergeCell ref="B345:C345"/>
    <mergeCell ref="B346:C346"/>
    <mergeCell ref="B347:C347"/>
    <mergeCell ref="B348:C348"/>
    <mergeCell ref="B349:C349"/>
    <mergeCell ref="B350:C350"/>
    <mergeCell ref="B375:C375"/>
    <mergeCell ref="B376:C376"/>
    <mergeCell ref="B377:C377"/>
    <mergeCell ref="B378:C378"/>
    <mergeCell ref="B379:C379"/>
    <mergeCell ref="B380:C380"/>
    <mergeCell ref="B369:C369"/>
    <mergeCell ref="B370:C370"/>
    <mergeCell ref="B371:C371"/>
    <mergeCell ref="B372:C372"/>
    <mergeCell ref="B373:C373"/>
    <mergeCell ref="B374:C374"/>
    <mergeCell ref="B363:C363"/>
    <mergeCell ref="B364:C364"/>
    <mergeCell ref="B365:C365"/>
    <mergeCell ref="B366:C366"/>
    <mergeCell ref="B367:C367"/>
    <mergeCell ref="B368:C368"/>
    <mergeCell ref="B393:C393"/>
    <mergeCell ref="B394:C394"/>
    <mergeCell ref="B395:C395"/>
    <mergeCell ref="B396:C396"/>
    <mergeCell ref="B397:C397"/>
    <mergeCell ref="B398:C398"/>
    <mergeCell ref="B387:C387"/>
    <mergeCell ref="B388:C388"/>
    <mergeCell ref="B389:C389"/>
    <mergeCell ref="B390:C390"/>
    <mergeCell ref="B391:C391"/>
    <mergeCell ref="B392:C392"/>
    <mergeCell ref="B381:C381"/>
    <mergeCell ref="B382:C382"/>
    <mergeCell ref="B383:C383"/>
    <mergeCell ref="B384:C384"/>
    <mergeCell ref="B385:C385"/>
    <mergeCell ref="B386:C386"/>
    <mergeCell ref="B411:C411"/>
    <mergeCell ref="B412:C412"/>
    <mergeCell ref="B413:C413"/>
    <mergeCell ref="B414:C414"/>
    <mergeCell ref="B415:C415"/>
    <mergeCell ref="B416:C416"/>
    <mergeCell ref="B405:C405"/>
    <mergeCell ref="B406:C406"/>
    <mergeCell ref="B407:C407"/>
    <mergeCell ref="B408:C408"/>
    <mergeCell ref="B409:C409"/>
    <mergeCell ref="B410:C410"/>
    <mergeCell ref="B399:C399"/>
    <mergeCell ref="B400:C400"/>
    <mergeCell ref="B401:C401"/>
    <mergeCell ref="B402:C402"/>
    <mergeCell ref="B403:C403"/>
    <mergeCell ref="B404:C404"/>
    <mergeCell ref="B429:C429"/>
    <mergeCell ref="B430:C430"/>
    <mergeCell ref="B431:C431"/>
    <mergeCell ref="B432:C432"/>
    <mergeCell ref="B433:C433"/>
    <mergeCell ref="B434:C434"/>
    <mergeCell ref="B423:C423"/>
    <mergeCell ref="B424:C424"/>
    <mergeCell ref="B425:C425"/>
    <mergeCell ref="B426:C426"/>
    <mergeCell ref="B427:C427"/>
    <mergeCell ref="B428:C428"/>
    <mergeCell ref="B417:C417"/>
    <mergeCell ref="B418:C418"/>
    <mergeCell ref="B419:C419"/>
    <mergeCell ref="B420:C420"/>
    <mergeCell ref="B421:C421"/>
    <mergeCell ref="B422:C422"/>
    <mergeCell ref="B447:C447"/>
    <mergeCell ref="B448:C448"/>
    <mergeCell ref="B449:C449"/>
    <mergeCell ref="B450:C450"/>
    <mergeCell ref="B451:C451"/>
    <mergeCell ref="B452:C452"/>
    <mergeCell ref="B441:C441"/>
    <mergeCell ref="B442:C442"/>
    <mergeCell ref="B443:C443"/>
    <mergeCell ref="B444:C444"/>
    <mergeCell ref="B445:C445"/>
    <mergeCell ref="B446:C446"/>
    <mergeCell ref="B435:C435"/>
    <mergeCell ref="B436:C436"/>
    <mergeCell ref="B437:C437"/>
    <mergeCell ref="B438:C438"/>
    <mergeCell ref="B439:C439"/>
    <mergeCell ref="B440:C440"/>
    <mergeCell ref="B465:C465"/>
    <mergeCell ref="B466:C466"/>
    <mergeCell ref="B467:C467"/>
    <mergeCell ref="B468:C468"/>
    <mergeCell ref="B469:C469"/>
    <mergeCell ref="B470:C470"/>
    <mergeCell ref="B459:C459"/>
    <mergeCell ref="B460:C460"/>
    <mergeCell ref="B461:C461"/>
    <mergeCell ref="B462:C462"/>
    <mergeCell ref="B463:C463"/>
    <mergeCell ref="B464:C464"/>
    <mergeCell ref="B453:C453"/>
    <mergeCell ref="B454:C454"/>
    <mergeCell ref="B455:C455"/>
    <mergeCell ref="B456:C456"/>
    <mergeCell ref="B457:C457"/>
    <mergeCell ref="B458:C458"/>
    <mergeCell ref="B483:C483"/>
    <mergeCell ref="B484:C484"/>
    <mergeCell ref="B485:C485"/>
    <mergeCell ref="B486:C486"/>
    <mergeCell ref="B487:C487"/>
    <mergeCell ref="B488:C488"/>
    <mergeCell ref="B477:C477"/>
    <mergeCell ref="B478:C478"/>
    <mergeCell ref="B479:C479"/>
    <mergeCell ref="B480:C480"/>
    <mergeCell ref="B481:C481"/>
    <mergeCell ref="B482:C482"/>
    <mergeCell ref="B471:C471"/>
    <mergeCell ref="B472:C472"/>
    <mergeCell ref="B473:C473"/>
    <mergeCell ref="B474:C474"/>
    <mergeCell ref="B475:C475"/>
    <mergeCell ref="B476:C476"/>
    <mergeCell ref="B501:C501"/>
    <mergeCell ref="B502:C502"/>
    <mergeCell ref="B503:C503"/>
    <mergeCell ref="B504:C504"/>
    <mergeCell ref="B505:C505"/>
    <mergeCell ref="B506:C506"/>
    <mergeCell ref="B495:C495"/>
    <mergeCell ref="B496:C496"/>
    <mergeCell ref="B497:C497"/>
    <mergeCell ref="B498:C498"/>
    <mergeCell ref="B499:C499"/>
    <mergeCell ref="B500:C500"/>
    <mergeCell ref="B489:C489"/>
    <mergeCell ref="B490:C490"/>
    <mergeCell ref="B491:C491"/>
    <mergeCell ref="B492:C492"/>
    <mergeCell ref="B493:C493"/>
    <mergeCell ref="B494:C494"/>
    <mergeCell ref="B519:C519"/>
    <mergeCell ref="B520:C520"/>
    <mergeCell ref="B521:C521"/>
    <mergeCell ref="B522:C522"/>
    <mergeCell ref="B523:C523"/>
    <mergeCell ref="B524:C524"/>
    <mergeCell ref="B513:C513"/>
    <mergeCell ref="B514:C514"/>
    <mergeCell ref="B515:C515"/>
    <mergeCell ref="B516:C516"/>
    <mergeCell ref="B517:C517"/>
    <mergeCell ref="B518:C518"/>
    <mergeCell ref="B507:C507"/>
    <mergeCell ref="B508:C508"/>
    <mergeCell ref="B509:C509"/>
    <mergeCell ref="B510:C510"/>
    <mergeCell ref="B511:C511"/>
    <mergeCell ref="B512:C512"/>
    <mergeCell ref="B537:C537"/>
    <mergeCell ref="B538:C538"/>
    <mergeCell ref="B539:C539"/>
    <mergeCell ref="B540:C540"/>
    <mergeCell ref="B541:C541"/>
    <mergeCell ref="B542:C542"/>
    <mergeCell ref="B531:C531"/>
    <mergeCell ref="B532:C532"/>
    <mergeCell ref="B533:C533"/>
    <mergeCell ref="B534:C534"/>
    <mergeCell ref="B535:C535"/>
    <mergeCell ref="B536:C536"/>
    <mergeCell ref="B525:C525"/>
    <mergeCell ref="B526:C526"/>
    <mergeCell ref="B527:C527"/>
    <mergeCell ref="B528:C528"/>
    <mergeCell ref="B529:C529"/>
    <mergeCell ref="B530:C530"/>
    <mergeCell ref="B555:C555"/>
    <mergeCell ref="B556:C556"/>
    <mergeCell ref="B557:C557"/>
    <mergeCell ref="B558:C558"/>
    <mergeCell ref="B559:C559"/>
    <mergeCell ref="B560:C560"/>
    <mergeCell ref="B549:C549"/>
    <mergeCell ref="B550:C550"/>
    <mergeCell ref="B551:C551"/>
    <mergeCell ref="B552:C552"/>
    <mergeCell ref="B553:C553"/>
    <mergeCell ref="B554:C554"/>
    <mergeCell ref="B543:C543"/>
    <mergeCell ref="B544:C544"/>
    <mergeCell ref="B545:C545"/>
    <mergeCell ref="B546:C546"/>
    <mergeCell ref="B547:C547"/>
    <mergeCell ref="B548:C548"/>
    <mergeCell ref="B573:C573"/>
    <mergeCell ref="B574:C574"/>
    <mergeCell ref="B575:C575"/>
    <mergeCell ref="B576:C576"/>
    <mergeCell ref="B577:C577"/>
    <mergeCell ref="B578:C578"/>
    <mergeCell ref="B567:C567"/>
    <mergeCell ref="B568:C568"/>
    <mergeCell ref="B569:C569"/>
    <mergeCell ref="B570:C570"/>
    <mergeCell ref="B571:C571"/>
    <mergeCell ref="B572:C572"/>
    <mergeCell ref="B561:C561"/>
    <mergeCell ref="B562:C562"/>
    <mergeCell ref="B563:C563"/>
    <mergeCell ref="B564:C564"/>
    <mergeCell ref="B565:C565"/>
    <mergeCell ref="B566:C566"/>
    <mergeCell ref="B591:C591"/>
    <mergeCell ref="B592:C592"/>
    <mergeCell ref="B593:C593"/>
    <mergeCell ref="B594:C594"/>
    <mergeCell ref="B595:C595"/>
    <mergeCell ref="B596:C596"/>
    <mergeCell ref="B585:C585"/>
    <mergeCell ref="B586:C586"/>
    <mergeCell ref="B587:C587"/>
    <mergeCell ref="B588:C588"/>
    <mergeCell ref="B589:C589"/>
    <mergeCell ref="B590:C590"/>
    <mergeCell ref="B579:C579"/>
    <mergeCell ref="B580:C580"/>
    <mergeCell ref="B581:C581"/>
    <mergeCell ref="B582:C582"/>
    <mergeCell ref="B583:C583"/>
    <mergeCell ref="B584:C584"/>
    <mergeCell ref="B609:C609"/>
    <mergeCell ref="B610:C610"/>
    <mergeCell ref="B611:C611"/>
    <mergeCell ref="B612:C612"/>
    <mergeCell ref="B613:C613"/>
    <mergeCell ref="B614:C614"/>
    <mergeCell ref="B603:C603"/>
    <mergeCell ref="B604:C604"/>
    <mergeCell ref="B605:C605"/>
    <mergeCell ref="B606:C606"/>
    <mergeCell ref="B607:C607"/>
    <mergeCell ref="B608:C608"/>
    <mergeCell ref="B597:C597"/>
    <mergeCell ref="B598:C598"/>
    <mergeCell ref="B599:C599"/>
    <mergeCell ref="B600:C600"/>
    <mergeCell ref="B601:C601"/>
    <mergeCell ref="B602:C602"/>
    <mergeCell ref="B627:C627"/>
    <mergeCell ref="B628:C628"/>
    <mergeCell ref="B629:C629"/>
    <mergeCell ref="B630:C630"/>
    <mergeCell ref="B631:C631"/>
    <mergeCell ref="B632:C632"/>
    <mergeCell ref="B621:C621"/>
    <mergeCell ref="B622:C622"/>
    <mergeCell ref="B623:C623"/>
    <mergeCell ref="B624:C624"/>
    <mergeCell ref="B625:C625"/>
    <mergeCell ref="B626:C626"/>
    <mergeCell ref="B615:C615"/>
    <mergeCell ref="B616:C616"/>
    <mergeCell ref="B617:C617"/>
    <mergeCell ref="B618:C618"/>
    <mergeCell ref="B619:C619"/>
    <mergeCell ref="B620:C620"/>
    <mergeCell ref="B645:C645"/>
    <mergeCell ref="B646:C646"/>
    <mergeCell ref="B647:C647"/>
    <mergeCell ref="B648:C648"/>
    <mergeCell ref="B649:C649"/>
    <mergeCell ref="B650:C650"/>
    <mergeCell ref="B639:C639"/>
    <mergeCell ref="B640:C640"/>
    <mergeCell ref="B641:C641"/>
    <mergeCell ref="B642:C642"/>
    <mergeCell ref="B643:C643"/>
    <mergeCell ref="B644:C644"/>
    <mergeCell ref="B633:C633"/>
    <mergeCell ref="B634:C634"/>
    <mergeCell ref="B635:C635"/>
    <mergeCell ref="B636:C636"/>
    <mergeCell ref="B637:C637"/>
    <mergeCell ref="B638:C638"/>
    <mergeCell ref="B663:C663"/>
    <mergeCell ref="B664:C664"/>
    <mergeCell ref="B665:C665"/>
    <mergeCell ref="B666:C666"/>
    <mergeCell ref="B667:C667"/>
    <mergeCell ref="B668:C668"/>
    <mergeCell ref="B657:C657"/>
    <mergeCell ref="B658:C658"/>
    <mergeCell ref="B659:C659"/>
    <mergeCell ref="B660:C660"/>
    <mergeCell ref="B661:C661"/>
    <mergeCell ref="B662:C662"/>
    <mergeCell ref="B651:C651"/>
    <mergeCell ref="B652:C652"/>
    <mergeCell ref="B653:C653"/>
    <mergeCell ref="B654:C654"/>
    <mergeCell ref="B655:C655"/>
    <mergeCell ref="B656:C656"/>
    <mergeCell ref="B681:C681"/>
    <mergeCell ref="B682:C682"/>
    <mergeCell ref="B683:C683"/>
    <mergeCell ref="B684:C684"/>
    <mergeCell ref="B685:C685"/>
    <mergeCell ref="B686:C686"/>
    <mergeCell ref="B675:C675"/>
    <mergeCell ref="B676:C676"/>
    <mergeCell ref="B677:C677"/>
    <mergeCell ref="B678:C678"/>
    <mergeCell ref="B679:C679"/>
    <mergeCell ref="B680:C680"/>
    <mergeCell ref="B669:C669"/>
    <mergeCell ref="B670:C670"/>
    <mergeCell ref="B671:C671"/>
    <mergeCell ref="B672:C672"/>
    <mergeCell ref="B673:C673"/>
    <mergeCell ref="B674:C674"/>
    <mergeCell ref="B699:C699"/>
    <mergeCell ref="B700:C700"/>
    <mergeCell ref="B701:C701"/>
    <mergeCell ref="B702:C702"/>
    <mergeCell ref="B703:C703"/>
    <mergeCell ref="B704:C704"/>
    <mergeCell ref="B693:C693"/>
    <mergeCell ref="B694:C694"/>
    <mergeCell ref="B695:C695"/>
    <mergeCell ref="B696:C696"/>
    <mergeCell ref="B697:C697"/>
    <mergeCell ref="B698:C698"/>
    <mergeCell ref="B687:C687"/>
    <mergeCell ref="B688:C688"/>
    <mergeCell ref="B689:C689"/>
    <mergeCell ref="B690:C690"/>
    <mergeCell ref="B691:C691"/>
    <mergeCell ref="B692:C692"/>
    <mergeCell ref="B717:C717"/>
    <mergeCell ref="B718:C718"/>
    <mergeCell ref="B719:C719"/>
    <mergeCell ref="B720:C720"/>
    <mergeCell ref="B721:C721"/>
    <mergeCell ref="B722:C722"/>
    <mergeCell ref="B711:C711"/>
    <mergeCell ref="B712:C712"/>
    <mergeCell ref="B713:C713"/>
    <mergeCell ref="B714:C714"/>
    <mergeCell ref="B715:C715"/>
    <mergeCell ref="B716:C716"/>
    <mergeCell ref="B705:C705"/>
    <mergeCell ref="B706:C706"/>
    <mergeCell ref="B707:C707"/>
    <mergeCell ref="B708:C708"/>
    <mergeCell ref="B709:C709"/>
    <mergeCell ref="B710:C710"/>
    <mergeCell ref="B745:C745"/>
    <mergeCell ref="B746:C746"/>
    <mergeCell ref="B735:C735"/>
    <mergeCell ref="B736:C736"/>
    <mergeCell ref="B737:C737"/>
    <mergeCell ref="B738:C738"/>
    <mergeCell ref="B739:C739"/>
    <mergeCell ref="B740:C740"/>
    <mergeCell ref="B729:C729"/>
    <mergeCell ref="B730:C730"/>
    <mergeCell ref="B731:C731"/>
    <mergeCell ref="B732:C732"/>
    <mergeCell ref="B733:C733"/>
    <mergeCell ref="B734:C734"/>
    <mergeCell ref="B723:C723"/>
    <mergeCell ref="B724:C724"/>
    <mergeCell ref="B725:C725"/>
    <mergeCell ref="B726:C726"/>
    <mergeCell ref="B727:C727"/>
    <mergeCell ref="B728:C728"/>
    <mergeCell ref="D29:E29"/>
    <mergeCell ref="D30:E30"/>
    <mergeCell ref="D31:E31"/>
    <mergeCell ref="D32:E32"/>
    <mergeCell ref="D33:E33"/>
    <mergeCell ref="D34:E34"/>
    <mergeCell ref="D23:E23"/>
    <mergeCell ref="D24:E24"/>
    <mergeCell ref="D25:E25"/>
    <mergeCell ref="D26:E26"/>
    <mergeCell ref="D27:E27"/>
    <mergeCell ref="D28:E28"/>
    <mergeCell ref="B753:C753"/>
    <mergeCell ref="D15:E15"/>
    <mergeCell ref="D16:E16"/>
    <mergeCell ref="D17:E17"/>
    <mergeCell ref="D14:E14"/>
    <mergeCell ref="D18:E18"/>
    <mergeCell ref="D19:E19"/>
    <mergeCell ref="D20:E20"/>
    <mergeCell ref="D21:E21"/>
    <mergeCell ref="D22:E22"/>
    <mergeCell ref="B747:C747"/>
    <mergeCell ref="B748:C748"/>
    <mergeCell ref="B749:C749"/>
    <mergeCell ref="B750:C750"/>
    <mergeCell ref="B751:C751"/>
    <mergeCell ref="B752:C752"/>
    <mergeCell ref="B741:C741"/>
    <mergeCell ref="B742:C742"/>
    <mergeCell ref="B743:C743"/>
    <mergeCell ref="B744:C744"/>
    <mergeCell ref="D47:E47"/>
    <mergeCell ref="D48:E48"/>
    <mergeCell ref="D49:E49"/>
    <mergeCell ref="D50:E50"/>
    <mergeCell ref="D51:E51"/>
    <mergeCell ref="D52:E52"/>
    <mergeCell ref="D41:E41"/>
    <mergeCell ref="D42:E42"/>
    <mergeCell ref="D43:E43"/>
    <mergeCell ref="D44:E44"/>
    <mergeCell ref="D45:E45"/>
    <mergeCell ref="D46:E46"/>
    <mergeCell ref="D35:E35"/>
    <mergeCell ref="D36:E36"/>
    <mergeCell ref="D37:E37"/>
    <mergeCell ref="D38:E38"/>
    <mergeCell ref="D39:E39"/>
    <mergeCell ref="D40:E40"/>
    <mergeCell ref="D65:E65"/>
    <mergeCell ref="D66:E66"/>
    <mergeCell ref="D67:E67"/>
    <mergeCell ref="D68:E68"/>
    <mergeCell ref="D69:E69"/>
    <mergeCell ref="D70:E70"/>
    <mergeCell ref="D59:E59"/>
    <mergeCell ref="D60:E60"/>
    <mergeCell ref="D61:E61"/>
    <mergeCell ref="D62:E62"/>
    <mergeCell ref="D63:E63"/>
    <mergeCell ref="D64:E64"/>
    <mergeCell ref="D53:E53"/>
    <mergeCell ref="D54:E54"/>
    <mergeCell ref="D55:E55"/>
    <mergeCell ref="D56:E56"/>
    <mergeCell ref="D57:E57"/>
    <mergeCell ref="D58:E58"/>
    <mergeCell ref="D83:E83"/>
    <mergeCell ref="D84:E84"/>
    <mergeCell ref="D85:E85"/>
    <mergeCell ref="D86:E86"/>
    <mergeCell ref="D87:E87"/>
    <mergeCell ref="D88:E88"/>
    <mergeCell ref="D77:E77"/>
    <mergeCell ref="D78:E78"/>
    <mergeCell ref="D79:E79"/>
    <mergeCell ref="D80:E80"/>
    <mergeCell ref="D81:E81"/>
    <mergeCell ref="D82:E82"/>
    <mergeCell ref="D71:E71"/>
    <mergeCell ref="D72:E72"/>
    <mergeCell ref="D73:E73"/>
    <mergeCell ref="D74:E74"/>
    <mergeCell ref="D75:E75"/>
    <mergeCell ref="D76:E76"/>
    <mergeCell ref="D101:E101"/>
    <mergeCell ref="D102:E102"/>
    <mergeCell ref="D103:E103"/>
    <mergeCell ref="D104:E104"/>
    <mergeCell ref="D105:E105"/>
    <mergeCell ref="D106:E106"/>
    <mergeCell ref="D95:E95"/>
    <mergeCell ref="D96:E96"/>
    <mergeCell ref="D97:E97"/>
    <mergeCell ref="D98:E98"/>
    <mergeCell ref="D99:E99"/>
    <mergeCell ref="D100:E100"/>
    <mergeCell ref="D89:E89"/>
    <mergeCell ref="D90:E90"/>
    <mergeCell ref="D91:E91"/>
    <mergeCell ref="D92:E92"/>
    <mergeCell ref="D93:E93"/>
    <mergeCell ref="D94:E94"/>
    <mergeCell ref="D119:E119"/>
    <mergeCell ref="D120:E120"/>
    <mergeCell ref="D121:E121"/>
    <mergeCell ref="D122:E122"/>
    <mergeCell ref="D123:E123"/>
    <mergeCell ref="D124:E124"/>
    <mergeCell ref="D113:E113"/>
    <mergeCell ref="D114:E114"/>
    <mergeCell ref="D115:E115"/>
    <mergeCell ref="D116:E116"/>
    <mergeCell ref="D117:E117"/>
    <mergeCell ref="D118:E118"/>
    <mergeCell ref="D107:E107"/>
    <mergeCell ref="D108:E108"/>
    <mergeCell ref="D109:E109"/>
    <mergeCell ref="D110:E110"/>
    <mergeCell ref="D111:E111"/>
    <mergeCell ref="D112:E112"/>
    <mergeCell ref="D137:E137"/>
    <mergeCell ref="D138:E138"/>
    <mergeCell ref="D139:E139"/>
    <mergeCell ref="D140:E140"/>
    <mergeCell ref="D141:E141"/>
    <mergeCell ref="D142:E142"/>
    <mergeCell ref="D131:E131"/>
    <mergeCell ref="D132:E132"/>
    <mergeCell ref="D133:E133"/>
    <mergeCell ref="D134:E134"/>
    <mergeCell ref="D135:E135"/>
    <mergeCell ref="D136:E136"/>
    <mergeCell ref="D125:E125"/>
    <mergeCell ref="D126:E126"/>
    <mergeCell ref="D127:E127"/>
    <mergeCell ref="D128:E128"/>
    <mergeCell ref="D129:E129"/>
    <mergeCell ref="D130:E130"/>
    <mergeCell ref="D155:E155"/>
    <mergeCell ref="D156:E156"/>
    <mergeCell ref="D157:E157"/>
    <mergeCell ref="D158:E158"/>
    <mergeCell ref="D159:E159"/>
    <mergeCell ref="D160:E160"/>
    <mergeCell ref="D149:E149"/>
    <mergeCell ref="D150:E150"/>
    <mergeCell ref="D151:E151"/>
    <mergeCell ref="D152:E152"/>
    <mergeCell ref="D153:E153"/>
    <mergeCell ref="D154:E154"/>
    <mergeCell ref="D143:E143"/>
    <mergeCell ref="D144:E144"/>
    <mergeCell ref="D145:E145"/>
    <mergeCell ref="D146:E146"/>
    <mergeCell ref="D147:E147"/>
    <mergeCell ref="D148:E148"/>
    <mergeCell ref="D173:E173"/>
    <mergeCell ref="D174:E174"/>
    <mergeCell ref="D175:E175"/>
    <mergeCell ref="D176:E176"/>
    <mergeCell ref="D177:E177"/>
    <mergeCell ref="D178:E178"/>
    <mergeCell ref="D167:E167"/>
    <mergeCell ref="D168:E168"/>
    <mergeCell ref="D169:E169"/>
    <mergeCell ref="D170:E170"/>
    <mergeCell ref="D171:E171"/>
    <mergeCell ref="D172:E172"/>
    <mergeCell ref="D161:E161"/>
    <mergeCell ref="D162:E162"/>
    <mergeCell ref="D163:E163"/>
    <mergeCell ref="D164:E164"/>
    <mergeCell ref="D165:E165"/>
    <mergeCell ref="D166:E166"/>
    <mergeCell ref="D191:E191"/>
    <mergeCell ref="D192:E192"/>
    <mergeCell ref="D193:E193"/>
    <mergeCell ref="D194:E194"/>
    <mergeCell ref="D195:E195"/>
    <mergeCell ref="D196:E196"/>
    <mergeCell ref="D185:E185"/>
    <mergeCell ref="D186:E186"/>
    <mergeCell ref="D187:E187"/>
    <mergeCell ref="D188:E188"/>
    <mergeCell ref="D189:E189"/>
    <mergeCell ref="D190:E190"/>
    <mergeCell ref="D179:E179"/>
    <mergeCell ref="D180:E180"/>
    <mergeCell ref="D181:E181"/>
    <mergeCell ref="D182:E182"/>
    <mergeCell ref="D183:E183"/>
    <mergeCell ref="D184:E184"/>
    <mergeCell ref="D209:E209"/>
    <mergeCell ref="D210:E210"/>
    <mergeCell ref="D211:E211"/>
    <mergeCell ref="D212:E212"/>
    <mergeCell ref="D213:E213"/>
    <mergeCell ref="D214:E214"/>
    <mergeCell ref="D203:E203"/>
    <mergeCell ref="D204:E204"/>
    <mergeCell ref="D205:E205"/>
    <mergeCell ref="D206:E206"/>
    <mergeCell ref="D207:E207"/>
    <mergeCell ref="D208:E208"/>
    <mergeCell ref="D197:E197"/>
    <mergeCell ref="D198:E198"/>
    <mergeCell ref="D199:E199"/>
    <mergeCell ref="D200:E200"/>
    <mergeCell ref="D201:E201"/>
    <mergeCell ref="D202:E202"/>
    <mergeCell ref="D227:E227"/>
    <mergeCell ref="D228:E228"/>
    <mergeCell ref="D229:E229"/>
    <mergeCell ref="D230:E230"/>
    <mergeCell ref="D231:E231"/>
    <mergeCell ref="D232:E232"/>
    <mergeCell ref="D221:E221"/>
    <mergeCell ref="D222:E222"/>
    <mergeCell ref="D223:E223"/>
    <mergeCell ref="D224:E224"/>
    <mergeCell ref="D225:E225"/>
    <mergeCell ref="D226:E226"/>
    <mergeCell ref="D215:E215"/>
    <mergeCell ref="D216:E216"/>
    <mergeCell ref="D217:E217"/>
    <mergeCell ref="D218:E218"/>
    <mergeCell ref="D219:E219"/>
    <mergeCell ref="D220:E220"/>
    <mergeCell ref="D245:E245"/>
    <mergeCell ref="D246:E246"/>
    <mergeCell ref="D247:E247"/>
    <mergeCell ref="D248:E248"/>
    <mergeCell ref="D249:E249"/>
    <mergeCell ref="D250:E250"/>
    <mergeCell ref="D239:E239"/>
    <mergeCell ref="D240:E240"/>
    <mergeCell ref="D241:E241"/>
    <mergeCell ref="D242:E242"/>
    <mergeCell ref="D243:E243"/>
    <mergeCell ref="D244:E244"/>
    <mergeCell ref="D233:E233"/>
    <mergeCell ref="D234:E234"/>
    <mergeCell ref="D235:E235"/>
    <mergeCell ref="D236:E236"/>
    <mergeCell ref="D237:E237"/>
    <mergeCell ref="D238:E238"/>
    <mergeCell ref="D263:E263"/>
    <mergeCell ref="D264:E264"/>
    <mergeCell ref="D265:E265"/>
    <mergeCell ref="D266:E266"/>
    <mergeCell ref="D267:E267"/>
    <mergeCell ref="D268:E268"/>
    <mergeCell ref="D257:E257"/>
    <mergeCell ref="D258:E258"/>
    <mergeCell ref="D259:E259"/>
    <mergeCell ref="D260:E260"/>
    <mergeCell ref="D261:E261"/>
    <mergeCell ref="D262:E262"/>
    <mergeCell ref="D251:E251"/>
    <mergeCell ref="D252:E252"/>
    <mergeCell ref="D253:E253"/>
    <mergeCell ref="D254:E254"/>
    <mergeCell ref="D255:E255"/>
    <mergeCell ref="D256:E256"/>
    <mergeCell ref="D281:E281"/>
    <mergeCell ref="D282:E282"/>
    <mergeCell ref="D283:E283"/>
    <mergeCell ref="D284:E284"/>
    <mergeCell ref="D285:E285"/>
    <mergeCell ref="D286:E286"/>
    <mergeCell ref="D275:E275"/>
    <mergeCell ref="D276:E276"/>
    <mergeCell ref="D277:E277"/>
    <mergeCell ref="D278:E278"/>
    <mergeCell ref="D279:E279"/>
    <mergeCell ref="D280:E280"/>
    <mergeCell ref="D269:E269"/>
    <mergeCell ref="D270:E270"/>
    <mergeCell ref="D271:E271"/>
    <mergeCell ref="D272:E272"/>
    <mergeCell ref="D273:E273"/>
    <mergeCell ref="D274:E274"/>
    <mergeCell ref="D299:E299"/>
    <mergeCell ref="D300:E300"/>
    <mergeCell ref="D301:E301"/>
    <mergeCell ref="D302:E302"/>
    <mergeCell ref="D303:E303"/>
    <mergeCell ref="D304:E304"/>
    <mergeCell ref="D293:E293"/>
    <mergeCell ref="D294:E294"/>
    <mergeCell ref="D295:E295"/>
    <mergeCell ref="D296:E296"/>
    <mergeCell ref="D297:E297"/>
    <mergeCell ref="D298:E298"/>
    <mergeCell ref="D287:E287"/>
    <mergeCell ref="D288:E288"/>
    <mergeCell ref="D289:E289"/>
    <mergeCell ref="D290:E290"/>
    <mergeCell ref="D291:E291"/>
    <mergeCell ref="D292:E292"/>
    <mergeCell ref="D317:E317"/>
    <mergeCell ref="D318:E318"/>
    <mergeCell ref="D319:E319"/>
    <mergeCell ref="D320:E320"/>
    <mergeCell ref="D321:E321"/>
    <mergeCell ref="D322:E322"/>
    <mergeCell ref="D311:E311"/>
    <mergeCell ref="D312:E312"/>
    <mergeCell ref="D313:E313"/>
    <mergeCell ref="D314:E314"/>
    <mergeCell ref="D315:E315"/>
    <mergeCell ref="D316:E316"/>
    <mergeCell ref="D305:E305"/>
    <mergeCell ref="D306:E306"/>
    <mergeCell ref="D307:E307"/>
    <mergeCell ref="D308:E308"/>
    <mergeCell ref="D309:E309"/>
    <mergeCell ref="D310:E310"/>
    <mergeCell ref="D335:E335"/>
    <mergeCell ref="D336:E336"/>
    <mergeCell ref="D337:E337"/>
    <mergeCell ref="D338:E338"/>
    <mergeCell ref="D339:E339"/>
    <mergeCell ref="D340:E340"/>
    <mergeCell ref="D329:E329"/>
    <mergeCell ref="D330:E330"/>
    <mergeCell ref="D331:E331"/>
    <mergeCell ref="D332:E332"/>
    <mergeCell ref="D333:E333"/>
    <mergeCell ref="D334:E334"/>
    <mergeCell ref="D323:E323"/>
    <mergeCell ref="D324:E324"/>
    <mergeCell ref="D325:E325"/>
    <mergeCell ref="D326:E326"/>
    <mergeCell ref="D327:E327"/>
    <mergeCell ref="D328:E328"/>
    <mergeCell ref="D353:E353"/>
    <mergeCell ref="D354:E354"/>
    <mergeCell ref="D355:E355"/>
    <mergeCell ref="D356:E356"/>
    <mergeCell ref="D357:E357"/>
    <mergeCell ref="D358:E358"/>
    <mergeCell ref="D347:E347"/>
    <mergeCell ref="D348:E348"/>
    <mergeCell ref="D349:E349"/>
    <mergeCell ref="D350:E350"/>
    <mergeCell ref="D351:E351"/>
    <mergeCell ref="D352:E352"/>
    <mergeCell ref="D341:E341"/>
    <mergeCell ref="D342:E342"/>
    <mergeCell ref="D343:E343"/>
    <mergeCell ref="D344:E344"/>
    <mergeCell ref="D345:E345"/>
    <mergeCell ref="D346:E346"/>
    <mergeCell ref="D371:E371"/>
    <mergeCell ref="D372:E372"/>
    <mergeCell ref="D373:E373"/>
    <mergeCell ref="D374:E374"/>
    <mergeCell ref="D375:E375"/>
    <mergeCell ref="D376:E376"/>
    <mergeCell ref="D365:E365"/>
    <mergeCell ref="D366:E366"/>
    <mergeCell ref="D367:E367"/>
    <mergeCell ref="D368:E368"/>
    <mergeCell ref="D369:E369"/>
    <mergeCell ref="D370:E370"/>
    <mergeCell ref="D359:E359"/>
    <mergeCell ref="D360:E360"/>
    <mergeCell ref="D361:E361"/>
    <mergeCell ref="D362:E362"/>
    <mergeCell ref="D363:E363"/>
    <mergeCell ref="D364:E364"/>
    <mergeCell ref="D389:E389"/>
    <mergeCell ref="D390:E390"/>
    <mergeCell ref="D391:E391"/>
    <mergeCell ref="D392:E392"/>
    <mergeCell ref="D393:E393"/>
    <mergeCell ref="D394:E394"/>
    <mergeCell ref="D383:E383"/>
    <mergeCell ref="D384:E384"/>
    <mergeCell ref="D385:E385"/>
    <mergeCell ref="D386:E386"/>
    <mergeCell ref="D387:E387"/>
    <mergeCell ref="D388:E388"/>
    <mergeCell ref="D377:E377"/>
    <mergeCell ref="D378:E378"/>
    <mergeCell ref="D379:E379"/>
    <mergeCell ref="D380:E380"/>
    <mergeCell ref="D381:E381"/>
    <mergeCell ref="D382:E382"/>
    <mergeCell ref="D407:E407"/>
    <mergeCell ref="D408:E408"/>
    <mergeCell ref="D409:E409"/>
    <mergeCell ref="D410:E410"/>
    <mergeCell ref="D411:E411"/>
    <mergeCell ref="D412:E412"/>
    <mergeCell ref="D401:E401"/>
    <mergeCell ref="D402:E402"/>
    <mergeCell ref="D403:E403"/>
    <mergeCell ref="D404:E404"/>
    <mergeCell ref="D405:E405"/>
    <mergeCell ref="D406:E406"/>
    <mergeCell ref="D395:E395"/>
    <mergeCell ref="D396:E396"/>
    <mergeCell ref="D397:E397"/>
    <mergeCell ref="D398:E398"/>
    <mergeCell ref="D399:E399"/>
    <mergeCell ref="D400:E400"/>
    <mergeCell ref="D425:E425"/>
    <mergeCell ref="D426:E426"/>
    <mergeCell ref="D427:E427"/>
    <mergeCell ref="D428:E428"/>
    <mergeCell ref="D429:E429"/>
    <mergeCell ref="D430:E430"/>
    <mergeCell ref="D419:E419"/>
    <mergeCell ref="D420:E420"/>
    <mergeCell ref="D421:E421"/>
    <mergeCell ref="D422:E422"/>
    <mergeCell ref="D423:E423"/>
    <mergeCell ref="D424:E424"/>
    <mergeCell ref="D413:E413"/>
    <mergeCell ref="D414:E414"/>
    <mergeCell ref="D415:E415"/>
    <mergeCell ref="D416:E416"/>
    <mergeCell ref="D417:E417"/>
    <mergeCell ref="D418:E418"/>
    <mergeCell ref="D443:E443"/>
    <mergeCell ref="D444:E444"/>
    <mergeCell ref="D445:E445"/>
    <mergeCell ref="D446:E446"/>
    <mergeCell ref="D447:E447"/>
    <mergeCell ref="D448:E448"/>
    <mergeCell ref="D437:E437"/>
    <mergeCell ref="D438:E438"/>
    <mergeCell ref="D439:E439"/>
    <mergeCell ref="D440:E440"/>
    <mergeCell ref="D441:E441"/>
    <mergeCell ref="D442:E442"/>
    <mergeCell ref="D431:E431"/>
    <mergeCell ref="D432:E432"/>
    <mergeCell ref="D433:E433"/>
    <mergeCell ref="D434:E434"/>
    <mergeCell ref="D435:E435"/>
    <mergeCell ref="D436:E436"/>
    <mergeCell ref="D461:E461"/>
    <mergeCell ref="D462:E462"/>
    <mergeCell ref="D463:E463"/>
    <mergeCell ref="D464:E464"/>
    <mergeCell ref="D465:E465"/>
    <mergeCell ref="D466:E466"/>
    <mergeCell ref="D455:E455"/>
    <mergeCell ref="D456:E456"/>
    <mergeCell ref="D457:E457"/>
    <mergeCell ref="D458:E458"/>
    <mergeCell ref="D459:E459"/>
    <mergeCell ref="D460:E460"/>
    <mergeCell ref="D449:E449"/>
    <mergeCell ref="D450:E450"/>
    <mergeCell ref="D451:E451"/>
    <mergeCell ref="D452:E452"/>
    <mergeCell ref="D453:E453"/>
    <mergeCell ref="D454:E454"/>
    <mergeCell ref="D479:E479"/>
    <mergeCell ref="D480:E480"/>
    <mergeCell ref="D481:E481"/>
    <mergeCell ref="D482:E482"/>
    <mergeCell ref="D483:E483"/>
    <mergeCell ref="D484:E484"/>
    <mergeCell ref="D473:E473"/>
    <mergeCell ref="D474:E474"/>
    <mergeCell ref="D475:E475"/>
    <mergeCell ref="D476:E476"/>
    <mergeCell ref="D477:E477"/>
    <mergeCell ref="D478:E478"/>
    <mergeCell ref="D467:E467"/>
    <mergeCell ref="D468:E468"/>
    <mergeCell ref="D469:E469"/>
    <mergeCell ref="D470:E470"/>
    <mergeCell ref="D471:E471"/>
    <mergeCell ref="D472:E472"/>
    <mergeCell ref="D497:E497"/>
    <mergeCell ref="D498:E498"/>
    <mergeCell ref="D499:E499"/>
    <mergeCell ref="D500:E500"/>
    <mergeCell ref="D501:E501"/>
    <mergeCell ref="D502:E502"/>
    <mergeCell ref="D491:E491"/>
    <mergeCell ref="D492:E492"/>
    <mergeCell ref="D493:E493"/>
    <mergeCell ref="D494:E494"/>
    <mergeCell ref="D495:E495"/>
    <mergeCell ref="D496:E496"/>
    <mergeCell ref="D485:E485"/>
    <mergeCell ref="D486:E486"/>
    <mergeCell ref="D487:E487"/>
    <mergeCell ref="D488:E488"/>
    <mergeCell ref="D489:E489"/>
    <mergeCell ref="D490:E490"/>
    <mergeCell ref="D515:E515"/>
    <mergeCell ref="D516:E516"/>
    <mergeCell ref="D517:E517"/>
    <mergeCell ref="D518:E518"/>
    <mergeCell ref="D519:E519"/>
    <mergeCell ref="D520:E520"/>
    <mergeCell ref="D509:E509"/>
    <mergeCell ref="D510:E510"/>
    <mergeCell ref="D511:E511"/>
    <mergeCell ref="D512:E512"/>
    <mergeCell ref="D513:E513"/>
    <mergeCell ref="D514:E514"/>
    <mergeCell ref="D503:E503"/>
    <mergeCell ref="D504:E504"/>
    <mergeCell ref="D505:E505"/>
    <mergeCell ref="D506:E506"/>
    <mergeCell ref="D507:E507"/>
    <mergeCell ref="D508:E508"/>
    <mergeCell ref="D533:E533"/>
    <mergeCell ref="D534:E534"/>
    <mergeCell ref="D535:E535"/>
    <mergeCell ref="D536:E536"/>
    <mergeCell ref="D537:E537"/>
    <mergeCell ref="D538:E538"/>
    <mergeCell ref="D527:E527"/>
    <mergeCell ref="D528:E528"/>
    <mergeCell ref="D529:E529"/>
    <mergeCell ref="D530:E530"/>
    <mergeCell ref="D531:E531"/>
    <mergeCell ref="D532:E532"/>
    <mergeCell ref="D521:E521"/>
    <mergeCell ref="D522:E522"/>
    <mergeCell ref="D523:E523"/>
    <mergeCell ref="D524:E524"/>
    <mergeCell ref="D525:E525"/>
    <mergeCell ref="D526:E526"/>
    <mergeCell ref="D551:E551"/>
    <mergeCell ref="D552:E552"/>
    <mergeCell ref="D553:E553"/>
    <mergeCell ref="D554:E554"/>
    <mergeCell ref="D555:E555"/>
    <mergeCell ref="D556:E556"/>
    <mergeCell ref="D545:E545"/>
    <mergeCell ref="D546:E546"/>
    <mergeCell ref="D547:E547"/>
    <mergeCell ref="D548:E548"/>
    <mergeCell ref="D549:E549"/>
    <mergeCell ref="D550:E550"/>
    <mergeCell ref="D539:E539"/>
    <mergeCell ref="D540:E540"/>
    <mergeCell ref="D541:E541"/>
    <mergeCell ref="D542:E542"/>
    <mergeCell ref="D543:E543"/>
    <mergeCell ref="D544:E544"/>
    <mergeCell ref="D569:E569"/>
    <mergeCell ref="D570:E570"/>
    <mergeCell ref="D571:E571"/>
    <mergeCell ref="D572:E572"/>
    <mergeCell ref="D573:E573"/>
    <mergeCell ref="D574:E574"/>
    <mergeCell ref="D563:E563"/>
    <mergeCell ref="D564:E564"/>
    <mergeCell ref="D565:E565"/>
    <mergeCell ref="D566:E566"/>
    <mergeCell ref="D567:E567"/>
    <mergeCell ref="D568:E568"/>
    <mergeCell ref="D557:E557"/>
    <mergeCell ref="D558:E558"/>
    <mergeCell ref="D559:E559"/>
    <mergeCell ref="D560:E560"/>
    <mergeCell ref="D561:E561"/>
    <mergeCell ref="D562:E562"/>
    <mergeCell ref="D587:E587"/>
    <mergeCell ref="D588:E588"/>
    <mergeCell ref="D589:E589"/>
    <mergeCell ref="D590:E590"/>
    <mergeCell ref="D591:E591"/>
    <mergeCell ref="D592:E592"/>
    <mergeCell ref="D581:E581"/>
    <mergeCell ref="D582:E582"/>
    <mergeCell ref="D583:E583"/>
    <mergeCell ref="D584:E584"/>
    <mergeCell ref="D585:E585"/>
    <mergeCell ref="D586:E586"/>
    <mergeCell ref="D575:E575"/>
    <mergeCell ref="D576:E576"/>
    <mergeCell ref="D577:E577"/>
    <mergeCell ref="D578:E578"/>
    <mergeCell ref="D579:E579"/>
    <mergeCell ref="D580:E580"/>
    <mergeCell ref="D605:E605"/>
    <mergeCell ref="D606:E606"/>
    <mergeCell ref="D607:E607"/>
    <mergeCell ref="D608:E608"/>
    <mergeCell ref="D609:E609"/>
    <mergeCell ref="D610:E610"/>
    <mergeCell ref="D599:E599"/>
    <mergeCell ref="D600:E600"/>
    <mergeCell ref="D601:E601"/>
    <mergeCell ref="D602:E602"/>
    <mergeCell ref="D603:E603"/>
    <mergeCell ref="D604:E604"/>
    <mergeCell ref="D593:E593"/>
    <mergeCell ref="D594:E594"/>
    <mergeCell ref="D595:E595"/>
    <mergeCell ref="D596:E596"/>
    <mergeCell ref="D597:E597"/>
    <mergeCell ref="D598:E598"/>
    <mergeCell ref="D623:E623"/>
    <mergeCell ref="D624:E624"/>
    <mergeCell ref="D625:E625"/>
    <mergeCell ref="D626:E626"/>
    <mergeCell ref="D627:E627"/>
    <mergeCell ref="D628:E628"/>
    <mergeCell ref="D617:E617"/>
    <mergeCell ref="D618:E618"/>
    <mergeCell ref="D619:E619"/>
    <mergeCell ref="D620:E620"/>
    <mergeCell ref="D621:E621"/>
    <mergeCell ref="D622:E622"/>
    <mergeCell ref="D611:E611"/>
    <mergeCell ref="D612:E612"/>
    <mergeCell ref="D613:E613"/>
    <mergeCell ref="D614:E614"/>
    <mergeCell ref="D615:E615"/>
    <mergeCell ref="D616:E616"/>
    <mergeCell ref="D641:E641"/>
    <mergeCell ref="D642:E642"/>
    <mergeCell ref="D643:E643"/>
    <mergeCell ref="D644:E644"/>
    <mergeCell ref="D645:E645"/>
    <mergeCell ref="D646:E646"/>
    <mergeCell ref="D635:E635"/>
    <mergeCell ref="D636:E636"/>
    <mergeCell ref="D637:E637"/>
    <mergeCell ref="D638:E638"/>
    <mergeCell ref="D639:E639"/>
    <mergeCell ref="D640:E640"/>
    <mergeCell ref="D629:E629"/>
    <mergeCell ref="D630:E630"/>
    <mergeCell ref="D631:E631"/>
    <mergeCell ref="D632:E632"/>
    <mergeCell ref="D633:E633"/>
    <mergeCell ref="D634:E634"/>
    <mergeCell ref="D659:E659"/>
    <mergeCell ref="D660:E660"/>
    <mergeCell ref="D661:E661"/>
    <mergeCell ref="D662:E662"/>
    <mergeCell ref="D663:E663"/>
    <mergeCell ref="D664:E664"/>
    <mergeCell ref="D653:E653"/>
    <mergeCell ref="D654:E654"/>
    <mergeCell ref="D655:E655"/>
    <mergeCell ref="D656:E656"/>
    <mergeCell ref="D657:E657"/>
    <mergeCell ref="D658:E658"/>
    <mergeCell ref="D647:E647"/>
    <mergeCell ref="D648:E648"/>
    <mergeCell ref="D649:E649"/>
    <mergeCell ref="D650:E650"/>
    <mergeCell ref="D651:E651"/>
    <mergeCell ref="D652:E652"/>
    <mergeCell ref="D677:E677"/>
    <mergeCell ref="D678:E678"/>
    <mergeCell ref="D679:E679"/>
    <mergeCell ref="D680:E680"/>
    <mergeCell ref="D681:E681"/>
    <mergeCell ref="D682:E682"/>
    <mergeCell ref="D671:E671"/>
    <mergeCell ref="D672:E672"/>
    <mergeCell ref="D673:E673"/>
    <mergeCell ref="D674:E674"/>
    <mergeCell ref="D675:E675"/>
    <mergeCell ref="D676:E676"/>
    <mergeCell ref="D665:E665"/>
    <mergeCell ref="D666:E666"/>
    <mergeCell ref="D667:E667"/>
    <mergeCell ref="D668:E668"/>
    <mergeCell ref="D669:E669"/>
    <mergeCell ref="D670:E670"/>
    <mergeCell ref="D695:E695"/>
    <mergeCell ref="D696:E696"/>
    <mergeCell ref="D697:E697"/>
    <mergeCell ref="D698:E698"/>
    <mergeCell ref="D699:E699"/>
    <mergeCell ref="D700:E700"/>
    <mergeCell ref="D689:E689"/>
    <mergeCell ref="D690:E690"/>
    <mergeCell ref="D691:E691"/>
    <mergeCell ref="D692:E692"/>
    <mergeCell ref="D693:E693"/>
    <mergeCell ref="D694:E694"/>
    <mergeCell ref="D683:E683"/>
    <mergeCell ref="D684:E684"/>
    <mergeCell ref="D685:E685"/>
    <mergeCell ref="D686:E686"/>
    <mergeCell ref="D687:E687"/>
    <mergeCell ref="D688:E688"/>
    <mergeCell ref="D713:E713"/>
    <mergeCell ref="D714:E714"/>
    <mergeCell ref="D715:E715"/>
    <mergeCell ref="D716:E716"/>
    <mergeCell ref="D717:E717"/>
    <mergeCell ref="D718:E718"/>
    <mergeCell ref="D707:E707"/>
    <mergeCell ref="D708:E708"/>
    <mergeCell ref="D709:E709"/>
    <mergeCell ref="D710:E710"/>
    <mergeCell ref="D711:E711"/>
    <mergeCell ref="D712:E712"/>
    <mergeCell ref="D701:E701"/>
    <mergeCell ref="D702:E702"/>
    <mergeCell ref="D703:E703"/>
    <mergeCell ref="D704:E704"/>
    <mergeCell ref="D705:E705"/>
    <mergeCell ref="D706:E706"/>
    <mergeCell ref="D731:E731"/>
    <mergeCell ref="D732:E732"/>
    <mergeCell ref="D733:E733"/>
    <mergeCell ref="D734:E734"/>
    <mergeCell ref="D735:E735"/>
    <mergeCell ref="D736:E736"/>
    <mergeCell ref="D725:E725"/>
    <mergeCell ref="D726:E726"/>
    <mergeCell ref="D727:E727"/>
    <mergeCell ref="D728:E728"/>
    <mergeCell ref="D729:E729"/>
    <mergeCell ref="D730:E730"/>
    <mergeCell ref="D719:E719"/>
    <mergeCell ref="D720:E720"/>
    <mergeCell ref="D721:E721"/>
    <mergeCell ref="D722:E722"/>
    <mergeCell ref="D723:E723"/>
    <mergeCell ref="D724:E724"/>
    <mergeCell ref="D749:E749"/>
    <mergeCell ref="D750:E750"/>
    <mergeCell ref="D751:E751"/>
    <mergeCell ref="D752:E752"/>
    <mergeCell ref="D753:E753"/>
    <mergeCell ref="D743:E743"/>
    <mergeCell ref="D744:E744"/>
    <mergeCell ref="D745:E745"/>
    <mergeCell ref="D746:E746"/>
    <mergeCell ref="D747:E747"/>
    <mergeCell ref="D748:E748"/>
    <mergeCell ref="D737:E737"/>
    <mergeCell ref="D738:E738"/>
    <mergeCell ref="D739:E739"/>
    <mergeCell ref="D740:E740"/>
    <mergeCell ref="D741:E741"/>
    <mergeCell ref="D742:E742"/>
  </mergeCells>
  <pageMargins left="0.7" right="0.7" top="0.75" bottom="0.75" header="0.3" footer="0.3"/>
  <pageSetup orientation="landscape" r:id="rId1"/>
  <ignoredErrors>
    <ignoredError sqref="A12:E1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7EEF6-1332-4924-AE5B-87267F5C1D70}">
  <sheetPr codeName="Sheet5">
    <tabColor theme="8" tint="0.39997558519241921"/>
    <pageSetUpPr fitToPage="1"/>
  </sheetPr>
  <dimension ref="A1:P800"/>
  <sheetViews>
    <sheetView zoomScaleNormal="100" workbookViewId="0">
      <selection activeCell="B15" sqref="B15"/>
    </sheetView>
  </sheetViews>
  <sheetFormatPr defaultColWidth="0" defaultRowHeight="15"/>
  <cols>
    <col min="1" max="1" width="38.140625" style="125" customWidth="1"/>
    <col min="2" max="2" width="23.140625" style="125" customWidth="1"/>
    <col min="3" max="3" width="22.7109375" style="125" customWidth="1"/>
    <col min="4" max="5" width="19" style="125" customWidth="1"/>
    <col min="6" max="6" width="11.85546875" style="125" bestFit="1" customWidth="1"/>
    <col min="7" max="7" width="9.140625" style="125" customWidth="1"/>
    <col min="8" max="11" width="18.28515625" style="125" customWidth="1"/>
    <col min="12" max="12" width="9.140625" style="125" customWidth="1"/>
    <col min="13" max="13" width="20.85546875" style="125" customWidth="1"/>
    <col min="14" max="16" width="9.140625" style="125" customWidth="1"/>
    <col min="17" max="16384" width="9.140625" style="125" hidden="1"/>
  </cols>
  <sheetData>
    <row r="1" spans="1:14" ht="15.75" thickBot="1">
      <c r="A1" s="117" t="s">
        <v>61</v>
      </c>
      <c r="B1" s="1164">
        <f>'Budget Summary'!A9</f>
        <v>0</v>
      </c>
      <c r="C1" s="1165"/>
      <c r="D1" s="118" t="s">
        <v>594</v>
      </c>
      <c r="E1" s="140">
        <f>'Budget Summary'!G9</f>
        <v>0</v>
      </c>
    </row>
    <row r="2" spans="1:14" ht="16.5" thickBot="1">
      <c r="A2" s="1166" t="s">
        <v>786</v>
      </c>
      <c r="B2" s="1167"/>
      <c r="C2" s="1167"/>
      <c r="D2" s="1168"/>
      <c r="E2" s="1169"/>
      <c r="F2" s="498"/>
      <c r="G2" s="498"/>
    </row>
    <row r="3" spans="1:14" ht="61.15" customHeight="1" thickBot="1">
      <c r="A3" s="1170" t="s">
        <v>876</v>
      </c>
      <c r="B3" s="1171"/>
      <c r="C3" s="1171"/>
      <c r="D3" s="1171"/>
      <c r="E3" s="1172"/>
      <c r="F3" s="498"/>
      <c r="G3" s="498"/>
    </row>
    <row r="4" spans="1:14" ht="15.75" thickBot="1">
      <c r="A4" s="120"/>
      <c r="B4" s="316"/>
      <c r="C4" s="316"/>
      <c r="D4" s="316"/>
      <c r="E4" s="553"/>
      <c r="F4" s="498"/>
      <c r="G4" s="498"/>
    </row>
    <row r="5" spans="1:14" ht="15.75" thickBot="1">
      <c r="A5" s="127"/>
      <c r="B5" s="124"/>
      <c r="C5" s="124"/>
      <c r="D5" s="124"/>
      <c r="E5" s="499"/>
      <c r="F5" s="498"/>
      <c r="G5" s="498"/>
      <c r="H5" s="554" t="s">
        <v>787</v>
      </c>
      <c r="I5" s="121"/>
      <c r="J5" s="121"/>
      <c r="K5" s="121"/>
      <c r="L5" s="121"/>
      <c r="M5" s="121"/>
      <c r="N5" s="122"/>
    </row>
    <row r="6" spans="1:14" ht="15.75" thickBot="1">
      <c r="A6" s="127"/>
      <c r="B6" s="1153" t="s">
        <v>580</v>
      </c>
      <c r="C6" s="1176"/>
      <c r="D6" s="1176"/>
      <c r="E6" s="1154"/>
      <c r="F6" s="498"/>
      <c r="G6" s="498"/>
      <c r="H6" s="188" t="s">
        <v>110</v>
      </c>
      <c r="N6" s="126"/>
    </row>
    <row r="7" spans="1:14" ht="15.75" thickBot="1">
      <c r="A7" s="127"/>
      <c r="B7" s="1139" t="s">
        <v>875</v>
      </c>
      <c r="C7" s="1175"/>
      <c r="D7" s="1139" t="s">
        <v>581</v>
      </c>
      <c r="E7" s="1175"/>
      <c r="F7" s="498"/>
      <c r="G7" s="498"/>
      <c r="H7" s="384">
        <v>1</v>
      </c>
      <c r="I7" s="396" t="s">
        <v>871</v>
      </c>
      <c r="J7" s="396"/>
      <c r="K7" s="396"/>
      <c r="L7" s="396"/>
      <c r="M7" s="396"/>
      <c r="N7" s="397"/>
    </row>
    <row r="8" spans="1:14" ht="45.75" thickBot="1">
      <c r="A8" s="127"/>
      <c r="B8" s="555" t="s">
        <v>582</v>
      </c>
      <c r="C8" s="555" t="s">
        <v>583</v>
      </c>
      <c r="D8" s="555" t="s">
        <v>582</v>
      </c>
      <c r="E8" s="749" t="s">
        <v>583</v>
      </c>
      <c r="F8" s="498"/>
      <c r="G8" s="498"/>
      <c r="H8" s="556">
        <v>2</v>
      </c>
      <c r="I8" s="1156" t="s">
        <v>883</v>
      </c>
      <c r="J8" s="1157"/>
      <c r="K8" s="1157"/>
      <c r="L8" s="1157"/>
      <c r="M8" s="1157"/>
      <c r="N8" s="1158"/>
    </row>
    <row r="9" spans="1:14" ht="15" customHeight="1" thickBot="1">
      <c r="A9" s="127"/>
      <c r="B9" s="557">
        <f>SUM(B15:B1653)</f>
        <v>0</v>
      </c>
      <c r="C9" s="558">
        <f>SUM(C15:C1653)</f>
        <v>0</v>
      </c>
      <c r="D9" s="558">
        <f>SUM(D15:D1653)</f>
        <v>0</v>
      </c>
      <c r="E9" s="559">
        <f>ROUND(SUM(E15:E1653),2)</f>
        <v>0</v>
      </c>
      <c r="F9" s="498"/>
      <c r="G9" s="498"/>
      <c r="H9" s="556">
        <v>3</v>
      </c>
      <c r="I9" s="1159" t="s">
        <v>869</v>
      </c>
      <c r="J9" s="1073"/>
      <c r="K9" s="1073"/>
      <c r="L9" s="1073"/>
      <c r="M9" s="1073"/>
      <c r="N9" s="1131"/>
    </row>
    <row r="10" spans="1:14">
      <c r="A10" s="127"/>
      <c r="B10" s="124"/>
      <c r="C10" s="124"/>
      <c r="D10" s="124"/>
      <c r="E10" s="499"/>
      <c r="F10" s="498"/>
      <c r="G10" s="498"/>
      <c r="H10" s="123"/>
      <c r="I10" s="1073"/>
      <c r="J10" s="1073"/>
      <c r="K10" s="1073"/>
      <c r="L10" s="1073"/>
      <c r="M10" s="1073"/>
      <c r="N10" s="1131"/>
    </row>
    <row r="11" spans="1:14" ht="15" customHeight="1" thickBot="1">
      <c r="A11" s="695" t="s">
        <v>785</v>
      </c>
      <c r="B11" s="134"/>
      <c r="C11" s="134"/>
      <c r="D11" s="134"/>
      <c r="E11" s="560"/>
      <c r="F11" s="742"/>
      <c r="G11" s="498"/>
      <c r="H11" s="133"/>
      <c r="I11" s="72"/>
      <c r="J11" s="72"/>
      <c r="K11" s="72"/>
      <c r="L11" s="72"/>
      <c r="M11" s="72"/>
      <c r="N11" s="246"/>
    </row>
    <row r="12" spans="1:14" ht="15.75" thickBot="1">
      <c r="A12" s="561" t="s">
        <v>584</v>
      </c>
      <c r="B12" s="1161" t="s">
        <v>585</v>
      </c>
      <c r="C12" s="1162"/>
      <c r="D12" s="1161" t="s">
        <v>586</v>
      </c>
      <c r="E12" s="1163"/>
      <c r="F12" s="498"/>
      <c r="G12" s="498"/>
    </row>
    <row r="13" spans="1:14" ht="15.75" thickBot="1">
      <c r="A13" s="1173" t="s">
        <v>587</v>
      </c>
      <c r="B13" s="1139" t="s">
        <v>875</v>
      </c>
      <c r="C13" s="1175"/>
      <c r="D13" s="1139" t="s">
        <v>581</v>
      </c>
      <c r="E13" s="1175"/>
      <c r="F13" s="498"/>
      <c r="G13" s="498"/>
    </row>
    <row r="14" spans="1:14" ht="43.9" customHeight="1" thickBot="1">
      <c r="A14" s="1174"/>
      <c r="B14" s="562" t="s">
        <v>582</v>
      </c>
      <c r="C14" s="562" t="s">
        <v>583</v>
      </c>
      <c r="D14" s="562" t="s">
        <v>582</v>
      </c>
      <c r="E14" s="562" t="s">
        <v>583</v>
      </c>
      <c r="F14" s="955" t="str">
        <f>IF(E9=('B - Center Reimb (Required)'!F13+'B - Center Reimb (Required)'!F17),"J","L")</f>
        <v>J</v>
      </c>
      <c r="G14" s="957" t="str">
        <f>IF(E9=('B - Center Reimb (Required)'!F13+'B - Center Reimb (Required)'!F17),"OK - Total Center Expenditures = Total Center Reimbursements.","NOT OK - Total Center Expenditures 
do not = Total Center Reimbursements.")</f>
        <v>OK - Total Center Expenditures = Total Center Reimbursements.</v>
      </c>
      <c r="H14" s="958"/>
      <c r="I14" s="958"/>
      <c r="J14" s="958"/>
      <c r="K14" s="958"/>
      <c r="L14" s="959"/>
    </row>
    <row r="15" spans="1:14" ht="15" customHeight="1" thickBot="1">
      <c r="A15" s="873">
        <f>+'Center 1 - Reimb (Required)'!A14</f>
        <v>0</v>
      </c>
      <c r="B15" s="875"/>
      <c r="C15" s="564"/>
      <c r="D15" s="564"/>
      <c r="E15" s="565"/>
      <c r="F15" s="956"/>
      <c r="G15" s="960"/>
      <c r="H15" s="961"/>
      <c r="I15" s="961"/>
      <c r="J15" s="961"/>
      <c r="K15" s="961"/>
      <c r="L15" s="961"/>
      <c r="M15" s="750">
        <f>+'B - Center Reimb (Required)'!F13+'B - Center Reimb (Required)'!F17-'Center 2 - Expenses (Required)'!E9</f>
        <v>0</v>
      </c>
    </row>
    <row r="16" spans="1:14">
      <c r="A16" s="874">
        <f>+'Center 1 - Reimb (Required)'!A15</f>
        <v>0</v>
      </c>
      <c r="B16" s="567"/>
      <c r="C16" s="731"/>
      <c r="D16" s="741"/>
      <c r="E16" s="569"/>
      <c r="F16" s="498"/>
      <c r="G16" s="498"/>
    </row>
    <row r="17" spans="1:7">
      <c r="A17" s="666">
        <f>+'Center 1 - Reimb (Required)'!A16</f>
        <v>0</v>
      </c>
      <c r="B17" s="567"/>
      <c r="C17" s="731"/>
      <c r="D17" s="741"/>
      <c r="E17" s="569"/>
      <c r="F17" s="498"/>
      <c r="G17" s="498"/>
    </row>
    <row r="18" spans="1:7">
      <c r="A18" s="666">
        <f>+'Center 1 - Reimb (Required)'!A17</f>
        <v>0</v>
      </c>
      <c r="B18" s="567"/>
      <c r="C18" s="731"/>
      <c r="D18" s="741"/>
      <c r="E18" s="569"/>
      <c r="F18" s="498"/>
      <c r="G18" s="498"/>
    </row>
    <row r="19" spans="1:7">
      <c r="A19" s="666">
        <f>+'Center 1 - Reimb (Required)'!A18</f>
        <v>0</v>
      </c>
      <c r="B19" s="567"/>
      <c r="C19" s="731"/>
      <c r="D19" s="741"/>
      <c r="E19" s="569"/>
      <c r="F19" s="498"/>
      <c r="G19" s="498"/>
    </row>
    <row r="20" spans="1:7">
      <c r="A20" s="666">
        <f>+'Center 1 - Reimb (Required)'!A19</f>
        <v>0</v>
      </c>
      <c r="B20" s="567"/>
      <c r="C20" s="731"/>
      <c r="D20" s="741"/>
      <c r="E20" s="569"/>
      <c r="F20" s="498"/>
      <c r="G20" s="498"/>
    </row>
    <row r="21" spans="1:7">
      <c r="A21" s="666">
        <f>+'Center 1 - Reimb (Required)'!A20</f>
        <v>0</v>
      </c>
      <c r="B21" s="567"/>
      <c r="C21" s="731"/>
      <c r="D21" s="741"/>
      <c r="E21" s="569"/>
      <c r="F21" s="498"/>
      <c r="G21" s="498"/>
    </row>
    <row r="22" spans="1:7">
      <c r="A22" s="666">
        <f>+'Center 1 - Reimb (Required)'!A21</f>
        <v>0</v>
      </c>
      <c r="B22" s="567"/>
      <c r="C22" s="731"/>
      <c r="D22" s="741"/>
      <c r="E22" s="569"/>
      <c r="F22" s="498"/>
      <c r="G22" s="498"/>
    </row>
    <row r="23" spans="1:7">
      <c r="A23" s="666">
        <f>+'Center 1 - Reimb (Required)'!A22</f>
        <v>0</v>
      </c>
      <c r="B23" s="567"/>
      <c r="C23" s="731"/>
      <c r="D23" s="741"/>
      <c r="E23" s="569"/>
      <c r="F23" s="498"/>
      <c r="G23" s="498"/>
    </row>
    <row r="24" spans="1:7">
      <c r="A24" s="666">
        <f>+'Center 1 - Reimb (Required)'!A23</f>
        <v>0</v>
      </c>
      <c r="B24" s="567"/>
      <c r="C24" s="568"/>
      <c r="D24" s="741"/>
      <c r="E24" s="569"/>
      <c r="F24" s="498"/>
      <c r="G24" s="498"/>
    </row>
    <row r="25" spans="1:7">
      <c r="A25" s="666">
        <f>+'Center 1 - Reimb (Required)'!A24</f>
        <v>0</v>
      </c>
      <c r="B25" s="567"/>
      <c r="C25" s="568"/>
      <c r="D25" s="741"/>
      <c r="E25" s="569"/>
      <c r="F25" s="498"/>
      <c r="G25" s="498"/>
    </row>
    <row r="26" spans="1:7">
      <c r="A26" s="666">
        <f>+'Center 1 - Reimb (Required)'!A25</f>
        <v>0</v>
      </c>
      <c r="B26" s="567"/>
      <c r="C26" s="568"/>
      <c r="D26" s="741"/>
      <c r="E26" s="569"/>
      <c r="F26" s="498"/>
      <c r="G26" s="498"/>
    </row>
    <row r="27" spans="1:7">
      <c r="A27" s="666">
        <f>+'Center 1 - Reimb (Required)'!A26</f>
        <v>0</v>
      </c>
      <c r="B27" s="567"/>
      <c r="C27" s="568"/>
      <c r="D27" s="741"/>
      <c r="E27" s="569"/>
      <c r="F27" s="498"/>
      <c r="G27" s="498"/>
    </row>
    <row r="28" spans="1:7">
      <c r="A28" s="666">
        <f>+'Center 1 - Reimb (Required)'!A27</f>
        <v>0</v>
      </c>
      <c r="B28" s="567"/>
      <c r="C28" s="568"/>
      <c r="D28" s="741"/>
      <c r="E28" s="569"/>
      <c r="F28" s="498"/>
      <c r="G28" s="498"/>
    </row>
    <row r="29" spans="1:7">
      <c r="A29" s="666">
        <f>+'Center 1 - Reimb (Required)'!A28</f>
        <v>0</v>
      </c>
      <c r="B29" s="567"/>
      <c r="C29" s="568"/>
      <c r="D29" s="741"/>
      <c r="E29" s="569"/>
      <c r="F29" s="498"/>
      <c r="G29" s="498"/>
    </row>
    <row r="30" spans="1:7">
      <c r="A30" s="666">
        <f>+'Center 1 - Reimb (Required)'!A29</f>
        <v>0</v>
      </c>
      <c r="B30" s="567"/>
      <c r="C30" s="568"/>
      <c r="D30" s="568"/>
      <c r="E30" s="569"/>
      <c r="F30" s="498"/>
      <c r="G30" s="498"/>
    </row>
    <row r="31" spans="1:7">
      <c r="A31" s="666">
        <f>+'Center 1 - Reimb (Required)'!A30</f>
        <v>0</v>
      </c>
      <c r="B31" s="567"/>
      <c r="C31" s="568"/>
      <c r="D31" s="568"/>
      <c r="E31" s="569"/>
      <c r="F31" s="498"/>
      <c r="G31" s="498"/>
    </row>
    <row r="32" spans="1:7">
      <c r="A32" s="666">
        <f>+'Center 1 - Reimb (Required)'!A31</f>
        <v>0</v>
      </c>
      <c r="B32" s="567"/>
      <c r="C32" s="568"/>
      <c r="D32" s="568"/>
      <c r="E32" s="569"/>
      <c r="F32" s="498"/>
      <c r="G32" s="498"/>
    </row>
    <row r="33" spans="1:7">
      <c r="A33" s="666">
        <f>+'Center 1 - Reimb (Required)'!A32</f>
        <v>0</v>
      </c>
      <c r="B33" s="567"/>
      <c r="C33" s="568"/>
      <c r="D33" s="568"/>
      <c r="E33" s="569"/>
      <c r="F33" s="498"/>
      <c r="G33" s="498"/>
    </row>
    <row r="34" spans="1:7">
      <c r="A34" s="666">
        <f>+'Center 1 - Reimb (Required)'!A33</f>
        <v>0</v>
      </c>
      <c r="B34" s="567"/>
      <c r="C34" s="568"/>
      <c r="D34" s="568"/>
      <c r="E34" s="569"/>
      <c r="F34" s="498"/>
      <c r="G34" s="498"/>
    </row>
    <row r="35" spans="1:7">
      <c r="A35" s="666">
        <f>+'Center 1 - Reimb (Required)'!A34</f>
        <v>0</v>
      </c>
      <c r="B35" s="567"/>
      <c r="C35" s="568"/>
      <c r="D35" s="568"/>
      <c r="E35" s="569"/>
      <c r="F35" s="498"/>
      <c r="G35" s="498"/>
    </row>
    <row r="36" spans="1:7">
      <c r="A36" s="666">
        <f>+'Center 1 - Reimb (Required)'!A35</f>
        <v>0</v>
      </c>
      <c r="B36" s="567"/>
      <c r="C36" s="568"/>
      <c r="D36" s="568"/>
      <c r="E36" s="569"/>
      <c r="F36" s="498"/>
      <c r="G36" s="498"/>
    </row>
    <row r="37" spans="1:7">
      <c r="A37" s="666">
        <f>+'Center 1 - Reimb (Required)'!A36</f>
        <v>0</v>
      </c>
      <c r="B37" s="567"/>
      <c r="C37" s="568"/>
      <c r="D37" s="568"/>
      <c r="E37" s="569"/>
      <c r="F37" s="498"/>
      <c r="G37" s="498"/>
    </row>
    <row r="38" spans="1:7">
      <c r="A38" s="666">
        <f>+'Center 1 - Reimb (Required)'!A37</f>
        <v>0</v>
      </c>
      <c r="B38" s="567"/>
      <c r="C38" s="568"/>
      <c r="D38" s="568"/>
      <c r="E38" s="569"/>
      <c r="F38" s="498"/>
      <c r="G38" s="498"/>
    </row>
    <row r="39" spans="1:7">
      <c r="A39" s="666">
        <f>+'Center 1 - Reimb (Required)'!A38</f>
        <v>0</v>
      </c>
      <c r="B39" s="567"/>
      <c r="C39" s="568"/>
      <c r="D39" s="568"/>
      <c r="E39" s="569"/>
      <c r="F39" s="498"/>
      <c r="G39" s="498"/>
    </row>
    <row r="40" spans="1:7">
      <c r="A40" s="666">
        <f>+'Center 1 - Reimb (Required)'!A39</f>
        <v>0</v>
      </c>
      <c r="B40" s="567"/>
      <c r="C40" s="568"/>
      <c r="D40" s="568"/>
      <c r="E40" s="569"/>
      <c r="F40" s="498"/>
      <c r="G40" s="498"/>
    </row>
    <row r="41" spans="1:7">
      <c r="A41" s="666">
        <f>+'Center 1 - Reimb (Required)'!A40</f>
        <v>0</v>
      </c>
      <c r="B41" s="567"/>
      <c r="C41" s="568"/>
      <c r="D41" s="568"/>
      <c r="E41" s="569"/>
      <c r="F41" s="498"/>
      <c r="G41" s="498"/>
    </row>
    <row r="42" spans="1:7">
      <c r="A42" s="666">
        <f>+'Center 1 - Reimb (Required)'!A41</f>
        <v>0</v>
      </c>
      <c r="B42" s="567"/>
      <c r="C42" s="568"/>
      <c r="D42" s="568"/>
      <c r="E42" s="569"/>
      <c r="F42" s="498"/>
      <c r="G42" s="498"/>
    </row>
    <row r="43" spans="1:7">
      <c r="A43" s="666">
        <f>+'Center 1 - Reimb (Required)'!A42</f>
        <v>0</v>
      </c>
      <c r="B43" s="567"/>
      <c r="C43" s="568"/>
      <c r="D43" s="568"/>
      <c r="E43" s="569"/>
      <c r="G43" s="498"/>
    </row>
    <row r="44" spans="1:7">
      <c r="A44" s="666">
        <f>+'Center 1 - Reimb (Required)'!A43</f>
        <v>0</v>
      </c>
      <c r="B44" s="567"/>
      <c r="C44" s="568"/>
      <c r="D44" s="568"/>
      <c r="E44" s="569"/>
      <c r="G44" s="498"/>
    </row>
    <row r="45" spans="1:7">
      <c r="A45" s="666">
        <f>+'Center 1 - Reimb (Required)'!A44</f>
        <v>0</v>
      </c>
      <c r="B45" s="567"/>
      <c r="C45" s="568"/>
      <c r="D45" s="568"/>
      <c r="E45" s="569"/>
    </row>
    <row r="46" spans="1:7">
      <c r="A46" s="666">
        <f>+'Center 1 - Reimb (Required)'!A45</f>
        <v>0</v>
      </c>
      <c r="B46" s="567"/>
      <c r="C46" s="568"/>
      <c r="D46" s="568"/>
      <c r="E46" s="569"/>
    </row>
    <row r="47" spans="1:7">
      <c r="A47" s="666">
        <f>+'Center 1 - Reimb (Required)'!A46</f>
        <v>0</v>
      </c>
      <c r="B47" s="567"/>
      <c r="C47" s="568"/>
      <c r="D47" s="568"/>
      <c r="E47" s="569"/>
    </row>
    <row r="48" spans="1:7">
      <c r="A48" s="666">
        <f>+'Center 1 - Reimb (Required)'!A47</f>
        <v>0</v>
      </c>
      <c r="B48" s="567"/>
      <c r="C48" s="568"/>
      <c r="D48" s="568"/>
      <c r="E48" s="569"/>
    </row>
    <row r="49" spans="1:5">
      <c r="A49" s="666">
        <f>+'Center 1 - Reimb (Required)'!A48</f>
        <v>0</v>
      </c>
      <c r="B49" s="567"/>
      <c r="C49" s="568"/>
      <c r="D49" s="568"/>
      <c r="E49" s="569"/>
    </row>
    <row r="50" spans="1:5">
      <c r="A50" s="666">
        <f>+'Center 1 - Reimb (Required)'!A49</f>
        <v>0</v>
      </c>
      <c r="B50" s="567"/>
      <c r="C50" s="568"/>
      <c r="D50" s="568"/>
      <c r="E50" s="569"/>
    </row>
    <row r="51" spans="1:5">
      <c r="A51" s="666">
        <f>+'Center 1 - Reimb (Required)'!A50</f>
        <v>0</v>
      </c>
      <c r="B51" s="567"/>
      <c r="C51" s="568"/>
      <c r="D51" s="568"/>
      <c r="E51" s="569"/>
    </row>
    <row r="52" spans="1:5">
      <c r="A52" s="666">
        <f>+'Center 1 - Reimb (Required)'!A51</f>
        <v>0</v>
      </c>
      <c r="B52" s="567"/>
      <c r="C52" s="568"/>
      <c r="D52" s="568"/>
      <c r="E52" s="569"/>
    </row>
    <row r="53" spans="1:5">
      <c r="A53" s="666">
        <f>+'Center 1 - Reimb (Required)'!A52</f>
        <v>0</v>
      </c>
      <c r="B53" s="567"/>
      <c r="C53" s="568"/>
      <c r="D53" s="568"/>
      <c r="E53" s="569"/>
    </row>
    <row r="54" spans="1:5">
      <c r="A54" s="666">
        <f>+'Center 1 - Reimb (Required)'!A53</f>
        <v>0</v>
      </c>
      <c r="B54" s="567"/>
      <c r="C54" s="568"/>
      <c r="D54" s="568"/>
      <c r="E54" s="569"/>
    </row>
    <row r="55" spans="1:5">
      <c r="A55" s="666">
        <f>+'Center 1 - Reimb (Required)'!A54</f>
        <v>0</v>
      </c>
      <c r="B55" s="567"/>
      <c r="C55" s="568"/>
      <c r="D55" s="568"/>
      <c r="E55" s="569"/>
    </row>
    <row r="56" spans="1:5">
      <c r="A56" s="666">
        <f>+'Center 1 - Reimb (Required)'!A55</f>
        <v>0</v>
      </c>
      <c r="B56" s="567"/>
      <c r="C56" s="568"/>
      <c r="D56" s="568"/>
      <c r="E56" s="569"/>
    </row>
    <row r="57" spans="1:5">
      <c r="A57" s="666">
        <f>+'Center 1 - Reimb (Required)'!A56</f>
        <v>0</v>
      </c>
      <c r="B57" s="567"/>
      <c r="C57" s="568"/>
      <c r="D57" s="568"/>
      <c r="E57" s="569"/>
    </row>
    <row r="58" spans="1:5">
      <c r="A58" s="666">
        <f>+'Center 1 - Reimb (Required)'!A57</f>
        <v>0</v>
      </c>
      <c r="B58" s="567"/>
      <c r="C58" s="568"/>
      <c r="D58" s="568"/>
      <c r="E58" s="569"/>
    </row>
    <row r="59" spans="1:5">
      <c r="A59" s="666">
        <f>+'Center 1 - Reimb (Required)'!A58</f>
        <v>0</v>
      </c>
      <c r="B59" s="567"/>
      <c r="C59" s="568"/>
      <c r="D59" s="568"/>
      <c r="E59" s="569"/>
    </row>
    <row r="60" spans="1:5">
      <c r="A60" s="666">
        <f>+'Center 1 - Reimb (Required)'!A59</f>
        <v>0</v>
      </c>
      <c r="B60" s="567"/>
      <c r="C60" s="568"/>
      <c r="D60" s="568"/>
      <c r="E60" s="569"/>
    </row>
    <row r="61" spans="1:5">
      <c r="A61" s="666">
        <f>+'Center 1 - Reimb (Required)'!A60</f>
        <v>0</v>
      </c>
      <c r="B61" s="567"/>
      <c r="C61" s="568"/>
      <c r="D61" s="568"/>
      <c r="E61" s="569"/>
    </row>
    <row r="62" spans="1:5">
      <c r="A62" s="666">
        <f>+'Center 1 - Reimb (Required)'!A61</f>
        <v>0</v>
      </c>
      <c r="B62" s="567"/>
      <c r="C62" s="568"/>
      <c r="D62" s="568"/>
      <c r="E62" s="569"/>
    </row>
    <row r="63" spans="1:5">
      <c r="A63" s="666">
        <f>+'Center 1 - Reimb (Required)'!A62</f>
        <v>0</v>
      </c>
      <c r="B63" s="567"/>
      <c r="C63" s="568"/>
      <c r="D63" s="568"/>
      <c r="E63" s="569"/>
    </row>
    <row r="64" spans="1:5">
      <c r="A64" s="666">
        <f>+'Center 1 - Reimb (Required)'!A63</f>
        <v>0</v>
      </c>
      <c r="B64" s="567"/>
      <c r="C64" s="568"/>
      <c r="D64" s="568"/>
      <c r="E64" s="569"/>
    </row>
    <row r="65" spans="1:16">
      <c r="A65" s="666">
        <f>+'Center 1 - Reimb (Required)'!A64</f>
        <v>0</v>
      </c>
      <c r="B65" s="567"/>
      <c r="C65" s="568"/>
      <c r="D65" s="568"/>
      <c r="E65" s="569"/>
    </row>
    <row r="66" spans="1:16">
      <c r="A66" s="666">
        <f>+'Center 1 - Reimb (Required)'!A65</f>
        <v>0</v>
      </c>
      <c r="B66" s="567"/>
      <c r="C66" s="568"/>
      <c r="D66" s="568"/>
      <c r="E66" s="569"/>
    </row>
    <row r="67" spans="1:16">
      <c r="A67" s="666">
        <f>+'Center 1 - Reimb (Required)'!A66</f>
        <v>0</v>
      </c>
      <c r="B67" s="567"/>
      <c r="C67" s="568"/>
      <c r="D67" s="568"/>
      <c r="E67" s="569"/>
      <c r="G67" s="124"/>
      <c r="H67" s="124"/>
      <c r="I67" s="124"/>
      <c r="J67" s="124"/>
      <c r="K67" s="124"/>
      <c r="L67" s="124"/>
      <c r="M67" s="124"/>
      <c r="N67" s="124"/>
      <c r="O67" s="124"/>
      <c r="P67" s="124"/>
    </row>
    <row r="68" spans="1:16">
      <c r="A68" s="666">
        <f>+'Center 1 - Reimb (Required)'!A67</f>
        <v>0</v>
      </c>
      <c r="B68" s="567"/>
      <c r="C68" s="568"/>
      <c r="D68" s="568"/>
      <c r="E68" s="569"/>
    </row>
    <row r="69" spans="1:16">
      <c r="A69" s="666">
        <f>+'Center 1 - Reimb (Required)'!A68</f>
        <v>0</v>
      </c>
      <c r="B69" s="567"/>
      <c r="C69" s="568"/>
      <c r="D69" s="568"/>
      <c r="E69" s="569"/>
    </row>
    <row r="70" spans="1:16">
      <c r="A70" s="666">
        <f>+'Center 1 - Reimb (Required)'!A69</f>
        <v>0</v>
      </c>
      <c r="B70" s="567"/>
      <c r="C70" s="568"/>
      <c r="D70" s="568"/>
      <c r="E70" s="569"/>
    </row>
    <row r="71" spans="1:16">
      <c r="A71" s="666">
        <f>+'Center 1 - Reimb (Required)'!A70</f>
        <v>0</v>
      </c>
      <c r="B71" s="567"/>
      <c r="C71" s="568"/>
      <c r="D71" s="568"/>
      <c r="E71" s="569"/>
    </row>
    <row r="72" spans="1:16">
      <c r="A72" s="666">
        <f>+'Center 1 - Reimb (Required)'!A71</f>
        <v>0</v>
      </c>
      <c r="B72" s="567"/>
      <c r="C72" s="568"/>
      <c r="D72" s="568"/>
      <c r="E72" s="569"/>
    </row>
    <row r="73" spans="1:16">
      <c r="A73" s="666">
        <f>+'Center 1 - Reimb (Required)'!A72</f>
        <v>0</v>
      </c>
      <c r="B73" s="567"/>
      <c r="C73" s="568"/>
      <c r="D73" s="568"/>
      <c r="E73" s="569"/>
    </row>
    <row r="74" spans="1:16">
      <c r="A74" s="666">
        <f>+'Center 1 - Reimb (Required)'!A73</f>
        <v>0</v>
      </c>
      <c r="B74" s="567"/>
      <c r="C74" s="568"/>
      <c r="D74" s="568"/>
      <c r="E74" s="569"/>
    </row>
    <row r="75" spans="1:16">
      <c r="A75" s="666">
        <f>+'Center 1 - Reimb (Required)'!A74</f>
        <v>0</v>
      </c>
      <c r="B75" s="567"/>
      <c r="C75" s="568"/>
      <c r="D75" s="568"/>
      <c r="E75" s="569"/>
    </row>
    <row r="76" spans="1:16">
      <c r="A76" s="666">
        <f>+'Center 1 - Reimb (Required)'!A75</f>
        <v>0</v>
      </c>
      <c r="B76" s="567"/>
      <c r="C76" s="568"/>
      <c r="D76" s="568"/>
      <c r="E76" s="569"/>
    </row>
    <row r="77" spans="1:16">
      <c r="A77" s="666">
        <f>+'Center 1 - Reimb (Required)'!A76</f>
        <v>0</v>
      </c>
      <c r="B77" s="567"/>
      <c r="C77" s="568"/>
      <c r="D77" s="568"/>
      <c r="E77" s="569"/>
    </row>
    <row r="78" spans="1:16">
      <c r="A78" s="666">
        <f>+'Center 1 - Reimb (Required)'!A77</f>
        <v>0</v>
      </c>
      <c r="B78" s="567"/>
      <c r="C78" s="568"/>
      <c r="D78" s="568"/>
      <c r="E78" s="569"/>
    </row>
    <row r="79" spans="1:16">
      <c r="A79" s="666">
        <f>+'Center 1 - Reimb (Required)'!A78</f>
        <v>0</v>
      </c>
      <c r="B79" s="567"/>
      <c r="C79" s="568"/>
      <c r="D79" s="568"/>
      <c r="E79" s="569"/>
    </row>
    <row r="80" spans="1:16">
      <c r="A80" s="666">
        <f>+'Center 1 - Reimb (Required)'!A79</f>
        <v>0</v>
      </c>
      <c r="B80" s="567"/>
      <c r="C80" s="568"/>
      <c r="D80" s="568"/>
      <c r="E80" s="569"/>
    </row>
    <row r="81" spans="1:5">
      <c r="A81" s="666">
        <f>+'Center 1 - Reimb (Required)'!A80</f>
        <v>0</v>
      </c>
      <c r="B81" s="567"/>
      <c r="C81" s="568"/>
      <c r="D81" s="568"/>
      <c r="E81" s="569"/>
    </row>
    <row r="82" spans="1:5">
      <c r="A82" s="666">
        <f>+'Center 1 - Reimb (Required)'!A81</f>
        <v>0</v>
      </c>
      <c r="B82" s="567"/>
      <c r="C82" s="568"/>
      <c r="D82" s="568"/>
      <c r="E82" s="569"/>
    </row>
    <row r="83" spans="1:5">
      <c r="A83" s="666">
        <f>+'Center 1 - Reimb (Required)'!A82</f>
        <v>0</v>
      </c>
      <c r="B83" s="567"/>
      <c r="C83" s="568"/>
      <c r="D83" s="568"/>
      <c r="E83" s="569"/>
    </row>
    <row r="84" spans="1:5">
      <c r="A84" s="666">
        <f>+'Center 1 - Reimb (Required)'!A83</f>
        <v>0</v>
      </c>
      <c r="B84" s="567"/>
      <c r="C84" s="568"/>
      <c r="D84" s="568"/>
      <c r="E84" s="569"/>
    </row>
    <row r="85" spans="1:5">
      <c r="A85" s="666">
        <f>+'Center 1 - Reimb (Required)'!A84</f>
        <v>0</v>
      </c>
      <c r="B85" s="567"/>
      <c r="C85" s="568"/>
      <c r="D85" s="568"/>
      <c r="E85" s="569"/>
    </row>
    <row r="86" spans="1:5">
      <c r="A86" s="666">
        <f>+'Center 1 - Reimb (Required)'!A85</f>
        <v>0</v>
      </c>
      <c r="B86" s="567"/>
      <c r="C86" s="568"/>
      <c r="D86" s="568"/>
      <c r="E86" s="569"/>
    </row>
    <row r="87" spans="1:5">
      <c r="A87" s="666">
        <f>+'Center 1 - Reimb (Required)'!A86</f>
        <v>0</v>
      </c>
      <c r="B87" s="567"/>
      <c r="C87" s="568"/>
      <c r="D87" s="568"/>
      <c r="E87" s="569"/>
    </row>
    <row r="88" spans="1:5">
      <c r="A88" s="666">
        <f>+'Center 1 - Reimb (Required)'!A87</f>
        <v>0</v>
      </c>
      <c r="B88" s="567"/>
      <c r="C88" s="568"/>
      <c r="D88" s="568"/>
      <c r="E88" s="569"/>
    </row>
    <row r="89" spans="1:5">
      <c r="A89" s="666">
        <f>+'Center 1 - Reimb (Required)'!A88</f>
        <v>0</v>
      </c>
      <c r="B89" s="567"/>
      <c r="C89" s="568"/>
      <c r="D89" s="568"/>
      <c r="E89" s="569"/>
    </row>
    <row r="90" spans="1:5">
      <c r="A90" s="666">
        <f>+'Center 1 - Reimb (Required)'!A89</f>
        <v>0</v>
      </c>
      <c r="B90" s="567"/>
      <c r="C90" s="568"/>
      <c r="D90" s="568"/>
      <c r="E90" s="569"/>
    </row>
    <row r="91" spans="1:5">
      <c r="A91" s="666">
        <f>+'Center 1 - Reimb (Required)'!A90</f>
        <v>0</v>
      </c>
      <c r="B91" s="567"/>
      <c r="C91" s="568"/>
      <c r="D91" s="568"/>
      <c r="E91" s="569"/>
    </row>
    <row r="92" spans="1:5">
      <c r="A92" s="666">
        <f>+'Center 1 - Reimb (Required)'!A91</f>
        <v>0</v>
      </c>
      <c r="B92" s="567"/>
      <c r="C92" s="568"/>
      <c r="D92" s="568"/>
      <c r="E92" s="569"/>
    </row>
    <row r="93" spans="1:5">
      <c r="A93" s="666">
        <f>+'Center 1 - Reimb (Required)'!A92</f>
        <v>0</v>
      </c>
      <c r="B93" s="567"/>
      <c r="C93" s="568"/>
      <c r="D93" s="568"/>
      <c r="E93" s="569"/>
    </row>
    <row r="94" spans="1:5">
      <c r="A94" s="666">
        <f>+'Center 1 - Reimb (Required)'!A93</f>
        <v>0</v>
      </c>
      <c r="B94" s="567"/>
      <c r="C94" s="568"/>
      <c r="D94" s="568"/>
      <c r="E94" s="569"/>
    </row>
    <row r="95" spans="1:5">
      <c r="A95" s="666">
        <f>+'Center 1 - Reimb (Required)'!A94</f>
        <v>0</v>
      </c>
      <c r="B95" s="567"/>
      <c r="C95" s="568"/>
      <c r="D95" s="568"/>
      <c r="E95" s="569"/>
    </row>
    <row r="96" spans="1:5">
      <c r="A96" s="666">
        <f>+'Center 1 - Reimb (Required)'!A95</f>
        <v>0</v>
      </c>
      <c r="B96" s="567"/>
      <c r="C96" s="568"/>
      <c r="D96" s="568"/>
      <c r="E96" s="569"/>
    </row>
    <row r="97" spans="1:5">
      <c r="A97" s="666">
        <f>+'Center 1 - Reimb (Required)'!A96</f>
        <v>0</v>
      </c>
      <c r="B97" s="567"/>
      <c r="C97" s="568"/>
      <c r="D97" s="568"/>
      <c r="E97" s="569"/>
    </row>
    <row r="98" spans="1:5">
      <c r="A98" s="666">
        <f>+'Center 1 - Reimb (Required)'!A97</f>
        <v>0</v>
      </c>
      <c r="B98" s="567"/>
      <c r="C98" s="568"/>
      <c r="D98" s="568"/>
      <c r="E98" s="569"/>
    </row>
    <row r="99" spans="1:5">
      <c r="A99" s="666">
        <f>+'Center 1 - Reimb (Required)'!A98</f>
        <v>0</v>
      </c>
      <c r="B99" s="567"/>
      <c r="C99" s="568"/>
      <c r="D99" s="568"/>
      <c r="E99" s="569"/>
    </row>
    <row r="100" spans="1:5">
      <c r="A100" s="666">
        <f>+'Center 1 - Reimb (Required)'!A99</f>
        <v>0</v>
      </c>
      <c r="B100" s="567"/>
      <c r="C100" s="568"/>
      <c r="D100" s="568"/>
      <c r="E100" s="569"/>
    </row>
    <row r="101" spans="1:5">
      <c r="A101" s="666">
        <f>+'Center 1 - Reimb (Required)'!A100</f>
        <v>0</v>
      </c>
      <c r="B101" s="567"/>
      <c r="C101" s="568"/>
      <c r="D101" s="568"/>
      <c r="E101" s="569"/>
    </row>
    <row r="102" spans="1:5">
      <c r="A102" s="666">
        <f>+'Center 1 - Reimb (Required)'!A101</f>
        <v>0</v>
      </c>
      <c r="B102" s="567"/>
      <c r="C102" s="568"/>
      <c r="D102" s="568"/>
      <c r="E102" s="569"/>
    </row>
    <row r="103" spans="1:5">
      <c r="A103" s="666">
        <f>+'Center 1 - Reimb (Required)'!A102</f>
        <v>0</v>
      </c>
      <c r="B103" s="567"/>
      <c r="C103" s="568"/>
      <c r="D103" s="568"/>
      <c r="E103" s="569"/>
    </row>
    <row r="104" spans="1:5">
      <c r="A104" s="666">
        <f>+'Center 1 - Reimb (Required)'!A103</f>
        <v>0</v>
      </c>
      <c r="B104" s="567"/>
      <c r="C104" s="568"/>
      <c r="D104" s="568"/>
      <c r="E104" s="569"/>
    </row>
    <row r="105" spans="1:5">
      <c r="A105" s="666">
        <f>+'Center 1 - Reimb (Required)'!A104</f>
        <v>0</v>
      </c>
      <c r="B105" s="567"/>
      <c r="C105" s="568"/>
      <c r="D105" s="568"/>
      <c r="E105" s="569"/>
    </row>
    <row r="106" spans="1:5">
      <c r="A106" s="666">
        <f>+'Center 1 - Reimb (Required)'!A105</f>
        <v>0</v>
      </c>
      <c r="B106" s="567"/>
      <c r="C106" s="568"/>
      <c r="D106" s="568"/>
      <c r="E106" s="569"/>
    </row>
    <row r="107" spans="1:5">
      <c r="A107" s="666">
        <f>+'Center 1 - Reimb (Required)'!A106</f>
        <v>0</v>
      </c>
      <c r="B107" s="567"/>
      <c r="C107" s="568"/>
      <c r="D107" s="568"/>
      <c r="E107" s="569"/>
    </row>
    <row r="108" spans="1:5">
      <c r="A108" s="666">
        <f>+'Center 1 - Reimb (Required)'!A107</f>
        <v>0</v>
      </c>
      <c r="B108" s="567"/>
      <c r="C108" s="568"/>
      <c r="D108" s="568"/>
      <c r="E108" s="569"/>
    </row>
    <row r="109" spans="1:5">
      <c r="A109" s="666">
        <f>+'Center 1 - Reimb (Required)'!A108</f>
        <v>0</v>
      </c>
      <c r="B109" s="567"/>
      <c r="C109" s="568"/>
      <c r="D109" s="568"/>
      <c r="E109" s="569"/>
    </row>
    <row r="110" spans="1:5">
      <c r="A110" s="666">
        <f>+'Center 1 - Reimb (Required)'!A109</f>
        <v>0</v>
      </c>
      <c r="B110" s="567"/>
      <c r="C110" s="568"/>
      <c r="D110" s="568"/>
      <c r="E110" s="569"/>
    </row>
    <row r="111" spans="1:5">
      <c r="A111" s="666">
        <f>+'Center 1 - Reimb (Required)'!A110</f>
        <v>0</v>
      </c>
      <c r="B111" s="567"/>
      <c r="C111" s="568"/>
      <c r="D111" s="568"/>
      <c r="E111" s="569"/>
    </row>
    <row r="112" spans="1:5">
      <c r="A112" s="666">
        <f>+'Center 1 - Reimb (Required)'!A111</f>
        <v>0</v>
      </c>
      <c r="B112" s="567"/>
      <c r="C112" s="568"/>
      <c r="D112" s="568"/>
      <c r="E112" s="569"/>
    </row>
    <row r="113" spans="1:5">
      <c r="A113" s="666">
        <f>+'Center 1 - Reimb (Required)'!A112</f>
        <v>0</v>
      </c>
      <c r="B113" s="567"/>
      <c r="C113" s="568"/>
      <c r="D113" s="568"/>
      <c r="E113" s="569"/>
    </row>
    <row r="114" spans="1:5">
      <c r="A114" s="666">
        <f>+'Center 1 - Reimb (Required)'!A113</f>
        <v>0</v>
      </c>
      <c r="B114" s="567"/>
      <c r="C114" s="568"/>
      <c r="D114" s="568"/>
      <c r="E114" s="569"/>
    </row>
    <row r="115" spans="1:5">
      <c r="A115" s="666">
        <f>+'Center 1 - Reimb (Required)'!A114</f>
        <v>0</v>
      </c>
      <c r="B115" s="567"/>
      <c r="C115" s="568"/>
      <c r="D115" s="568"/>
      <c r="E115" s="569"/>
    </row>
    <row r="116" spans="1:5">
      <c r="A116" s="666">
        <f>+'Center 1 - Reimb (Required)'!A115</f>
        <v>0</v>
      </c>
      <c r="B116" s="567"/>
      <c r="C116" s="568"/>
      <c r="D116" s="568"/>
      <c r="E116" s="569"/>
    </row>
    <row r="117" spans="1:5">
      <c r="A117" s="666">
        <f>+'Center 1 - Reimb (Required)'!A116</f>
        <v>0</v>
      </c>
      <c r="B117" s="567"/>
      <c r="C117" s="568"/>
      <c r="D117" s="568"/>
      <c r="E117" s="569"/>
    </row>
    <row r="118" spans="1:5">
      <c r="A118" s="666">
        <f>+'Center 1 - Reimb (Required)'!A117</f>
        <v>0</v>
      </c>
      <c r="B118" s="567"/>
      <c r="C118" s="568"/>
      <c r="D118" s="568"/>
      <c r="E118" s="569"/>
    </row>
    <row r="119" spans="1:5">
      <c r="A119" s="666">
        <f>+'Center 1 - Reimb (Required)'!A118</f>
        <v>0</v>
      </c>
      <c r="B119" s="567"/>
      <c r="C119" s="568"/>
      <c r="D119" s="568"/>
      <c r="E119" s="569"/>
    </row>
    <row r="120" spans="1:5">
      <c r="A120" s="666">
        <f>+'Center 1 - Reimb (Required)'!A119</f>
        <v>0</v>
      </c>
      <c r="B120" s="567"/>
      <c r="C120" s="568"/>
      <c r="D120" s="568"/>
      <c r="E120" s="569"/>
    </row>
    <row r="121" spans="1:5">
      <c r="A121" s="666">
        <f>+'Center 1 - Reimb (Required)'!A120</f>
        <v>0</v>
      </c>
      <c r="B121" s="567"/>
      <c r="C121" s="568"/>
      <c r="D121" s="568"/>
      <c r="E121" s="569"/>
    </row>
    <row r="122" spans="1:5">
      <c r="A122" s="666">
        <f>+'Center 1 - Reimb (Required)'!A121</f>
        <v>0</v>
      </c>
      <c r="B122" s="567"/>
      <c r="C122" s="568"/>
      <c r="D122" s="568"/>
      <c r="E122" s="569"/>
    </row>
    <row r="123" spans="1:5">
      <c r="A123" s="666">
        <f>+'Center 1 - Reimb (Required)'!A122</f>
        <v>0</v>
      </c>
      <c r="B123" s="567"/>
      <c r="C123" s="568"/>
      <c r="D123" s="568"/>
      <c r="E123" s="569"/>
    </row>
    <row r="124" spans="1:5">
      <c r="A124" s="666">
        <f>+'Center 1 - Reimb (Required)'!A123</f>
        <v>0</v>
      </c>
      <c r="B124" s="567"/>
      <c r="C124" s="568"/>
      <c r="D124" s="568"/>
      <c r="E124" s="569"/>
    </row>
    <row r="125" spans="1:5">
      <c r="A125" s="666">
        <f>+'Center 1 - Reimb (Required)'!A124</f>
        <v>0</v>
      </c>
      <c r="B125" s="567"/>
      <c r="C125" s="568"/>
      <c r="D125" s="568"/>
      <c r="E125" s="569"/>
    </row>
    <row r="126" spans="1:5">
      <c r="A126" s="666">
        <f>+'Center 1 - Reimb (Required)'!A125</f>
        <v>0</v>
      </c>
      <c r="B126" s="567"/>
      <c r="C126" s="568"/>
      <c r="D126" s="568"/>
      <c r="E126" s="569"/>
    </row>
    <row r="127" spans="1:5">
      <c r="A127" s="666">
        <f>+'Center 1 - Reimb (Required)'!A126</f>
        <v>0</v>
      </c>
      <c r="B127" s="567"/>
      <c r="C127" s="568"/>
      <c r="D127" s="568"/>
      <c r="E127" s="569"/>
    </row>
    <row r="128" spans="1:5">
      <c r="A128" s="666">
        <f>+'Center 1 - Reimb (Required)'!A127</f>
        <v>0</v>
      </c>
      <c r="B128" s="567"/>
      <c r="C128" s="568"/>
      <c r="D128" s="568"/>
      <c r="E128" s="569"/>
    </row>
    <row r="129" spans="1:5">
      <c r="A129" s="666">
        <f>+'Center 1 - Reimb (Required)'!A128</f>
        <v>0</v>
      </c>
      <c r="B129" s="567"/>
      <c r="C129" s="568"/>
      <c r="D129" s="568"/>
      <c r="E129" s="569"/>
    </row>
    <row r="130" spans="1:5">
      <c r="A130" s="666">
        <f>+'Center 1 - Reimb (Required)'!A129</f>
        <v>0</v>
      </c>
      <c r="B130" s="567"/>
      <c r="C130" s="568"/>
      <c r="D130" s="568"/>
      <c r="E130" s="569"/>
    </row>
    <row r="131" spans="1:5">
      <c r="A131" s="666">
        <f>+'Center 1 - Reimb (Required)'!A130</f>
        <v>0</v>
      </c>
      <c r="B131" s="567"/>
      <c r="C131" s="568"/>
      <c r="D131" s="568"/>
      <c r="E131" s="569"/>
    </row>
    <row r="132" spans="1:5">
      <c r="A132" s="666">
        <f>+'Center 1 - Reimb (Required)'!A131</f>
        <v>0</v>
      </c>
      <c r="B132" s="567"/>
      <c r="C132" s="568"/>
      <c r="D132" s="568"/>
      <c r="E132" s="569"/>
    </row>
    <row r="133" spans="1:5">
      <c r="A133" s="666">
        <f>+'Center 1 - Reimb (Required)'!A132</f>
        <v>0</v>
      </c>
      <c r="B133" s="567"/>
      <c r="C133" s="568"/>
      <c r="D133" s="568"/>
      <c r="E133" s="569"/>
    </row>
    <row r="134" spans="1:5">
      <c r="A134" s="666">
        <f>+'Center 1 - Reimb (Required)'!A133</f>
        <v>0</v>
      </c>
      <c r="B134" s="567"/>
      <c r="C134" s="568"/>
      <c r="D134" s="568"/>
      <c r="E134" s="569"/>
    </row>
    <row r="135" spans="1:5">
      <c r="A135" s="666">
        <f>+'Center 1 - Reimb (Required)'!A134</f>
        <v>0</v>
      </c>
      <c r="B135" s="567"/>
      <c r="C135" s="568"/>
      <c r="D135" s="568"/>
      <c r="E135" s="569"/>
    </row>
    <row r="136" spans="1:5">
      <c r="A136" s="666">
        <f>+'Center 1 - Reimb (Required)'!A135</f>
        <v>0</v>
      </c>
      <c r="B136" s="567"/>
      <c r="C136" s="568"/>
      <c r="D136" s="568"/>
      <c r="E136" s="569"/>
    </row>
    <row r="137" spans="1:5">
      <c r="A137" s="666">
        <f>+'Center 1 - Reimb (Required)'!A136</f>
        <v>0</v>
      </c>
      <c r="B137" s="567"/>
      <c r="C137" s="568"/>
      <c r="D137" s="568"/>
      <c r="E137" s="569"/>
    </row>
    <row r="138" spans="1:5">
      <c r="A138" s="666">
        <f>+'Center 1 - Reimb (Required)'!A137</f>
        <v>0</v>
      </c>
      <c r="B138" s="567"/>
      <c r="C138" s="568"/>
      <c r="D138" s="568"/>
      <c r="E138" s="569"/>
    </row>
    <row r="139" spans="1:5">
      <c r="A139" s="666">
        <f>+'Center 1 - Reimb (Required)'!A138</f>
        <v>0</v>
      </c>
      <c r="B139" s="567"/>
      <c r="C139" s="568"/>
      <c r="D139" s="568"/>
      <c r="E139" s="569"/>
    </row>
    <row r="140" spans="1:5">
      <c r="A140" s="666">
        <f>+'Center 1 - Reimb (Required)'!A139</f>
        <v>0</v>
      </c>
      <c r="B140" s="567"/>
      <c r="C140" s="568"/>
      <c r="D140" s="568"/>
      <c r="E140" s="569"/>
    </row>
    <row r="141" spans="1:5">
      <c r="A141" s="666">
        <f>+'Center 1 - Reimb (Required)'!A140</f>
        <v>0</v>
      </c>
      <c r="B141" s="567"/>
      <c r="C141" s="568"/>
      <c r="D141" s="568"/>
      <c r="E141" s="569"/>
    </row>
    <row r="142" spans="1:5">
      <c r="A142" s="666">
        <f>+'Center 1 - Reimb (Required)'!A141</f>
        <v>0</v>
      </c>
      <c r="B142" s="567"/>
      <c r="C142" s="568"/>
      <c r="D142" s="568"/>
      <c r="E142" s="569"/>
    </row>
    <row r="143" spans="1:5">
      <c r="A143" s="666">
        <f>+'Center 1 - Reimb (Required)'!A142</f>
        <v>0</v>
      </c>
      <c r="B143" s="567"/>
      <c r="C143" s="568"/>
      <c r="D143" s="568"/>
      <c r="E143" s="569"/>
    </row>
    <row r="144" spans="1:5">
      <c r="A144" s="666">
        <f>+'Center 1 - Reimb (Required)'!A143</f>
        <v>0</v>
      </c>
      <c r="B144" s="567"/>
      <c r="C144" s="568"/>
      <c r="D144" s="568"/>
      <c r="E144" s="569"/>
    </row>
    <row r="145" spans="1:5">
      <c r="A145" s="666">
        <f>+'Center 1 - Reimb (Required)'!A144</f>
        <v>0</v>
      </c>
      <c r="B145" s="567"/>
      <c r="C145" s="568"/>
      <c r="D145" s="568"/>
      <c r="E145" s="569"/>
    </row>
    <row r="146" spans="1:5">
      <c r="A146" s="666">
        <f>+'Center 1 - Reimb (Required)'!A145</f>
        <v>0</v>
      </c>
      <c r="B146" s="567"/>
      <c r="C146" s="568"/>
      <c r="D146" s="568"/>
      <c r="E146" s="569"/>
    </row>
    <row r="147" spans="1:5">
      <c r="A147" s="666">
        <f>+'Center 1 - Reimb (Required)'!A146</f>
        <v>0</v>
      </c>
      <c r="B147" s="567"/>
      <c r="C147" s="568"/>
      <c r="D147" s="568"/>
      <c r="E147" s="569"/>
    </row>
    <row r="148" spans="1:5">
      <c r="A148" s="666">
        <f>+'Center 1 - Reimb (Required)'!A147</f>
        <v>0</v>
      </c>
      <c r="B148" s="567"/>
      <c r="C148" s="568"/>
      <c r="D148" s="568"/>
      <c r="E148" s="569"/>
    </row>
    <row r="149" spans="1:5">
      <c r="A149" s="666">
        <f>+'Center 1 - Reimb (Required)'!A148</f>
        <v>0</v>
      </c>
      <c r="B149" s="567"/>
      <c r="C149" s="568"/>
      <c r="D149" s="568"/>
      <c r="E149" s="569"/>
    </row>
    <row r="150" spans="1:5">
      <c r="A150" s="666">
        <f>+'Center 1 - Reimb (Required)'!A149</f>
        <v>0</v>
      </c>
      <c r="B150" s="567"/>
      <c r="C150" s="568"/>
      <c r="D150" s="568"/>
      <c r="E150" s="569"/>
    </row>
    <row r="151" spans="1:5">
      <c r="A151" s="666">
        <f>+'Center 1 - Reimb (Required)'!A150</f>
        <v>0</v>
      </c>
      <c r="B151" s="567"/>
      <c r="C151" s="568"/>
      <c r="D151" s="568"/>
      <c r="E151" s="569"/>
    </row>
    <row r="152" spans="1:5">
      <c r="A152" s="666">
        <f>+'Center 1 - Reimb (Required)'!A151</f>
        <v>0</v>
      </c>
      <c r="B152" s="567"/>
      <c r="C152" s="568"/>
      <c r="D152" s="568"/>
      <c r="E152" s="569"/>
    </row>
    <row r="153" spans="1:5">
      <c r="A153" s="666">
        <f>+'Center 1 - Reimb (Required)'!A152</f>
        <v>0</v>
      </c>
      <c r="B153" s="567"/>
      <c r="C153" s="568"/>
      <c r="D153" s="568"/>
      <c r="E153" s="569"/>
    </row>
    <row r="154" spans="1:5">
      <c r="A154" s="666">
        <f>+'Center 1 - Reimb (Required)'!A153</f>
        <v>0</v>
      </c>
      <c r="B154" s="567"/>
      <c r="C154" s="568"/>
      <c r="D154" s="568"/>
      <c r="E154" s="569"/>
    </row>
    <row r="155" spans="1:5">
      <c r="A155" s="666">
        <f>+'Center 1 - Reimb (Required)'!A154</f>
        <v>0</v>
      </c>
      <c r="B155" s="567"/>
      <c r="C155" s="568"/>
      <c r="D155" s="568"/>
      <c r="E155" s="569"/>
    </row>
    <row r="156" spans="1:5">
      <c r="A156" s="666">
        <f>+'Center 1 - Reimb (Required)'!A155</f>
        <v>0</v>
      </c>
      <c r="B156" s="567"/>
      <c r="C156" s="568"/>
      <c r="D156" s="568"/>
      <c r="E156" s="569"/>
    </row>
    <row r="157" spans="1:5">
      <c r="A157" s="666">
        <f>+'Center 1 - Reimb (Required)'!A156</f>
        <v>0</v>
      </c>
      <c r="B157" s="567"/>
      <c r="C157" s="568"/>
      <c r="D157" s="568"/>
      <c r="E157" s="569"/>
    </row>
    <row r="158" spans="1:5">
      <c r="A158" s="666">
        <f>+'Center 1 - Reimb (Required)'!A157</f>
        <v>0</v>
      </c>
      <c r="B158" s="567"/>
      <c r="C158" s="568"/>
      <c r="D158" s="568"/>
      <c r="E158" s="569"/>
    </row>
    <row r="159" spans="1:5">
      <c r="A159" s="666">
        <f>+'Center 1 - Reimb (Required)'!A158</f>
        <v>0</v>
      </c>
      <c r="B159" s="567"/>
      <c r="C159" s="568"/>
      <c r="D159" s="568"/>
      <c r="E159" s="569"/>
    </row>
    <row r="160" spans="1:5">
      <c r="A160" s="666">
        <f>+'Center 1 - Reimb (Required)'!A159</f>
        <v>0</v>
      </c>
      <c r="B160" s="567"/>
      <c r="C160" s="568"/>
      <c r="D160" s="568"/>
      <c r="E160" s="569"/>
    </row>
    <row r="161" spans="1:5">
      <c r="A161" s="666">
        <f>+'Center 1 - Reimb (Required)'!A160</f>
        <v>0</v>
      </c>
      <c r="B161" s="567"/>
      <c r="C161" s="568"/>
      <c r="D161" s="568"/>
      <c r="E161" s="569"/>
    </row>
    <row r="162" spans="1:5">
      <c r="A162" s="666">
        <f>+'Center 1 - Reimb (Required)'!A161</f>
        <v>0</v>
      </c>
      <c r="B162" s="567"/>
      <c r="C162" s="568"/>
      <c r="D162" s="568"/>
      <c r="E162" s="569"/>
    </row>
    <row r="163" spans="1:5">
      <c r="A163" s="666">
        <f>+'Center 1 - Reimb (Required)'!A162</f>
        <v>0</v>
      </c>
      <c r="B163" s="567"/>
      <c r="C163" s="568"/>
      <c r="D163" s="568"/>
      <c r="E163" s="569"/>
    </row>
    <row r="164" spans="1:5">
      <c r="A164" s="666">
        <f>+'Center 1 - Reimb (Required)'!A163</f>
        <v>0</v>
      </c>
      <c r="B164" s="567"/>
      <c r="C164" s="568"/>
      <c r="D164" s="568"/>
      <c r="E164" s="569"/>
    </row>
    <row r="165" spans="1:5">
      <c r="A165" s="666">
        <f>+'Center 1 - Reimb (Required)'!A164</f>
        <v>0</v>
      </c>
      <c r="B165" s="567"/>
      <c r="C165" s="568"/>
      <c r="D165" s="568"/>
      <c r="E165" s="569"/>
    </row>
    <row r="166" spans="1:5">
      <c r="A166" s="666">
        <f>+'Center 1 - Reimb (Required)'!A165</f>
        <v>0</v>
      </c>
      <c r="B166" s="567"/>
      <c r="C166" s="568"/>
      <c r="D166" s="568"/>
      <c r="E166" s="569"/>
    </row>
    <row r="167" spans="1:5">
      <c r="A167" s="666">
        <f>+'Center 1 - Reimb (Required)'!A166</f>
        <v>0</v>
      </c>
      <c r="B167" s="567"/>
      <c r="C167" s="568"/>
      <c r="D167" s="568"/>
      <c r="E167" s="569"/>
    </row>
    <row r="168" spans="1:5">
      <c r="A168" s="666">
        <f>+'Center 1 - Reimb (Required)'!A167</f>
        <v>0</v>
      </c>
      <c r="B168" s="567"/>
      <c r="C168" s="568"/>
      <c r="D168" s="568"/>
      <c r="E168" s="569"/>
    </row>
    <row r="169" spans="1:5">
      <c r="A169" s="666">
        <f>+'Center 1 - Reimb (Required)'!A168</f>
        <v>0</v>
      </c>
      <c r="B169" s="567"/>
      <c r="C169" s="568"/>
      <c r="D169" s="568"/>
      <c r="E169" s="569"/>
    </row>
    <row r="170" spans="1:5">
      <c r="A170" s="666">
        <f>+'Center 1 - Reimb (Required)'!A169</f>
        <v>0</v>
      </c>
      <c r="B170" s="567"/>
      <c r="C170" s="568"/>
      <c r="D170" s="568"/>
      <c r="E170" s="569"/>
    </row>
    <row r="171" spans="1:5">
      <c r="A171" s="666">
        <f>+'Center 1 - Reimb (Required)'!A170</f>
        <v>0</v>
      </c>
      <c r="B171" s="567"/>
      <c r="C171" s="568"/>
      <c r="D171" s="568"/>
      <c r="E171" s="569"/>
    </row>
    <row r="172" spans="1:5">
      <c r="A172" s="666">
        <f>+'Center 1 - Reimb (Required)'!A171</f>
        <v>0</v>
      </c>
      <c r="B172" s="567"/>
      <c r="C172" s="568"/>
      <c r="D172" s="568"/>
      <c r="E172" s="569"/>
    </row>
    <row r="173" spans="1:5">
      <c r="A173" s="666">
        <f>+'Center 1 - Reimb (Required)'!A172</f>
        <v>0</v>
      </c>
      <c r="B173" s="567"/>
      <c r="C173" s="568"/>
      <c r="D173" s="568"/>
      <c r="E173" s="569"/>
    </row>
    <row r="174" spans="1:5">
      <c r="A174" s="666">
        <f>+'Center 1 - Reimb (Required)'!A173</f>
        <v>0</v>
      </c>
      <c r="B174" s="567"/>
      <c r="C174" s="568"/>
      <c r="D174" s="568"/>
      <c r="E174" s="569"/>
    </row>
    <row r="175" spans="1:5">
      <c r="A175" s="666">
        <f>+'Center 1 - Reimb (Required)'!A174</f>
        <v>0</v>
      </c>
      <c r="B175" s="567"/>
      <c r="C175" s="568"/>
      <c r="D175" s="568"/>
      <c r="E175" s="569"/>
    </row>
    <row r="176" spans="1:5">
      <c r="A176" s="666">
        <f>+'Center 1 - Reimb (Required)'!A175</f>
        <v>0</v>
      </c>
      <c r="B176" s="567"/>
      <c r="C176" s="568"/>
      <c r="D176" s="568"/>
      <c r="E176" s="569"/>
    </row>
    <row r="177" spans="1:5">
      <c r="A177" s="666">
        <f>+'Center 1 - Reimb (Required)'!A176</f>
        <v>0</v>
      </c>
      <c r="B177" s="567"/>
      <c r="C177" s="568"/>
      <c r="D177" s="568"/>
      <c r="E177" s="569"/>
    </row>
    <row r="178" spans="1:5">
      <c r="A178" s="666">
        <f>+'Center 1 - Reimb (Required)'!A177</f>
        <v>0</v>
      </c>
      <c r="B178" s="567"/>
      <c r="C178" s="568"/>
      <c r="D178" s="568"/>
      <c r="E178" s="569"/>
    </row>
    <row r="179" spans="1:5">
      <c r="A179" s="666">
        <f>+'Center 1 - Reimb (Required)'!A178</f>
        <v>0</v>
      </c>
      <c r="B179" s="567"/>
      <c r="C179" s="568"/>
      <c r="D179" s="568"/>
      <c r="E179" s="569"/>
    </row>
    <row r="180" spans="1:5">
      <c r="A180" s="666">
        <f>+'Center 1 - Reimb (Required)'!A179</f>
        <v>0</v>
      </c>
      <c r="B180" s="567"/>
      <c r="C180" s="568"/>
      <c r="D180" s="568"/>
      <c r="E180" s="569"/>
    </row>
    <row r="181" spans="1:5">
      <c r="A181" s="666">
        <f>+'Center 1 - Reimb (Required)'!A180</f>
        <v>0</v>
      </c>
      <c r="B181" s="567"/>
      <c r="C181" s="568"/>
      <c r="D181" s="568"/>
      <c r="E181" s="569"/>
    </row>
    <row r="182" spans="1:5">
      <c r="A182" s="666">
        <f>+'Center 1 - Reimb (Required)'!A181</f>
        <v>0</v>
      </c>
      <c r="B182" s="567"/>
      <c r="C182" s="568"/>
      <c r="D182" s="568"/>
      <c r="E182" s="569"/>
    </row>
    <row r="183" spans="1:5">
      <c r="A183" s="666">
        <f>+'Center 1 - Reimb (Required)'!A182</f>
        <v>0</v>
      </c>
      <c r="B183" s="567"/>
      <c r="C183" s="568"/>
      <c r="D183" s="568"/>
      <c r="E183" s="569"/>
    </row>
    <row r="184" spans="1:5">
      <c r="A184" s="666">
        <f>+'Center 1 - Reimb (Required)'!A183</f>
        <v>0</v>
      </c>
      <c r="B184" s="567"/>
      <c r="C184" s="568"/>
      <c r="D184" s="568"/>
      <c r="E184" s="569"/>
    </row>
    <row r="185" spans="1:5">
      <c r="A185" s="666">
        <f>+'Center 1 - Reimb (Required)'!A184</f>
        <v>0</v>
      </c>
      <c r="B185" s="567"/>
      <c r="C185" s="568"/>
      <c r="D185" s="568"/>
      <c r="E185" s="569"/>
    </row>
    <row r="186" spans="1:5">
      <c r="A186" s="666">
        <f>+'Center 1 - Reimb (Required)'!A185</f>
        <v>0</v>
      </c>
      <c r="B186" s="567"/>
      <c r="C186" s="568"/>
      <c r="D186" s="568"/>
      <c r="E186" s="569"/>
    </row>
    <row r="187" spans="1:5">
      <c r="A187" s="666">
        <f>+'Center 1 - Reimb (Required)'!A186</f>
        <v>0</v>
      </c>
      <c r="B187" s="567"/>
      <c r="C187" s="568"/>
      <c r="D187" s="568"/>
      <c r="E187" s="569"/>
    </row>
    <row r="188" spans="1:5">
      <c r="A188" s="666">
        <f>+'Center 1 - Reimb (Required)'!A187</f>
        <v>0</v>
      </c>
      <c r="B188" s="567"/>
      <c r="C188" s="568"/>
      <c r="D188" s="568"/>
      <c r="E188" s="569"/>
    </row>
    <row r="189" spans="1:5">
      <c r="A189" s="666">
        <f>+'Center 1 - Reimb (Required)'!A188</f>
        <v>0</v>
      </c>
      <c r="B189" s="567"/>
      <c r="C189" s="568"/>
      <c r="D189" s="568"/>
      <c r="E189" s="569"/>
    </row>
    <row r="190" spans="1:5">
      <c r="A190" s="666">
        <f>+'Center 1 - Reimb (Required)'!A189</f>
        <v>0</v>
      </c>
      <c r="B190" s="567"/>
      <c r="C190" s="568"/>
      <c r="D190" s="568"/>
      <c r="E190" s="569"/>
    </row>
    <row r="191" spans="1:5">
      <c r="A191" s="666">
        <f>+'Center 1 - Reimb (Required)'!A190</f>
        <v>0</v>
      </c>
      <c r="B191" s="567"/>
      <c r="C191" s="568"/>
      <c r="D191" s="568"/>
      <c r="E191" s="569"/>
    </row>
    <row r="192" spans="1:5">
      <c r="A192" s="666">
        <f>+'Center 1 - Reimb (Required)'!A191</f>
        <v>0</v>
      </c>
      <c r="B192" s="567"/>
      <c r="C192" s="568"/>
      <c r="D192" s="568"/>
      <c r="E192" s="569"/>
    </row>
    <row r="193" spans="1:5">
      <c r="A193" s="666">
        <f>+'Center 1 - Reimb (Required)'!A192</f>
        <v>0</v>
      </c>
      <c r="B193" s="567"/>
      <c r="C193" s="568"/>
      <c r="D193" s="568"/>
      <c r="E193" s="569"/>
    </row>
    <row r="194" spans="1:5">
      <c r="A194" s="666">
        <f>+'Center 1 - Reimb (Required)'!A193</f>
        <v>0</v>
      </c>
      <c r="B194" s="567"/>
      <c r="C194" s="568"/>
      <c r="D194" s="568"/>
      <c r="E194" s="569"/>
    </row>
    <row r="195" spans="1:5">
      <c r="A195" s="666">
        <f>+'Center 1 - Reimb (Required)'!A194</f>
        <v>0</v>
      </c>
      <c r="B195" s="567"/>
      <c r="C195" s="568"/>
      <c r="D195" s="568"/>
      <c r="E195" s="569"/>
    </row>
    <row r="196" spans="1:5">
      <c r="A196" s="666">
        <f>+'Center 1 - Reimb (Required)'!A195</f>
        <v>0</v>
      </c>
      <c r="B196" s="567"/>
      <c r="C196" s="568"/>
      <c r="D196" s="568"/>
      <c r="E196" s="569"/>
    </row>
    <row r="197" spans="1:5">
      <c r="A197" s="666">
        <f>+'Center 1 - Reimb (Required)'!A196</f>
        <v>0</v>
      </c>
      <c r="B197" s="567"/>
      <c r="C197" s="568"/>
      <c r="D197" s="568"/>
      <c r="E197" s="569"/>
    </row>
    <row r="198" spans="1:5">
      <c r="A198" s="666">
        <f>+'Center 1 - Reimb (Required)'!A197</f>
        <v>0</v>
      </c>
      <c r="B198" s="567"/>
      <c r="C198" s="568"/>
      <c r="D198" s="568"/>
      <c r="E198" s="569"/>
    </row>
    <row r="199" spans="1:5">
      <c r="A199" s="666">
        <f>+'Center 1 - Reimb (Required)'!A198</f>
        <v>0</v>
      </c>
      <c r="B199" s="567"/>
      <c r="C199" s="568"/>
      <c r="D199" s="568"/>
      <c r="E199" s="569"/>
    </row>
    <row r="200" spans="1:5">
      <c r="A200" s="666">
        <f>+'Center 1 - Reimb (Required)'!A199</f>
        <v>0</v>
      </c>
      <c r="B200" s="567"/>
      <c r="C200" s="568"/>
      <c r="D200" s="568"/>
      <c r="E200" s="569"/>
    </row>
    <row r="201" spans="1:5">
      <c r="A201" s="666">
        <f>+'Center 1 - Reimb (Required)'!A200</f>
        <v>0</v>
      </c>
      <c r="B201" s="567"/>
      <c r="C201" s="568"/>
      <c r="D201" s="568"/>
      <c r="E201" s="569"/>
    </row>
    <row r="202" spans="1:5">
      <c r="A202" s="666">
        <f>+'Center 1 - Reimb (Required)'!A201</f>
        <v>0</v>
      </c>
      <c r="B202" s="567"/>
      <c r="C202" s="568"/>
      <c r="D202" s="568"/>
      <c r="E202" s="569"/>
    </row>
    <row r="203" spans="1:5">
      <c r="A203" s="666">
        <f>+'Center 1 - Reimb (Required)'!A202</f>
        <v>0</v>
      </c>
      <c r="B203" s="567"/>
      <c r="C203" s="568"/>
      <c r="D203" s="568"/>
      <c r="E203" s="569"/>
    </row>
    <row r="204" spans="1:5">
      <c r="A204" s="666">
        <f>+'Center 1 - Reimb (Required)'!A203</f>
        <v>0</v>
      </c>
      <c r="B204" s="567"/>
      <c r="C204" s="568"/>
      <c r="D204" s="568"/>
      <c r="E204" s="569"/>
    </row>
    <row r="205" spans="1:5">
      <c r="A205" s="666">
        <f>+'Center 1 - Reimb (Required)'!A204</f>
        <v>0</v>
      </c>
      <c r="B205" s="567"/>
      <c r="C205" s="568"/>
      <c r="D205" s="568"/>
      <c r="E205" s="569"/>
    </row>
    <row r="206" spans="1:5">
      <c r="A206" s="666">
        <f>+'Center 1 - Reimb (Required)'!A205</f>
        <v>0</v>
      </c>
      <c r="B206" s="567"/>
      <c r="C206" s="568"/>
      <c r="D206" s="568"/>
      <c r="E206" s="569"/>
    </row>
    <row r="207" spans="1:5">
      <c r="A207" s="666">
        <f>+'Center 1 - Reimb (Required)'!A206</f>
        <v>0</v>
      </c>
      <c r="B207" s="567"/>
      <c r="C207" s="568"/>
      <c r="D207" s="568"/>
      <c r="E207" s="569"/>
    </row>
    <row r="208" spans="1:5">
      <c r="A208" s="666">
        <f>+'Center 1 - Reimb (Required)'!A207</f>
        <v>0</v>
      </c>
      <c r="B208" s="567"/>
      <c r="C208" s="568"/>
      <c r="D208" s="568"/>
      <c r="E208" s="569"/>
    </row>
    <row r="209" spans="1:5">
      <c r="A209" s="666">
        <f>+'Center 1 - Reimb (Required)'!A208</f>
        <v>0</v>
      </c>
      <c r="B209" s="567"/>
      <c r="C209" s="568"/>
      <c r="D209" s="568"/>
      <c r="E209" s="569"/>
    </row>
    <row r="210" spans="1:5">
      <c r="A210" s="666">
        <f>+'Center 1 - Reimb (Required)'!A209</f>
        <v>0</v>
      </c>
      <c r="B210" s="567"/>
      <c r="C210" s="568"/>
      <c r="D210" s="568"/>
      <c r="E210" s="569"/>
    </row>
    <row r="211" spans="1:5">
      <c r="A211" s="666">
        <f>+'Center 1 - Reimb (Required)'!A210</f>
        <v>0</v>
      </c>
      <c r="B211" s="567"/>
      <c r="C211" s="568"/>
      <c r="D211" s="568"/>
      <c r="E211" s="569"/>
    </row>
    <row r="212" spans="1:5">
      <c r="A212" s="666">
        <f>+'Center 1 - Reimb (Required)'!A211</f>
        <v>0</v>
      </c>
      <c r="B212" s="567"/>
      <c r="C212" s="568"/>
      <c r="D212" s="568"/>
      <c r="E212" s="569"/>
    </row>
    <row r="213" spans="1:5">
      <c r="A213" s="666">
        <f>+'Center 1 - Reimb (Required)'!A212</f>
        <v>0</v>
      </c>
      <c r="B213" s="567"/>
      <c r="C213" s="568"/>
      <c r="D213" s="568"/>
      <c r="E213" s="569"/>
    </row>
    <row r="214" spans="1:5">
      <c r="A214" s="666">
        <f>+'Center 1 - Reimb (Required)'!A213</f>
        <v>0</v>
      </c>
      <c r="B214" s="567"/>
      <c r="C214" s="568"/>
      <c r="D214" s="568"/>
      <c r="E214" s="569"/>
    </row>
    <row r="215" spans="1:5">
      <c r="A215" s="666">
        <f>+'Center 1 - Reimb (Required)'!A214</f>
        <v>0</v>
      </c>
      <c r="B215" s="567"/>
      <c r="C215" s="568"/>
      <c r="D215" s="568"/>
      <c r="E215" s="569"/>
    </row>
    <row r="216" spans="1:5">
      <c r="A216" s="666">
        <f>+'Center 1 - Reimb (Required)'!A215</f>
        <v>0</v>
      </c>
      <c r="B216" s="567"/>
      <c r="C216" s="568"/>
      <c r="D216" s="568"/>
      <c r="E216" s="569"/>
    </row>
    <row r="217" spans="1:5">
      <c r="A217" s="666">
        <f>+'Center 1 - Reimb (Required)'!A216</f>
        <v>0</v>
      </c>
      <c r="B217" s="567"/>
      <c r="C217" s="568"/>
      <c r="D217" s="568"/>
      <c r="E217" s="569"/>
    </row>
    <row r="218" spans="1:5">
      <c r="A218" s="666">
        <f>+'Center 1 - Reimb (Required)'!A217</f>
        <v>0</v>
      </c>
      <c r="B218" s="567"/>
      <c r="C218" s="568"/>
      <c r="D218" s="568"/>
      <c r="E218" s="569"/>
    </row>
    <row r="219" spans="1:5">
      <c r="A219" s="666">
        <f>+'Center 1 - Reimb (Required)'!A218</f>
        <v>0</v>
      </c>
      <c r="B219" s="567"/>
      <c r="C219" s="568"/>
      <c r="D219" s="568"/>
      <c r="E219" s="569"/>
    </row>
    <row r="220" spans="1:5">
      <c r="A220" s="666">
        <f>+'Center 1 - Reimb (Required)'!A219</f>
        <v>0</v>
      </c>
      <c r="B220" s="567"/>
      <c r="C220" s="568"/>
      <c r="D220" s="568"/>
      <c r="E220" s="569"/>
    </row>
    <row r="221" spans="1:5">
      <c r="A221" s="666">
        <f>+'Center 1 - Reimb (Required)'!A220</f>
        <v>0</v>
      </c>
      <c r="B221" s="567"/>
      <c r="C221" s="568"/>
      <c r="D221" s="568"/>
      <c r="E221" s="569"/>
    </row>
    <row r="222" spans="1:5">
      <c r="A222" s="666">
        <f>+'Center 1 - Reimb (Required)'!A221</f>
        <v>0</v>
      </c>
      <c r="B222" s="567"/>
      <c r="C222" s="568"/>
      <c r="D222" s="568"/>
      <c r="E222" s="569"/>
    </row>
    <row r="223" spans="1:5">
      <c r="A223" s="666">
        <f>+'Center 1 - Reimb (Required)'!A222</f>
        <v>0</v>
      </c>
      <c r="B223" s="567"/>
      <c r="C223" s="568"/>
      <c r="D223" s="568"/>
      <c r="E223" s="569"/>
    </row>
    <row r="224" spans="1:5">
      <c r="A224" s="666">
        <f>+'Center 1 - Reimb (Required)'!A223</f>
        <v>0</v>
      </c>
      <c r="B224" s="567"/>
      <c r="C224" s="568"/>
      <c r="D224" s="568"/>
      <c r="E224" s="569"/>
    </row>
    <row r="225" spans="1:5">
      <c r="A225" s="666">
        <f>+'Center 1 - Reimb (Required)'!A224</f>
        <v>0</v>
      </c>
      <c r="B225" s="567"/>
      <c r="C225" s="568"/>
      <c r="D225" s="568"/>
      <c r="E225" s="569"/>
    </row>
    <row r="226" spans="1:5">
      <c r="A226" s="666">
        <f>+'Center 1 - Reimb (Required)'!A225</f>
        <v>0</v>
      </c>
      <c r="B226" s="567"/>
      <c r="C226" s="568"/>
      <c r="D226" s="568"/>
      <c r="E226" s="569"/>
    </row>
    <row r="227" spans="1:5">
      <c r="A227" s="666">
        <f>+'Center 1 - Reimb (Required)'!A226</f>
        <v>0</v>
      </c>
      <c r="B227" s="567"/>
      <c r="C227" s="568"/>
      <c r="D227" s="568"/>
      <c r="E227" s="569"/>
    </row>
    <row r="228" spans="1:5">
      <c r="A228" s="666">
        <f>+'Center 1 - Reimb (Required)'!A227</f>
        <v>0</v>
      </c>
      <c r="B228" s="567"/>
      <c r="C228" s="568"/>
      <c r="D228" s="568"/>
      <c r="E228" s="569"/>
    </row>
    <row r="229" spans="1:5">
      <c r="A229" s="666">
        <f>+'Center 1 - Reimb (Required)'!A228</f>
        <v>0</v>
      </c>
      <c r="B229" s="567"/>
      <c r="C229" s="568"/>
      <c r="D229" s="568"/>
      <c r="E229" s="569"/>
    </row>
    <row r="230" spans="1:5">
      <c r="A230" s="666">
        <f>+'Center 1 - Reimb (Required)'!A229</f>
        <v>0</v>
      </c>
      <c r="B230" s="567"/>
      <c r="C230" s="568"/>
      <c r="D230" s="568"/>
      <c r="E230" s="569"/>
    </row>
    <row r="231" spans="1:5">
      <c r="A231" s="666">
        <f>+'Center 1 - Reimb (Required)'!A230</f>
        <v>0</v>
      </c>
      <c r="B231" s="567"/>
      <c r="C231" s="568"/>
      <c r="D231" s="568"/>
      <c r="E231" s="569"/>
    </row>
    <row r="232" spans="1:5">
      <c r="A232" s="666">
        <f>+'Center 1 - Reimb (Required)'!A231</f>
        <v>0</v>
      </c>
      <c r="B232" s="567"/>
      <c r="C232" s="568"/>
      <c r="D232" s="568"/>
      <c r="E232" s="569"/>
    </row>
    <row r="233" spans="1:5">
      <c r="A233" s="666">
        <f>+'Center 1 - Reimb (Required)'!A232</f>
        <v>0</v>
      </c>
      <c r="B233" s="567"/>
      <c r="C233" s="568"/>
      <c r="D233" s="568"/>
      <c r="E233" s="569"/>
    </row>
    <row r="234" spans="1:5">
      <c r="A234" s="666">
        <f>+'Center 1 - Reimb (Required)'!A233</f>
        <v>0</v>
      </c>
      <c r="B234" s="567"/>
      <c r="C234" s="568"/>
      <c r="D234" s="568"/>
      <c r="E234" s="569"/>
    </row>
    <row r="235" spans="1:5">
      <c r="A235" s="666">
        <f>+'Center 1 - Reimb (Required)'!A234</f>
        <v>0</v>
      </c>
      <c r="B235" s="567"/>
      <c r="C235" s="568"/>
      <c r="D235" s="568"/>
      <c r="E235" s="569"/>
    </row>
    <row r="236" spans="1:5">
      <c r="A236" s="666">
        <f>+'Center 1 - Reimb (Required)'!A235</f>
        <v>0</v>
      </c>
      <c r="B236" s="567"/>
      <c r="C236" s="568"/>
      <c r="D236" s="568"/>
      <c r="E236" s="569"/>
    </row>
    <row r="237" spans="1:5">
      <c r="A237" s="666">
        <f>+'Center 1 - Reimb (Required)'!A236</f>
        <v>0</v>
      </c>
      <c r="B237" s="567"/>
      <c r="C237" s="568"/>
      <c r="D237" s="568"/>
      <c r="E237" s="569"/>
    </row>
    <row r="238" spans="1:5">
      <c r="A238" s="666">
        <f>+'Center 1 - Reimb (Required)'!A237</f>
        <v>0</v>
      </c>
      <c r="B238" s="567"/>
      <c r="C238" s="568"/>
      <c r="D238" s="568"/>
      <c r="E238" s="569"/>
    </row>
    <row r="239" spans="1:5">
      <c r="A239" s="666">
        <f>+'Center 1 - Reimb (Required)'!A238</f>
        <v>0</v>
      </c>
      <c r="B239" s="567"/>
      <c r="C239" s="568"/>
      <c r="D239" s="568"/>
      <c r="E239" s="569"/>
    </row>
    <row r="240" spans="1:5">
      <c r="A240" s="666">
        <f>+'Center 1 - Reimb (Required)'!A239</f>
        <v>0</v>
      </c>
      <c r="B240" s="567"/>
      <c r="C240" s="568"/>
      <c r="D240" s="568"/>
      <c r="E240" s="569"/>
    </row>
    <row r="241" spans="1:5">
      <c r="A241" s="666">
        <f>+'Center 1 - Reimb (Required)'!A240</f>
        <v>0</v>
      </c>
      <c r="B241" s="567"/>
      <c r="C241" s="568"/>
      <c r="D241" s="568"/>
      <c r="E241" s="569"/>
    </row>
    <row r="242" spans="1:5">
      <c r="A242" s="666">
        <f>+'Center 1 - Reimb (Required)'!A241</f>
        <v>0</v>
      </c>
      <c r="B242" s="567"/>
      <c r="C242" s="568"/>
      <c r="D242" s="568"/>
      <c r="E242" s="569"/>
    </row>
    <row r="243" spans="1:5">
      <c r="A243" s="666">
        <f>+'Center 1 - Reimb (Required)'!A242</f>
        <v>0</v>
      </c>
      <c r="B243" s="567"/>
      <c r="C243" s="568"/>
      <c r="D243" s="568"/>
      <c r="E243" s="569"/>
    </row>
    <row r="244" spans="1:5">
      <c r="A244" s="666">
        <f>+'Center 1 - Reimb (Required)'!A243</f>
        <v>0</v>
      </c>
      <c r="B244" s="567"/>
      <c r="C244" s="568"/>
      <c r="D244" s="568"/>
      <c r="E244" s="569"/>
    </row>
    <row r="245" spans="1:5">
      <c r="A245" s="666">
        <f>+'Center 1 - Reimb (Required)'!A244</f>
        <v>0</v>
      </c>
      <c r="B245" s="567"/>
      <c r="C245" s="568"/>
      <c r="D245" s="568"/>
      <c r="E245" s="569"/>
    </row>
    <row r="246" spans="1:5">
      <c r="A246" s="666">
        <f>+'Center 1 - Reimb (Required)'!A245</f>
        <v>0</v>
      </c>
      <c r="B246" s="567"/>
      <c r="C246" s="568"/>
      <c r="D246" s="568"/>
      <c r="E246" s="569"/>
    </row>
    <row r="247" spans="1:5">
      <c r="A247" s="666">
        <f>+'Center 1 - Reimb (Required)'!A246</f>
        <v>0</v>
      </c>
      <c r="B247" s="567"/>
      <c r="C247" s="568"/>
      <c r="D247" s="568"/>
      <c r="E247" s="569"/>
    </row>
    <row r="248" spans="1:5">
      <c r="A248" s="666">
        <f>+'Center 1 - Reimb (Required)'!A247</f>
        <v>0</v>
      </c>
      <c r="B248" s="567"/>
      <c r="C248" s="568"/>
      <c r="D248" s="568"/>
      <c r="E248" s="569"/>
    </row>
    <row r="249" spans="1:5">
      <c r="A249" s="666">
        <f>+'Center 1 - Reimb (Required)'!A248</f>
        <v>0</v>
      </c>
      <c r="B249" s="567"/>
      <c r="C249" s="568"/>
      <c r="D249" s="568"/>
      <c r="E249" s="569"/>
    </row>
    <row r="250" spans="1:5">
      <c r="A250" s="666">
        <f>+'Center 1 - Reimb (Required)'!A249</f>
        <v>0</v>
      </c>
      <c r="B250" s="567"/>
      <c r="C250" s="568"/>
      <c r="D250" s="568"/>
      <c r="E250" s="569"/>
    </row>
    <row r="251" spans="1:5">
      <c r="A251" s="666">
        <f>+'Center 1 - Reimb (Required)'!A250</f>
        <v>0</v>
      </c>
      <c r="B251" s="567"/>
      <c r="C251" s="568"/>
      <c r="D251" s="568"/>
      <c r="E251" s="569"/>
    </row>
    <row r="252" spans="1:5">
      <c r="A252" s="666">
        <f>+'Center 1 - Reimb (Required)'!A251</f>
        <v>0</v>
      </c>
      <c r="B252" s="567"/>
      <c r="C252" s="568"/>
      <c r="D252" s="568"/>
      <c r="E252" s="569"/>
    </row>
    <row r="253" spans="1:5">
      <c r="A253" s="666">
        <f>+'Center 1 - Reimb (Required)'!A252</f>
        <v>0</v>
      </c>
      <c r="B253" s="567"/>
      <c r="C253" s="568"/>
      <c r="D253" s="568"/>
      <c r="E253" s="569"/>
    </row>
    <row r="254" spans="1:5">
      <c r="A254" s="666">
        <f>+'Center 1 - Reimb (Required)'!A253</f>
        <v>0</v>
      </c>
      <c r="B254" s="567"/>
      <c r="C254" s="568"/>
      <c r="D254" s="568"/>
      <c r="E254" s="569"/>
    </row>
    <row r="255" spans="1:5">
      <c r="A255" s="666">
        <f>+'Center 1 - Reimb (Required)'!A254</f>
        <v>0</v>
      </c>
      <c r="B255" s="567"/>
      <c r="C255" s="568"/>
      <c r="D255" s="568"/>
      <c r="E255" s="569"/>
    </row>
    <row r="256" spans="1:5">
      <c r="A256" s="666">
        <f>+'Center 1 - Reimb (Required)'!A255</f>
        <v>0</v>
      </c>
      <c r="B256" s="567"/>
      <c r="C256" s="568"/>
      <c r="D256" s="568"/>
      <c r="E256" s="569"/>
    </row>
    <row r="257" spans="1:5">
      <c r="A257" s="666">
        <f>+'Center 1 - Reimb (Required)'!A256</f>
        <v>0</v>
      </c>
      <c r="B257" s="567"/>
      <c r="C257" s="568"/>
      <c r="D257" s="568"/>
      <c r="E257" s="569"/>
    </row>
    <row r="258" spans="1:5">
      <c r="A258" s="666">
        <f>+'Center 1 - Reimb (Required)'!A257</f>
        <v>0</v>
      </c>
      <c r="B258" s="567"/>
      <c r="C258" s="568"/>
      <c r="D258" s="568"/>
      <c r="E258" s="569"/>
    </row>
    <row r="259" spans="1:5">
      <c r="A259" s="666">
        <f>+'Center 1 - Reimb (Required)'!A258</f>
        <v>0</v>
      </c>
      <c r="B259" s="567"/>
      <c r="C259" s="568"/>
      <c r="D259" s="568"/>
      <c r="E259" s="569"/>
    </row>
    <row r="260" spans="1:5">
      <c r="A260" s="666">
        <f>+'Center 1 - Reimb (Required)'!A259</f>
        <v>0</v>
      </c>
      <c r="B260" s="567"/>
      <c r="C260" s="568"/>
      <c r="D260" s="568"/>
      <c r="E260" s="569"/>
    </row>
    <row r="261" spans="1:5">
      <c r="A261" s="666">
        <f>+'Center 1 - Reimb (Required)'!A260</f>
        <v>0</v>
      </c>
      <c r="B261" s="567"/>
      <c r="C261" s="568"/>
      <c r="D261" s="568"/>
      <c r="E261" s="569"/>
    </row>
    <row r="262" spans="1:5">
      <c r="A262" s="666">
        <f>+'Center 1 - Reimb (Required)'!A261</f>
        <v>0</v>
      </c>
      <c r="B262" s="567"/>
      <c r="C262" s="568"/>
      <c r="D262" s="568"/>
      <c r="E262" s="569"/>
    </row>
    <row r="263" spans="1:5">
      <c r="A263" s="666">
        <f>+'Center 1 - Reimb (Required)'!A262</f>
        <v>0</v>
      </c>
      <c r="B263" s="567"/>
      <c r="C263" s="568"/>
      <c r="D263" s="568"/>
      <c r="E263" s="569"/>
    </row>
    <row r="264" spans="1:5">
      <c r="A264" s="666">
        <f>+'Center 1 - Reimb (Required)'!A263</f>
        <v>0</v>
      </c>
      <c r="B264" s="567"/>
      <c r="C264" s="568"/>
      <c r="D264" s="568"/>
      <c r="E264" s="569"/>
    </row>
    <row r="265" spans="1:5">
      <c r="A265" s="666">
        <f>+'Center 1 - Reimb (Required)'!A264</f>
        <v>0</v>
      </c>
      <c r="B265" s="567"/>
      <c r="C265" s="568"/>
      <c r="D265" s="568"/>
      <c r="E265" s="569"/>
    </row>
    <row r="266" spans="1:5">
      <c r="A266" s="666">
        <f>+'Center 1 - Reimb (Required)'!A265</f>
        <v>0</v>
      </c>
      <c r="B266" s="567"/>
      <c r="C266" s="568"/>
      <c r="D266" s="568"/>
      <c r="E266" s="569"/>
    </row>
    <row r="267" spans="1:5">
      <c r="A267" s="666">
        <f>+'Center 1 - Reimb (Required)'!A266</f>
        <v>0</v>
      </c>
      <c r="B267" s="567"/>
      <c r="C267" s="568"/>
      <c r="D267" s="568"/>
      <c r="E267" s="569"/>
    </row>
    <row r="268" spans="1:5">
      <c r="A268" s="666">
        <f>+'Center 1 - Reimb (Required)'!A267</f>
        <v>0</v>
      </c>
      <c r="B268" s="567"/>
      <c r="C268" s="568"/>
      <c r="D268" s="568"/>
      <c r="E268" s="569"/>
    </row>
    <row r="269" spans="1:5">
      <c r="A269" s="666">
        <f>+'Center 1 - Reimb (Required)'!A268</f>
        <v>0</v>
      </c>
      <c r="B269" s="567"/>
      <c r="C269" s="568"/>
      <c r="D269" s="568"/>
      <c r="E269" s="569"/>
    </row>
    <row r="270" spans="1:5">
      <c r="A270" s="666">
        <f>+'Center 1 - Reimb (Required)'!A269</f>
        <v>0</v>
      </c>
      <c r="B270" s="567"/>
      <c r="C270" s="568"/>
      <c r="D270" s="568"/>
      <c r="E270" s="569"/>
    </row>
    <row r="271" spans="1:5">
      <c r="A271" s="666">
        <f>+'Center 1 - Reimb (Required)'!A270</f>
        <v>0</v>
      </c>
      <c r="B271" s="567"/>
      <c r="C271" s="568"/>
      <c r="D271" s="568"/>
      <c r="E271" s="569"/>
    </row>
    <row r="272" spans="1:5">
      <c r="A272" s="666">
        <f>+'Center 1 - Reimb (Required)'!A271</f>
        <v>0</v>
      </c>
      <c r="B272" s="567"/>
      <c r="C272" s="568"/>
      <c r="D272" s="568"/>
      <c r="E272" s="569"/>
    </row>
    <row r="273" spans="1:5">
      <c r="A273" s="666">
        <f>+'Center 1 - Reimb (Required)'!A272</f>
        <v>0</v>
      </c>
      <c r="B273" s="567"/>
      <c r="C273" s="568"/>
      <c r="D273" s="568"/>
      <c r="E273" s="569"/>
    </row>
    <row r="274" spans="1:5">
      <c r="A274" s="666">
        <f>+'Center 1 - Reimb (Required)'!A273</f>
        <v>0</v>
      </c>
      <c r="B274" s="567"/>
      <c r="C274" s="568"/>
      <c r="D274" s="568"/>
      <c r="E274" s="569"/>
    </row>
    <row r="275" spans="1:5">
      <c r="A275" s="666">
        <f>+'Center 1 - Reimb (Required)'!A274</f>
        <v>0</v>
      </c>
      <c r="B275" s="567"/>
      <c r="C275" s="568"/>
      <c r="D275" s="568"/>
      <c r="E275" s="569"/>
    </row>
    <row r="276" spans="1:5">
      <c r="A276" s="666">
        <f>+'Center 1 - Reimb (Required)'!A275</f>
        <v>0</v>
      </c>
      <c r="B276" s="567"/>
      <c r="C276" s="568"/>
      <c r="D276" s="568"/>
      <c r="E276" s="569"/>
    </row>
    <row r="277" spans="1:5">
      <c r="A277" s="666">
        <f>+'Center 1 - Reimb (Required)'!A276</f>
        <v>0</v>
      </c>
      <c r="B277" s="567"/>
      <c r="C277" s="568"/>
      <c r="D277" s="568"/>
      <c r="E277" s="569"/>
    </row>
    <row r="278" spans="1:5">
      <c r="A278" s="666">
        <f>+'Center 1 - Reimb (Required)'!A277</f>
        <v>0</v>
      </c>
      <c r="B278" s="567"/>
      <c r="C278" s="568"/>
      <c r="D278" s="568"/>
      <c r="E278" s="569"/>
    </row>
    <row r="279" spans="1:5">
      <c r="A279" s="666">
        <f>+'Center 1 - Reimb (Required)'!A278</f>
        <v>0</v>
      </c>
      <c r="B279" s="567"/>
      <c r="C279" s="568"/>
      <c r="D279" s="568"/>
      <c r="E279" s="569"/>
    </row>
    <row r="280" spans="1:5">
      <c r="A280" s="666">
        <f>+'Center 1 - Reimb (Required)'!A279</f>
        <v>0</v>
      </c>
      <c r="B280" s="567"/>
      <c r="C280" s="568"/>
      <c r="D280" s="568"/>
      <c r="E280" s="569"/>
    </row>
    <row r="281" spans="1:5">
      <c r="A281" s="666">
        <f>+'Center 1 - Reimb (Required)'!A280</f>
        <v>0</v>
      </c>
      <c r="B281" s="567"/>
      <c r="C281" s="568"/>
      <c r="D281" s="568"/>
      <c r="E281" s="569"/>
    </row>
    <row r="282" spans="1:5">
      <c r="A282" s="666">
        <f>+'Center 1 - Reimb (Required)'!A281</f>
        <v>0</v>
      </c>
      <c r="B282" s="567"/>
      <c r="C282" s="568"/>
      <c r="D282" s="568"/>
      <c r="E282" s="569"/>
    </row>
    <row r="283" spans="1:5">
      <c r="A283" s="666">
        <f>+'Center 1 - Reimb (Required)'!A282</f>
        <v>0</v>
      </c>
      <c r="B283" s="567"/>
      <c r="C283" s="568"/>
      <c r="D283" s="568"/>
      <c r="E283" s="569"/>
    </row>
    <row r="284" spans="1:5">
      <c r="A284" s="666">
        <f>+'Center 1 - Reimb (Required)'!A283</f>
        <v>0</v>
      </c>
      <c r="B284" s="567"/>
      <c r="C284" s="568"/>
      <c r="D284" s="568"/>
      <c r="E284" s="569"/>
    </row>
    <row r="285" spans="1:5">
      <c r="A285" s="666">
        <f>+'Center 1 - Reimb (Required)'!A284</f>
        <v>0</v>
      </c>
      <c r="B285" s="567"/>
      <c r="C285" s="568"/>
      <c r="D285" s="568"/>
      <c r="E285" s="569"/>
    </row>
    <row r="286" spans="1:5">
      <c r="A286" s="666">
        <f>+'Center 1 - Reimb (Required)'!A285</f>
        <v>0</v>
      </c>
      <c r="B286" s="567"/>
      <c r="C286" s="568"/>
      <c r="D286" s="568"/>
      <c r="E286" s="569"/>
    </row>
    <row r="287" spans="1:5">
      <c r="A287" s="666">
        <f>+'Center 1 - Reimb (Required)'!A286</f>
        <v>0</v>
      </c>
      <c r="B287" s="567"/>
      <c r="C287" s="568"/>
      <c r="D287" s="568"/>
      <c r="E287" s="569"/>
    </row>
    <row r="288" spans="1:5">
      <c r="A288" s="666">
        <f>+'Center 1 - Reimb (Required)'!A287</f>
        <v>0</v>
      </c>
      <c r="B288" s="567"/>
      <c r="C288" s="568"/>
      <c r="D288" s="568"/>
      <c r="E288" s="569"/>
    </row>
    <row r="289" spans="1:5">
      <c r="A289" s="666">
        <f>+'Center 1 - Reimb (Required)'!A288</f>
        <v>0</v>
      </c>
      <c r="B289" s="567"/>
      <c r="C289" s="568"/>
      <c r="D289" s="568"/>
      <c r="E289" s="569"/>
    </row>
    <row r="290" spans="1:5">
      <c r="A290" s="666">
        <f>+'Center 1 - Reimb (Required)'!A289</f>
        <v>0</v>
      </c>
      <c r="B290" s="567"/>
      <c r="C290" s="568"/>
      <c r="D290" s="568"/>
      <c r="E290" s="569"/>
    </row>
    <row r="291" spans="1:5">
      <c r="A291" s="666">
        <f>+'Center 1 - Reimb (Required)'!A290</f>
        <v>0</v>
      </c>
      <c r="B291" s="567"/>
      <c r="C291" s="568"/>
      <c r="D291" s="568"/>
      <c r="E291" s="569"/>
    </row>
    <row r="292" spans="1:5">
      <c r="A292" s="666">
        <f>+'Center 1 - Reimb (Required)'!A291</f>
        <v>0</v>
      </c>
      <c r="B292" s="567"/>
      <c r="C292" s="568"/>
      <c r="D292" s="568"/>
      <c r="E292" s="569"/>
    </row>
    <row r="293" spans="1:5">
      <c r="A293" s="666">
        <f>+'Center 1 - Reimb (Required)'!A292</f>
        <v>0</v>
      </c>
      <c r="B293" s="567"/>
      <c r="C293" s="568"/>
      <c r="D293" s="568"/>
      <c r="E293" s="569"/>
    </row>
    <row r="294" spans="1:5">
      <c r="A294" s="666">
        <f>+'Center 1 - Reimb (Required)'!A293</f>
        <v>0</v>
      </c>
      <c r="B294" s="567"/>
      <c r="C294" s="568"/>
      <c r="D294" s="568"/>
      <c r="E294" s="569"/>
    </row>
    <row r="295" spans="1:5">
      <c r="A295" s="666">
        <f>+'Center 1 - Reimb (Required)'!A294</f>
        <v>0</v>
      </c>
      <c r="B295" s="567"/>
      <c r="C295" s="568"/>
      <c r="D295" s="568"/>
      <c r="E295" s="569"/>
    </row>
    <row r="296" spans="1:5">
      <c r="A296" s="666">
        <f>+'Center 1 - Reimb (Required)'!A295</f>
        <v>0</v>
      </c>
      <c r="B296" s="567"/>
      <c r="C296" s="568"/>
      <c r="D296" s="568"/>
      <c r="E296" s="569"/>
    </row>
    <row r="297" spans="1:5">
      <c r="A297" s="666">
        <f>+'Center 1 - Reimb (Required)'!A296</f>
        <v>0</v>
      </c>
      <c r="B297" s="567"/>
      <c r="C297" s="568"/>
      <c r="D297" s="568"/>
      <c r="E297" s="569"/>
    </row>
    <row r="298" spans="1:5">
      <c r="A298" s="666">
        <f>+'Center 1 - Reimb (Required)'!A297</f>
        <v>0</v>
      </c>
      <c r="B298" s="567"/>
      <c r="C298" s="568"/>
      <c r="D298" s="568"/>
      <c r="E298" s="569"/>
    </row>
    <row r="299" spans="1:5">
      <c r="A299" s="666">
        <f>+'Center 1 - Reimb (Required)'!A298</f>
        <v>0</v>
      </c>
      <c r="B299" s="567"/>
      <c r="C299" s="568"/>
      <c r="D299" s="568"/>
      <c r="E299" s="569"/>
    </row>
    <row r="300" spans="1:5">
      <c r="A300" s="666">
        <f>+'Center 1 - Reimb (Required)'!A299</f>
        <v>0</v>
      </c>
      <c r="B300" s="567"/>
      <c r="C300" s="568"/>
      <c r="D300" s="568"/>
      <c r="E300" s="569"/>
    </row>
    <row r="301" spans="1:5">
      <c r="A301" s="666">
        <f>+'Center 1 - Reimb (Required)'!A300</f>
        <v>0</v>
      </c>
      <c r="B301" s="567"/>
      <c r="C301" s="568"/>
      <c r="D301" s="568"/>
      <c r="E301" s="569"/>
    </row>
    <row r="302" spans="1:5">
      <c r="A302" s="666">
        <f>+'Center 1 - Reimb (Required)'!A301</f>
        <v>0</v>
      </c>
      <c r="B302" s="567"/>
      <c r="C302" s="568"/>
      <c r="D302" s="568"/>
      <c r="E302" s="569"/>
    </row>
    <row r="303" spans="1:5">
      <c r="A303" s="666">
        <f>+'Center 1 - Reimb (Required)'!A302</f>
        <v>0</v>
      </c>
      <c r="B303" s="567"/>
      <c r="C303" s="568"/>
      <c r="D303" s="568"/>
      <c r="E303" s="569"/>
    </row>
    <row r="304" spans="1:5">
      <c r="A304" s="666">
        <f>+'Center 1 - Reimb (Required)'!A303</f>
        <v>0</v>
      </c>
      <c r="B304" s="567"/>
      <c r="C304" s="568"/>
      <c r="D304" s="568"/>
      <c r="E304" s="569"/>
    </row>
    <row r="305" spans="1:5">
      <c r="A305" s="666">
        <f>+'Center 1 - Reimb (Required)'!A304</f>
        <v>0</v>
      </c>
      <c r="B305" s="567"/>
      <c r="C305" s="568"/>
      <c r="D305" s="568"/>
      <c r="E305" s="569"/>
    </row>
    <row r="306" spans="1:5">
      <c r="A306" s="666">
        <f>+'Center 1 - Reimb (Required)'!A305</f>
        <v>0</v>
      </c>
      <c r="B306" s="567"/>
      <c r="C306" s="568"/>
      <c r="D306" s="568"/>
      <c r="E306" s="569"/>
    </row>
    <row r="307" spans="1:5">
      <c r="A307" s="666">
        <f>+'Center 1 - Reimb (Required)'!A306</f>
        <v>0</v>
      </c>
      <c r="B307" s="567"/>
      <c r="C307" s="568"/>
      <c r="D307" s="568"/>
      <c r="E307" s="569"/>
    </row>
    <row r="308" spans="1:5">
      <c r="A308" s="666">
        <f>+'Center 1 - Reimb (Required)'!A307</f>
        <v>0</v>
      </c>
      <c r="B308" s="567"/>
      <c r="C308" s="568"/>
      <c r="D308" s="568"/>
      <c r="E308" s="569"/>
    </row>
    <row r="309" spans="1:5">
      <c r="A309" s="666">
        <f>+'Center 1 - Reimb (Required)'!A308</f>
        <v>0</v>
      </c>
      <c r="B309" s="567"/>
      <c r="C309" s="568"/>
      <c r="D309" s="568"/>
      <c r="E309" s="569"/>
    </row>
    <row r="310" spans="1:5">
      <c r="A310" s="666">
        <f>+'Center 1 - Reimb (Required)'!A309</f>
        <v>0</v>
      </c>
      <c r="B310" s="567"/>
      <c r="C310" s="568"/>
      <c r="D310" s="568"/>
      <c r="E310" s="569"/>
    </row>
    <row r="311" spans="1:5">
      <c r="A311" s="666">
        <f>+'Center 1 - Reimb (Required)'!A310</f>
        <v>0</v>
      </c>
      <c r="B311" s="567"/>
      <c r="C311" s="568"/>
      <c r="D311" s="568"/>
      <c r="E311" s="569"/>
    </row>
    <row r="312" spans="1:5">
      <c r="A312" s="666">
        <f>+'Center 1 - Reimb (Required)'!A311</f>
        <v>0</v>
      </c>
      <c r="B312" s="567"/>
      <c r="C312" s="568"/>
      <c r="D312" s="568"/>
      <c r="E312" s="569"/>
    </row>
    <row r="313" spans="1:5">
      <c r="A313" s="666">
        <f>+'Center 1 - Reimb (Required)'!A312</f>
        <v>0</v>
      </c>
      <c r="B313" s="567"/>
      <c r="C313" s="568"/>
      <c r="D313" s="568"/>
      <c r="E313" s="569"/>
    </row>
    <row r="314" spans="1:5">
      <c r="A314" s="666">
        <f>+'Center 1 - Reimb (Required)'!A313</f>
        <v>0</v>
      </c>
      <c r="B314" s="567"/>
      <c r="C314" s="568"/>
      <c r="D314" s="568"/>
      <c r="E314" s="569"/>
    </row>
    <row r="315" spans="1:5">
      <c r="A315" s="666">
        <f>+'Center 1 - Reimb (Required)'!A314</f>
        <v>0</v>
      </c>
      <c r="B315" s="567"/>
      <c r="C315" s="568"/>
      <c r="D315" s="568"/>
      <c r="E315" s="569"/>
    </row>
    <row r="316" spans="1:5">
      <c r="A316" s="666">
        <f>+'Center 1 - Reimb (Required)'!A315</f>
        <v>0</v>
      </c>
      <c r="B316" s="567"/>
      <c r="C316" s="568"/>
      <c r="D316" s="568"/>
      <c r="E316" s="569"/>
    </row>
    <row r="317" spans="1:5">
      <c r="A317" s="666">
        <f>+'Center 1 - Reimb (Required)'!A316</f>
        <v>0</v>
      </c>
      <c r="B317" s="567"/>
      <c r="C317" s="568"/>
      <c r="D317" s="568"/>
      <c r="E317" s="569"/>
    </row>
    <row r="318" spans="1:5">
      <c r="A318" s="666">
        <f>+'Center 1 - Reimb (Required)'!A317</f>
        <v>0</v>
      </c>
      <c r="B318" s="567"/>
      <c r="C318" s="568"/>
      <c r="D318" s="568"/>
      <c r="E318" s="569"/>
    </row>
    <row r="319" spans="1:5">
      <c r="A319" s="666">
        <f>+'Center 1 - Reimb (Required)'!A318</f>
        <v>0</v>
      </c>
      <c r="B319" s="567"/>
      <c r="C319" s="568"/>
      <c r="D319" s="568"/>
      <c r="E319" s="569"/>
    </row>
    <row r="320" spans="1:5">
      <c r="A320" s="666">
        <f>+'Center 1 - Reimb (Required)'!A319</f>
        <v>0</v>
      </c>
      <c r="B320" s="567"/>
      <c r="C320" s="568"/>
      <c r="D320" s="568"/>
      <c r="E320" s="569"/>
    </row>
    <row r="321" spans="1:5">
      <c r="A321" s="666">
        <f>+'Center 1 - Reimb (Required)'!A320</f>
        <v>0</v>
      </c>
      <c r="B321" s="567"/>
      <c r="C321" s="568"/>
      <c r="D321" s="568"/>
      <c r="E321" s="569"/>
    </row>
    <row r="322" spans="1:5">
      <c r="A322" s="666">
        <f>+'Center 1 - Reimb (Required)'!A321</f>
        <v>0</v>
      </c>
      <c r="B322" s="567"/>
      <c r="C322" s="568"/>
      <c r="D322" s="568"/>
      <c r="E322" s="569"/>
    </row>
    <row r="323" spans="1:5">
      <c r="A323" s="666">
        <f>+'Center 1 - Reimb (Required)'!A322</f>
        <v>0</v>
      </c>
      <c r="B323" s="567"/>
      <c r="C323" s="568"/>
      <c r="D323" s="568"/>
      <c r="E323" s="569"/>
    </row>
    <row r="324" spans="1:5">
      <c r="A324" s="666">
        <f>+'Center 1 - Reimb (Required)'!A323</f>
        <v>0</v>
      </c>
      <c r="B324" s="567"/>
      <c r="C324" s="568"/>
      <c r="D324" s="568"/>
      <c r="E324" s="569"/>
    </row>
    <row r="325" spans="1:5">
      <c r="A325" s="666">
        <f>+'Center 1 - Reimb (Required)'!A324</f>
        <v>0</v>
      </c>
      <c r="B325" s="567"/>
      <c r="C325" s="568"/>
      <c r="D325" s="568"/>
      <c r="E325" s="569"/>
    </row>
    <row r="326" spans="1:5">
      <c r="A326" s="666">
        <f>+'Center 1 - Reimb (Required)'!A325</f>
        <v>0</v>
      </c>
      <c r="B326" s="567"/>
      <c r="C326" s="568"/>
      <c r="D326" s="568"/>
      <c r="E326" s="569"/>
    </row>
    <row r="327" spans="1:5">
      <c r="A327" s="666">
        <f>+'Center 1 - Reimb (Required)'!A326</f>
        <v>0</v>
      </c>
      <c r="B327" s="567"/>
      <c r="C327" s="568"/>
      <c r="D327" s="568"/>
      <c r="E327" s="569"/>
    </row>
    <row r="328" spans="1:5">
      <c r="A328" s="666">
        <f>+'Center 1 - Reimb (Required)'!A327</f>
        <v>0</v>
      </c>
      <c r="B328" s="567"/>
      <c r="C328" s="568"/>
      <c r="D328" s="568"/>
      <c r="E328" s="569"/>
    </row>
    <row r="329" spans="1:5">
      <c r="A329" s="666">
        <f>+'Center 1 - Reimb (Required)'!A328</f>
        <v>0</v>
      </c>
      <c r="B329" s="567"/>
      <c r="C329" s="568"/>
      <c r="D329" s="568"/>
      <c r="E329" s="569"/>
    </row>
    <row r="330" spans="1:5">
      <c r="A330" s="666">
        <f>+'Center 1 - Reimb (Required)'!A329</f>
        <v>0</v>
      </c>
      <c r="B330" s="567"/>
      <c r="C330" s="568"/>
      <c r="D330" s="568"/>
      <c r="E330" s="569"/>
    </row>
    <row r="331" spans="1:5">
      <c r="A331" s="666">
        <f>+'Center 1 - Reimb (Required)'!A330</f>
        <v>0</v>
      </c>
      <c r="B331" s="567"/>
      <c r="C331" s="568"/>
      <c r="D331" s="568"/>
      <c r="E331" s="569"/>
    </row>
    <row r="332" spans="1:5">
      <c r="A332" s="666">
        <f>+'Center 1 - Reimb (Required)'!A331</f>
        <v>0</v>
      </c>
      <c r="B332" s="567"/>
      <c r="C332" s="568"/>
      <c r="D332" s="568"/>
      <c r="E332" s="569"/>
    </row>
    <row r="333" spans="1:5">
      <c r="A333" s="666">
        <f>+'Center 1 - Reimb (Required)'!A332</f>
        <v>0</v>
      </c>
      <c r="B333" s="567"/>
      <c r="C333" s="568"/>
      <c r="D333" s="568"/>
      <c r="E333" s="569"/>
    </row>
    <row r="334" spans="1:5">
      <c r="A334" s="666">
        <f>+'Center 1 - Reimb (Required)'!A333</f>
        <v>0</v>
      </c>
      <c r="B334" s="567"/>
      <c r="C334" s="568"/>
      <c r="D334" s="568"/>
      <c r="E334" s="569"/>
    </row>
    <row r="335" spans="1:5">
      <c r="A335" s="666">
        <f>+'Center 1 - Reimb (Required)'!A334</f>
        <v>0</v>
      </c>
      <c r="B335" s="567"/>
      <c r="C335" s="568"/>
      <c r="D335" s="568"/>
      <c r="E335" s="569"/>
    </row>
    <row r="336" spans="1:5">
      <c r="A336" s="666">
        <f>+'Center 1 - Reimb (Required)'!A335</f>
        <v>0</v>
      </c>
      <c r="B336" s="567"/>
      <c r="C336" s="568"/>
      <c r="D336" s="568"/>
      <c r="E336" s="569"/>
    </row>
    <row r="337" spans="1:5">
      <c r="A337" s="666">
        <f>+'Center 1 - Reimb (Required)'!A336</f>
        <v>0</v>
      </c>
      <c r="B337" s="567"/>
      <c r="C337" s="568"/>
      <c r="D337" s="568"/>
      <c r="E337" s="569"/>
    </row>
    <row r="338" spans="1:5">
      <c r="A338" s="666">
        <f>+'Center 1 - Reimb (Required)'!A337</f>
        <v>0</v>
      </c>
      <c r="B338" s="567"/>
      <c r="C338" s="568"/>
      <c r="D338" s="568"/>
      <c r="E338" s="569"/>
    </row>
    <row r="339" spans="1:5">
      <c r="A339" s="666">
        <f>+'Center 1 - Reimb (Required)'!A338</f>
        <v>0</v>
      </c>
      <c r="B339" s="567"/>
      <c r="C339" s="568"/>
      <c r="D339" s="568"/>
      <c r="E339" s="569"/>
    </row>
    <row r="340" spans="1:5">
      <c r="A340" s="666">
        <f>+'Center 1 - Reimb (Required)'!A339</f>
        <v>0</v>
      </c>
      <c r="B340" s="567"/>
      <c r="C340" s="568"/>
      <c r="D340" s="568"/>
      <c r="E340" s="569"/>
    </row>
    <row r="341" spans="1:5">
      <c r="A341" s="666">
        <f>+'Center 1 - Reimb (Required)'!A340</f>
        <v>0</v>
      </c>
      <c r="B341" s="567"/>
      <c r="C341" s="568"/>
      <c r="D341" s="568"/>
      <c r="E341" s="569"/>
    </row>
    <row r="342" spans="1:5">
      <c r="A342" s="666">
        <f>+'Center 1 - Reimb (Required)'!A341</f>
        <v>0</v>
      </c>
      <c r="B342" s="567"/>
      <c r="C342" s="568"/>
      <c r="D342" s="568"/>
      <c r="E342" s="569"/>
    </row>
    <row r="343" spans="1:5">
      <c r="A343" s="666">
        <f>+'Center 1 - Reimb (Required)'!A342</f>
        <v>0</v>
      </c>
      <c r="B343" s="567"/>
      <c r="C343" s="568"/>
      <c r="D343" s="568"/>
      <c r="E343" s="569"/>
    </row>
    <row r="344" spans="1:5">
      <c r="A344" s="666">
        <f>+'Center 1 - Reimb (Required)'!A343</f>
        <v>0</v>
      </c>
      <c r="B344" s="567"/>
      <c r="C344" s="568"/>
      <c r="D344" s="568"/>
      <c r="E344" s="569"/>
    </row>
    <row r="345" spans="1:5">
      <c r="A345" s="666">
        <f>+'Center 1 - Reimb (Required)'!A344</f>
        <v>0</v>
      </c>
      <c r="B345" s="567"/>
      <c r="C345" s="568"/>
      <c r="D345" s="568"/>
      <c r="E345" s="569"/>
    </row>
    <row r="346" spans="1:5">
      <c r="A346" s="666">
        <f>+'Center 1 - Reimb (Required)'!A345</f>
        <v>0</v>
      </c>
      <c r="B346" s="567"/>
      <c r="C346" s="568"/>
      <c r="D346" s="568"/>
      <c r="E346" s="569"/>
    </row>
    <row r="347" spans="1:5">
      <c r="A347" s="666">
        <f>+'Center 1 - Reimb (Required)'!A346</f>
        <v>0</v>
      </c>
      <c r="B347" s="567"/>
      <c r="C347" s="568"/>
      <c r="D347" s="568"/>
      <c r="E347" s="569"/>
    </row>
    <row r="348" spans="1:5">
      <c r="A348" s="666">
        <f>+'Center 1 - Reimb (Required)'!A347</f>
        <v>0</v>
      </c>
      <c r="B348" s="567"/>
      <c r="C348" s="568"/>
      <c r="D348" s="568"/>
      <c r="E348" s="569"/>
    </row>
    <row r="349" spans="1:5">
      <c r="A349" s="666">
        <f>+'Center 1 - Reimb (Required)'!A348</f>
        <v>0</v>
      </c>
      <c r="B349" s="567"/>
      <c r="C349" s="568"/>
      <c r="D349" s="568"/>
      <c r="E349" s="569"/>
    </row>
    <row r="350" spans="1:5">
      <c r="A350" s="666">
        <f>+'Center 1 - Reimb (Required)'!A349</f>
        <v>0</v>
      </c>
      <c r="B350" s="567"/>
      <c r="C350" s="568"/>
      <c r="D350" s="568"/>
      <c r="E350" s="569"/>
    </row>
    <row r="351" spans="1:5">
      <c r="A351" s="666">
        <f>+'Center 1 - Reimb (Required)'!A350</f>
        <v>0</v>
      </c>
      <c r="B351" s="567"/>
      <c r="C351" s="568"/>
      <c r="D351" s="568"/>
      <c r="E351" s="569"/>
    </row>
    <row r="352" spans="1:5">
      <c r="A352" s="666">
        <f>+'Center 1 - Reimb (Required)'!A351</f>
        <v>0</v>
      </c>
      <c r="B352" s="567"/>
      <c r="C352" s="568"/>
      <c r="D352" s="568"/>
      <c r="E352" s="569"/>
    </row>
    <row r="353" spans="1:5">
      <c r="A353" s="666">
        <f>+'Center 1 - Reimb (Required)'!A352</f>
        <v>0</v>
      </c>
      <c r="B353" s="567"/>
      <c r="C353" s="568"/>
      <c r="D353" s="568"/>
      <c r="E353" s="569"/>
    </row>
    <row r="354" spans="1:5">
      <c r="A354" s="666">
        <f>+'Center 1 - Reimb (Required)'!A353</f>
        <v>0</v>
      </c>
      <c r="B354" s="567"/>
      <c r="C354" s="568"/>
      <c r="D354" s="568"/>
      <c r="E354" s="569"/>
    </row>
    <row r="355" spans="1:5">
      <c r="A355" s="666">
        <f>+'Center 1 - Reimb (Required)'!A354</f>
        <v>0</v>
      </c>
      <c r="B355" s="567"/>
      <c r="C355" s="568"/>
      <c r="D355" s="568"/>
      <c r="E355" s="569"/>
    </row>
    <row r="356" spans="1:5">
      <c r="A356" s="666">
        <f>+'Center 1 - Reimb (Required)'!A355</f>
        <v>0</v>
      </c>
      <c r="B356" s="567"/>
      <c r="C356" s="568"/>
      <c r="D356" s="568"/>
      <c r="E356" s="569"/>
    </row>
    <row r="357" spans="1:5">
      <c r="A357" s="666">
        <f>+'Center 1 - Reimb (Required)'!A356</f>
        <v>0</v>
      </c>
      <c r="B357" s="567"/>
      <c r="C357" s="568"/>
      <c r="D357" s="568"/>
      <c r="E357" s="569"/>
    </row>
    <row r="358" spans="1:5">
      <c r="A358" s="666">
        <f>+'Center 1 - Reimb (Required)'!A357</f>
        <v>0</v>
      </c>
      <c r="B358" s="567"/>
      <c r="C358" s="568"/>
      <c r="D358" s="568"/>
      <c r="E358" s="569"/>
    </row>
    <row r="359" spans="1:5">
      <c r="A359" s="666">
        <f>+'Center 1 - Reimb (Required)'!A358</f>
        <v>0</v>
      </c>
      <c r="B359" s="567"/>
      <c r="C359" s="568"/>
      <c r="D359" s="568"/>
      <c r="E359" s="569"/>
    </row>
    <row r="360" spans="1:5">
      <c r="A360" s="666">
        <f>+'Center 1 - Reimb (Required)'!A359</f>
        <v>0</v>
      </c>
      <c r="B360" s="567"/>
      <c r="C360" s="568"/>
      <c r="D360" s="568"/>
      <c r="E360" s="569"/>
    </row>
    <row r="361" spans="1:5">
      <c r="A361" s="666">
        <f>+'Center 1 - Reimb (Required)'!A360</f>
        <v>0</v>
      </c>
      <c r="B361" s="567"/>
      <c r="C361" s="568"/>
      <c r="D361" s="568"/>
      <c r="E361" s="569"/>
    </row>
    <row r="362" spans="1:5">
      <c r="A362" s="666">
        <f>+'Center 1 - Reimb (Required)'!A361</f>
        <v>0</v>
      </c>
      <c r="B362" s="567"/>
      <c r="C362" s="568"/>
      <c r="D362" s="568"/>
      <c r="E362" s="569"/>
    </row>
    <row r="363" spans="1:5">
      <c r="A363" s="666">
        <f>+'Center 1 - Reimb (Required)'!A362</f>
        <v>0</v>
      </c>
      <c r="B363" s="567"/>
      <c r="C363" s="568"/>
      <c r="D363" s="568"/>
      <c r="E363" s="569"/>
    </row>
    <row r="364" spans="1:5">
      <c r="A364" s="666">
        <f>+'Center 1 - Reimb (Required)'!A363</f>
        <v>0</v>
      </c>
      <c r="B364" s="567"/>
      <c r="C364" s="568"/>
      <c r="D364" s="568"/>
      <c r="E364" s="569"/>
    </row>
    <row r="365" spans="1:5">
      <c r="A365" s="666">
        <f>+'Center 1 - Reimb (Required)'!A364</f>
        <v>0</v>
      </c>
      <c r="B365" s="567"/>
      <c r="C365" s="568"/>
      <c r="D365" s="568"/>
      <c r="E365" s="569"/>
    </row>
    <row r="366" spans="1:5">
      <c r="A366" s="666">
        <f>+'Center 1 - Reimb (Required)'!A365</f>
        <v>0</v>
      </c>
      <c r="B366" s="567"/>
      <c r="C366" s="568"/>
      <c r="D366" s="568"/>
      <c r="E366" s="569"/>
    </row>
    <row r="367" spans="1:5">
      <c r="A367" s="666">
        <f>+'Center 1 - Reimb (Required)'!A366</f>
        <v>0</v>
      </c>
      <c r="B367" s="567"/>
      <c r="C367" s="568"/>
      <c r="D367" s="568"/>
      <c r="E367" s="569"/>
    </row>
    <row r="368" spans="1:5">
      <c r="A368" s="666">
        <f>+'Center 1 - Reimb (Required)'!A367</f>
        <v>0</v>
      </c>
      <c r="B368" s="567"/>
      <c r="C368" s="568"/>
      <c r="D368" s="568"/>
      <c r="E368" s="569"/>
    </row>
    <row r="369" spans="1:5">
      <c r="A369" s="666">
        <f>+'Center 1 - Reimb (Required)'!A368</f>
        <v>0</v>
      </c>
      <c r="B369" s="567"/>
      <c r="C369" s="568"/>
      <c r="D369" s="568"/>
      <c r="E369" s="569"/>
    </row>
    <row r="370" spans="1:5">
      <c r="A370" s="666">
        <f>+'Center 1 - Reimb (Required)'!A369</f>
        <v>0</v>
      </c>
      <c r="B370" s="567"/>
      <c r="C370" s="568"/>
      <c r="D370" s="568"/>
      <c r="E370" s="569"/>
    </row>
    <row r="371" spans="1:5">
      <c r="A371" s="666">
        <f>+'Center 1 - Reimb (Required)'!A370</f>
        <v>0</v>
      </c>
      <c r="B371" s="567"/>
      <c r="C371" s="568"/>
      <c r="D371" s="568"/>
      <c r="E371" s="569"/>
    </row>
    <row r="372" spans="1:5">
      <c r="A372" s="666">
        <f>+'Center 1 - Reimb (Required)'!A371</f>
        <v>0</v>
      </c>
      <c r="B372" s="567"/>
      <c r="C372" s="568"/>
      <c r="D372" s="568"/>
      <c r="E372" s="569"/>
    </row>
    <row r="373" spans="1:5">
      <c r="A373" s="666">
        <f>+'Center 1 - Reimb (Required)'!A372</f>
        <v>0</v>
      </c>
      <c r="B373" s="567"/>
      <c r="C373" s="568"/>
      <c r="D373" s="568"/>
      <c r="E373" s="569"/>
    </row>
    <row r="374" spans="1:5">
      <c r="A374" s="666">
        <f>+'Center 1 - Reimb (Required)'!A373</f>
        <v>0</v>
      </c>
      <c r="B374" s="567"/>
      <c r="C374" s="568"/>
      <c r="D374" s="568"/>
      <c r="E374" s="569"/>
    </row>
    <row r="375" spans="1:5">
      <c r="A375" s="666">
        <f>+'Center 1 - Reimb (Required)'!A374</f>
        <v>0</v>
      </c>
      <c r="B375" s="567"/>
      <c r="C375" s="568"/>
      <c r="D375" s="568"/>
      <c r="E375" s="569"/>
    </row>
    <row r="376" spans="1:5">
      <c r="A376" s="666">
        <f>+'Center 1 - Reimb (Required)'!A375</f>
        <v>0</v>
      </c>
      <c r="B376" s="567"/>
      <c r="C376" s="568"/>
      <c r="D376" s="568"/>
      <c r="E376" s="569"/>
    </row>
    <row r="377" spans="1:5">
      <c r="A377" s="666">
        <f>+'Center 1 - Reimb (Required)'!A376</f>
        <v>0</v>
      </c>
      <c r="B377" s="567"/>
      <c r="C377" s="568"/>
      <c r="D377" s="568"/>
      <c r="E377" s="569"/>
    </row>
    <row r="378" spans="1:5">
      <c r="A378" s="666">
        <f>+'Center 1 - Reimb (Required)'!A377</f>
        <v>0</v>
      </c>
      <c r="B378" s="567"/>
      <c r="C378" s="568"/>
      <c r="D378" s="568"/>
      <c r="E378" s="569"/>
    </row>
    <row r="379" spans="1:5">
      <c r="A379" s="666">
        <f>+'Center 1 - Reimb (Required)'!A378</f>
        <v>0</v>
      </c>
      <c r="B379" s="567"/>
      <c r="C379" s="568"/>
      <c r="D379" s="568"/>
      <c r="E379" s="569"/>
    </row>
    <row r="380" spans="1:5">
      <c r="A380" s="666">
        <f>+'Center 1 - Reimb (Required)'!A379</f>
        <v>0</v>
      </c>
      <c r="B380" s="567"/>
      <c r="C380" s="568"/>
      <c r="D380" s="568"/>
      <c r="E380" s="569"/>
    </row>
    <row r="381" spans="1:5">
      <c r="A381" s="666">
        <f>+'Center 1 - Reimb (Required)'!A380</f>
        <v>0</v>
      </c>
      <c r="B381" s="567"/>
      <c r="C381" s="568"/>
      <c r="D381" s="568"/>
      <c r="E381" s="569"/>
    </row>
    <row r="382" spans="1:5">
      <c r="A382" s="666">
        <f>+'Center 1 - Reimb (Required)'!A381</f>
        <v>0</v>
      </c>
      <c r="B382" s="567"/>
      <c r="C382" s="568"/>
      <c r="D382" s="568"/>
      <c r="E382" s="569"/>
    </row>
    <row r="383" spans="1:5">
      <c r="A383" s="666">
        <f>+'Center 1 - Reimb (Required)'!A382</f>
        <v>0</v>
      </c>
      <c r="B383" s="567"/>
      <c r="C383" s="568"/>
      <c r="D383" s="568"/>
      <c r="E383" s="569"/>
    </row>
    <row r="384" spans="1:5">
      <c r="A384" s="666">
        <f>+'Center 1 - Reimb (Required)'!A383</f>
        <v>0</v>
      </c>
      <c r="B384" s="567"/>
      <c r="C384" s="568"/>
      <c r="D384" s="568"/>
      <c r="E384" s="569"/>
    </row>
    <row r="385" spans="1:5">
      <c r="A385" s="666">
        <f>+'Center 1 - Reimb (Required)'!A384</f>
        <v>0</v>
      </c>
      <c r="B385" s="567"/>
      <c r="C385" s="568"/>
      <c r="D385" s="568"/>
      <c r="E385" s="569"/>
    </row>
    <row r="386" spans="1:5">
      <c r="A386" s="666">
        <f>+'Center 1 - Reimb (Required)'!A385</f>
        <v>0</v>
      </c>
      <c r="B386" s="567"/>
      <c r="C386" s="568"/>
      <c r="D386" s="568"/>
      <c r="E386" s="569"/>
    </row>
    <row r="387" spans="1:5">
      <c r="A387" s="666">
        <f>+'Center 1 - Reimb (Required)'!A386</f>
        <v>0</v>
      </c>
      <c r="B387" s="567"/>
      <c r="C387" s="568"/>
      <c r="D387" s="568"/>
      <c r="E387" s="569"/>
    </row>
    <row r="388" spans="1:5">
      <c r="A388" s="666">
        <f>+'Center 1 - Reimb (Required)'!A387</f>
        <v>0</v>
      </c>
      <c r="B388" s="567"/>
      <c r="C388" s="568"/>
      <c r="D388" s="568"/>
      <c r="E388" s="569"/>
    </row>
    <row r="389" spans="1:5">
      <c r="A389" s="666">
        <f>+'Center 1 - Reimb (Required)'!A388</f>
        <v>0</v>
      </c>
      <c r="B389" s="567"/>
      <c r="C389" s="568"/>
      <c r="D389" s="568"/>
      <c r="E389" s="569"/>
    </row>
    <row r="390" spans="1:5">
      <c r="A390" s="666">
        <f>+'Center 1 - Reimb (Required)'!A389</f>
        <v>0</v>
      </c>
      <c r="B390" s="567"/>
      <c r="C390" s="568"/>
      <c r="D390" s="568"/>
      <c r="E390" s="569"/>
    </row>
    <row r="391" spans="1:5">
      <c r="A391" s="666">
        <f>+'Center 1 - Reimb (Required)'!A390</f>
        <v>0</v>
      </c>
      <c r="B391" s="567"/>
      <c r="C391" s="568"/>
      <c r="D391" s="568"/>
      <c r="E391" s="569"/>
    </row>
    <row r="392" spans="1:5">
      <c r="A392" s="666">
        <f>+'Center 1 - Reimb (Required)'!A391</f>
        <v>0</v>
      </c>
      <c r="B392" s="567"/>
      <c r="C392" s="568"/>
      <c r="D392" s="568"/>
      <c r="E392" s="569"/>
    </row>
    <row r="393" spans="1:5">
      <c r="A393" s="666">
        <f>+'Center 1 - Reimb (Required)'!A392</f>
        <v>0</v>
      </c>
      <c r="B393" s="567"/>
      <c r="C393" s="568"/>
      <c r="D393" s="568"/>
      <c r="E393" s="569"/>
    </row>
    <row r="394" spans="1:5">
      <c r="A394" s="666">
        <f>+'Center 1 - Reimb (Required)'!A393</f>
        <v>0</v>
      </c>
      <c r="B394" s="567"/>
      <c r="C394" s="568"/>
      <c r="D394" s="568"/>
      <c r="E394" s="569"/>
    </row>
    <row r="395" spans="1:5">
      <c r="A395" s="666">
        <f>+'Center 1 - Reimb (Required)'!A394</f>
        <v>0</v>
      </c>
      <c r="B395" s="567"/>
      <c r="C395" s="568"/>
      <c r="D395" s="568"/>
      <c r="E395" s="569"/>
    </row>
    <row r="396" spans="1:5">
      <c r="A396" s="666">
        <f>+'Center 1 - Reimb (Required)'!A395</f>
        <v>0</v>
      </c>
      <c r="B396" s="567"/>
      <c r="C396" s="568"/>
      <c r="D396" s="568"/>
      <c r="E396" s="569"/>
    </row>
    <row r="397" spans="1:5">
      <c r="A397" s="666">
        <f>+'Center 1 - Reimb (Required)'!A396</f>
        <v>0</v>
      </c>
      <c r="B397" s="567"/>
      <c r="C397" s="568"/>
      <c r="D397" s="568"/>
      <c r="E397" s="569"/>
    </row>
    <row r="398" spans="1:5">
      <c r="A398" s="666">
        <f>+'Center 1 - Reimb (Required)'!A397</f>
        <v>0</v>
      </c>
      <c r="B398" s="567"/>
      <c r="C398" s="568"/>
      <c r="D398" s="568"/>
      <c r="E398" s="569"/>
    </row>
    <row r="399" spans="1:5">
      <c r="A399" s="666">
        <f>+'Center 1 - Reimb (Required)'!A398</f>
        <v>0</v>
      </c>
      <c r="B399" s="567"/>
      <c r="C399" s="568"/>
      <c r="D399" s="568"/>
      <c r="E399" s="569"/>
    </row>
    <row r="400" spans="1:5">
      <c r="A400" s="666">
        <f>+'Center 1 - Reimb (Required)'!A399</f>
        <v>0</v>
      </c>
      <c r="B400" s="567"/>
      <c r="C400" s="568"/>
      <c r="D400" s="568"/>
      <c r="E400" s="569"/>
    </row>
    <row r="401" spans="1:5">
      <c r="A401" s="666">
        <f>+'Center 1 - Reimb (Required)'!A400</f>
        <v>0</v>
      </c>
      <c r="B401" s="567"/>
      <c r="C401" s="568"/>
      <c r="D401" s="568"/>
      <c r="E401" s="569"/>
    </row>
    <row r="402" spans="1:5">
      <c r="A402" s="666">
        <f>+'Center 1 - Reimb (Required)'!A401</f>
        <v>0</v>
      </c>
      <c r="B402" s="567"/>
      <c r="C402" s="568"/>
      <c r="D402" s="568"/>
      <c r="E402" s="569"/>
    </row>
    <row r="403" spans="1:5">
      <c r="A403" s="666">
        <f>+'Center 1 - Reimb (Required)'!A402</f>
        <v>0</v>
      </c>
      <c r="B403" s="567"/>
      <c r="C403" s="568"/>
      <c r="D403" s="568"/>
      <c r="E403" s="569"/>
    </row>
    <row r="404" spans="1:5">
      <c r="A404" s="666">
        <f>+'Center 1 - Reimb (Required)'!A403</f>
        <v>0</v>
      </c>
      <c r="B404" s="567"/>
      <c r="C404" s="568"/>
      <c r="D404" s="568"/>
      <c r="E404" s="569"/>
    </row>
    <row r="405" spans="1:5">
      <c r="A405" s="666">
        <f>+'Center 1 - Reimb (Required)'!A404</f>
        <v>0</v>
      </c>
      <c r="B405" s="567"/>
      <c r="C405" s="568"/>
      <c r="D405" s="568"/>
      <c r="E405" s="569"/>
    </row>
    <row r="406" spans="1:5">
      <c r="A406" s="666">
        <f>+'Center 1 - Reimb (Required)'!A405</f>
        <v>0</v>
      </c>
      <c r="B406" s="567"/>
      <c r="C406" s="568"/>
      <c r="D406" s="568"/>
      <c r="E406" s="569"/>
    </row>
    <row r="407" spans="1:5">
      <c r="A407" s="666">
        <f>+'Center 1 - Reimb (Required)'!A406</f>
        <v>0</v>
      </c>
      <c r="B407" s="567"/>
      <c r="C407" s="568"/>
      <c r="D407" s="568"/>
      <c r="E407" s="569"/>
    </row>
    <row r="408" spans="1:5">
      <c r="A408" s="666">
        <f>+'Center 1 - Reimb (Required)'!A407</f>
        <v>0</v>
      </c>
      <c r="B408" s="567"/>
      <c r="C408" s="568"/>
      <c r="D408" s="568"/>
      <c r="E408" s="569"/>
    </row>
    <row r="409" spans="1:5">
      <c r="A409" s="666">
        <f>+'Center 1 - Reimb (Required)'!A408</f>
        <v>0</v>
      </c>
      <c r="B409" s="567"/>
      <c r="C409" s="568"/>
      <c r="D409" s="568"/>
      <c r="E409" s="569"/>
    </row>
    <row r="410" spans="1:5">
      <c r="A410" s="666">
        <f>+'Center 1 - Reimb (Required)'!A409</f>
        <v>0</v>
      </c>
      <c r="B410" s="567"/>
      <c r="C410" s="568"/>
      <c r="D410" s="568"/>
      <c r="E410" s="569"/>
    </row>
    <row r="411" spans="1:5">
      <c r="A411" s="666">
        <f>+'Center 1 - Reimb (Required)'!A410</f>
        <v>0</v>
      </c>
      <c r="B411" s="567"/>
      <c r="C411" s="568"/>
      <c r="D411" s="568"/>
      <c r="E411" s="569"/>
    </row>
    <row r="412" spans="1:5">
      <c r="A412" s="666">
        <f>+'Center 1 - Reimb (Required)'!A411</f>
        <v>0</v>
      </c>
      <c r="B412" s="567"/>
      <c r="C412" s="568"/>
      <c r="D412" s="568"/>
      <c r="E412" s="569"/>
    </row>
    <row r="413" spans="1:5">
      <c r="A413" s="666">
        <f>+'Center 1 - Reimb (Required)'!A412</f>
        <v>0</v>
      </c>
      <c r="B413" s="567"/>
      <c r="C413" s="568"/>
      <c r="D413" s="568"/>
      <c r="E413" s="569"/>
    </row>
    <row r="414" spans="1:5">
      <c r="A414" s="666">
        <f>+'Center 1 - Reimb (Required)'!A413</f>
        <v>0</v>
      </c>
      <c r="B414" s="567"/>
      <c r="C414" s="568"/>
      <c r="D414" s="568"/>
      <c r="E414" s="569"/>
    </row>
    <row r="415" spans="1:5">
      <c r="A415" s="666">
        <f>+'Center 1 - Reimb (Required)'!A414</f>
        <v>0</v>
      </c>
      <c r="B415" s="567"/>
      <c r="C415" s="568"/>
      <c r="D415" s="568"/>
      <c r="E415" s="569"/>
    </row>
    <row r="416" spans="1:5">
      <c r="A416" s="666">
        <f>+'Center 1 - Reimb (Required)'!A415</f>
        <v>0</v>
      </c>
      <c r="B416" s="567"/>
      <c r="C416" s="568"/>
      <c r="D416" s="568"/>
      <c r="E416" s="569"/>
    </row>
    <row r="417" spans="1:5">
      <c r="A417" s="666">
        <f>+'Center 1 - Reimb (Required)'!A416</f>
        <v>0</v>
      </c>
      <c r="B417" s="567"/>
      <c r="C417" s="568"/>
      <c r="D417" s="568"/>
      <c r="E417" s="569"/>
    </row>
    <row r="418" spans="1:5">
      <c r="A418" s="666">
        <f>+'Center 1 - Reimb (Required)'!A417</f>
        <v>0</v>
      </c>
      <c r="B418" s="567"/>
      <c r="C418" s="568"/>
      <c r="D418" s="568"/>
      <c r="E418" s="569"/>
    </row>
    <row r="419" spans="1:5">
      <c r="A419" s="666">
        <f>+'Center 1 - Reimb (Required)'!A418</f>
        <v>0</v>
      </c>
      <c r="B419" s="567"/>
      <c r="C419" s="568"/>
      <c r="D419" s="568"/>
      <c r="E419" s="569"/>
    </row>
    <row r="420" spans="1:5">
      <c r="A420" s="666">
        <f>+'Center 1 - Reimb (Required)'!A419</f>
        <v>0</v>
      </c>
      <c r="B420" s="567"/>
      <c r="C420" s="568"/>
      <c r="D420" s="568"/>
      <c r="E420" s="569"/>
    </row>
    <row r="421" spans="1:5">
      <c r="A421" s="666">
        <f>+'Center 1 - Reimb (Required)'!A420</f>
        <v>0</v>
      </c>
      <c r="B421" s="567"/>
      <c r="C421" s="568"/>
      <c r="D421" s="568"/>
      <c r="E421" s="569"/>
    </row>
    <row r="422" spans="1:5">
      <c r="A422" s="666">
        <f>+'Center 1 - Reimb (Required)'!A421</f>
        <v>0</v>
      </c>
      <c r="B422" s="567"/>
      <c r="C422" s="568"/>
      <c r="D422" s="568"/>
      <c r="E422" s="569"/>
    </row>
    <row r="423" spans="1:5">
      <c r="A423" s="666">
        <f>+'Center 1 - Reimb (Required)'!A422</f>
        <v>0</v>
      </c>
      <c r="B423" s="567"/>
      <c r="C423" s="568"/>
      <c r="D423" s="568"/>
      <c r="E423" s="569"/>
    </row>
    <row r="424" spans="1:5">
      <c r="A424" s="666">
        <f>+'Center 1 - Reimb (Required)'!A423</f>
        <v>0</v>
      </c>
      <c r="B424" s="567"/>
      <c r="C424" s="568"/>
      <c r="D424" s="568"/>
      <c r="E424" s="569"/>
    </row>
    <row r="425" spans="1:5">
      <c r="A425" s="666">
        <f>+'Center 1 - Reimb (Required)'!A424</f>
        <v>0</v>
      </c>
      <c r="B425" s="567"/>
      <c r="C425" s="568"/>
      <c r="D425" s="568"/>
      <c r="E425" s="569"/>
    </row>
    <row r="426" spans="1:5">
      <c r="A426" s="666">
        <f>+'Center 1 - Reimb (Required)'!A425</f>
        <v>0</v>
      </c>
      <c r="B426" s="567"/>
      <c r="C426" s="568"/>
      <c r="D426" s="568"/>
      <c r="E426" s="569"/>
    </row>
    <row r="427" spans="1:5">
      <c r="A427" s="666">
        <f>+'Center 1 - Reimb (Required)'!A426</f>
        <v>0</v>
      </c>
      <c r="B427" s="567"/>
      <c r="C427" s="568"/>
      <c r="D427" s="568"/>
      <c r="E427" s="569"/>
    </row>
    <row r="428" spans="1:5">
      <c r="A428" s="666">
        <f>+'Center 1 - Reimb (Required)'!A427</f>
        <v>0</v>
      </c>
      <c r="B428" s="567"/>
      <c r="C428" s="568"/>
      <c r="D428" s="568"/>
      <c r="E428" s="569"/>
    </row>
    <row r="429" spans="1:5">
      <c r="A429" s="666">
        <f>+'Center 1 - Reimb (Required)'!A428</f>
        <v>0</v>
      </c>
      <c r="B429" s="567"/>
      <c r="C429" s="568"/>
      <c r="D429" s="568"/>
      <c r="E429" s="569"/>
    </row>
    <row r="430" spans="1:5">
      <c r="A430" s="666">
        <f>+'Center 1 - Reimb (Required)'!A429</f>
        <v>0</v>
      </c>
      <c r="B430" s="567"/>
      <c r="C430" s="568"/>
      <c r="D430" s="568"/>
      <c r="E430" s="569"/>
    </row>
    <row r="431" spans="1:5">
      <c r="A431" s="666">
        <f>+'Center 1 - Reimb (Required)'!A430</f>
        <v>0</v>
      </c>
      <c r="B431" s="567"/>
      <c r="C431" s="568"/>
      <c r="D431" s="568"/>
      <c r="E431" s="569"/>
    </row>
    <row r="432" spans="1:5">
      <c r="A432" s="666">
        <f>+'Center 1 - Reimb (Required)'!A431</f>
        <v>0</v>
      </c>
      <c r="B432" s="567"/>
      <c r="C432" s="568"/>
      <c r="D432" s="568"/>
      <c r="E432" s="569"/>
    </row>
    <row r="433" spans="1:5">
      <c r="A433" s="666">
        <f>+'Center 1 - Reimb (Required)'!A432</f>
        <v>0</v>
      </c>
      <c r="B433" s="567"/>
      <c r="C433" s="568"/>
      <c r="D433" s="568"/>
      <c r="E433" s="569"/>
    </row>
    <row r="434" spans="1:5">
      <c r="A434" s="666">
        <f>+'Center 1 - Reimb (Required)'!A433</f>
        <v>0</v>
      </c>
      <c r="B434" s="567"/>
      <c r="C434" s="568"/>
      <c r="D434" s="568"/>
      <c r="E434" s="569"/>
    </row>
    <row r="435" spans="1:5">
      <c r="A435" s="666">
        <f>+'Center 1 - Reimb (Required)'!A434</f>
        <v>0</v>
      </c>
      <c r="B435" s="567"/>
      <c r="C435" s="568"/>
      <c r="D435" s="568"/>
      <c r="E435" s="569"/>
    </row>
    <row r="436" spans="1:5">
      <c r="A436" s="666">
        <f>+'Center 1 - Reimb (Required)'!A435</f>
        <v>0</v>
      </c>
      <c r="B436" s="567"/>
      <c r="C436" s="568"/>
      <c r="D436" s="568"/>
      <c r="E436" s="569"/>
    </row>
    <row r="437" spans="1:5">
      <c r="A437" s="666">
        <f>+'Center 1 - Reimb (Required)'!A436</f>
        <v>0</v>
      </c>
      <c r="B437" s="567"/>
      <c r="C437" s="568"/>
      <c r="D437" s="568"/>
      <c r="E437" s="569"/>
    </row>
    <row r="438" spans="1:5">
      <c r="A438" s="666">
        <f>+'Center 1 - Reimb (Required)'!A437</f>
        <v>0</v>
      </c>
      <c r="B438" s="567"/>
      <c r="C438" s="568"/>
      <c r="D438" s="568"/>
      <c r="E438" s="569"/>
    </row>
    <row r="439" spans="1:5">
      <c r="A439" s="666">
        <f>+'Center 1 - Reimb (Required)'!A438</f>
        <v>0</v>
      </c>
      <c r="B439" s="567"/>
      <c r="C439" s="568"/>
      <c r="D439" s="568"/>
      <c r="E439" s="569"/>
    </row>
    <row r="440" spans="1:5">
      <c r="A440" s="666">
        <f>+'Center 1 - Reimb (Required)'!A439</f>
        <v>0</v>
      </c>
      <c r="B440" s="567"/>
      <c r="C440" s="568"/>
      <c r="D440" s="568"/>
      <c r="E440" s="569"/>
    </row>
    <row r="441" spans="1:5">
      <c r="A441" s="666">
        <f>+'Center 1 - Reimb (Required)'!A440</f>
        <v>0</v>
      </c>
      <c r="B441" s="567"/>
      <c r="C441" s="568"/>
      <c r="D441" s="568"/>
      <c r="E441" s="569"/>
    </row>
    <row r="442" spans="1:5">
      <c r="A442" s="666">
        <f>+'Center 1 - Reimb (Required)'!A441</f>
        <v>0</v>
      </c>
      <c r="B442" s="567"/>
      <c r="C442" s="568"/>
      <c r="D442" s="568"/>
      <c r="E442" s="569"/>
    </row>
    <row r="443" spans="1:5">
      <c r="A443" s="666">
        <f>+'Center 1 - Reimb (Required)'!A442</f>
        <v>0</v>
      </c>
      <c r="B443" s="567"/>
      <c r="C443" s="568"/>
      <c r="D443" s="568"/>
      <c r="E443" s="569"/>
    </row>
    <row r="444" spans="1:5">
      <c r="A444" s="666">
        <f>+'Center 1 - Reimb (Required)'!A443</f>
        <v>0</v>
      </c>
      <c r="B444" s="567"/>
      <c r="C444" s="568"/>
      <c r="D444" s="568"/>
      <c r="E444" s="569"/>
    </row>
    <row r="445" spans="1:5">
      <c r="A445" s="666">
        <f>+'Center 1 - Reimb (Required)'!A444</f>
        <v>0</v>
      </c>
      <c r="B445" s="567"/>
      <c r="C445" s="568"/>
      <c r="D445" s="568"/>
      <c r="E445" s="569"/>
    </row>
    <row r="446" spans="1:5">
      <c r="A446" s="666">
        <f>+'Center 1 - Reimb (Required)'!A445</f>
        <v>0</v>
      </c>
      <c r="B446" s="567"/>
      <c r="C446" s="568"/>
      <c r="D446" s="568"/>
      <c r="E446" s="569"/>
    </row>
    <row r="447" spans="1:5">
      <c r="A447" s="666">
        <f>+'Center 1 - Reimb (Required)'!A446</f>
        <v>0</v>
      </c>
      <c r="B447" s="567"/>
      <c r="C447" s="568"/>
      <c r="D447" s="568"/>
      <c r="E447" s="569"/>
    </row>
    <row r="448" spans="1:5">
      <c r="A448" s="666">
        <f>+'Center 1 - Reimb (Required)'!A447</f>
        <v>0</v>
      </c>
      <c r="B448" s="567"/>
      <c r="C448" s="568"/>
      <c r="D448" s="568"/>
      <c r="E448" s="569"/>
    </row>
    <row r="449" spans="1:5">
      <c r="A449" s="666">
        <f>+'Center 1 - Reimb (Required)'!A448</f>
        <v>0</v>
      </c>
      <c r="B449" s="567"/>
      <c r="C449" s="568"/>
      <c r="D449" s="568"/>
      <c r="E449" s="569"/>
    </row>
    <row r="450" spans="1:5">
      <c r="A450" s="666">
        <f>+'Center 1 - Reimb (Required)'!A449</f>
        <v>0</v>
      </c>
      <c r="B450" s="567"/>
      <c r="C450" s="568"/>
      <c r="D450" s="568"/>
      <c r="E450" s="569"/>
    </row>
    <row r="451" spans="1:5">
      <c r="A451" s="666">
        <f>+'Center 1 - Reimb (Required)'!A450</f>
        <v>0</v>
      </c>
      <c r="B451" s="567"/>
      <c r="C451" s="568"/>
      <c r="D451" s="568"/>
      <c r="E451" s="569"/>
    </row>
    <row r="452" spans="1:5">
      <c r="A452" s="666">
        <f>+'Center 1 - Reimb (Required)'!A451</f>
        <v>0</v>
      </c>
      <c r="B452" s="567"/>
      <c r="C452" s="568"/>
      <c r="D452" s="568"/>
      <c r="E452" s="569"/>
    </row>
    <row r="453" spans="1:5">
      <c r="A453" s="666">
        <f>+'Center 1 - Reimb (Required)'!A452</f>
        <v>0</v>
      </c>
      <c r="B453" s="567"/>
      <c r="C453" s="568"/>
      <c r="D453" s="568"/>
      <c r="E453" s="569"/>
    </row>
    <row r="454" spans="1:5">
      <c r="A454" s="666">
        <f>+'Center 1 - Reimb (Required)'!A453</f>
        <v>0</v>
      </c>
      <c r="B454" s="567"/>
      <c r="C454" s="568"/>
      <c r="D454" s="568"/>
      <c r="E454" s="569"/>
    </row>
    <row r="455" spans="1:5">
      <c r="A455" s="666">
        <f>+'Center 1 - Reimb (Required)'!A454</f>
        <v>0</v>
      </c>
      <c r="B455" s="567"/>
      <c r="C455" s="568"/>
      <c r="D455" s="568"/>
      <c r="E455" s="569"/>
    </row>
    <row r="456" spans="1:5">
      <c r="A456" s="666">
        <f>+'Center 1 - Reimb (Required)'!A455</f>
        <v>0</v>
      </c>
      <c r="B456" s="567"/>
      <c r="C456" s="568"/>
      <c r="D456" s="568"/>
      <c r="E456" s="569"/>
    </row>
    <row r="457" spans="1:5">
      <c r="A457" s="666">
        <f>+'Center 1 - Reimb (Required)'!A456</f>
        <v>0</v>
      </c>
      <c r="B457" s="567"/>
      <c r="C457" s="568"/>
      <c r="D457" s="568"/>
      <c r="E457" s="569"/>
    </row>
    <row r="458" spans="1:5">
      <c r="A458" s="666">
        <f>+'Center 1 - Reimb (Required)'!A457</f>
        <v>0</v>
      </c>
      <c r="B458" s="567"/>
      <c r="C458" s="568"/>
      <c r="D458" s="568"/>
      <c r="E458" s="569"/>
    </row>
    <row r="459" spans="1:5">
      <c r="A459" s="666">
        <f>+'Center 1 - Reimb (Required)'!A458</f>
        <v>0</v>
      </c>
      <c r="B459" s="567"/>
      <c r="C459" s="568"/>
      <c r="D459" s="568"/>
      <c r="E459" s="569"/>
    </row>
    <row r="460" spans="1:5">
      <c r="A460" s="666">
        <f>+'Center 1 - Reimb (Required)'!A459</f>
        <v>0</v>
      </c>
      <c r="B460" s="567"/>
      <c r="C460" s="568"/>
      <c r="D460" s="568"/>
      <c r="E460" s="569"/>
    </row>
    <row r="461" spans="1:5">
      <c r="A461" s="666">
        <f>+'Center 1 - Reimb (Required)'!A460</f>
        <v>0</v>
      </c>
      <c r="B461" s="567"/>
      <c r="C461" s="568"/>
      <c r="D461" s="568"/>
      <c r="E461" s="569"/>
    </row>
    <row r="462" spans="1:5">
      <c r="A462" s="666">
        <f>+'Center 1 - Reimb (Required)'!A461</f>
        <v>0</v>
      </c>
      <c r="B462" s="567"/>
      <c r="C462" s="568"/>
      <c r="D462" s="568"/>
      <c r="E462" s="569"/>
    </row>
    <row r="463" spans="1:5">
      <c r="A463" s="666">
        <f>+'Center 1 - Reimb (Required)'!A462</f>
        <v>0</v>
      </c>
      <c r="B463" s="567"/>
      <c r="C463" s="568"/>
      <c r="D463" s="568"/>
      <c r="E463" s="569"/>
    </row>
    <row r="464" spans="1:5">
      <c r="A464" s="666">
        <f>+'Center 1 - Reimb (Required)'!A463</f>
        <v>0</v>
      </c>
      <c r="B464" s="567"/>
      <c r="C464" s="568"/>
      <c r="D464" s="568"/>
      <c r="E464" s="569"/>
    </row>
    <row r="465" spans="1:5">
      <c r="A465" s="666">
        <f>+'Center 1 - Reimb (Required)'!A464</f>
        <v>0</v>
      </c>
      <c r="B465" s="567"/>
      <c r="C465" s="568"/>
      <c r="D465" s="568"/>
      <c r="E465" s="569"/>
    </row>
    <row r="466" spans="1:5">
      <c r="A466" s="666">
        <f>+'Center 1 - Reimb (Required)'!A465</f>
        <v>0</v>
      </c>
      <c r="B466" s="567"/>
      <c r="C466" s="568"/>
      <c r="D466" s="568"/>
      <c r="E466" s="569"/>
    </row>
    <row r="467" spans="1:5">
      <c r="A467" s="666">
        <f>+'Center 1 - Reimb (Required)'!A466</f>
        <v>0</v>
      </c>
      <c r="B467" s="567"/>
      <c r="C467" s="568"/>
      <c r="D467" s="568"/>
      <c r="E467" s="569"/>
    </row>
    <row r="468" spans="1:5">
      <c r="A468" s="666">
        <f>+'Center 1 - Reimb (Required)'!A467</f>
        <v>0</v>
      </c>
      <c r="B468" s="567"/>
      <c r="C468" s="568"/>
      <c r="D468" s="568"/>
      <c r="E468" s="569"/>
    </row>
    <row r="469" spans="1:5">
      <c r="A469" s="666">
        <f>+'Center 1 - Reimb (Required)'!A468</f>
        <v>0</v>
      </c>
      <c r="B469" s="567"/>
      <c r="C469" s="568"/>
      <c r="D469" s="568"/>
      <c r="E469" s="569"/>
    </row>
    <row r="470" spans="1:5">
      <c r="A470" s="666">
        <f>+'Center 1 - Reimb (Required)'!A469</f>
        <v>0</v>
      </c>
      <c r="B470" s="567"/>
      <c r="C470" s="568"/>
      <c r="D470" s="568"/>
      <c r="E470" s="569"/>
    </row>
    <row r="471" spans="1:5">
      <c r="A471" s="666">
        <f>+'Center 1 - Reimb (Required)'!A470</f>
        <v>0</v>
      </c>
      <c r="B471" s="567"/>
      <c r="C471" s="568"/>
      <c r="D471" s="568"/>
      <c r="E471" s="569"/>
    </row>
    <row r="472" spans="1:5">
      <c r="A472" s="666">
        <f>+'Center 1 - Reimb (Required)'!A471</f>
        <v>0</v>
      </c>
      <c r="B472" s="567"/>
      <c r="C472" s="568"/>
      <c r="D472" s="568"/>
      <c r="E472" s="569"/>
    </row>
    <row r="473" spans="1:5">
      <c r="A473" s="666">
        <f>+'Center 1 - Reimb (Required)'!A472</f>
        <v>0</v>
      </c>
      <c r="B473" s="567"/>
      <c r="C473" s="568"/>
      <c r="D473" s="568"/>
      <c r="E473" s="569"/>
    </row>
    <row r="474" spans="1:5">
      <c r="A474" s="666">
        <f>+'Center 1 - Reimb (Required)'!A473</f>
        <v>0</v>
      </c>
      <c r="B474" s="567"/>
      <c r="C474" s="568"/>
      <c r="D474" s="568"/>
      <c r="E474" s="569"/>
    </row>
    <row r="475" spans="1:5">
      <c r="A475" s="666">
        <f>+'Center 1 - Reimb (Required)'!A474</f>
        <v>0</v>
      </c>
      <c r="B475" s="567"/>
      <c r="C475" s="568"/>
      <c r="D475" s="568"/>
      <c r="E475" s="569"/>
    </row>
    <row r="476" spans="1:5">
      <c r="A476" s="666">
        <f>+'Center 1 - Reimb (Required)'!A475</f>
        <v>0</v>
      </c>
      <c r="B476" s="567"/>
      <c r="C476" s="568"/>
      <c r="D476" s="568"/>
      <c r="E476" s="569"/>
    </row>
    <row r="477" spans="1:5">
      <c r="A477" s="666">
        <f>+'Center 1 - Reimb (Required)'!A476</f>
        <v>0</v>
      </c>
      <c r="B477" s="567"/>
      <c r="C477" s="568"/>
      <c r="D477" s="568"/>
      <c r="E477" s="569"/>
    </row>
    <row r="478" spans="1:5">
      <c r="A478" s="666">
        <f>+'Center 1 - Reimb (Required)'!A477</f>
        <v>0</v>
      </c>
      <c r="B478" s="567"/>
      <c r="C478" s="568"/>
      <c r="D478" s="568"/>
      <c r="E478" s="569"/>
    </row>
    <row r="479" spans="1:5">
      <c r="A479" s="666">
        <f>+'Center 1 - Reimb (Required)'!A478</f>
        <v>0</v>
      </c>
      <c r="B479" s="567"/>
      <c r="C479" s="568"/>
      <c r="D479" s="568"/>
      <c r="E479" s="569"/>
    </row>
    <row r="480" spans="1:5">
      <c r="A480" s="666">
        <f>+'Center 1 - Reimb (Required)'!A479</f>
        <v>0</v>
      </c>
      <c r="B480" s="567"/>
      <c r="C480" s="568"/>
      <c r="D480" s="568"/>
      <c r="E480" s="569"/>
    </row>
    <row r="481" spans="1:5">
      <c r="A481" s="666">
        <f>+'Center 1 - Reimb (Required)'!A480</f>
        <v>0</v>
      </c>
      <c r="B481" s="567"/>
      <c r="C481" s="568"/>
      <c r="D481" s="568"/>
      <c r="E481" s="569"/>
    </row>
    <row r="482" spans="1:5">
      <c r="A482" s="666">
        <f>+'Center 1 - Reimb (Required)'!A481</f>
        <v>0</v>
      </c>
      <c r="B482" s="567"/>
      <c r="C482" s="568"/>
      <c r="D482" s="568"/>
      <c r="E482" s="569"/>
    </row>
    <row r="483" spans="1:5">
      <c r="A483" s="666">
        <f>+'Center 1 - Reimb (Required)'!A482</f>
        <v>0</v>
      </c>
      <c r="B483" s="567"/>
      <c r="C483" s="568"/>
      <c r="D483" s="568"/>
      <c r="E483" s="569"/>
    </row>
    <row r="484" spans="1:5">
      <c r="A484" s="666">
        <f>+'Center 1 - Reimb (Required)'!A483</f>
        <v>0</v>
      </c>
      <c r="B484" s="567"/>
      <c r="C484" s="568"/>
      <c r="D484" s="568"/>
      <c r="E484" s="569"/>
    </row>
    <row r="485" spans="1:5">
      <c r="A485" s="666">
        <f>+'Center 1 - Reimb (Required)'!A484</f>
        <v>0</v>
      </c>
      <c r="B485" s="567"/>
      <c r="C485" s="568"/>
      <c r="D485" s="568"/>
      <c r="E485" s="569"/>
    </row>
    <row r="486" spans="1:5">
      <c r="A486" s="666">
        <f>+'Center 1 - Reimb (Required)'!A485</f>
        <v>0</v>
      </c>
      <c r="B486" s="567"/>
      <c r="C486" s="568"/>
      <c r="D486" s="568"/>
      <c r="E486" s="569"/>
    </row>
    <row r="487" spans="1:5">
      <c r="A487" s="666">
        <f>+'Center 1 - Reimb (Required)'!A486</f>
        <v>0</v>
      </c>
      <c r="B487" s="567"/>
      <c r="C487" s="568"/>
      <c r="D487" s="568"/>
      <c r="E487" s="569"/>
    </row>
    <row r="488" spans="1:5">
      <c r="A488" s="666">
        <f>+'Center 1 - Reimb (Required)'!A487</f>
        <v>0</v>
      </c>
      <c r="B488" s="567"/>
      <c r="C488" s="568"/>
      <c r="D488" s="568"/>
      <c r="E488" s="569"/>
    </row>
    <row r="489" spans="1:5">
      <c r="A489" s="666">
        <f>+'Center 1 - Reimb (Required)'!A488</f>
        <v>0</v>
      </c>
      <c r="B489" s="567"/>
      <c r="C489" s="568"/>
      <c r="D489" s="568"/>
      <c r="E489" s="569"/>
    </row>
    <row r="490" spans="1:5">
      <c r="A490" s="666">
        <f>+'Center 1 - Reimb (Required)'!A489</f>
        <v>0</v>
      </c>
      <c r="B490" s="567"/>
      <c r="C490" s="568"/>
      <c r="D490" s="568"/>
      <c r="E490" s="569"/>
    </row>
    <row r="491" spans="1:5">
      <c r="A491" s="666">
        <f>+'Center 1 - Reimb (Required)'!A490</f>
        <v>0</v>
      </c>
      <c r="B491" s="567"/>
      <c r="C491" s="568"/>
      <c r="D491" s="568"/>
      <c r="E491" s="569"/>
    </row>
    <row r="492" spans="1:5">
      <c r="A492" s="666">
        <f>+'Center 1 - Reimb (Required)'!A491</f>
        <v>0</v>
      </c>
      <c r="B492" s="567"/>
      <c r="C492" s="568"/>
      <c r="D492" s="568"/>
      <c r="E492" s="569"/>
    </row>
    <row r="493" spans="1:5">
      <c r="A493" s="666">
        <f>+'Center 1 - Reimb (Required)'!A492</f>
        <v>0</v>
      </c>
      <c r="B493" s="567"/>
      <c r="C493" s="568"/>
      <c r="D493" s="568"/>
      <c r="E493" s="569"/>
    </row>
    <row r="494" spans="1:5">
      <c r="A494" s="666">
        <f>+'Center 1 - Reimb (Required)'!A493</f>
        <v>0</v>
      </c>
      <c r="B494" s="567"/>
      <c r="C494" s="568"/>
      <c r="D494" s="568"/>
      <c r="E494" s="569"/>
    </row>
    <row r="495" spans="1:5">
      <c r="A495" s="666">
        <f>+'Center 1 - Reimb (Required)'!A494</f>
        <v>0</v>
      </c>
      <c r="B495" s="567"/>
      <c r="C495" s="568"/>
      <c r="D495" s="568"/>
      <c r="E495" s="569"/>
    </row>
    <row r="496" spans="1:5">
      <c r="A496" s="666">
        <f>+'Center 1 - Reimb (Required)'!A495</f>
        <v>0</v>
      </c>
      <c r="B496" s="567"/>
      <c r="C496" s="568"/>
      <c r="D496" s="568"/>
      <c r="E496" s="569"/>
    </row>
    <row r="497" spans="1:5">
      <c r="A497" s="666">
        <f>+'Center 1 - Reimb (Required)'!A496</f>
        <v>0</v>
      </c>
      <c r="B497" s="567"/>
      <c r="C497" s="568"/>
      <c r="D497" s="568"/>
      <c r="E497" s="569"/>
    </row>
    <row r="498" spans="1:5">
      <c r="A498" s="666">
        <f>+'Center 1 - Reimb (Required)'!A497</f>
        <v>0</v>
      </c>
      <c r="B498" s="567"/>
      <c r="C498" s="568"/>
      <c r="D498" s="568"/>
      <c r="E498" s="569"/>
    </row>
    <row r="499" spans="1:5">
      <c r="A499" s="666">
        <f>+'Center 1 - Reimb (Required)'!A498</f>
        <v>0</v>
      </c>
      <c r="B499" s="567"/>
      <c r="C499" s="568"/>
      <c r="D499" s="568"/>
      <c r="E499" s="569"/>
    </row>
    <row r="500" spans="1:5">
      <c r="A500" s="666">
        <f>+'Center 1 - Reimb (Required)'!A499</f>
        <v>0</v>
      </c>
      <c r="B500" s="567"/>
      <c r="C500" s="568"/>
      <c r="D500" s="568"/>
      <c r="E500" s="569"/>
    </row>
    <row r="501" spans="1:5">
      <c r="A501" s="666">
        <f>+'Center 1 - Reimb (Required)'!A500</f>
        <v>0</v>
      </c>
      <c r="B501" s="567"/>
      <c r="C501" s="568"/>
      <c r="D501" s="568"/>
      <c r="E501" s="569"/>
    </row>
    <row r="502" spans="1:5">
      <c r="A502" s="666">
        <f>+'Center 1 - Reimb (Required)'!A501</f>
        <v>0</v>
      </c>
      <c r="B502" s="567"/>
      <c r="C502" s="568"/>
      <c r="D502" s="568"/>
      <c r="E502" s="569"/>
    </row>
    <row r="503" spans="1:5">
      <c r="A503" s="666">
        <f>+'Center 1 - Reimb (Required)'!A502</f>
        <v>0</v>
      </c>
      <c r="B503" s="567"/>
      <c r="C503" s="568"/>
      <c r="D503" s="568"/>
      <c r="E503" s="569"/>
    </row>
    <row r="504" spans="1:5">
      <c r="A504" s="666">
        <f>+'Center 1 - Reimb (Required)'!A503</f>
        <v>0</v>
      </c>
      <c r="B504" s="567"/>
      <c r="C504" s="568"/>
      <c r="D504" s="568"/>
      <c r="E504" s="569"/>
    </row>
    <row r="505" spans="1:5">
      <c r="A505" s="666">
        <f>+'Center 1 - Reimb (Required)'!A504</f>
        <v>0</v>
      </c>
      <c r="B505" s="567"/>
      <c r="C505" s="568"/>
      <c r="D505" s="568"/>
      <c r="E505" s="569"/>
    </row>
    <row r="506" spans="1:5">
      <c r="A506" s="666">
        <f>+'Center 1 - Reimb (Required)'!A505</f>
        <v>0</v>
      </c>
      <c r="B506" s="567"/>
      <c r="C506" s="568"/>
      <c r="D506" s="568"/>
      <c r="E506" s="569"/>
    </row>
    <row r="507" spans="1:5">
      <c r="A507" s="666">
        <f>+'Center 1 - Reimb (Required)'!A506</f>
        <v>0</v>
      </c>
      <c r="B507" s="567"/>
      <c r="C507" s="568"/>
      <c r="D507" s="568"/>
      <c r="E507" s="569"/>
    </row>
    <row r="508" spans="1:5">
      <c r="A508" s="666">
        <f>+'Center 1 - Reimb (Required)'!A507</f>
        <v>0</v>
      </c>
      <c r="B508" s="567"/>
      <c r="C508" s="568"/>
      <c r="D508" s="568"/>
      <c r="E508" s="569"/>
    </row>
    <row r="509" spans="1:5">
      <c r="A509" s="666">
        <f>+'Center 1 - Reimb (Required)'!A508</f>
        <v>0</v>
      </c>
      <c r="B509" s="567"/>
      <c r="C509" s="568"/>
      <c r="D509" s="568"/>
      <c r="E509" s="569"/>
    </row>
    <row r="510" spans="1:5">
      <c r="A510" s="666">
        <f>+'Center 1 - Reimb (Required)'!A509</f>
        <v>0</v>
      </c>
      <c r="B510" s="567"/>
      <c r="C510" s="568"/>
      <c r="D510" s="568"/>
      <c r="E510" s="569"/>
    </row>
    <row r="511" spans="1:5">
      <c r="A511" s="666">
        <f>+'Center 1 - Reimb (Required)'!A510</f>
        <v>0</v>
      </c>
      <c r="B511" s="567"/>
      <c r="C511" s="568"/>
      <c r="D511" s="568"/>
      <c r="E511" s="569"/>
    </row>
    <row r="512" spans="1:5">
      <c r="A512" s="666">
        <f>+'Center 1 - Reimb (Required)'!A511</f>
        <v>0</v>
      </c>
      <c r="B512" s="567"/>
      <c r="C512" s="568"/>
      <c r="D512" s="568"/>
      <c r="E512" s="569"/>
    </row>
    <row r="513" spans="1:5">
      <c r="A513" s="666">
        <f>+'Center 1 - Reimb (Required)'!A512</f>
        <v>0</v>
      </c>
      <c r="B513" s="567"/>
      <c r="C513" s="568"/>
      <c r="D513" s="568"/>
      <c r="E513" s="569"/>
    </row>
    <row r="514" spans="1:5">
      <c r="A514" s="666">
        <f>+'Center 1 - Reimb (Required)'!A513</f>
        <v>0</v>
      </c>
      <c r="B514" s="567"/>
      <c r="C514" s="568"/>
      <c r="D514" s="568"/>
      <c r="E514" s="569"/>
    </row>
    <row r="515" spans="1:5">
      <c r="A515" s="666">
        <f>+'Center 1 - Reimb (Required)'!A514</f>
        <v>0</v>
      </c>
      <c r="B515" s="567"/>
      <c r="C515" s="568"/>
      <c r="D515" s="568"/>
      <c r="E515" s="569"/>
    </row>
    <row r="516" spans="1:5">
      <c r="A516" s="666">
        <f>+'Center 1 - Reimb (Required)'!A515</f>
        <v>0</v>
      </c>
      <c r="B516" s="567"/>
      <c r="C516" s="568"/>
      <c r="D516" s="568"/>
      <c r="E516" s="569"/>
    </row>
    <row r="517" spans="1:5">
      <c r="A517" s="666">
        <f>+'Center 1 - Reimb (Required)'!A516</f>
        <v>0</v>
      </c>
      <c r="B517" s="567"/>
      <c r="C517" s="568"/>
      <c r="D517" s="568"/>
      <c r="E517" s="569"/>
    </row>
    <row r="518" spans="1:5">
      <c r="A518" s="666">
        <f>+'Center 1 - Reimb (Required)'!A517</f>
        <v>0</v>
      </c>
      <c r="B518" s="567"/>
      <c r="C518" s="568"/>
      <c r="D518" s="568"/>
      <c r="E518" s="569"/>
    </row>
    <row r="519" spans="1:5">
      <c r="A519" s="666">
        <f>+'Center 1 - Reimb (Required)'!A518</f>
        <v>0</v>
      </c>
      <c r="B519" s="567"/>
      <c r="C519" s="568"/>
      <c r="D519" s="568"/>
      <c r="E519" s="569"/>
    </row>
    <row r="520" spans="1:5">
      <c r="A520" s="666">
        <f>+'Center 1 - Reimb (Required)'!A519</f>
        <v>0</v>
      </c>
      <c r="B520" s="567"/>
      <c r="C520" s="568"/>
      <c r="D520" s="568"/>
      <c r="E520" s="569"/>
    </row>
    <row r="521" spans="1:5">
      <c r="A521" s="666">
        <f>+'Center 1 - Reimb (Required)'!A520</f>
        <v>0</v>
      </c>
      <c r="B521" s="567"/>
      <c r="C521" s="568"/>
      <c r="D521" s="568"/>
      <c r="E521" s="569"/>
    </row>
    <row r="522" spans="1:5">
      <c r="A522" s="666">
        <f>+'Center 1 - Reimb (Required)'!A521</f>
        <v>0</v>
      </c>
      <c r="B522" s="567"/>
      <c r="C522" s="568"/>
      <c r="D522" s="568"/>
      <c r="E522" s="569"/>
    </row>
    <row r="523" spans="1:5">
      <c r="A523" s="666">
        <f>+'Center 1 - Reimb (Required)'!A522</f>
        <v>0</v>
      </c>
      <c r="B523" s="567"/>
      <c r="C523" s="568"/>
      <c r="D523" s="568"/>
      <c r="E523" s="569"/>
    </row>
    <row r="524" spans="1:5">
      <c r="A524" s="666">
        <f>+'Center 1 - Reimb (Required)'!A523</f>
        <v>0</v>
      </c>
      <c r="B524" s="567"/>
      <c r="C524" s="568"/>
      <c r="D524" s="568"/>
      <c r="E524" s="569"/>
    </row>
    <row r="525" spans="1:5">
      <c r="A525" s="666">
        <f>+'Center 1 - Reimb (Required)'!A524</f>
        <v>0</v>
      </c>
      <c r="B525" s="567"/>
      <c r="C525" s="568"/>
      <c r="D525" s="568"/>
      <c r="E525" s="569"/>
    </row>
    <row r="526" spans="1:5">
      <c r="A526" s="666">
        <f>+'Center 1 - Reimb (Required)'!A525</f>
        <v>0</v>
      </c>
      <c r="B526" s="567"/>
      <c r="C526" s="568"/>
      <c r="D526" s="568"/>
      <c r="E526" s="569"/>
    </row>
    <row r="527" spans="1:5">
      <c r="A527" s="666">
        <f>+'Center 1 - Reimb (Required)'!A526</f>
        <v>0</v>
      </c>
      <c r="B527" s="567"/>
      <c r="C527" s="568"/>
      <c r="D527" s="568"/>
      <c r="E527" s="569"/>
    </row>
    <row r="528" spans="1:5">
      <c r="A528" s="666">
        <f>+'Center 1 - Reimb (Required)'!A527</f>
        <v>0</v>
      </c>
      <c r="B528" s="567"/>
      <c r="C528" s="568"/>
      <c r="D528" s="568"/>
      <c r="E528" s="569"/>
    </row>
    <row r="529" spans="1:5">
      <c r="A529" s="666">
        <f>+'Center 1 - Reimb (Required)'!A528</f>
        <v>0</v>
      </c>
      <c r="B529" s="567"/>
      <c r="C529" s="568"/>
      <c r="D529" s="568"/>
      <c r="E529" s="569"/>
    </row>
    <row r="530" spans="1:5">
      <c r="A530" s="666">
        <f>+'Center 1 - Reimb (Required)'!A529</f>
        <v>0</v>
      </c>
      <c r="B530" s="567"/>
      <c r="C530" s="568"/>
      <c r="D530" s="568"/>
      <c r="E530" s="569"/>
    </row>
    <row r="531" spans="1:5">
      <c r="A531" s="666">
        <f>+'Center 1 - Reimb (Required)'!A530</f>
        <v>0</v>
      </c>
      <c r="B531" s="567"/>
      <c r="C531" s="568"/>
      <c r="D531" s="568"/>
      <c r="E531" s="569"/>
    </row>
    <row r="532" spans="1:5">
      <c r="A532" s="666">
        <f>+'Center 1 - Reimb (Required)'!A531</f>
        <v>0</v>
      </c>
      <c r="B532" s="567"/>
      <c r="C532" s="568"/>
      <c r="D532" s="568"/>
      <c r="E532" s="569"/>
    </row>
    <row r="533" spans="1:5">
      <c r="A533" s="666">
        <f>+'Center 1 - Reimb (Required)'!A532</f>
        <v>0</v>
      </c>
      <c r="B533" s="567"/>
      <c r="C533" s="568"/>
      <c r="D533" s="568"/>
      <c r="E533" s="569"/>
    </row>
    <row r="534" spans="1:5">
      <c r="A534" s="666">
        <f>+'Center 1 - Reimb (Required)'!A533</f>
        <v>0</v>
      </c>
      <c r="B534" s="567"/>
      <c r="C534" s="568"/>
      <c r="D534" s="568"/>
      <c r="E534" s="569"/>
    </row>
    <row r="535" spans="1:5">
      <c r="A535" s="666">
        <f>+'Center 1 - Reimb (Required)'!A534</f>
        <v>0</v>
      </c>
      <c r="B535" s="567"/>
      <c r="C535" s="568"/>
      <c r="D535" s="568"/>
      <c r="E535" s="569"/>
    </row>
    <row r="536" spans="1:5">
      <c r="A536" s="666">
        <f>+'Center 1 - Reimb (Required)'!A535</f>
        <v>0</v>
      </c>
      <c r="B536" s="567"/>
      <c r="C536" s="568"/>
      <c r="D536" s="568"/>
      <c r="E536" s="569"/>
    </row>
    <row r="537" spans="1:5">
      <c r="A537" s="666">
        <f>+'Center 1 - Reimb (Required)'!A536</f>
        <v>0</v>
      </c>
      <c r="B537" s="567"/>
      <c r="C537" s="568"/>
      <c r="D537" s="568"/>
      <c r="E537" s="569"/>
    </row>
    <row r="538" spans="1:5">
      <c r="A538" s="666">
        <f>+'Center 1 - Reimb (Required)'!A537</f>
        <v>0</v>
      </c>
      <c r="B538" s="567"/>
      <c r="C538" s="568"/>
      <c r="D538" s="568"/>
      <c r="E538" s="569"/>
    </row>
    <row r="539" spans="1:5">
      <c r="A539" s="666">
        <f>+'Center 1 - Reimb (Required)'!A538</f>
        <v>0</v>
      </c>
      <c r="B539" s="567"/>
      <c r="C539" s="568"/>
      <c r="D539" s="568"/>
      <c r="E539" s="569"/>
    </row>
    <row r="540" spans="1:5">
      <c r="A540" s="666">
        <f>+'Center 1 - Reimb (Required)'!A539</f>
        <v>0</v>
      </c>
      <c r="B540" s="567"/>
      <c r="C540" s="568"/>
      <c r="D540" s="568"/>
      <c r="E540" s="569"/>
    </row>
    <row r="541" spans="1:5">
      <c r="A541" s="666">
        <f>+'Center 1 - Reimb (Required)'!A540</f>
        <v>0</v>
      </c>
      <c r="B541" s="567"/>
      <c r="C541" s="568"/>
      <c r="D541" s="568"/>
      <c r="E541" s="569"/>
    </row>
    <row r="542" spans="1:5">
      <c r="A542" s="666">
        <f>+'Center 1 - Reimb (Required)'!A541</f>
        <v>0</v>
      </c>
      <c r="B542" s="567"/>
      <c r="C542" s="568"/>
      <c r="D542" s="568"/>
      <c r="E542" s="569"/>
    </row>
    <row r="543" spans="1:5">
      <c r="A543" s="666">
        <f>+'Center 1 - Reimb (Required)'!A542</f>
        <v>0</v>
      </c>
      <c r="B543" s="567"/>
      <c r="C543" s="568"/>
      <c r="D543" s="568"/>
      <c r="E543" s="569"/>
    </row>
    <row r="544" spans="1:5">
      <c r="A544" s="666">
        <f>+'Center 1 - Reimb (Required)'!A543</f>
        <v>0</v>
      </c>
      <c r="B544" s="567"/>
      <c r="C544" s="568"/>
      <c r="D544" s="568"/>
      <c r="E544" s="569"/>
    </row>
    <row r="545" spans="1:5">
      <c r="A545" s="666">
        <f>+'Center 1 - Reimb (Required)'!A544</f>
        <v>0</v>
      </c>
      <c r="B545" s="567"/>
      <c r="C545" s="568"/>
      <c r="D545" s="568"/>
      <c r="E545" s="569"/>
    </row>
    <row r="546" spans="1:5">
      <c r="A546" s="666">
        <f>+'Center 1 - Reimb (Required)'!A545</f>
        <v>0</v>
      </c>
      <c r="B546" s="567"/>
      <c r="C546" s="568"/>
      <c r="D546" s="568"/>
      <c r="E546" s="569"/>
    </row>
    <row r="547" spans="1:5">
      <c r="A547" s="666">
        <f>+'Center 1 - Reimb (Required)'!A546</f>
        <v>0</v>
      </c>
      <c r="B547" s="567"/>
      <c r="C547" s="568"/>
      <c r="D547" s="568"/>
      <c r="E547" s="569"/>
    </row>
    <row r="548" spans="1:5">
      <c r="A548" s="666">
        <f>+'Center 1 - Reimb (Required)'!A547</f>
        <v>0</v>
      </c>
      <c r="B548" s="567"/>
      <c r="C548" s="568"/>
      <c r="D548" s="568"/>
      <c r="E548" s="569"/>
    </row>
    <row r="549" spans="1:5">
      <c r="A549" s="666">
        <f>+'Center 1 - Reimb (Required)'!A548</f>
        <v>0</v>
      </c>
      <c r="B549" s="567"/>
      <c r="C549" s="568"/>
      <c r="D549" s="568"/>
      <c r="E549" s="569"/>
    </row>
    <row r="550" spans="1:5">
      <c r="A550" s="666">
        <f>+'Center 1 - Reimb (Required)'!A549</f>
        <v>0</v>
      </c>
      <c r="B550" s="567"/>
      <c r="C550" s="568"/>
      <c r="D550" s="568"/>
      <c r="E550" s="569"/>
    </row>
    <row r="551" spans="1:5">
      <c r="A551" s="666">
        <f>+'Center 1 - Reimb (Required)'!A550</f>
        <v>0</v>
      </c>
      <c r="B551" s="567"/>
      <c r="C551" s="568"/>
      <c r="D551" s="568"/>
      <c r="E551" s="569"/>
    </row>
    <row r="552" spans="1:5">
      <c r="A552" s="666">
        <f>+'Center 1 - Reimb (Required)'!A551</f>
        <v>0</v>
      </c>
      <c r="B552" s="567"/>
      <c r="C552" s="568"/>
      <c r="D552" s="568"/>
      <c r="E552" s="569"/>
    </row>
    <row r="553" spans="1:5">
      <c r="A553" s="666">
        <f>+'Center 1 - Reimb (Required)'!A552</f>
        <v>0</v>
      </c>
      <c r="B553" s="567"/>
      <c r="C553" s="568"/>
      <c r="D553" s="568"/>
      <c r="E553" s="569"/>
    </row>
    <row r="554" spans="1:5">
      <c r="A554" s="666">
        <f>+'Center 1 - Reimb (Required)'!A553</f>
        <v>0</v>
      </c>
      <c r="B554" s="567"/>
      <c r="C554" s="568"/>
      <c r="D554" s="568"/>
      <c r="E554" s="569"/>
    </row>
    <row r="555" spans="1:5">
      <c r="A555" s="666">
        <f>+'Center 1 - Reimb (Required)'!A554</f>
        <v>0</v>
      </c>
      <c r="B555" s="567"/>
      <c r="C555" s="568"/>
      <c r="D555" s="568"/>
      <c r="E555" s="569"/>
    </row>
    <row r="556" spans="1:5">
      <c r="A556" s="666">
        <f>+'Center 1 - Reimb (Required)'!A555</f>
        <v>0</v>
      </c>
      <c r="B556" s="567"/>
      <c r="C556" s="568"/>
      <c r="D556" s="568"/>
      <c r="E556" s="569"/>
    </row>
    <row r="557" spans="1:5">
      <c r="A557" s="666">
        <f>+'Center 1 - Reimb (Required)'!A556</f>
        <v>0</v>
      </c>
      <c r="B557" s="567"/>
      <c r="C557" s="568"/>
      <c r="D557" s="568"/>
      <c r="E557" s="569"/>
    </row>
    <row r="558" spans="1:5">
      <c r="A558" s="666">
        <f>+'Center 1 - Reimb (Required)'!A557</f>
        <v>0</v>
      </c>
      <c r="B558" s="567"/>
      <c r="C558" s="568"/>
      <c r="D558" s="568"/>
      <c r="E558" s="569"/>
    </row>
    <row r="559" spans="1:5">
      <c r="A559" s="666">
        <f>+'Center 1 - Reimb (Required)'!A558</f>
        <v>0</v>
      </c>
      <c r="B559" s="567"/>
      <c r="C559" s="568"/>
      <c r="D559" s="568"/>
      <c r="E559" s="569"/>
    </row>
    <row r="560" spans="1:5">
      <c r="A560" s="666">
        <f>+'Center 1 - Reimb (Required)'!A559</f>
        <v>0</v>
      </c>
      <c r="B560" s="567"/>
      <c r="C560" s="568"/>
      <c r="D560" s="568"/>
      <c r="E560" s="569"/>
    </row>
    <row r="561" spans="1:5">
      <c r="A561" s="666">
        <f>+'Center 1 - Reimb (Required)'!A560</f>
        <v>0</v>
      </c>
      <c r="B561" s="567"/>
      <c r="C561" s="568"/>
      <c r="D561" s="568"/>
      <c r="E561" s="569"/>
    </row>
    <row r="562" spans="1:5">
      <c r="A562" s="666">
        <f>+'Center 1 - Reimb (Required)'!A561</f>
        <v>0</v>
      </c>
      <c r="B562" s="567"/>
      <c r="C562" s="568"/>
      <c r="D562" s="568"/>
      <c r="E562" s="569"/>
    </row>
    <row r="563" spans="1:5">
      <c r="A563" s="666">
        <f>+'Center 1 - Reimb (Required)'!A562</f>
        <v>0</v>
      </c>
      <c r="B563" s="567"/>
      <c r="C563" s="568"/>
      <c r="D563" s="568"/>
      <c r="E563" s="569"/>
    </row>
    <row r="564" spans="1:5">
      <c r="A564" s="666">
        <f>+'Center 1 - Reimb (Required)'!A563</f>
        <v>0</v>
      </c>
      <c r="B564" s="567"/>
      <c r="C564" s="568"/>
      <c r="D564" s="568"/>
      <c r="E564" s="569"/>
    </row>
    <row r="565" spans="1:5">
      <c r="A565" s="666">
        <f>+'Center 1 - Reimb (Required)'!A564</f>
        <v>0</v>
      </c>
      <c r="B565" s="567"/>
      <c r="C565" s="568"/>
      <c r="D565" s="568"/>
      <c r="E565" s="569"/>
    </row>
    <row r="566" spans="1:5">
      <c r="A566" s="666">
        <f>+'Center 1 - Reimb (Required)'!A565</f>
        <v>0</v>
      </c>
      <c r="B566" s="567"/>
      <c r="C566" s="568"/>
      <c r="D566" s="568"/>
      <c r="E566" s="569"/>
    </row>
    <row r="567" spans="1:5">
      <c r="A567" s="666">
        <f>+'Center 1 - Reimb (Required)'!A566</f>
        <v>0</v>
      </c>
      <c r="B567" s="567"/>
      <c r="C567" s="568"/>
      <c r="D567" s="568"/>
      <c r="E567" s="569"/>
    </row>
    <row r="568" spans="1:5">
      <c r="A568" s="666">
        <f>+'Center 1 - Reimb (Required)'!A567</f>
        <v>0</v>
      </c>
      <c r="B568" s="567"/>
      <c r="C568" s="568"/>
      <c r="D568" s="568"/>
      <c r="E568" s="569"/>
    </row>
    <row r="569" spans="1:5">
      <c r="A569" s="666">
        <f>+'Center 1 - Reimb (Required)'!A568</f>
        <v>0</v>
      </c>
      <c r="B569" s="567"/>
      <c r="C569" s="568"/>
      <c r="D569" s="568"/>
      <c r="E569" s="569"/>
    </row>
    <row r="570" spans="1:5">
      <c r="A570" s="666">
        <f>+'Center 1 - Reimb (Required)'!A569</f>
        <v>0</v>
      </c>
      <c r="B570" s="567"/>
      <c r="C570" s="568"/>
      <c r="D570" s="568"/>
      <c r="E570" s="569"/>
    </row>
    <row r="571" spans="1:5">
      <c r="A571" s="666">
        <f>+'Center 1 - Reimb (Required)'!A570</f>
        <v>0</v>
      </c>
      <c r="B571" s="567"/>
      <c r="C571" s="568"/>
      <c r="D571" s="568"/>
      <c r="E571" s="569"/>
    </row>
    <row r="572" spans="1:5">
      <c r="A572" s="666">
        <f>+'Center 1 - Reimb (Required)'!A571</f>
        <v>0</v>
      </c>
      <c r="B572" s="567"/>
      <c r="C572" s="568"/>
      <c r="D572" s="568"/>
      <c r="E572" s="569"/>
    </row>
    <row r="573" spans="1:5">
      <c r="A573" s="666">
        <f>+'Center 1 - Reimb (Required)'!A572</f>
        <v>0</v>
      </c>
      <c r="B573" s="567"/>
      <c r="C573" s="568"/>
      <c r="D573" s="568"/>
      <c r="E573" s="569"/>
    </row>
    <row r="574" spans="1:5">
      <c r="A574" s="666">
        <f>+'Center 1 - Reimb (Required)'!A573</f>
        <v>0</v>
      </c>
      <c r="B574" s="567"/>
      <c r="C574" s="568"/>
      <c r="D574" s="568"/>
      <c r="E574" s="569"/>
    </row>
    <row r="575" spans="1:5">
      <c r="A575" s="666">
        <f>+'Center 1 - Reimb (Required)'!A574</f>
        <v>0</v>
      </c>
      <c r="B575" s="567"/>
      <c r="C575" s="568"/>
      <c r="D575" s="568"/>
      <c r="E575" s="569"/>
    </row>
    <row r="576" spans="1:5">
      <c r="A576" s="666">
        <f>+'Center 1 - Reimb (Required)'!A575</f>
        <v>0</v>
      </c>
      <c r="B576" s="567"/>
      <c r="C576" s="568"/>
      <c r="D576" s="568"/>
      <c r="E576" s="569"/>
    </row>
    <row r="577" spans="1:5">
      <c r="A577" s="666">
        <f>+'Center 1 - Reimb (Required)'!A576</f>
        <v>0</v>
      </c>
      <c r="B577" s="567"/>
      <c r="C577" s="568"/>
      <c r="D577" s="568"/>
      <c r="E577" s="569"/>
    </row>
    <row r="578" spans="1:5">
      <c r="A578" s="666">
        <f>+'Center 1 - Reimb (Required)'!A577</f>
        <v>0</v>
      </c>
      <c r="B578" s="567"/>
      <c r="C578" s="568"/>
      <c r="D578" s="568"/>
      <c r="E578" s="569"/>
    </row>
    <row r="579" spans="1:5">
      <c r="A579" s="666">
        <f>+'Center 1 - Reimb (Required)'!A578</f>
        <v>0</v>
      </c>
      <c r="B579" s="567"/>
      <c r="C579" s="568"/>
      <c r="D579" s="568"/>
      <c r="E579" s="569"/>
    </row>
    <row r="580" spans="1:5">
      <c r="A580" s="666">
        <f>+'Center 1 - Reimb (Required)'!A579</f>
        <v>0</v>
      </c>
      <c r="B580" s="567"/>
      <c r="C580" s="568"/>
      <c r="D580" s="568"/>
      <c r="E580" s="569"/>
    </row>
    <row r="581" spans="1:5">
      <c r="A581" s="666">
        <f>+'Center 1 - Reimb (Required)'!A580</f>
        <v>0</v>
      </c>
      <c r="B581" s="567"/>
      <c r="C581" s="568"/>
      <c r="D581" s="568"/>
      <c r="E581" s="569"/>
    </row>
    <row r="582" spans="1:5">
      <c r="A582" s="666">
        <f>+'Center 1 - Reimb (Required)'!A581</f>
        <v>0</v>
      </c>
      <c r="B582" s="567"/>
      <c r="C582" s="568"/>
      <c r="D582" s="568"/>
      <c r="E582" s="569"/>
    </row>
    <row r="583" spans="1:5">
      <c r="A583" s="666">
        <f>+'Center 1 - Reimb (Required)'!A582</f>
        <v>0</v>
      </c>
      <c r="B583" s="567"/>
      <c r="C583" s="568"/>
      <c r="D583" s="568"/>
      <c r="E583" s="569"/>
    </row>
    <row r="584" spans="1:5">
      <c r="A584" s="666">
        <f>+'Center 1 - Reimb (Required)'!A583</f>
        <v>0</v>
      </c>
      <c r="B584" s="567"/>
      <c r="C584" s="568"/>
      <c r="D584" s="568"/>
      <c r="E584" s="569"/>
    </row>
    <row r="585" spans="1:5">
      <c r="A585" s="666">
        <f>+'Center 1 - Reimb (Required)'!A584</f>
        <v>0</v>
      </c>
      <c r="B585" s="567"/>
      <c r="C585" s="568"/>
      <c r="D585" s="568"/>
      <c r="E585" s="569"/>
    </row>
    <row r="586" spans="1:5">
      <c r="A586" s="666">
        <f>+'Center 1 - Reimb (Required)'!A585</f>
        <v>0</v>
      </c>
      <c r="B586" s="567"/>
      <c r="C586" s="568"/>
      <c r="D586" s="568"/>
      <c r="E586" s="569"/>
    </row>
    <row r="587" spans="1:5">
      <c r="A587" s="666">
        <f>+'Center 1 - Reimb (Required)'!A586</f>
        <v>0</v>
      </c>
      <c r="B587" s="567"/>
      <c r="C587" s="568"/>
      <c r="D587" s="568"/>
      <c r="E587" s="569"/>
    </row>
    <row r="588" spans="1:5">
      <c r="A588" s="666">
        <f>+'Center 1 - Reimb (Required)'!A587</f>
        <v>0</v>
      </c>
      <c r="B588" s="567"/>
      <c r="C588" s="568"/>
      <c r="D588" s="568"/>
      <c r="E588" s="569"/>
    </row>
    <row r="589" spans="1:5">
      <c r="A589" s="666">
        <f>+'Center 1 - Reimb (Required)'!A588</f>
        <v>0</v>
      </c>
      <c r="B589" s="567"/>
      <c r="C589" s="568"/>
      <c r="D589" s="568"/>
      <c r="E589" s="569"/>
    </row>
    <row r="590" spans="1:5">
      <c r="A590" s="666">
        <f>+'Center 1 - Reimb (Required)'!A589</f>
        <v>0</v>
      </c>
      <c r="B590" s="567"/>
      <c r="C590" s="568"/>
      <c r="D590" s="568"/>
      <c r="E590" s="569"/>
    </row>
    <row r="591" spans="1:5">
      <c r="A591" s="666">
        <f>+'Center 1 - Reimb (Required)'!A590</f>
        <v>0</v>
      </c>
      <c r="B591" s="567"/>
      <c r="C591" s="568"/>
      <c r="D591" s="568"/>
      <c r="E591" s="569"/>
    </row>
    <row r="592" spans="1:5">
      <c r="A592" s="666">
        <f>+'Center 1 - Reimb (Required)'!A591</f>
        <v>0</v>
      </c>
      <c r="B592" s="567"/>
      <c r="C592" s="568"/>
      <c r="D592" s="568"/>
      <c r="E592" s="569"/>
    </row>
    <row r="593" spans="1:5">
      <c r="A593" s="666">
        <f>+'Center 1 - Reimb (Required)'!A592</f>
        <v>0</v>
      </c>
      <c r="B593" s="567"/>
      <c r="C593" s="568"/>
      <c r="D593" s="568"/>
      <c r="E593" s="569"/>
    </row>
    <row r="594" spans="1:5">
      <c r="A594" s="666">
        <f>+'Center 1 - Reimb (Required)'!A593</f>
        <v>0</v>
      </c>
      <c r="B594" s="567"/>
      <c r="C594" s="568"/>
      <c r="D594" s="568"/>
      <c r="E594" s="569"/>
    </row>
    <row r="595" spans="1:5">
      <c r="A595" s="666">
        <f>+'Center 1 - Reimb (Required)'!A594</f>
        <v>0</v>
      </c>
      <c r="B595" s="567"/>
      <c r="C595" s="568"/>
      <c r="D595" s="568"/>
      <c r="E595" s="569"/>
    </row>
    <row r="596" spans="1:5">
      <c r="A596" s="666">
        <f>+'Center 1 - Reimb (Required)'!A595</f>
        <v>0</v>
      </c>
      <c r="B596" s="567"/>
      <c r="C596" s="568"/>
      <c r="D596" s="568"/>
      <c r="E596" s="569"/>
    </row>
    <row r="597" spans="1:5">
      <c r="A597" s="666">
        <f>+'Center 1 - Reimb (Required)'!A596</f>
        <v>0</v>
      </c>
      <c r="B597" s="567"/>
      <c r="C597" s="568"/>
      <c r="D597" s="568"/>
      <c r="E597" s="569"/>
    </row>
    <row r="598" spans="1:5">
      <c r="A598" s="666">
        <f>+'Center 1 - Reimb (Required)'!A597</f>
        <v>0</v>
      </c>
      <c r="B598" s="567"/>
      <c r="C598" s="568"/>
      <c r="D598" s="568"/>
      <c r="E598" s="569"/>
    </row>
    <row r="599" spans="1:5">
      <c r="A599" s="666">
        <f>+'Center 1 - Reimb (Required)'!A598</f>
        <v>0</v>
      </c>
      <c r="B599" s="567"/>
      <c r="C599" s="568"/>
      <c r="D599" s="568"/>
      <c r="E599" s="569"/>
    </row>
    <row r="600" spans="1:5">
      <c r="A600" s="666">
        <f>+'Center 1 - Reimb (Required)'!A599</f>
        <v>0</v>
      </c>
      <c r="B600" s="567"/>
      <c r="C600" s="568"/>
      <c r="D600" s="568"/>
      <c r="E600" s="569"/>
    </row>
    <row r="601" spans="1:5">
      <c r="A601" s="666">
        <f>+'Center 1 - Reimb (Required)'!A600</f>
        <v>0</v>
      </c>
      <c r="B601" s="567"/>
      <c r="C601" s="568"/>
      <c r="D601" s="568"/>
      <c r="E601" s="569"/>
    </row>
    <row r="602" spans="1:5">
      <c r="A602" s="666">
        <f>+'Center 1 - Reimb (Required)'!A601</f>
        <v>0</v>
      </c>
      <c r="B602" s="567"/>
      <c r="C602" s="568"/>
      <c r="D602" s="568"/>
      <c r="E602" s="569"/>
    </row>
    <row r="603" spans="1:5">
      <c r="A603" s="666">
        <f>+'Center 1 - Reimb (Required)'!A602</f>
        <v>0</v>
      </c>
      <c r="B603" s="567"/>
      <c r="C603" s="568"/>
      <c r="D603" s="568"/>
      <c r="E603" s="569"/>
    </row>
    <row r="604" spans="1:5">
      <c r="A604" s="666">
        <f>+'Center 1 - Reimb (Required)'!A603</f>
        <v>0</v>
      </c>
      <c r="B604" s="567"/>
      <c r="C604" s="568"/>
      <c r="D604" s="568"/>
      <c r="E604" s="569"/>
    </row>
    <row r="605" spans="1:5">
      <c r="A605" s="666">
        <f>+'Center 1 - Reimb (Required)'!A604</f>
        <v>0</v>
      </c>
      <c r="B605" s="567"/>
      <c r="C605" s="568"/>
      <c r="D605" s="568"/>
      <c r="E605" s="569"/>
    </row>
    <row r="606" spans="1:5">
      <c r="A606" s="666">
        <f>+'Center 1 - Reimb (Required)'!A605</f>
        <v>0</v>
      </c>
      <c r="B606" s="567"/>
      <c r="C606" s="568"/>
      <c r="D606" s="568"/>
      <c r="E606" s="569"/>
    </row>
    <row r="607" spans="1:5">
      <c r="A607" s="666">
        <f>+'Center 1 - Reimb (Required)'!A606</f>
        <v>0</v>
      </c>
      <c r="B607" s="567"/>
      <c r="C607" s="568"/>
      <c r="D607" s="568"/>
      <c r="E607" s="569"/>
    </row>
    <row r="608" spans="1:5">
      <c r="A608" s="666">
        <f>+'Center 1 - Reimb (Required)'!A607</f>
        <v>0</v>
      </c>
      <c r="B608" s="567"/>
      <c r="C608" s="568"/>
      <c r="D608" s="568"/>
      <c r="E608" s="569"/>
    </row>
    <row r="609" spans="1:5">
      <c r="A609" s="666">
        <f>+'Center 1 - Reimb (Required)'!A608</f>
        <v>0</v>
      </c>
      <c r="B609" s="567"/>
      <c r="C609" s="568"/>
      <c r="D609" s="568"/>
      <c r="E609" s="569"/>
    </row>
    <row r="610" spans="1:5">
      <c r="A610" s="666">
        <f>+'Center 1 - Reimb (Required)'!A609</f>
        <v>0</v>
      </c>
      <c r="B610" s="567"/>
      <c r="C610" s="568"/>
      <c r="D610" s="568"/>
      <c r="E610" s="569"/>
    </row>
    <row r="611" spans="1:5">
      <c r="A611" s="666">
        <f>+'Center 1 - Reimb (Required)'!A610</f>
        <v>0</v>
      </c>
      <c r="B611" s="567"/>
      <c r="C611" s="568"/>
      <c r="D611" s="568"/>
      <c r="E611" s="569"/>
    </row>
    <row r="612" spans="1:5">
      <c r="A612" s="666">
        <f>+'Center 1 - Reimb (Required)'!A611</f>
        <v>0</v>
      </c>
      <c r="B612" s="567"/>
      <c r="C612" s="568"/>
      <c r="D612" s="568"/>
      <c r="E612" s="569"/>
    </row>
    <row r="613" spans="1:5">
      <c r="A613" s="666">
        <f>+'Center 1 - Reimb (Required)'!A612</f>
        <v>0</v>
      </c>
      <c r="B613" s="567"/>
      <c r="C613" s="568"/>
      <c r="D613" s="568"/>
      <c r="E613" s="569"/>
    </row>
    <row r="614" spans="1:5">
      <c r="A614" s="666">
        <f>+'Center 1 - Reimb (Required)'!A613</f>
        <v>0</v>
      </c>
      <c r="B614" s="567"/>
      <c r="C614" s="568"/>
      <c r="D614" s="568"/>
      <c r="E614" s="569"/>
    </row>
    <row r="615" spans="1:5">
      <c r="A615" s="666">
        <f>+'Center 1 - Reimb (Required)'!A614</f>
        <v>0</v>
      </c>
      <c r="B615" s="567"/>
      <c r="C615" s="568"/>
      <c r="D615" s="568"/>
      <c r="E615" s="569"/>
    </row>
    <row r="616" spans="1:5">
      <c r="A616" s="666">
        <f>+'Center 1 - Reimb (Required)'!A615</f>
        <v>0</v>
      </c>
      <c r="B616" s="567"/>
      <c r="C616" s="568"/>
      <c r="D616" s="568"/>
      <c r="E616" s="569"/>
    </row>
    <row r="617" spans="1:5">
      <c r="A617" s="666">
        <f>+'Center 1 - Reimb (Required)'!A616</f>
        <v>0</v>
      </c>
      <c r="B617" s="567"/>
      <c r="C617" s="568"/>
      <c r="D617" s="568"/>
      <c r="E617" s="569"/>
    </row>
    <row r="618" spans="1:5">
      <c r="A618" s="666">
        <f>+'Center 1 - Reimb (Required)'!A617</f>
        <v>0</v>
      </c>
      <c r="B618" s="567"/>
      <c r="C618" s="568"/>
      <c r="D618" s="568"/>
      <c r="E618" s="569"/>
    </row>
    <row r="619" spans="1:5">
      <c r="A619" s="666">
        <f>+'Center 1 - Reimb (Required)'!A618</f>
        <v>0</v>
      </c>
      <c r="B619" s="567"/>
      <c r="C619" s="568"/>
      <c r="D619" s="568"/>
      <c r="E619" s="569"/>
    </row>
    <row r="620" spans="1:5">
      <c r="A620" s="666">
        <f>+'Center 1 - Reimb (Required)'!A619</f>
        <v>0</v>
      </c>
      <c r="B620" s="567"/>
      <c r="C620" s="568"/>
      <c r="D620" s="568"/>
      <c r="E620" s="569"/>
    </row>
    <row r="621" spans="1:5">
      <c r="A621" s="666">
        <f>+'Center 1 - Reimb (Required)'!A620</f>
        <v>0</v>
      </c>
      <c r="B621" s="567"/>
      <c r="C621" s="568"/>
      <c r="D621" s="568"/>
      <c r="E621" s="569"/>
    </row>
    <row r="622" spans="1:5">
      <c r="A622" s="666">
        <f>+'Center 1 - Reimb (Required)'!A621</f>
        <v>0</v>
      </c>
      <c r="B622" s="567"/>
      <c r="C622" s="568"/>
      <c r="D622" s="568"/>
      <c r="E622" s="569"/>
    </row>
    <row r="623" spans="1:5">
      <c r="A623" s="666">
        <f>+'Center 1 - Reimb (Required)'!A622</f>
        <v>0</v>
      </c>
      <c r="B623" s="567"/>
      <c r="C623" s="568"/>
      <c r="D623" s="568"/>
      <c r="E623" s="569"/>
    </row>
    <row r="624" spans="1:5">
      <c r="A624" s="666">
        <f>+'Center 1 - Reimb (Required)'!A623</f>
        <v>0</v>
      </c>
      <c r="B624" s="567"/>
      <c r="C624" s="568"/>
      <c r="D624" s="568"/>
      <c r="E624" s="569"/>
    </row>
    <row r="625" spans="1:5">
      <c r="A625" s="666">
        <f>+'Center 1 - Reimb (Required)'!A624</f>
        <v>0</v>
      </c>
      <c r="B625" s="567"/>
      <c r="C625" s="568"/>
      <c r="D625" s="568"/>
      <c r="E625" s="569"/>
    </row>
    <row r="626" spans="1:5">
      <c r="A626" s="666">
        <f>+'Center 1 - Reimb (Required)'!A625</f>
        <v>0</v>
      </c>
      <c r="B626" s="567"/>
      <c r="C626" s="568"/>
      <c r="D626" s="568"/>
      <c r="E626" s="569"/>
    </row>
    <row r="627" spans="1:5">
      <c r="A627" s="666">
        <f>+'Center 1 - Reimb (Required)'!A626</f>
        <v>0</v>
      </c>
      <c r="B627" s="567"/>
      <c r="C627" s="568"/>
      <c r="D627" s="568"/>
      <c r="E627" s="569"/>
    </row>
    <row r="628" spans="1:5">
      <c r="A628" s="666">
        <f>+'Center 1 - Reimb (Required)'!A627</f>
        <v>0</v>
      </c>
      <c r="B628" s="567"/>
      <c r="C628" s="568"/>
      <c r="D628" s="568"/>
      <c r="E628" s="569"/>
    </row>
    <row r="629" spans="1:5">
      <c r="A629" s="666">
        <f>+'Center 1 - Reimb (Required)'!A628</f>
        <v>0</v>
      </c>
      <c r="B629" s="567"/>
      <c r="C629" s="568"/>
      <c r="D629" s="568"/>
      <c r="E629" s="569"/>
    </row>
    <row r="630" spans="1:5">
      <c r="A630" s="666">
        <f>+'Center 1 - Reimb (Required)'!A629</f>
        <v>0</v>
      </c>
      <c r="B630" s="567"/>
      <c r="C630" s="568"/>
      <c r="D630" s="568"/>
      <c r="E630" s="569"/>
    </row>
    <row r="631" spans="1:5">
      <c r="A631" s="666">
        <f>+'Center 1 - Reimb (Required)'!A630</f>
        <v>0</v>
      </c>
      <c r="B631" s="567"/>
      <c r="C631" s="568"/>
      <c r="D631" s="568"/>
      <c r="E631" s="569"/>
    </row>
    <row r="632" spans="1:5">
      <c r="A632" s="666">
        <f>+'Center 1 - Reimb (Required)'!A631</f>
        <v>0</v>
      </c>
      <c r="B632" s="567"/>
      <c r="C632" s="568"/>
      <c r="D632" s="568"/>
      <c r="E632" s="569"/>
    </row>
    <row r="633" spans="1:5">
      <c r="A633" s="666">
        <f>+'Center 1 - Reimb (Required)'!A632</f>
        <v>0</v>
      </c>
      <c r="B633" s="567"/>
      <c r="C633" s="568"/>
      <c r="D633" s="568"/>
      <c r="E633" s="569"/>
    </row>
    <row r="634" spans="1:5">
      <c r="A634" s="666">
        <f>+'Center 1 - Reimb (Required)'!A633</f>
        <v>0</v>
      </c>
      <c r="B634" s="567"/>
      <c r="C634" s="568"/>
      <c r="D634" s="568"/>
      <c r="E634" s="569"/>
    </row>
    <row r="635" spans="1:5">
      <c r="A635" s="666">
        <f>+'Center 1 - Reimb (Required)'!A634</f>
        <v>0</v>
      </c>
      <c r="B635" s="567"/>
      <c r="C635" s="568"/>
      <c r="D635" s="568"/>
      <c r="E635" s="569"/>
    </row>
    <row r="636" spans="1:5">
      <c r="A636" s="666">
        <f>+'Center 1 - Reimb (Required)'!A635</f>
        <v>0</v>
      </c>
      <c r="B636" s="567"/>
      <c r="C636" s="568"/>
      <c r="D636" s="568"/>
      <c r="E636" s="569"/>
    </row>
    <row r="637" spans="1:5">
      <c r="A637" s="666">
        <f>+'Center 1 - Reimb (Required)'!A636</f>
        <v>0</v>
      </c>
      <c r="B637" s="567"/>
      <c r="C637" s="568"/>
      <c r="D637" s="568"/>
      <c r="E637" s="569"/>
    </row>
    <row r="638" spans="1:5">
      <c r="A638" s="666">
        <f>+'Center 1 - Reimb (Required)'!A637</f>
        <v>0</v>
      </c>
      <c r="B638" s="567"/>
      <c r="C638" s="568"/>
      <c r="D638" s="568"/>
      <c r="E638" s="569"/>
    </row>
    <row r="639" spans="1:5">
      <c r="A639" s="666">
        <f>+'Center 1 - Reimb (Required)'!A638</f>
        <v>0</v>
      </c>
      <c r="B639" s="567"/>
      <c r="C639" s="568"/>
      <c r="D639" s="568"/>
      <c r="E639" s="569"/>
    </row>
    <row r="640" spans="1:5">
      <c r="A640" s="666">
        <f>+'Center 1 - Reimb (Required)'!A639</f>
        <v>0</v>
      </c>
      <c r="B640" s="567"/>
      <c r="C640" s="568"/>
      <c r="D640" s="568"/>
      <c r="E640" s="569"/>
    </row>
    <row r="641" spans="1:5">
      <c r="A641" s="666">
        <f>+'Center 1 - Reimb (Required)'!A640</f>
        <v>0</v>
      </c>
      <c r="B641" s="567"/>
      <c r="C641" s="568"/>
      <c r="D641" s="568"/>
      <c r="E641" s="569"/>
    </row>
    <row r="642" spans="1:5">
      <c r="A642" s="666">
        <f>+'Center 1 - Reimb (Required)'!A641</f>
        <v>0</v>
      </c>
      <c r="B642" s="567"/>
      <c r="C642" s="568"/>
      <c r="D642" s="568"/>
      <c r="E642" s="569"/>
    </row>
    <row r="643" spans="1:5">
      <c r="A643" s="666">
        <f>+'Center 1 - Reimb (Required)'!A642</f>
        <v>0</v>
      </c>
      <c r="B643" s="567"/>
      <c r="C643" s="568"/>
      <c r="D643" s="568"/>
      <c r="E643" s="569"/>
    </row>
    <row r="644" spans="1:5">
      <c r="A644" s="666">
        <f>+'Center 1 - Reimb (Required)'!A643</f>
        <v>0</v>
      </c>
      <c r="B644" s="567"/>
      <c r="C644" s="568"/>
      <c r="D644" s="568"/>
      <c r="E644" s="569"/>
    </row>
    <row r="645" spans="1:5">
      <c r="A645" s="666">
        <f>+'Center 1 - Reimb (Required)'!A644</f>
        <v>0</v>
      </c>
      <c r="B645" s="567"/>
      <c r="C645" s="568"/>
      <c r="D645" s="568"/>
      <c r="E645" s="569"/>
    </row>
    <row r="646" spans="1:5">
      <c r="A646" s="666">
        <f>+'Center 1 - Reimb (Required)'!A645</f>
        <v>0</v>
      </c>
      <c r="B646" s="567"/>
      <c r="C646" s="568"/>
      <c r="D646" s="568"/>
      <c r="E646" s="569"/>
    </row>
    <row r="647" spans="1:5">
      <c r="A647" s="666">
        <f>+'Center 1 - Reimb (Required)'!A646</f>
        <v>0</v>
      </c>
      <c r="B647" s="567"/>
      <c r="C647" s="568"/>
      <c r="D647" s="568"/>
      <c r="E647" s="569"/>
    </row>
    <row r="648" spans="1:5">
      <c r="A648" s="666">
        <f>+'Center 1 - Reimb (Required)'!A647</f>
        <v>0</v>
      </c>
      <c r="B648" s="567"/>
      <c r="C648" s="568"/>
      <c r="D648" s="568"/>
      <c r="E648" s="569"/>
    </row>
    <row r="649" spans="1:5">
      <c r="A649" s="666">
        <f>+'Center 1 - Reimb (Required)'!A648</f>
        <v>0</v>
      </c>
      <c r="B649" s="567"/>
      <c r="C649" s="568"/>
      <c r="D649" s="568"/>
      <c r="E649" s="569"/>
    </row>
    <row r="650" spans="1:5">
      <c r="A650" s="666">
        <f>+'Center 1 - Reimb (Required)'!A649</f>
        <v>0</v>
      </c>
      <c r="B650" s="567"/>
      <c r="C650" s="568"/>
      <c r="D650" s="568"/>
      <c r="E650" s="569"/>
    </row>
    <row r="651" spans="1:5">
      <c r="A651" s="666">
        <f>+'Center 1 - Reimb (Required)'!A650</f>
        <v>0</v>
      </c>
      <c r="B651" s="567"/>
      <c r="C651" s="568"/>
      <c r="D651" s="568"/>
      <c r="E651" s="569"/>
    </row>
    <row r="652" spans="1:5">
      <c r="A652" s="666">
        <f>+'Center 1 - Reimb (Required)'!A651</f>
        <v>0</v>
      </c>
      <c r="B652" s="567"/>
      <c r="C652" s="568"/>
      <c r="D652" s="568"/>
      <c r="E652" s="569"/>
    </row>
    <row r="653" spans="1:5">
      <c r="A653" s="666">
        <f>+'Center 1 - Reimb (Required)'!A652</f>
        <v>0</v>
      </c>
      <c r="B653" s="567"/>
      <c r="C653" s="568"/>
      <c r="D653" s="568"/>
      <c r="E653" s="569"/>
    </row>
    <row r="654" spans="1:5">
      <c r="A654" s="666">
        <f>+'Center 1 - Reimb (Required)'!A653</f>
        <v>0</v>
      </c>
      <c r="B654" s="567"/>
      <c r="C654" s="568"/>
      <c r="D654" s="568"/>
      <c r="E654" s="569"/>
    </row>
    <row r="655" spans="1:5">
      <c r="A655" s="666">
        <f>+'Center 1 - Reimb (Required)'!A654</f>
        <v>0</v>
      </c>
      <c r="B655" s="567"/>
      <c r="C655" s="568"/>
      <c r="D655" s="568"/>
      <c r="E655" s="569"/>
    </row>
    <row r="656" spans="1:5">
      <c r="A656" s="666">
        <f>+'Center 1 - Reimb (Required)'!A655</f>
        <v>0</v>
      </c>
      <c r="B656" s="567"/>
      <c r="C656" s="568"/>
      <c r="D656" s="568"/>
      <c r="E656" s="569"/>
    </row>
    <row r="657" spans="1:5">
      <c r="A657" s="666">
        <f>+'Center 1 - Reimb (Required)'!A656</f>
        <v>0</v>
      </c>
      <c r="B657" s="567"/>
      <c r="C657" s="568"/>
      <c r="D657" s="568"/>
      <c r="E657" s="569"/>
    </row>
    <row r="658" spans="1:5">
      <c r="A658" s="666">
        <f>+'Center 1 - Reimb (Required)'!A657</f>
        <v>0</v>
      </c>
      <c r="B658" s="567"/>
      <c r="C658" s="568"/>
      <c r="D658" s="568"/>
      <c r="E658" s="569"/>
    </row>
    <row r="659" spans="1:5">
      <c r="A659" s="666">
        <f>+'Center 1 - Reimb (Required)'!A658</f>
        <v>0</v>
      </c>
      <c r="B659" s="567"/>
      <c r="C659" s="568"/>
      <c r="D659" s="568"/>
      <c r="E659" s="569"/>
    </row>
    <row r="660" spans="1:5">
      <c r="A660" s="666">
        <f>+'Center 1 - Reimb (Required)'!A659</f>
        <v>0</v>
      </c>
      <c r="B660" s="567"/>
      <c r="C660" s="568"/>
      <c r="D660" s="568"/>
      <c r="E660" s="569"/>
    </row>
    <row r="661" spans="1:5">
      <c r="A661" s="666">
        <f>+'Center 1 - Reimb (Required)'!A660</f>
        <v>0</v>
      </c>
      <c r="B661" s="567"/>
      <c r="C661" s="568"/>
      <c r="D661" s="568"/>
      <c r="E661" s="569"/>
    </row>
    <row r="662" spans="1:5">
      <c r="A662" s="666">
        <f>+'Center 1 - Reimb (Required)'!A661</f>
        <v>0</v>
      </c>
      <c r="B662" s="567"/>
      <c r="C662" s="568"/>
      <c r="D662" s="568"/>
      <c r="E662" s="569"/>
    </row>
    <row r="663" spans="1:5">
      <c r="A663" s="666">
        <f>+'Center 1 - Reimb (Required)'!A662</f>
        <v>0</v>
      </c>
      <c r="B663" s="567"/>
      <c r="C663" s="568"/>
      <c r="D663" s="568"/>
      <c r="E663" s="569"/>
    </row>
    <row r="664" spans="1:5">
      <c r="A664" s="666">
        <f>+'Center 1 - Reimb (Required)'!A663</f>
        <v>0</v>
      </c>
      <c r="B664" s="567"/>
      <c r="C664" s="568"/>
      <c r="D664" s="568"/>
      <c r="E664" s="569"/>
    </row>
    <row r="665" spans="1:5">
      <c r="A665" s="666">
        <f>+'Center 1 - Reimb (Required)'!A664</f>
        <v>0</v>
      </c>
      <c r="B665" s="567"/>
      <c r="C665" s="568"/>
      <c r="D665" s="568"/>
      <c r="E665" s="569"/>
    </row>
    <row r="666" spans="1:5">
      <c r="A666" s="666">
        <f>+'Center 1 - Reimb (Required)'!A665</f>
        <v>0</v>
      </c>
      <c r="B666" s="567"/>
      <c r="C666" s="568"/>
      <c r="D666" s="568"/>
      <c r="E666" s="569"/>
    </row>
    <row r="667" spans="1:5">
      <c r="A667" s="666">
        <f>+'Center 1 - Reimb (Required)'!A666</f>
        <v>0</v>
      </c>
      <c r="B667" s="567"/>
      <c r="C667" s="568"/>
      <c r="D667" s="568"/>
      <c r="E667" s="569"/>
    </row>
    <row r="668" spans="1:5">
      <c r="A668" s="666">
        <f>+'Center 1 - Reimb (Required)'!A667</f>
        <v>0</v>
      </c>
      <c r="B668" s="567"/>
      <c r="C668" s="568"/>
      <c r="D668" s="568"/>
      <c r="E668" s="569"/>
    </row>
    <row r="669" spans="1:5">
      <c r="A669" s="666">
        <f>+'Center 1 - Reimb (Required)'!A668</f>
        <v>0</v>
      </c>
      <c r="B669" s="567"/>
      <c r="C669" s="568"/>
      <c r="D669" s="568"/>
      <c r="E669" s="569"/>
    </row>
    <row r="670" spans="1:5">
      <c r="A670" s="666">
        <f>+'Center 1 - Reimb (Required)'!A669</f>
        <v>0</v>
      </c>
      <c r="B670" s="567"/>
      <c r="C670" s="568"/>
      <c r="D670" s="568"/>
      <c r="E670" s="569"/>
    </row>
    <row r="671" spans="1:5">
      <c r="A671" s="666">
        <f>+'Center 1 - Reimb (Required)'!A670</f>
        <v>0</v>
      </c>
      <c r="B671" s="567"/>
      <c r="C671" s="568"/>
      <c r="D671" s="568"/>
      <c r="E671" s="569"/>
    </row>
    <row r="672" spans="1:5">
      <c r="A672" s="666">
        <f>+'Center 1 - Reimb (Required)'!A671</f>
        <v>0</v>
      </c>
      <c r="B672" s="567"/>
      <c r="C672" s="568"/>
      <c r="D672" s="568"/>
      <c r="E672" s="569"/>
    </row>
    <row r="673" spans="1:5">
      <c r="A673" s="666">
        <f>+'Center 1 - Reimb (Required)'!A672</f>
        <v>0</v>
      </c>
      <c r="B673" s="567"/>
      <c r="C673" s="568"/>
      <c r="D673" s="568"/>
      <c r="E673" s="569"/>
    </row>
    <row r="674" spans="1:5">
      <c r="A674" s="666">
        <f>+'Center 1 - Reimb (Required)'!A673</f>
        <v>0</v>
      </c>
      <c r="B674" s="567"/>
      <c r="C674" s="568"/>
      <c r="D674" s="568"/>
      <c r="E674" s="569"/>
    </row>
    <row r="675" spans="1:5">
      <c r="A675" s="666">
        <f>+'Center 1 - Reimb (Required)'!A674</f>
        <v>0</v>
      </c>
      <c r="B675" s="567"/>
      <c r="C675" s="568"/>
      <c r="D675" s="568"/>
      <c r="E675" s="569"/>
    </row>
    <row r="676" spans="1:5">
      <c r="A676" s="666">
        <f>+'Center 1 - Reimb (Required)'!A675</f>
        <v>0</v>
      </c>
      <c r="B676" s="567"/>
      <c r="C676" s="568"/>
      <c r="D676" s="568"/>
      <c r="E676" s="569"/>
    </row>
    <row r="677" spans="1:5">
      <c r="A677" s="666">
        <f>+'Center 1 - Reimb (Required)'!A676</f>
        <v>0</v>
      </c>
      <c r="B677" s="567"/>
      <c r="C677" s="568"/>
      <c r="D677" s="568"/>
      <c r="E677" s="569"/>
    </row>
    <row r="678" spans="1:5">
      <c r="A678" s="666">
        <f>+'Center 1 - Reimb (Required)'!A677</f>
        <v>0</v>
      </c>
      <c r="B678" s="567"/>
      <c r="C678" s="568"/>
      <c r="D678" s="568"/>
      <c r="E678" s="569"/>
    </row>
    <row r="679" spans="1:5">
      <c r="A679" s="666">
        <f>+'Center 1 - Reimb (Required)'!A678</f>
        <v>0</v>
      </c>
      <c r="B679" s="567"/>
      <c r="C679" s="568"/>
      <c r="D679" s="568"/>
      <c r="E679" s="569"/>
    </row>
    <row r="680" spans="1:5">
      <c r="A680" s="666">
        <f>+'Center 1 - Reimb (Required)'!A679</f>
        <v>0</v>
      </c>
      <c r="B680" s="567"/>
      <c r="C680" s="568"/>
      <c r="D680" s="568"/>
      <c r="E680" s="569"/>
    </row>
    <row r="681" spans="1:5">
      <c r="A681" s="666">
        <f>+'Center 1 - Reimb (Required)'!A680</f>
        <v>0</v>
      </c>
      <c r="B681" s="567"/>
      <c r="C681" s="568"/>
      <c r="D681" s="568"/>
      <c r="E681" s="569"/>
    </row>
    <row r="682" spans="1:5">
      <c r="A682" s="666">
        <f>+'Center 1 - Reimb (Required)'!A681</f>
        <v>0</v>
      </c>
      <c r="B682" s="567"/>
      <c r="C682" s="568"/>
      <c r="D682" s="568"/>
      <c r="E682" s="569"/>
    </row>
    <row r="683" spans="1:5">
      <c r="A683" s="666">
        <f>+'Center 1 - Reimb (Required)'!A682</f>
        <v>0</v>
      </c>
      <c r="B683" s="567"/>
      <c r="C683" s="568"/>
      <c r="D683" s="568"/>
      <c r="E683" s="569"/>
    </row>
    <row r="684" spans="1:5">
      <c r="A684" s="666">
        <f>+'Center 1 - Reimb (Required)'!A683</f>
        <v>0</v>
      </c>
      <c r="B684" s="567"/>
      <c r="C684" s="568"/>
      <c r="D684" s="568"/>
      <c r="E684" s="569"/>
    </row>
    <row r="685" spans="1:5">
      <c r="A685" s="666">
        <f>+'Center 1 - Reimb (Required)'!A684</f>
        <v>0</v>
      </c>
      <c r="B685" s="567"/>
      <c r="C685" s="568"/>
      <c r="D685" s="568"/>
      <c r="E685" s="569"/>
    </row>
    <row r="686" spans="1:5">
      <c r="A686" s="666">
        <f>+'Center 1 - Reimb (Required)'!A685</f>
        <v>0</v>
      </c>
      <c r="B686" s="567"/>
      <c r="C686" s="568"/>
      <c r="D686" s="568"/>
      <c r="E686" s="569"/>
    </row>
    <row r="687" spans="1:5">
      <c r="A687" s="666">
        <f>+'Center 1 - Reimb (Required)'!A686</f>
        <v>0</v>
      </c>
      <c r="B687" s="567"/>
      <c r="C687" s="568"/>
      <c r="D687" s="568"/>
      <c r="E687" s="569"/>
    </row>
    <row r="688" spans="1:5">
      <c r="A688" s="666">
        <f>+'Center 1 - Reimb (Required)'!A687</f>
        <v>0</v>
      </c>
      <c r="B688" s="567"/>
      <c r="C688" s="568"/>
      <c r="D688" s="568"/>
      <c r="E688" s="569"/>
    </row>
    <row r="689" spans="1:5">
      <c r="A689" s="666">
        <f>+'Center 1 - Reimb (Required)'!A688</f>
        <v>0</v>
      </c>
      <c r="B689" s="567"/>
      <c r="C689" s="568"/>
      <c r="D689" s="568"/>
      <c r="E689" s="569"/>
    </row>
    <row r="690" spans="1:5">
      <c r="A690" s="666">
        <f>+'Center 1 - Reimb (Required)'!A689</f>
        <v>0</v>
      </c>
      <c r="B690" s="567"/>
      <c r="C690" s="568"/>
      <c r="D690" s="568"/>
      <c r="E690" s="569"/>
    </row>
    <row r="691" spans="1:5">
      <c r="A691" s="666">
        <f>+'Center 1 - Reimb (Required)'!A690</f>
        <v>0</v>
      </c>
      <c r="B691" s="567"/>
      <c r="C691" s="568"/>
      <c r="D691" s="568"/>
      <c r="E691" s="569"/>
    </row>
    <row r="692" spans="1:5">
      <c r="A692" s="666">
        <f>+'Center 1 - Reimb (Required)'!A691</f>
        <v>0</v>
      </c>
      <c r="B692" s="567"/>
      <c r="C692" s="568"/>
      <c r="D692" s="568"/>
      <c r="E692" s="569"/>
    </row>
    <row r="693" spans="1:5">
      <c r="A693" s="666">
        <f>+'Center 1 - Reimb (Required)'!A692</f>
        <v>0</v>
      </c>
      <c r="B693" s="567"/>
      <c r="C693" s="568"/>
      <c r="D693" s="568"/>
      <c r="E693" s="569"/>
    </row>
    <row r="694" spans="1:5">
      <c r="A694" s="666">
        <f>+'Center 1 - Reimb (Required)'!A693</f>
        <v>0</v>
      </c>
      <c r="B694" s="567"/>
      <c r="C694" s="568"/>
      <c r="D694" s="568"/>
      <c r="E694" s="569"/>
    </row>
    <row r="695" spans="1:5">
      <c r="A695" s="666">
        <f>+'Center 1 - Reimb (Required)'!A694</f>
        <v>0</v>
      </c>
      <c r="B695" s="567"/>
      <c r="C695" s="568"/>
      <c r="D695" s="568"/>
      <c r="E695" s="569"/>
    </row>
    <row r="696" spans="1:5">
      <c r="A696" s="666">
        <f>+'Center 1 - Reimb (Required)'!A695</f>
        <v>0</v>
      </c>
      <c r="B696" s="567"/>
      <c r="C696" s="568"/>
      <c r="D696" s="568"/>
      <c r="E696" s="569"/>
    </row>
    <row r="697" spans="1:5">
      <c r="A697" s="666">
        <f>+'Center 1 - Reimb (Required)'!A696</f>
        <v>0</v>
      </c>
      <c r="B697" s="567"/>
      <c r="C697" s="568"/>
      <c r="D697" s="568"/>
      <c r="E697" s="569"/>
    </row>
    <row r="698" spans="1:5">
      <c r="A698" s="666">
        <f>+'Center 1 - Reimb (Required)'!A697</f>
        <v>0</v>
      </c>
      <c r="B698" s="567"/>
      <c r="C698" s="568"/>
      <c r="D698" s="568"/>
      <c r="E698" s="569"/>
    </row>
    <row r="699" spans="1:5">
      <c r="A699" s="666">
        <f>+'Center 1 - Reimb (Required)'!A698</f>
        <v>0</v>
      </c>
      <c r="B699" s="567"/>
      <c r="C699" s="568"/>
      <c r="D699" s="568"/>
      <c r="E699" s="569"/>
    </row>
    <row r="700" spans="1:5">
      <c r="A700" s="666">
        <f>+'Center 1 - Reimb (Required)'!A699</f>
        <v>0</v>
      </c>
      <c r="B700" s="567"/>
      <c r="C700" s="568"/>
      <c r="D700" s="568"/>
      <c r="E700" s="569"/>
    </row>
    <row r="701" spans="1:5">
      <c r="A701" s="666">
        <f>+'Center 1 - Reimb (Required)'!A700</f>
        <v>0</v>
      </c>
      <c r="B701" s="567"/>
      <c r="C701" s="568"/>
      <c r="D701" s="568"/>
      <c r="E701" s="569"/>
    </row>
    <row r="702" spans="1:5">
      <c r="A702" s="666">
        <f>+'Center 1 - Reimb (Required)'!A701</f>
        <v>0</v>
      </c>
      <c r="B702" s="567"/>
      <c r="C702" s="568"/>
      <c r="D702" s="568"/>
      <c r="E702" s="569"/>
    </row>
    <row r="703" spans="1:5">
      <c r="A703" s="666">
        <f>+'Center 1 - Reimb (Required)'!A702</f>
        <v>0</v>
      </c>
      <c r="B703" s="567"/>
      <c r="C703" s="568"/>
      <c r="D703" s="568"/>
      <c r="E703" s="569"/>
    </row>
    <row r="704" spans="1:5">
      <c r="A704" s="666">
        <f>+'Center 1 - Reimb (Required)'!A703</f>
        <v>0</v>
      </c>
      <c r="B704" s="567"/>
      <c r="C704" s="568"/>
      <c r="D704" s="568"/>
      <c r="E704" s="569"/>
    </row>
    <row r="705" spans="1:5">
      <c r="A705" s="666">
        <f>+'Center 1 - Reimb (Required)'!A704</f>
        <v>0</v>
      </c>
      <c r="B705" s="567"/>
      <c r="C705" s="568"/>
      <c r="D705" s="568"/>
      <c r="E705" s="569"/>
    </row>
    <row r="706" spans="1:5">
      <c r="A706" s="666">
        <f>+'Center 1 - Reimb (Required)'!A705</f>
        <v>0</v>
      </c>
      <c r="B706" s="567"/>
      <c r="C706" s="568"/>
      <c r="D706" s="568"/>
      <c r="E706" s="569"/>
    </row>
    <row r="707" spans="1:5">
      <c r="A707" s="666">
        <f>+'Center 1 - Reimb (Required)'!A706</f>
        <v>0</v>
      </c>
      <c r="B707" s="567"/>
      <c r="C707" s="568"/>
      <c r="D707" s="568"/>
      <c r="E707" s="569"/>
    </row>
    <row r="708" spans="1:5">
      <c r="A708" s="666">
        <f>+'Center 1 - Reimb (Required)'!A707</f>
        <v>0</v>
      </c>
      <c r="B708" s="567"/>
      <c r="C708" s="568"/>
      <c r="D708" s="568"/>
      <c r="E708" s="569"/>
    </row>
    <row r="709" spans="1:5">
      <c r="A709" s="666">
        <f>+'Center 1 - Reimb (Required)'!A708</f>
        <v>0</v>
      </c>
      <c r="B709" s="567"/>
      <c r="C709" s="568"/>
      <c r="D709" s="568"/>
      <c r="E709" s="569"/>
    </row>
    <row r="710" spans="1:5">
      <c r="A710" s="666">
        <f>+'Center 1 - Reimb (Required)'!A709</f>
        <v>0</v>
      </c>
      <c r="B710" s="567"/>
      <c r="C710" s="568"/>
      <c r="D710" s="568"/>
      <c r="E710" s="569"/>
    </row>
    <row r="711" spans="1:5">
      <c r="A711" s="666">
        <f>+'Center 1 - Reimb (Required)'!A710</f>
        <v>0</v>
      </c>
      <c r="B711" s="567"/>
      <c r="C711" s="568"/>
      <c r="D711" s="568"/>
      <c r="E711" s="569"/>
    </row>
    <row r="712" spans="1:5">
      <c r="A712" s="666">
        <f>+'Center 1 - Reimb (Required)'!A711</f>
        <v>0</v>
      </c>
      <c r="B712" s="567"/>
      <c r="C712" s="568"/>
      <c r="D712" s="568"/>
      <c r="E712" s="569"/>
    </row>
    <row r="713" spans="1:5">
      <c r="A713" s="666">
        <f>+'Center 1 - Reimb (Required)'!A712</f>
        <v>0</v>
      </c>
      <c r="B713" s="567"/>
      <c r="C713" s="568"/>
      <c r="D713" s="568"/>
      <c r="E713" s="569"/>
    </row>
    <row r="714" spans="1:5">
      <c r="A714" s="666">
        <f>+'Center 1 - Reimb (Required)'!A713</f>
        <v>0</v>
      </c>
      <c r="B714" s="567"/>
      <c r="C714" s="568"/>
      <c r="D714" s="568"/>
      <c r="E714" s="569"/>
    </row>
    <row r="715" spans="1:5">
      <c r="A715" s="666">
        <f>+'Center 1 - Reimb (Required)'!A714</f>
        <v>0</v>
      </c>
      <c r="B715" s="567"/>
      <c r="C715" s="568"/>
      <c r="D715" s="568"/>
      <c r="E715" s="569"/>
    </row>
    <row r="716" spans="1:5">
      <c r="A716" s="666">
        <f>+'Center 1 - Reimb (Required)'!A715</f>
        <v>0</v>
      </c>
      <c r="B716" s="567"/>
      <c r="C716" s="568"/>
      <c r="D716" s="568"/>
      <c r="E716" s="569"/>
    </row>
    <row r="717" spans="1:5">
      <c r="A717" s="666">
        <f>+'Center 1 - Reimb (Required)'!A716</f>
        <v>0</v>
      </c>
      <c r="B717" s="567"/>
      <c r="C717" s="568"/>
      <c r="D717" s="568"/>
      <c r="E717" s="569"/>
    </row>
    <row r="718" spans="1:5">
      <c r="A718" s="666">
        <f>+'Center 1 - Reimb (Required)'!A717</f>
        <v>0</v>
      </c>
      <c r="B718" s="567"/>
      <c r="C718" s="568"/>
      <c r="D718" s="568"/>
      <c r="E718" s="569"/>
    </row>
    <row r="719" spans="1:5">
      <c r="A719" s="666">
        <f>+'Center 1 - Reimb (Required)'!A718</f>
        <v>0</v>
      </c>
      <c r="B719" s="567"/>
      <c r="C719" s="568"/>
      <c r="D719" s="568"/>
      <c r="E719" s="569"/>
    </row>
    <row r="720" spans="1:5">
      <c r="A720" s="666">
        <f>+'Center 1 - Reimb (Required)'!A719</f>
        <v>0</v>
      </c>
      <c r="B720" s="567"/>
      <c r="C720" s="568"/>
      <c r="D720" s="568"/>
      <c r="E720" s="569"/>
    </row>
    <row r="721" spans="1:5">
      <c r="A721" s="666">
        <f>+'Center 1 - Reimb (Required)'!A720</f>
        <v>0</v>
      </c>
      <c r="B721" s="567"/>
      <c r="C721" s="568"/>
      <c r="D721" s="568"/>
      <c r="E721" s="569"/>
    </row>
    <row r="722" spans="1:5">
      <c r="A722" s="666">
        <f>+'Center 1 - Reimb (Required)'!A721</f>
        <v>0</v>
      </c>
      <c r="B722" s="567"/>
      <c r="C722" s="568"/>
      <c r="D722" s="568"/>
      <c r="E722" s="569"/>
    </row>
    <row r="723" spans="1:5">
      <c r="A723" s="666">
        <f>+'Center 1 - Reimb (Required)'!A722</f>
        <v>0</v>
      </c>
      <c r="B723" s="567"/>
      <c r="C723" s="568"/>
      <c r="D723" s="568"/>
      <c r="E723" s="569"/>
    </row>
    <row r="724" spans="1:5">
      <c r="A724" s="666">
        <f>+'Center 1 - Reimb (Required)'!A723</f>
        <v>0</v>
      </c>
      <c r="B724" s="567"/>
      <c r="C724" s="568"/>
      <c r="D724" s="568"/>
      <c r="E724" s="569"/>
    </row>
    <row r="725" spans="1:5">
      <c r="A725" s="666">
        <f>+'Center 1 - Reimb (Required)'!A724</f>
        <v>0</v>
      </c>
      <c r="B725" s="567"/>
      <c r="C725" s="568"/>
      <c r="D725" s="568"/>
      <c r="E725" s="569"/>
    </row>
    <row r="726" spans="1:5">
      <c r="A726" s="666">
        <f>+'Center 1 - Reimb (Required)'!A725</f>
        <v>0</v>
      </c>
      <c r="B726" s="567"/>
      <c r="C726" s="568"/>
      <c r="D726" s="568"/>
      <c r="E726" s="569"/>
    </row>
    <row r="727" spans="1:5">
      <c r="A727" s="666">
        <f>+'Center 1 - Reimb (Required)'!A726</f>
        <v>0</v>
      </c>
      <c r="B727" s="567"/>
      <c r="C727" s="568"/>
      <c r="D727" s="568"/>
      <c r="E727" s="569"/>
    </row>
    <row r="728" spans="1:5">
      <c r="A728" s="666">
        <f>+'Center 1 - Reimb (Required)'!A727</f>
        <v>0</v>
      </c>
      <c r="B728" s="567"/>
      <c r="C728" s="568"/>
      <c r="D728" s="568"/>
      <c r="E728" s="569"/>
    </row>
    <row r="729" spans="1:5">
      <c r="A729" s="666">
        <f>+'Center 1 - Reimb (Required)'!A728</f>
        <v>0</v>
      </c>
      <c r="B729" s="567"/>
      <c r="C729" s="568"/>
      <c r="D729" s="568"/>
      <c r="E729" s="569"/>
    </row>
    <row r="730" spans="1:5">
      <c r="A730" s="666">
        <f>+'Center 1 - Reimb (Required)'!A729</f>
        <v>0</v>
      </c>
      <c r="B730" s="567"/>
      <c r="C730" s="568"/>
      <c r="D730" s="568"/>
      <c r="E730" s="569"/>
    </row>
    <row r="731" spans="1:5">
      <c r="A731" s="666">
        <f>+'Center 1 - Reimb (Required)'!A730</f>
        <v>0</v>
      </c>
      <c r="B731" s="567"/>
      <c r="C731" s="568"/>
      <c r="D731" s="568"/>
      <c r="E731" s="569"/>
    </row>
    <row r="732" spans="1:5">
      <c r="A732" s="666">
        <f>+'Center 1 - Reimb (Required)'!A731</f>
        <v>0</v>
      </c>
      <c r="B732" s="567"/>
      <c r="C732" s="568"/>
      <c r="D732" s="568"/>
      <c r="E732" s="569"/>
    </row>
    <row r="733" spans="1:5">
      <c r="A733" s="666">
        <f>+'Center 1 - Reimb (Required)'!A732</f>
        <v>0</v>
      </c>
      <c r="B733" s="567"/>
      <c r="C733" s="568"/>
      <c r="D733" s="568"/>
      <c r="E733" s="569"/>
    </row>
    <row r="734" spans="1:5">
      <c r="A734" s="666">
        <f>+'Center 1 - Reimb (Required)'!A733</f>
        <v>0</v>
      </c>
      <c r="B734" s="567"/>
      <c r="C734" s="568"/>
      <c r="D734" s="568"/>
      <c r="E734" s="569"/>
    </row>
    <row r="735" spans="1:5">
      <c r="A735" s="666">
        <f>+'Center 1 - Reimb (Required)'!A734</f>
        <v>0</v>
      </c>
      <c r="B735" s="567"/>
      <c r="C735" s="568"/>
      <c r="D735" s="568"/>
      <c r="E735" s="569"/>
    </row>
    <row r="736" spans="1:5">
      <c r="A736" s="666">
        <f>+'Center 1 - Reimb (Required)'!A735</f>
        <v>0</v>
      </c>
      <c r="B736" s="567"/>
      <c r="C736" s="568"/>
      <c r="D736" s="568"/>
      <c r="E736" s="569"/>
    </row>
    <row r="737" spans="1:5">
      <c r="A737" s="666">
        <f>+'Center 1 - Reimb (Required)'!A736</f>
        <v>0</v>
      </c>
      <c r="B737" s="567"/>
      <c r="C737" s="568"/>
      <c r="D737" s="568"/>
      <c r="E737" s="569"/>
    </row>
    <row r="738" spans="1:5">
      <c r="A738" s="666">
        <f>+'Center 1 - Reimb (Required)'!A737</f>
        <v>0</v>
      </c>
      <c r="B738" s="567"/>
      <c r="C738" s="568"/>
      <c r="D738" s="568"/>
      <c r="E738" s="569"/>
    </row>
    <row r="739" spans="1:5">
      <c r="A739" s="666">
        <f>+'Center 1 - Reimb (Required)'!A738</f>
        <v>0</v>
      </c>
      <c r="B739" s="567"/>
      <c r="C739" s="568"/>
      <c r="D739" s="568"/>
      <c r="E739" s="569"/>
    </row>
    <row r="740" spans="1:5">
      <c r="A740" s="666">
        <f>+'Center 1 - Reimb (Required)'!A739</f>
        <v>0</v>
      </c>
      <c r="B740" s="567"/>
      <c r="C740" s="568"/>
      <c r="D740" s="568"/>
      <c r="E740" s="569"/>
    </row>
    <row r="741" spans="1:5">
      <c r="A741" s="666">
        <f>+'Center 1 - Reimb (Required)'!A740</f>
        <v>0</v>
      </c>
      <c r="B741" s="567"/>
      <c r="C741" s="568"/>
      <c r="D741" s="568"/>
      <c r="E741" s="569"/>
    </row>
    <row r="742" spans="1:5">
      <c r="A742" s="666">
        <f>+'Center 1 - Reimb (Required)'!A741</f>
        <v>0</v>
      </c>
      <c r="B742" s="567"/>
      <c r="C742" s="568"/>
      <c r="D742" s="568"/>
      <c r="E742" s="569"/>
    </row>
    <row r="743" spans="1:5">
      <c r="A743" s="666">
        <f>+'Center 1 - Reimb (Required)'!A742</f>
        <v>0</v>
      </c>
      <c r="B743" s="567"/>
      <c r="C743" s="568"/>
      <c r="D743" s="568"/>
      <c r="E743" s="569"/>
    </row>
    <row r="744" spans="1:5">
      <c r="A744" s="666">
        <f>+'Center 1 - Reimb (Required)'!A743</f>
        <v>0</v>
      </c>
      <c r="B744" s="567"/>
      <c r="C744" s="568"/>
      <c r="D744" s="568"/>
      <c r="E744" s="569"/>
    </row>
    <row r="745" spans="1:5">
      <c r="A745" s="666">
        <f>+'Center 1 - Reimb (Required)'!A744</f>
        <v>0</v>
      </c>
      <c r="B745" s="567"/>
      <c r="C745" s="568"/>
      <c r="D745" s="568"/>
      <c r="E745" s="569"/>
    </row>
    <row r="746" spans="1:5">
      <c r="A746" s="666">
        <f>+'Center 1 - Reimb (Required)'!A745</f>
        <v>0</v>
      </c>
      <c r="B746" s="567"/>
      <c r="C746" s="568"/>
      <c r="D746" s="568"/>
      <c r="E746" s="569"/>
    </row>
    <row r="747" spans="1:5">
      <c r="A747" s="666">
        <f>+'Center 1 - Reimb (Required)'!A746</f>
        <v>0</v>
      </c>
      <c r="B747" s="567"/>
      <c r="C747" s="568"/>
      <c r="D747" s="568"/>
      <c r="E747" s="569"/>
    </row>
    <row r="748" spans="1:5">
      <c r="A748" s="666">
        <f>+'Center 1 - Reimb (Required)'!A747</f>
        <v>0</v>
      </c>
      <c r="B748" s="567"/>
      <c r="C748" s="568"/>
      <c r="D748" s="568"/>
      <c r="E748" s="569"/>
    </row>
    <row r="749" spans="1:5">
      <c r="A749" s="666">
        <f>+'Center 1 - Reimb (Required)'!A748</f>
        <v>0</v>
      </c>
      <c r="B749" s="567"/>
      <c r="C749" s="568"/>
      <c r="D749" s="568"/>
      <c r="E749" s="569"/>
    </row>
    <row r="750" spans="1:5">
      <c r="A750" s="666">
        <f>+'Center 1 - Reimb (Required)'!A749</f>
        <v>0</v>
      </c>
      <c r="B750" s="567"/>
      <c r="C750" s="568"/>
      <c r="D750" s="568"/>
      <c r="E750" s="569"/>
    </row>
    <row r="751" spans="1:5">
      <c r="A751" s="666">
        <f>+'Center 1 - Reimb (Required)'!A750</f>
        <v>0</v>
      </c>
      <c r="B751" s="567"/>
      <c r="C751" s="568"/>
      <c r="D751" s="568"/>
      <c r="E751" s="569"/>
    </row>
    <row r="752" spans="1:5">
      <c r="A752" s="666">
        <f>+'Center 1 - Reimb (Required)'!A751</f>
        <v>0</v>
      </c>
      <c r="B752" s="567"/>
      <c r="C752" s="568"/>
      <c r="D752" s="568"/>
      <c r="E752" s="569"/>
    </row>
    <row r="753" spans="1:5">
      <c r="A753" s="666">
        <f>+'Center 1 - Reimb (Required)'!A752</f>
        <v>0</v>
      </c>
      <c r="B753" s="567"/>
      <c r="C753" s="568"/>
      <c r="D753" s="568"/>
      <c r="E753" s="569"/>
    </row>
    <row r="754" spans="1:5">
      <c r="A754" s="666">
        <f>+'Center 1 - Reimb (Required)'!A753</f>
        <v>0</v>
      </c>
      <c r="B754" s="567"/>
      <c r="C754" s="568"/>
      <c r="D754" s="568"/>
      <c r="E754" s="569"/>
    </row>
    <row r="755" spans="1:5">
      <c r="A755" s="570"/>
      <c r="B755" s="571"/>
      <c r="C755" s="571"/>
      <c r="D755" s="571"/>
      <c r="E755" s="571"/>
    </row>
    <row r="756" spans="1:5">
      <c r="A756" s="570"/>
      <c r="B756" s="571"/>
      <c r="C756" s="571"/>
      <c r="D756" s="571"/>
      <c r="E756" s="571"/>
    </row>
    <row r="757" spans="1:5">
      <c r="A757" s="570"/>
      <c r="B757" s="571"/>
      <c r="C757" s="571"/>
      <c r="D757" s="571"/>
      <c r="E757" s="571"/>
    </row>
    <row r="758" spans="1:5">
      <c r="A758" s="570"/>
      <c r="B758" s="571"/>
      <c r="C758" s="571"/>
      <c r="D758" s="571"/>
      <c r="E758" s="571"/>
    </row>
    <row r="759" spans="1:5">
      <c r="A759" s="570"/>
      <c r="B759" s="571"/>
      <c r="C759" s="571"/>
      <c r="D759" s="571"/>
      <c r="E759" s="571"/>
    </row>
    <row r="760" spans="1:5">
      <c r="A760" s="570"/>
      <c r="B760" s="571"/>
      <c r="C760" s="571"/>
      <c r="D760" s="571"/>
      <c r="E760" s="571"/>
    </row>
    <row r="761" spans="1:5">
      <c r="A761" s="570"/>
      <c r="B761" s="571"/>
      <c r="C761" s="571"/>
      <c r="D761" s="571"/>
      <c r="E761" s="571"/>
    </row>
    <row r="762" spans="1:5">
      <c r="A762" s="570"/>
      <c r="B762" s="571"/>
      <c r="C762" s="571"/>
      <c r="D762" s="571"/>
      <c r="E762" s="571"/>
    </row>
    <row r="763" spans="1:5">
      <c r="A763" s="570"/>
      <c r="B763" s="571"/>
      <c r="C763" s="571"/>
      <c r="D763" s="571"/>
      <c r="E763" s="571"/>
    </row>
    <row r="764" spans="1:5">
      <c r="A764" s="570"/>
      <c r="B764" s="571"/>
      <c r="C764" s="571"/>
      <c r="D764" s="571"/>
      <c r="E764" s="571"/>
    </row>
    <row r="765" spans="1:5">
      <c r="A765" s="570"/>
      <c r="B765" s="571"/>
      <c r="C765" s="571"/>
      <c r="D765" s="571"/>
      <c r="E765" s="571"/>
    </row>
    <row r="766" spans="1:5">
      <c r="A766" s="570"/>
      <c r="B766" s="571"/>
      <c r="C766" s="571"/>
      <c r="D766" s="571"/>
      <c r="E766" s="571"/>
    </row>
    <row r="767" spans="1:5">
      <c r="A767" s="570"/>
      <c r="B767" s="571"/>
      <c r="C767" s="571"/>
      <c r="D767" s="571"/>
      <c r="E767" s="571"/>
    </row>
    <row r="768" spans="1:5">
      <c r="A768" s="570"/>
      <c r="B768" s="571"/>
      <c r="C768" s="571"/>
      <c r="D768" s="571"/>
      <c r="E768" s="571"/>
    </row>
    <row r="769" spans="1:5">
      <c r="A769" s="570"/>
      <c r="B769" s="571"/>
      <c r="C769" s="571"/>
      <c r="D769" s="571"/>
      <c r="E769" s="571"/>
    </row>
    <row r="770" spans="1:5">
      <c r="A770" s="570"/>
      <c r="B770" s="571"/>
      <c r="C770" s="571"/>
      <c r="D770" s="571"/>
      <c r="E770" s="571"/>
    </row>
    <row r="771" spans="1:5">
      <c r="A771" s="570"/>
      <c r="B771" s="571"/>
      <c r="C771" s="571"/>
      <c r="D771" s="571"/>
      <c r="E771" s="571"/>
    </row>
    <row r="772" spans="1:5">
      <c r="A772" s="570"/>
      <c r="B772" s="571"/>
      <c r="C772" s="571"/>
      <c r="D772" s="571"/>
      <c r="E772" s="571"/>
    </row>
    <row r="773" spans="1:5">
      <c r="A773" s="570"/>
      <c r="B773" s="571"/>
      <c r="C773" s="571"/>
      <c r="D773" s="571"/>
      <c r="E773" s="571"/>
    </row>
    <row r="774" spans="1:5">
      <c r="A774" s="570"/>
      <c r="B774" s="571"/>
      <c r="C774" s="571"/>
      <c r="D774" s="571"/>
      <c r="E774" s="571"/>
    </row>
    <row r="775" spans="1:5">
      <c r="A775" s="570"/>
      <c r="B775" s="571"/>
      <c r="C775" s="571"/>
      <c r="D775" s="571"/>
      <c r="E775" s="571"/>
    </row>
    <row r="776" spans="1:5">
      <c r="A776" s="570"/>
      <c r="B776" s="571"/>
      <c r="C776" s="571"/>
      <c r="D776" s="571"/>
      <c r="E776" s="571"/>
    </row>
    <row r="777" spans="1:5">
      <c r="A777" s="570"/>
      <c r="B777" s="571"/>
      <c r="C777" s="571"/>
      <c r="D777" s="571"/>
      <c r="E777" s="571"/>
    </row>
    <row r="778" spans="1:5">
      <c r="A778" s="570"/>
      <c r="B778" s="571"/>
      <c r="C778" s="571"/>
      <c r="D778" s="571"/>
      <c r="E778" s="571"/>
    </row>
    <row r="779" spans="1:5">
      <c r="A779" s="570"/>
      <c r="B779" s="571"/>
      <c r="C779" s="571"/>
      <c r="D779" s="571"/>
      <c r="E779" s="571"/>
    </row>
    <row r="780" spans="1:5">
      <c r="A780" s="570"/>
      <c r="B780" s="571"/>
      <c r="C780" s="571"/>
      <c r="D780" s="571"/>
      <c r="E780" s="571"/>
    </row>
    <row r="781" spans="1:5">
      <c r="A781" s="570"/>
      <c r="B781" s="571"/>
      <c r="C781" s="571"/>
      <c r="D781" s="571"/>
      <c r="E781" s="571"/>
    </row>
    <row r="782" spans="1:5">
      <c r="A782" s="570"/>
      <c r="B782" s="571"/>
      <c r="C782" s="571"/>
      <c r="D782" s="571"/>
      <c r="E782" s="571"/>
    </row>
    <row r="783" spans="1:5">
      <c r="A783" s="570"/>
      <c r="B783" s="571"/>
      <c r="C783" s="571"/>
      <c r="D783" s="571"/>
      <c r="E783" s="571"/>
    </row>
    <row r="784" spans="1:5">
      <c r="A784" s="570"/>
      <c r="B784" s="571"/>
      <c r="C784" s="571"/>
      <c r="D784" s="571"/>
      <c r="E784" s="571"/>
    </row>
    <row r="785" spans="1:5">
      <c r="A785" s="570"/>
      <c r="B785" s="571"/>
      <c r="C785" s="571"/>
      <c r="D785" s="571"/>
      <c r="E785" s="571"/>
    </row>
    <row r="786" spans="1:5">
      <c r="A786" s="570"/>
      <c r="B786" s="571"/>
      <c r="C786" s="571"/>
      <c r="D786" s="571"/>
      <c r="E786" s="571"/>
    </row>
    <row r="787" spans="1:5">
      <c r="A787" s="570"/>
      <c r="B787" s="571"/>
      <c r="C787" s="571"/>
      <c r="D787" s="571"/>
      <c r="E787" s="571"/>
    </row>
    <row r="788" spans="1:5">
      <c r="A788" s="570"/>
      <c r="B788" s="572"/>
      <c r="C788" s="572"/>
      <c r="D788" s="572"/>
      <c r="E788" s="572"/>
    </row>
    <row r="789" spans="1:5">
      <c r="A789" s="570"/>
      <c r="B789" s="572"/>
      <c r="C789" s="572"/>
      <c r="D789" s="572"/>
      <c r="E789" s="572"/>
    </row>
    <row r="790" spans="1:5">
      <c r="A790" s="570"/>
      <c r="B790" s="572"/>
      <c r="C790" s="572"/>
      <c r="D790" s="572"/>
      <c r="E790" s="572"/>
    </row>
    <row r="791" spans="1:5">
      <c r="A791" s="570"/>
      <c r="B791" s="572"/>
      <c r="C791" s="572"/>
      <c r="D791" s="572"/>
      <c r="E791" s="572"/>
    </row>
    <row r="792" spans="1:5">
      <c r="A792" s="570"/>
      <c r="B792" s="572"/>
      <c r="C792" s="572"/>
      <c r="D792" s="572"/>
      <c r="E792" s="572"/>
    </row>
    <row r="793" spans="1:5">
      <c r="A793" s="542"/>
      <c r="B793" s="573"/>
      <c r="C793" s="573"/>
      <c r="D793" s="573"/>
      <c r="E793" s="573"/>
    </row>
    <row r="794" spans="1:5">
      <c r="A794" s="542"/>
      <c r="B794" s="573"/>
      <c r="C794" s="573"/>
      <c r="D794" s="573"/>
      <c r="E794" s="573"/>
    </row>
    <row r="795" spans="1:5">
      <c r="A795" s="542"/>
      <c r="B795" s="573"/>
      <c r="C795" s="573"/>
      <c r="D795" s="573"/>
      <c r="E795" s="573"/>
    </row>
    <row r="796" spans="1:5">
      <c r="A796" s="542"/>
      <c r="B796" s="573"/>
      <c r="C796" s="573"/>
      <c r="D796" s="573"/>
      <c r="E796" s="573"/>
    </row>
    <row r="797" spans="1:5">
      <c r="A797" s="542"/>
      <c r="B797" s="573"/>
      <c r="C797" s="573"/>
      <c r="D797" s="573"/>
      <c r="E797" s="573"/>
    </row>
    <row r="798" spans="1:5">
      <c r="A798" s="542"/>
      <c r="B798" s="573"/>
      <c r="C798" s="573"/>
      <c r="D798" s="573"/>
      <c r="E798" s="573"/>
    </row>
    <row r="799" spans="1:5">
      <c r="A799" s="542"/>
      <c r="B799" s="573"/>
      <c r="C799" s="573"/>
      <c r="D799" s="573"/>
      <c r="E799" s="573"/>
    </row>
    <row r="800" spans="1:5">
      <c r="A800" s="542"/>
      <c r="B800" s="573"/>
      <c r="C800" s="573"/>
      <c r="D800" s="573"/>
      <c r="E800" s="573"/>
    </row>
  </sheetData>
  <sheetProtection algorithmName="SHA-512" hashValue="nOaQe7h5LNGsfTsuv8jD7lns7ppZpdyK61OmkdTmsglySMyTsmjns0VkziSGk5e2ejvJ2gaP8ZqdBbqxAUHpKw==" saltValue="oLTN9vQ5KV0NftigUudPYQ==" spinCount="100000" sheet="1" objects="1" scenarios="1"/>
  <mergeCells count="15">
    <mergeCell ref="B1:C1"/>
    <mergeCell ref="A2:E2"/>
    <mergeCell ref="A3:E3"/>
    <mergeCell ref="B6:E6"/>
    <mergeCell ref="B7:C7"/>
    <mergeCell ref="D7:E7"/>
    <mergeCell ref="I8:N8"/>
    <mergeCell ref="I9:N10"/>
    <mergeCell ref="B12:C12"/>
    <mergeCell ref="D12:E12"/>
    <mergeCell ref="A13:A14"/>
    <mergeCell ref="B13:C13"/>
    <mergeCell ref="D13:E13"/>
    <mergeCell ref="F14:F15"/>
    <mergeCell ref="G14:L15"/>
  </mergeCells>
  <conditionalFormatting sqref="A15:A754">
    <cfRule type="cellIs" dxfId="18" priority="8" operator="equal">
      <formula>0</formula>
    </cfRule>
  </conditionalFormatting>
  <conditionalFormatting sqref="G14:L15">
    <cfRule type="containsText" dxfId="17" priority="4" operator="containsText" text="NOT OK">
      <formula>NOT(ISERROR(SEARCH("NOT OK",G14)))</formula>
    </cfRule>
  </conditionalFormatting>
  <conditionalFormatting sqref="M15">
    <cfRule type="expression" dxfId="16" priority="1">
      <formula>$M$15&lt;&gt;0</formula>
    </cfRule>
  </conditionalFormatting>
  <pageMargins left="0.7" right="0.7" top="0.75" bottom="0.75" header="0.3" footer="0.3"/>
  <pageSetup orientation="landscape" r:id="rId1"/>
  <ignoredErrors>
    <ignoredError sqref="D12 A12:C1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37BA3-681E-450E-9BEA-246BB92E47CA}">
  <sheetPr codeName="Sheet6">
    <tabColor theme="8" tint="0.59999389629810485"/>
    <pageSetUpPr fitToPage="1"/>
  </sheetPr>
  <dimension ref="A1:L25"/>
  <sheetViews>
    <sheetView zoomScaleNormal="100" workbookViewId="0">
      <selection activeCell="A2" sqref="A2:F2"/>
    </sheetView>
  </sheetViews>
  <sheetFormatPr defaultRowHeight="15"/>
  <cols>
    <col min="1" max="1" width="11.85546875" customWidth="1"/>
    <col min="2" max="2" width="26.85546875" customWidth="1"/>
    <col min="3" max="3" width="17.28515625" customWidth="1"/>
    <col min="4" max="5" width="19.140625" customWidth="1"/>
    <col min="6" max="6" width="26.5703125" customWidth="1"/>
    <col min="7" max="7" width="17.42578125" customWidth="1"/>
    <col min="8" max="8" width="16.5703125" customWidth="1"/>
    <col min="9" max="9" width="15.85546875" customWidth="1"/>
  </cols>
  <sheetData>
    <row r="1" spans="1:12" s="125" customFormat="1" ht="15.75" thickBot="1">
      <c r="A1" s="117" t="s">
        <v>61</v>
      </c>
      <c r="B1" s="1141">
        <f>'Budget Summary'!A9</f>
        <v>0</v>
      </c>
      <c r="C1" s="911"/>
      <c r="D1" s="911"/>
      <c r="E1" s="118" t="s">
        <v>594</v>
      </c>
      <c r="F1" s="119">
        <f>'Budget Summary'!G9</f>
        <v>0</v>
      </c>
    </row>
    <row r="2" spans="1:12" ht="16.5" thickBot="1">
      <c r="A2" s="1136" t="s">
        <v>729</v>
      </c>
      <c r="B2" s="1137"/>
      <c r="C2" s="1137"/>
      <c r="D2" s="1137"/>
      <c r="E2" s="1137"/>
      <c r="F2" s="1138"/>
    </row>
    <row r="3" spans="1:12">
      <c r="A3" s="609"/>
      <c r="B3" s="498"/>
      <c r="C3" s="498"/>
      <c r="D3" s="498"/>
      <c r="E3" s="498"/>
      <c r="F3" s="499"/>
      <c r="H3" s="124"/>
      <c r="I3" s="124"/>
      <c r="J3" s="124"/>
      <c r="K3" s="124"/>
      <c r="L3" s="124"/>
    </row>
    <row r="4" spans="1:12">
      <c r="A4" s="1142" t="str">
        <f>'Budget Summary'!A6</f>
        <v>Program Year:  October 1, 2022 - September 30, 2023</v>
      </c>
      <c r="B4" s="1143"/>
      <c r="C4" s="1143"/>
      <c r="D4" s="1143"/>
      <c r="E4" s="124"/>
      <c r="F4" s="70"/>
    </row>
    <row r="5" spans="1:12">
      <c r="A5" s="127"/>
      <c r="B5" s="124"/>
      <c r="C5" s="124"/>
      <c r="D5" s="124"/>
      <c r="E5" s="52"/>
      <c r="F5" s="70"/>
    </row>
    <row r="6" spans="1:12" ht="18.75" customHeight="1" thickBot="1">
      <c r="A6" s="88" t="s">
        <v>62</v>
      </c>
      <c r="B6" s="243"/>
      <c r="C6" s="1144">
        <f>'Budget Summary'!A9</f>
        <v>0</v>
      </c>
      <c r="D6" s="1144"/>
      <c r="E6" s="1144"/>
      <c r="F6" s="70"/>
    </row>
    <row r="7" spans="1:12">
      <c r="A7" s="127"/>
      <c r="B7" s="124"/>
      <c r="C7" s="124"/>
      <c r="D7" s="124"/>
      <c r="E7" s="52"/>
      <c r="F7" s="70"/>
    </row>
    <row r="8" spans="1:12" ht="18.75" customHeight="1" thickBot="1">
      <c r="A8" s="1142" t="s">
        <v>588</v>
      </c>
      <c r="B8" s="1143"/>
      <c r="C8" s="1143"/>
      <c r="D8" s="610">
        <f>'Budget Summary'!H9</f>
        <v>0</v>
      </c>
      <c r="E8" s="52"/>
      <c r="F8" s="70"/>
    </row>
    <row r="9" spans="1:12">
      <c r="A9" s="71"/>
      <c r="E9" s="52"/>
      <c r="F9" s="70"/>
    </row>
    <row r="10" spans="1:12" ht="12" customHeight="1" thickBot="1">
      <c r="A10" s="127" t="s">
        <v>63</v>
      </c>
      <c r="B10" s="124"/>
      <c r="C10" s="610">
        <f>'Budget Summary'!G9</f>
        <v>0</v>
      </c>
      <c r="E10" s="52"/>
      <c r="F10" s="70"/>
    </row>
    <row r="11" spans="1:12" ht="15.75" thickBot="1">
      <c r="A11" s="71"/>
      <c r="F11" s="70"/>
    </row>
    <row r="12" spans="1:12" ht="30.75" thickBot="1">
      <c r="A12" s="1139" t="s">
        <v>592</v>
      </c>
      <c r="B12" s="1140"/>
      <c r="C12" s="635" t="s">
        <v>777</v>
      </c>
      <c r="D12" s="562" t="s">
        <v>609</v>
      </c>
      <c r="E12" s="562" t="s">
        <v>65</v>
      </c>
      <c r="F12" s="562" t="s">
        <v>608</v>
      </c>
      <c r="G12" s="550" t="s">
        <v>109</v>
      </c>
    </row>
    <row r="13" spans="1:12" ht="45.75" thickBot="1">
      <c r="A13" s="611" t="s">
        <v>591</v>
      </c>
      <c r="B13" s="643">
        <f>+'Center 1 - Reimb (Required)'!D9</f>
        <v>0</v>
      </c>
      <c r="C13" s="748" t="s">
        <v>777</v>
      </c>
      <c r="D13" s="645">
        <f>+'A - Admin Funding (Required)'!D18</f>
        <v>0.15</v>
      </c>
      <c r="E13" s="612" t="s">
        <v>65</v>
      </c>
      <c r="F13" s="551">
        <f>ROUND((1-D13)*B13,2)</f>
        <v>0</v>
      </c>
    </row>
    <row r="14" spans="1:12">
      <c r="A14" s="613"/>
      <c r="B14" s="646"/>
      <c r="C14" s="614"/>
      <c r="D14" s="546"/>
      <c r="E14" s="614"/>
      <c r="F14" s="552"/>
    </row>
    <row r="15" spans="1:12" ht="15.75" thickBot="1">
      <c r="A15" s="613"/>
      <c r="B15" s="646"/>
      <c r="C15" s="614"/>
      <c r="D15" s="546"/>
      <c r="E15" s="614"/>
      <c r="F15" s="552"/>
    </row>
    <row r="16" spans="1:12" ht="30.75" thickBot="1">
      <c r="A16" s="1139" t="s">
        <v>593</v>
      </c>
      <c r="B16" s="1140"/>
      <c r="C16" s="562" t="s">
        <v>64</v>
      </c>
      <c r="D16" s="615">
        <v>1</v>
      </c>
      <c r="E16" s="562" t="s">
        <v>65</v>
      </c>
      <c r="F16" s="562" t="s">
        <v>607</v>
      </c>
    </row>
    <row r="17" spans="1:6" ht="45.75" thickBot="1">
      <c r="A17" s="611" t="s">
        <v>591</v>
      </c>
      <c r="B17" s="643">
        <f>+'Center 1 - Reimb (Required)'!E9</f>
        <v>0</v>
      </c>
      <c r="C17" s="612" t="s">
        <v>64</v>
      </c>
      <c r="D17" s="633">
        <v>1</v>
      </c>
      <c r="E17" s="612" t="s">
        <v>65</v>
      </c>
      <c r="F17" s="551">
        <f>ROUND(B17*D17,2)</f>
        <v>0</v>
      </c>
    </row>
    <row r="18" spans="1:6" ht="15.75" hidden="1" thickBot="1">
      <c r="A18" s="71"/>
      <c r="F18" s="70"/>
    </row>
    <row r="19" spans="1:6">
      <c r="A19" s="254"/>
      <c r="B19" s="241"/>
      <c r="C19" s="241"/>
      <c r="D19" s="241"/>
      <c r="E19" s="241"/>
      <c r="F19" s="242"/>
    </row>
    <row r="20" spans="1:6" ht="14.45" customHeight="1">
      <c r="A20" s="1177" t="s">
        <v>782</v>
      </c>
      <c r="B20" s="1178"/>
      <c r="C20" s="1178"/>
      <c r="D20" s="1178"/>
      <c r="E20" s="1178"/>
      <c r="F20" s="1179"/>
    </row>
    <row r="21" spans="1:6" ht="7.9" customHeight="1">
      <c r="A21" s="629"/>
      <c r="B21" s="630"/>
      <c r="C21" s="630"/>
      <c r="D21" s="630"/>
      <c r="E21" s="630"/>
      <c r="F21" s="631"/>
    </row>
    <row r="22" spans="1:6" ht="31.15" customHeight="1">
      <c r="A22" s="1177" t="s">
        <v>823</v>
      </c>
      <c r="B22" s="1178"/>
      <c r="C22" s="1178"/>
      <c r="D22" s="1178"/>
      <c r="E22" s="1178"/>
      <c r="F22" s="1179"/>
    </row>
    <row r="23" spans="1:6" ht="7.15" customHeight="1" thickBot="1">
      <c r="A23" s="123"/>
      <c r="B23" s="125"/>
      <c r="F23" s="70"/>
    </row>
    <row r="24" spans="1:6" s="376" customFormat="1" ht="16.5" customHeight="1" thickBot="1">
      <c r="A24" s="738" t="s">
        <v>730</v>
      </c>
      <c r="B24" s="632"/>
      <c r="C24" s="625"/>
      <c r="D24" s="625"/>
      <c r="E24" s="625"/>
      <c r="F24" s="627"/>
    </row>
    <row r="25" spans="1:6" s="376" customFormat="1" ht="15" customHeight="1" thickBot="1">
      <c r="A25" s="607" t="s">
        <v>723</v>
      </c>
      <c r="B25" s="619"/>
      <c r="C25" s="619"/>
      <c r="D25" s="619"/>
      <c r="E25" s="619"/>
      <c r="F25" s="608" t="s">
        <v>918</v>
      </c>
    </row>
  </sheetData>
  <sheetProtection algorithmName="SHA-512" hashValue="gv7UNrR/Vh3DY+1eK4Bc04cPjI0ch54rlBsu+F7cP9D2DC/QboOXOopYrhqUDyN6b70BNOJ7cXP115Ty8esc0w==" saltValue="vbTgswpBPLTH1AR3ASgZkg==" spinCount="100000" sheet="1" objects="1" scenarios="1"/>
  <mergeCells count="9">
    <mergeCell ref="A2:F2"/>
    <mergeCell ref="A20:F20"/>
    <mergeCell ref="A22:F22"/>
    <mergeCell ref="A16:B16"/>
    <mergeCell ref="B1:D1"/>
    <mergeCell ref="A4:D4"/>
    <mergeCell ref="C6:E6"/>
    <mergeCell ref="A8:C8"/>
    <mergeCell ref="A12:B12"/>
  </mergeCells>
  <printOptions horizontalCentered="1"/>
  <pageMargins left="0.5" right="0.5" top="0.75" bottom="0.75" header="0.3" footer="0.3"/>
  <pageSetup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C4686-ACD9-4FBF-8C1C-6B7768BD1BAA}">
  <sheetPr codeName="Sheet7">
    <tabColor theme="8" tint="0.59999389629810485"/>
    <pageSetUpPr fitToPage="1"/>
  </sheetPr>
  <dimension ref="A1:P51"/>
  <sheetViews>
    <sheetView zoomScaleNormal="100" workbookViewId="0">
      <selection activeCell="B7" sqref="B7"/>
    </sheetView>
  </sheetViews>
  <sheetFormatPr defaultColWidth="9.140625" defaultRowHeight="15"/>
  <cols>
    <col min="2" max="8" width="16.42578125" customWidth="1"/>
    <col min="9" max="9" width="22.5703125" customWidth="1"/>
  </cols>
  <sheetData>
    <row r="1" spans="1:9" ht="15.75" thickBot="1">
      <c r="A1" s="1205" t="s">
        <v>61</v>
      </c>
      <c r="B1" s="1105"/>
      <c r="C1" s="1206">
        <f>'Budget Summary'!A9</f>
        <v>0</v>
      </c>
      <c r="D1" s="1207"/>
      <c r="E1" s="1207"/>
      <c r="F1" s="1207"/>
      <c r="G1" s="1207"/>
      <c r="H1" s="326" t="s">
        <v>594</v>
      </c>
      <c r="I1" s="140">
        <f>'Budget Summary'!G9</f>
        <v>0</v>
      </c>
    </row>
    <row r="2" spans="1:9" ht="16.5" thickBot="1">
      <c r="A2" s="1136" t="s">
        <v>731</v>
      </c>
      <c r="B2" s="1137"/>
      <c r="C2" s="1137"/>
      <c r="D2" s="1137"/>
      <c r="E2" s="1137"/>
      <c r="F2" s="1137"/>
      <c r="G2" s="1137"/>
      <c r="H2" s="1137"/>
      <c r="I2" s="1138"/>
    </row>
    <row r="3" spans="1:9" ht="37.5" customHeight="1" thickBot="1">
      <c r="A3" s="1208" t="s">
        <v>67</v>
      </c>
      <c r="B3" s="1209"/>
      <c r="C3" s="1209"/>
      <c r="D3" s="1209"/>
      <c r="E3" s="1209"/>
      <c r="F3" s="1209"/>
      <c r="G3" s="1209"/>
      <c r="H3" s="1209"/>
      <c r="I3" s="1210"/>
    </row>
    <row r="4" spans="1:9">
      <c r="A4" s="254"/>
      <c r="B4" s="322"/>
      <c r="C4" s="322"/>
      <c r="D4" s="322"/>
      <c r="E4" s="322"/>
      <c r="F4" s="322"/>
      <c r="G4" s="322"/>
      <c r="H4" s="322"/>
      <c r="I4" s="323"/>
    </row>
    <row r="5" spans="1:9" ht="15.75" thickBot="1">
      <c r="A5" s="327"/>
      <c r="B5" s="328"/>
      <c r="C5" s="328"/>
      <c r="D5" s="328"/>
      <c r="E5" s="328"/>
      <c r="F5" s="328"/>
      <c r="G5" s="328"/>
      <c r="H5" s="328"/>
      <c r="I5" s="329"/>
    </row>
    <row r="6" spans="1:9" ht="30.75" thickBot="1">
      <c r="A6" s="330" t="s">
        <v>68</v>
      </c>
      <c r="B6" s="331" t="s">
        <v>741</v>
      </c>
      <c r="C6" s="331" t="s">
        <v>69</v>
      </c>
      <c r="D6" s="331" t="s">
        <v>70</v>
      </c>
      <c r="E6" s="331" t="s">
        <v>71</v>
      </c>
      <c r="F6" s="331" t="s">
        <v>72</v>
      </c>
      <c r="G6" s="331" t="s">
        <v>73</v>
      </c>
      <c r="H6" s="331" t="s">
        <v>74</v>
      </c>
      <c r="I6" s="332" t="s">
        <v>75</v>
      </c>
    </row>
    <row r="7" spans="1:9">
      <c r="A7" s="333">
        <v>1</v>
      </c>
      <c r="B7" s="334"/>
      <c r="C7" s="334"/>
      <c r="D7" s="334"/>
      <c r="E7" s="334"/>
      <c r="F7" s="334"/>
      <c r="G7" s="334"/>
      <c r="H7" s="334"/>
      <c r="I7" s="335"/>
    </row>
    <row r="8" spans="1:9">
      <c r="A8" s="336">
        <v>2</v>
      </c>
      <c r="B8" s="337"/>
      <c r="C8" s="337"/>
      <c r="D8" s="337"/>
      <c r="E8" s="337"/>
      <c r="F8" s="337"/>
      <c r="G8" s="337"/>
      <c r="H8" s="337"/>
      <c r="I8" s="338"/>
    </row>
    <row r="9" spans="1:9">
      <c r="A9" s="336">
        <v>3</v>
      </c>
      <c r="B9" s="231"/>
      <c r="C9" s="231"/>
      <c r="D9" s="231"/>
      <c r="E9" s="231"/>
      <c r="F9" s="231"/>
      <c r="G9" s="231"/>
      <c r="H9" s="231"/>
      <c r="I9" s="259"/>
    </row>
    <row r="10" spans="1:9">
      <c r="A10" s="336">
        <v>4</v>
      </c>
      <c r="B10" s="231"/>
      <c r="C10" s="231"/>
      <c r="D10" s="231"/>
      <c r="E10" s="231"/>
      <c r="F10" s="231"/>
      <c r="G10" s="231"/>
      <c r="H10" s="231"/>
      <c r="I10" s="259"/>
    </row>
    <row r="11" spans="1:9">
      <c r="A11" s="336">
        <v>5</v>
      </c>
      <c r="B11" s="231"/>
      <c r="C11" s="231"/>
      <c r="D11" s="231"/>
      <c r="E11" s="231"/>
      <c r="F11" s="231"/>
      <c r="G11" s="231"/>
      <c r="H11" s="231"/>
      <c r="I11" s="259"/>
    </row>
    <row r="12" spans="1:9" ht="15.75" thickBot="1">
      <c r="A12" s="339">
        <v>6</v>
      </c>
      <c r="B12" s="234"/>
      <c r="C12" s="234"/>
      <c r="D12" s="234"/>
      <c r="E12" s="234"/>
      <c r="F12" s="234"/>
      <c r="G12" s="234"/>
      <c r="H12" s="234"/>
      <c r="I12" s="340"/>
    </row>
    <row r="13" spans="1:9" ht="15.75" thickBot="1">
      <c r="A13" s="341"/>
      <c r="B13" s="116"/>
      <c r="C13" s="116"/>
      <c r="D13" s="116"/>
      <c r="E13" s="116"/>
      <c r="F13" s="116"/>
      <c r="H13" s="342" t="s">
        <v>76</v>
      </c>
      <c r="I13" s="343">
        <f>SUM(I7:I12)</f>
        <v>0</v>
      </c>
    </row>
    <row r="14" spans="1:9">
      <c r="A14" s="341"/>
      <c r="B14" s="116"/>
      <c r="C14" s="116"/>
      <c r="D14" s="116"/>
      <c r="E14" s="116"/>
      <c r="F14" s="116"/>
      <c r="G14" s="116"/>
      <c r="I14" s="344"/>
    </row>
    <row r="15" spans="1:9" ht="15.75" thickBot="1">
      <c r="A15" s="71"/>
      <c r="I15" s="70"/>
    </row>
    <row r="16" spans="1:9" ht="30.75" thickBot="1">
      <c r="A16" s="1211" t="s">
        <v>77</v>
      </c>
      <c r="B16" s="1212"/>
      <c r="C16" s="1212"/>
      <c r="D16" s="1212"/>
      <c r="E16" s="1212"/>
      <c r="F16" s="1212"/>
      <c r="G16" s="1212"/>
      <c r="H16" s="1213"/>
      <c r="I16" s="345" t="s">
        <v>78</v>
      </c>
    </row>
    <row r="17" spans="1:9">
      <c r="A17" s="346">
        <v>1</v>
      </c>
      <c r="B17" s="1214"/>
      <c r="C17" s="1214"/>
      <c r="D17" s="1214"/>
      <c r="E17" s="1214"/>
      <c r="F17" s="1214"/>
      <c r="G17" s="1214"/>
      <c r="H17" s="1214"/>
      <c r="I17" s="335"/>
    </row>
    <row r="18" spans="1:9">
      <c r="A18" s="347">
        <v>2</v>
      </c>
      <c r="B18" s="1204"/>
      <c r="C18" s="1204"/>
      <c r="D18" s="1204"/>
      <c r="E18" s="1204"/>
      <c r="F18" s="1204"/>
      <c r="G18" s="1204"/>
      <c r="H18" s="1204"/>
      <c r="I18" s="338"/>
    </row>
    <row r="19" spans="1:9">
      <c r="A19" s="347">
        <v>3</v>
      </c>
      <c r="B19" s="1204"/>
      <c r="C19" s="1204"/>
      <c r="D19" s="1204"/>
      <c r="E19" s="1204"/>
      <c r="F19" s="1204"/>
      <c r="G19" s="1204"/>
      <c r="H19" s="1204"/>
      <c r="I19" s="259"/>
    </row>
    <row r="20" spans="1:9">
      <c r="A20" s="347">
        <v>4</v>
      </c>
      <c r="B20" s="1204"/>
      <c r="C20" s="1204"/>
      <c r="D20" s="1204"/>
      <c r="E20" s="1204"/>
      <c r="F20" s="1204"/>
      <c r="G20" s="1204"/>
      <c r="H20" s="1204"/>
      <c r="I20" s="259"/>
    </row>
    <row r="21" spans="1:9">
      <c r="A21" s="347">
        <v>5</v>
      </c>
      <c r="B21" s="1204"/>
      <c r="C21" s="1204"/>
      <c r="D21" s="1204"/>
      <c r="E21" s="1204"/>
      <c r="F21" s="1204"/>
      <c r="G21" s="1204"/>
      <c r="H21" s="1204"/>
      <c r="I21" s="259"/>
    </row>
    <row r="22" spans="1:9" ht="15.75" thickBot="1">
      <c r="A22" s="348">
        <v>6</v>
      </c>
      <c r="B22" s="1185"/>
      <c r="C22" s="1185"/>
      <c r="D22" s="1185"/>
      <c r="E22" s="1185"/>
      <c r="F22" s="1185"/>
      <c r="G22" s="1185"/>
      <c r="H22" s="1185"/>
      <c r="I22" s="340"/>
    </row>
    <row r="23" spans="1:9" ht="15.75" thickBot="1">
      <c r="A23" s="123"/>
      <c r="B23" s="125"/>
      <c r="C23" s="125"/>
      <c r="D23" s="125"/>
      <c r="E23" s="124"/>
      <c r="F23" s="124"/>
      <c r="H23" s="342" t="s">
        <v>79</v>
      </c>
      <c r="I23" s="343">
        <f>SUM(I17:I22)</f>
        <v>0</v>
      </c>
    </row>
    <row r="24" spans="1:9">
      <c r="A24" s="71"/>
      <c r="I24" s="70"/>
    </row>
    <row r="25" spans="1:9" ht="15.75" thickBot="1">
      <c r="A25" s="71"/>
      <c r="I25" s="70"/>
    </row>
    <row r="26" spans="1:9" ht="30.75" thickBot="1">
      <c r="A26" s="1186" t="s">
        <v>80</v>
      </c>
      <c r="B26" s="1187"/>
      <c r="C26" s="1187"/>
      <c r="D26" s="1187"/>
      <c r="E26" s="1187"/>
      <c r="F26" s="1187"/>
      <c r="G26" s="1187"/>
      <c r="H26" s="1187"/>
      <c r="I26" s="349" t="s">
        <v>78</v>
      </c>
    </row>
    <row r="27" spans="1:9">
      <c r="A27" s="350" t="s">
        <v>81</v>
      </c>
      <c r="B27" s="1197"/>
      <c r="C27" s="1198"/>
      <c r="D27" s="1198"/>
      <c r="E27" s="1198"/>
      <c r="F27" s="1198"/>
      <c r="G27" s="1198"/>
      <c r="H27" s="1199"/>
      <c r="I27" s="351">
        <v>0</v>
      </c>
    </row>
    <row r="28" spans="1:9">
      <c r="A28" s="352" t="s">
        <v>82</v>
      </c>
      <c r="B28" s="1182"/>
      <c r="C28" s="1200"/>
      <c r="D28" s="1200"/>
      <c r="E28" s="1200"/>
      <c r="F28" s="1200"/>
      <c r="G28" s="1200"/>
      <c r="H28" s="1201"/>
      <c r="I28" s="353"/>
    </row>
    <row r="29" spans="1:9" ht="15.75" thickBot="1">
      <c r="A29" s="354" t="s">
        <v>83</v>
      </c>
      <c r="B29" s="1188"/>
      <c r="C29" s="1189"/>
      <c r="D29" s="1189"/>
      <c r="E29" s="1189"/>
      <c r="F29" s="1189"/>
      <c r="G29" s="1189"/>
      <c r="H29" s="1190"/>
      <c r="I29" s="355"/>
    </row>
    <row r="30" spans="1:9" ht="15.75" thickBot="1">
      <c r="A30" s="125"/>
      <c r="B30" s="356"/>
      <c r="C30" s="356"/>
      <c r="D30" s="356"/>
      <c r="E30" s="356"/>
      <c r="F30" s="356"/>
      <c r="G30" s="357"/>
      <c r="H30" s="342" t="s">
        <v>84</v>
      </c>
      <c r="I30" s="343">
        <f>SUM(I27:I29)</f>
        <v>0</v>
      </c>
    </row>
    <row r="31" spans="1:9">
      <c r="A31" s="71"/>
      <c r="I31" s="70"/>
    </row>
    <row r="32" spans="1:9" ht="15.75" thickBot="1">
      <c r="A32" s="71"/>
      <c r="I32" s="70"/>
    </row>
    <row r="33" spans="1:16" ht="15.75" thickBot="1">
      <c r="A33" s="71"/>
      <c r="F33" s="1202" t="s">
        <v>85</v>
      </c>
      <c r="G33" s="1203"/>
      <c r="H33" s="1203"/>
      <c r="I33" s="358">
        <f>SUM(I13,I23,I30)</f>
        <v>0</v>
      </c>
    </row>
    <row r="34" spans="1:16">
      <c r="A34" s="71"/>
      <c r="I34" s="70"/>
    </row>
    <row r="35" spans="1:16" ht="15.75" thickBot="1">
      <c r="A35" s="71"/>
      <c r="I35" s="70"/>
    </row>
    <row r="36" spans="1:16" ht="37.9" customHeight="1" thickBot="1">
      <c r="A36" s="1186" t="s">
        <v>707</v>
      </c>
      <c r="B36" s="1187"/>
      <c r="C36" s="1187"/>
      <c r="D36" s="1187"/>
      <c r="E36" s="1187"/>
      <c r="F36" s="1187"/>
      <c r="G36" s="1187"/>
      <c r="H36" s="1187"/>
      <c r="I36" s="349" t="s">
        <v>78</v>
      </c>
      <c r="J36" s="1215" t="str">
        <f>IF(I40=0,"",IF(I40='C1 Excess Balance Spending Plan'!H17,"J","L"))</f>
        <v/>
      </c>
      <c r="K36" s="1216" t="str">
        <f>IF(I40=0,"",IF(I40='C1 Excess Balance Spending Plan'!H17,"Spending Plan = Excess Balance",IF('C1 Excess Balance Spending Plan'!H17=0,"Excess Balance Requires a Spending Plan.  Please complete worksheet C1 to detail how the Excess Balance will be spent.",IF(I40&lt;&gt;'C1 Excess Balance Spending Plan'!H17,"Excess Balance MUST = Spending Plan"))))</f>
        <v/>
      </c>
      <c r="L36" s="1216"/>
      <c r="M36" s="1216"/>
      <c r="N36" s="1216"/>
      <c r="O36" s="1216"/>
      <c r="P36" s="1216"/>
    </row>
    <row r="37" spans="1:16">
      <c r="A37" s="350" t="s">
        <v>81</v>
      </c>
      <c r="B37" s="1197"/>
      <c r="C37" s="1198"/>
      <c r="D37" s="1198"/>
      <c r="E37" s="1198"/>
      <c r="F37" s="1198"/>
      <c r="G37" s="1198"/>
      <c r="H37" s="1199"/>
      <c r="I37" s="351"/>
      <c r="J37" s="1215"/>
      <c r="K37" s="1216"/>
      <c r="L37" s="1216"/>
      <c r="M37" s="1216"/>
      <c r="N37" s="1216"/>
      <c r="O37" s="1216"/>
      <c r="P37" s="1216"/>
    </row>
    <row r="38" spans="1:16">
      <c r="A38" s="352" t="s">
        <v>82</v>
      </c>
      <c r="B38" s="1182"/>
      <c r="C38" s="1183"/>
      <c r="D38" s="1183"/>
      <c r="E38" s="1183"/>
      <c r="F38" s="1183"/>
      <c r="G38" s="1183"/>
      <c r="H38" s="1184"/>
      <c r="I38" s="353"/>
    </row>
    <row r="39" spans="1:16" ht="15.75" thickBot="1">
      <c r="A39" s="354" t="s">
        <v>83</v>
      </c>
      <c r="B39" s="1188"/>
      <c r="C39" s="1189"/>
      <c r="D39" s="1189"/>
      <c r="E39" s="1189"/>
      <c r="F39" s="1189"/>
      <c r="G39" s="1189"/>
      <c r="H39" s="1190"/>
      <c r="I39" s="355"/>
    </row>
    <row r="40" spans="1:16" ht="15.75" thickBot="1">
      <c r="A40" s="125"/>
      <c r="B40" s="356"/>
      <c r="C40" s="356"/>
      <c r="D40" s="356"/>
      <c r="E40" s="356"/>
      <c r="F40" s="356"/>
      <c r="G40" s="357"/>
      <c r="H40" s="342" t="s">
        <v>86</v>
      </c>
      <c r="I40" s="343">
        <f>SUM(I37:I39)</f>
        <v>0</v>
      </c>
    </row>
    <row r="41" spans="1:16">
      <c r="A41" s="125"/>
      <c r="B41" s="357"/>
      <c r="C41" s="357"/>
      <c r="D41" s="357"/>
      <c r="E41" s="357"/>
      <c r="F41" s="357"/>
      <c r="G41" s="357"/>
      <c r="H41" s="342"/>
      <c r="I41" s="359"/>
    </row>
    <row r="42" spans="1:16">
      <c r="A42" s="71"/>
      <c r="H42" s="125"/>
      <c r="I42" s="70"/>
    </row>
    <row r="43" spans="1:16">
      <c r="A43" s="127" t="s">
        <v>87</v>
      </c>
      <c r="I43" s="70"/>
    </row>
    <row r="44" spans="1:16" ht="15.75" thickBot="1">
      <c r="A44" s="324"/>
      <c r="B44" s="325"/>
      <c r="C44" s="325"/>
      <c r="D44" s="325"/>
      <c r="E44" s="325"/>
      <c r="F44" s="325"/>
      <c r="G44" s="325"/>
      <c r="H44" s="325"/>
      <c r="I44" s="291"/>
    </row>
    <row r="45" spans="1:16" ht="15.75" thickBot="1">
      <c r="A45" s="1191" t="s">
        <v>464</v>
      </c>
      <c r="B45" s="1192"/>
      <c r="C45" s="1192"/>
      <c r="D45" s="1192"/>
      <c r="E45" s="1192"/>
      <c r="F45" s="1192"/>
      <c r="G45" s="1192"/>
      <c r="H45" s="1192"/>
      <c r="I45" s="1193"/>
    </row>
    <row r="46" spans="1:16" ht="15.75" thickBot="1">
      <c r="A46" s="1194"/>
      <c r="B46" s="1195"/>
      <c r="C46" s="1195"/>
      <c r="D46" s="1195"/>
      <c r="E46" s="1195"/>
      <c r="F46" s="1195"/>
      <c r="G46" s="1195"/>
      <c r="H46" s="1195"/>
      <c r="I46" s="1196"/>
    </row>
    <row r="47" spans="1:16" s="376" customFormat="1" ht="12.75" thickBot="1">
      <c r="A47" s="1180" t="s">
        <v>732</v>
      </c>
      <c r="B47" s="1181"/>
      <c r="C47" s="1181"/>
      <c r="D47" s="1181"/>
      <c r="E47" s="1181"/>
      <c r="F47" s="626"/>
      <c r="G47" s="626"/>
      <c r="H47" s="626"/>
      <c r="I47" s="627"/>
    </row>
    <row r="48" spans="1:16" s="376" customFormat="1" ht="15" customHeight="1" thickBot="1">
      <c r="A48" s="607" t="s">
        <v>723</v>
      </c>
      <c r="B48" s="619"/>
      <c r="C48" s="619"/>
      <c r="D48" s="619"/>
      <c r="E48" s="619"/>
      <c r="F48" s="619"/>
      <c r="G48" s="619"/>
      <c r="H48" s="619"/>
      <c r="I48" s="608" t="s">
        <v>918</v>
      </c>
    </row>
    <row r="49" spans="1:9">
      <c r="A49" s="325"/>
      <c r="B49" s="325"/>
      <c r="C49" s="325"/>
      <c r="D49" s="325"/>
      <c r="E49" s="325"/>
      <c r="F49" s="325"/>
      <c r="G49" s="325"/>
      <c r="H49" s="325"/>
      <c r="I49" s="325"/>
    </row>
    <row r="50" spans="1:9">
      <c r="A50" s="52"/>
      <c r="B50" s="52"/>
      <c r="C50" s="52"/>
      <c r="D50" s="52"/>
      <c r="E50" s="52"/>
      <c r="F50" s="52"/>
      <c r="G50" s="52"/>
      <c r="H50" s="52"/>
      <c r="I50" s="52"/>
    </row>
    <row r="51" spans="1:9">
      <c r="A51" s="52"/>
      <c r="B51" s="52"/>
      <c r="C51" s="52"/>
      <c r="D51" s="52"/>
      <c r="E51" s="52"/>
      <c r="F51" s="52"/>
      <c r="G51" s="52"/>
      <c r="H51" s="52"/>
      <c r="I51" s="52"/>
    </row>
  </sheetData>
  <sheetProtection algorithmName="SHA-512" hashValue="C8zQyoM4Jbt+lyAQKiXRagRdYDeknHczog/WNzK8F1J8oINka5Ao8OEiN5W9R8kBBBI3Lp8Et/g7BR73NySmzg==" saltValue="P1V1ZUxyPOIJarpDhhQzUQ==" spinCount="100000" sheet="1" objects="1" scenarios="1"/>
  <mergeCells count="25">
    <mergeCell ref="J36:J37"/>
    <mergeCell ref="K36:P37"/>
    <mergeCell ref="B19:H19"/>
    <mergeCell ref="B20:H20"/>
    <mergeCell ref="B21:H21"/>
    <mergeCell ref="B18:H18"/>
    <mergeCell ref="A1:B1"/>
    <mergeCell ref="C1:G1"/>
    <mergeCell ref="A3:I3"/>
    <mergeCell ref="A16:H16"/>
    <mergeCell ref="B17:H17"/>
    <mergeCell ref="A2:I2"/>
    <mergeCell ref="A47:E47"/>
    <mergeCell ref="B38:H38"/>
    <mergeCell ref="B22:H22"/>
    <mergeCell ref="A26:H26"/>
    <mergeCell ref="B39:H39"/>
    <mergeCell ref="A45:I45"/>
    <mergeCell ref="A46:I46"/>
    <mergeCell ref="B37:H37"/>
    <mergeCell ref="B27:H27"/>
    <mergeCell ref="B28:H28"/>
    <mergeCell ref="B29:H29"/>
    <mergeCell ref="F33:H33"/>
    <mergeCell ref="A36:H36"/>
  </mergeCells>
  <conditionalFormatting sqref="J36:J37">
    <cfRule type="expression" dxfId="15" priority="2">
      <formula>$I$40&lt;&gt;0</formula>
    </cfRule>
  </conditionalFormatting>
  <dataValidations count="1">
    <dataValidation allowBlank="1" showInputMessage="1" showErrorMessage="1" prompt="Please do not include lines of credit as other income" sqref="B17:H17" xr:uid="{BB66B82C-DEEF-4A4D-B106-BC48E6D10388}"/>
  </dataValidations>
  <printOptions horizontalCentered="1"/>
  <pageMargins left="0.5" right="0.5" top="0.75" bottom="0.75" header="0.3" footer="0.3"/>
  <pageSetup scale="65" orientation="portrait" r:id="rId1"/>
  <extLst>
    <ext xmlns:x14="http://schemas.microsoft.com/office/spreadsheetml/2009/9/main" uri="{78C0D931-6437-407d-A8EE-F0AAD7539E65}">
      <x14:conditionalFormattings>
        <x14:conditionalFormatting xmlns:xm="http://schemas.microsoft.com/office/excel/2006/main">
          <x14:cfRule type="expression" priority="1" id="{A92037AF-E7D7-4E2D-9E9D-014FE4F8FABE}">
            <xm:f>AND($I$40&lt;&gt;0,$I$40='C1 Excess Balance Spending Plan'!H17)</xm:f>
            <x14:dxf>
              <font>
                <b/>
                <i val="0"/>
                <color auto="1"/>
              </font>
              <fill>
                <patternFill>
                  <bgColor rgb="FFFFFF99"/>
                </patternFill>
              </fill>
              <border>
                <left style="thin">
                  <color auto="1"/>
                </left>
                <right style="thin">
                  <color auto="1"/>
                </right>
                <top style="thin">
                  <color auto="1"/>
                </top>
                <bottom style="thin">
                  <color auto="1"/>
                </bottom>
              </border>
            </x14:dxf>
          </x14:cfRule>
          <x14:cfRule type="expression" priority="3" id="{9A315E53-CD18-4931-B9A4-593139E4FDA4}">
            <xm:f>AND($I$40&lt;&gt;0,$I$40&lt;&gt;'C1 Excess Balance Spending Plan'!H17)</xm:f>
            <x14:dxf>
              <font>
                <color rgb="FF9C0006"/>
              </font>
              <fill>
                <patternFill>
                  <bgColor rgb="FFFFC7CE"/>
                </patternFill>
              </fill>
              <border>
                <left style="thin">
                  <color auto="1"/>
                </left>
                <right style="thin">
                  <color auto="1"/>
                </right>
                <top style="thin">
                  <color auto="1"/>
                </top>
                <bottom style="thin">
                  <color auto="1"/>
                </bottom>
              </border>
            </x14:dxf>
          </x14:cfRule>
          <xm:sqref>K36:P37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8</vt:i4>
      </vt:variant>
    </vt:vector>
  </HeadingPairs>
  <TitlesOfParts>
    <vt:vector size="36" baseType="lpstr">
      <vt:lpstr>Approval</vt:lpstr>
      <vt:lpstr>Budget Instructions</vt:lpstr>
      <vt:lpstr>Budget Summary</vt:lpstr>
      <vt:lpstr>Navigation Page</vt:lpstr>
      <vt:lpstr>A - Admin Funding (Required)</vt:lpstr>
      <vt:lpstr>Center 1 - Reimb (Required)</vt:lpstr>
      <vt:lpstr>Center 2 - Expenses (Required)</vt:lpstr>
      <vt:lpstr>B - Center Reimb (Required)</vt:lpstr>
      <vt:lpstr>C - Other Inc (Required)</vt:lpstr>
      <vt:lpstr>C1 Excess Balance Spending Plan</vt:lpstr>
      <vt:lpstr>E - Admin Labor (Required)</vt:lpstr>
      <vt:lpstr>F - Admin Supplies (Required)</vt:lpstr>
      <vt:lpstr>G - Communications (Required)</vt:lpstr>
      <vt:lpstr>H - Admin Travel (Required)</vt:lpstr>
      <vt:lpstr>I - Rent and Utilities</vt:lpstr>
      <vt:lpstr>I1 Cost Allocation Plan</vt:lpstr>
      <vt:lpstr>J - Admin Fringe</vt:lpstr>
      <vt:lpstr>K - Admin Equip</vt:lpstr>
      <vt:lpstr>L - Admin Equip Depr</vt:lpstr>
      <vt:lpstr>M - Insurance</vt:lpstr>
      <vt:lpstr>N - Admin Contr Services</vt:lpstr>
      <vt:lpstr>O- Admin Training</vt:lpstr>
      <vt:lpstr>P - Indirect Costs</vt:lpstr>
      <vt:lpstr>SWPA Form</vt:lpstr>
      <vt:lpstr>Costs Requiring Add'l Approval</vt:lpstr>
      <vt:lpstr>Guide Data																					</vt:lpstr>
      <vt:lpstr>New SO Guide																	</vt:lpstr>
      <vt:lpstr>SO App Update Guide</vt:lpstr>
      <vt:lpstr>'A - Admin Funding (Required)'!Print_Area</vt:lpstr>
      <vt:lpstr>'Budget Summary'!Print_Area</vt:lpstr>
      <vt:lpstr>'C1 Excess Balance Spending Plan'!Print_Area</vt:lpstr>
      <vt:lpstr>'Center 1 - Reimb (Required)'!Print_Area</vt:lpstr>
      <vt:lpstr>'Center 2 - Expenses (Required)'!Print_Area</vt:lpstr>
      <vt:lpstr>'E - Admin Labor (Required)'!Print_Area</vt:lpstr>
      <vt:lpstr>'N - Admin Contr Services'!Print_Area</vt:lpstr>
      <vt:lpstr>'P - Indirect Costs'!Print_Area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DPHIT</dc:creator>
  <cp:lastModifiedBy>Baron, Cheryl</cp:lastModifiedBy>
  <cp:lastPrinted>2022-08-24T20:26:37Z</cp:lastPrinted>
  <dcterms:created xsi:type="dcterms:W3CDTF">2018-08-20T21:03:08Z</dcterms:created>
  <dcterms:modified xsi:type="dcterms:W3CDTF">2022-08-24T20:43:27Z</dcterms:modified>
</cp:coreProperties>
</file>