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ools for Counties\Caroline Templates\"/>
    </mc:Choice>
  </mc:AlternateContent>
  <xr:revisionPtr revIDLastSave="0" documentId="13_ncr:1_{87E79AC9-4328-4600-A3F2-E95DD449D1B5}" xr6:coauthVersionLast="46" xr6:coauthVersionMax="46" xr10:uidLastSave="{00000000-0000-0000-0000-000000000000}"/>
  <bookViews>
    <workbookView xWindow="28680" yWindow="0" windowWidth="29040" windowHeight="15840" xr2:uid="{D78E826F-D379-41F8-B6D4-74B2C5B83259}"/>
  </bookViews>
  <sheets>
    <sheet name="SEFA" sheetId="1" r:id="rId1"/>
    <sheet name="Monthly Reconcilement" sheetId="2" r:id="rId2"/>
    <sheet name="Examp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Q4" i="1" s="1"/>
  <c r="L4" i="1"/>
  <c r="I4" i="1"/>
  <c r="F4" i="1"/>
  <c r="D31" i="3"/>
  <c r="G31" i="3" s="1"/>
  <c r="F5" i="3"/>
  <c r="F6" i="3"/>
  <c r="N5" i="3"/>
  <c r="N6" i="3"/>
  <c r="N4" i="3"/>
  <c r="M4" i="3"/>
  <c r="M5" i="3"/>
  <c r="M6" i="3"/>
  <c r="L4" i="3"/>
  <c r="L5" i="3"/>
  <c r="L6" i="3"/>
  <c r="I4" i="3"/>
  <c r="I5" i="3"/>
  <c r="I6" i="3"/>
  <c r="G30" i="3"/>
  <c r="G29" i="3"/>
  <c r="G28" i="3"/>
  <c r="F4" i="3"/>
  <c r="N4" i="1"/>
  <c r="M4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4" i="2"/>
  <c r="N3" i="3"/>
  <c r="M3" i="3"/>
  <c r="L3" i="3"/>
  <c r="I3" i="3"/>
  <c r="Q6" i="3" l="1"/>
  <c r="P4" i="1"/>
  <c r="O4" i="3"/>
  <c r="P4" i="3" s="1"/>
  <c r="O6" i="3"/>
  <c r="P6" i="3" s="1"/>
  <c r="O5" i="3"/>
  <c r="P5" i="3" s="1"/>
  <c r="O3" i="3"/>
  <c r="Q3" i="3" s="1"/>
  <c r="F3" i="3"/>
  <c r="Q5" i="3" l="1"/>
  <c r="P3" i="3"/>
  <c r="Q4" i="3"/>
</calcChain>
</file>

<file path=xl/sharedStrings.xml><?xml version="1.0" encoding="utf-8"?>
<sst xmlns="http://schemas.openxmlformats.org/spreadsheetml/2006/main" count="80" uniqueCount="34">
  <si>
    <t>Program Description</t>
  </si>
  <si>
    <t>CFDA #</t>
  </si>
  <si>
    <t>Revenue Source</t>
  </si>
  <si>
    <t>Federal</t>
  </si>
  <si>
    <t>State</t>
  </si>
  <si>
    <t>Total</t>
  </si>
  <si>
    <t>CFDA</t>
  </si>
  <si>
    <t>Subtotal</t>
  </si>
  <si>
    <t>Less June 2020</t>
  </si>
  <si>
    <t>June 2020 - May 2021</t>
  </si>
  <si>
    <t>Add: June 2021</t>
  </si>
  <si>
    <t>Total 2021 Reimbursement</t>
  </si>
  <si>
    <t xml:space="preserve">Total </t>
  </si>
  <si>
    <t>County</t>
  </si>
  <si>
    <t>WC337-YTD  July 21 - May 22</t>
  </si>
  <si>
    <t>r</t>
  </si>
  <si>
    <t>Permanency Planning</t>
  </si>
  <si>
    <t>Child Care Program</t>
  </si>
  <si>
    <t>CC123</t>
  </si>
  <si>
    <t>PP123</t>
  </si>
  <si>
    <t>ABC</t>
  </si>
  <si>
    <t xml:space="preserve"> App Code</t>
  </si>
  <si>
    <t>CIP</t>
  </si>
  <si>
    <t>CIP123</t>
  </si>
  <si>
    <t xml:space="preserve">STATE CW </t>
  </si>
  <si>
    <t>ST123</t>
  </si>
  <si>
    <t>ENER123</t>
  </si>
  <si>
    <t>ENER456</t>
  </si>
  <si>
    <t>ENERST1</t>
  </si>
  <si>
    <t xml:space="preserve">Refuge </t>
  </si>
  <si>
    <t>HIJK</t>
  </si>
  <si>
    <t>Reimbursement Percentages</t>
  </si>
  <si>
    <t>AB.CDE</t>
  </si>
  <si>
    <t>402, 403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</si>
</sst>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6" fillId="2" borderId="5" xfId="0" applyFont="1" applyFill="1" applyBorder="1" applyAlignment="1">
      <alignment wrapText="1"/>
    </xf>
    <xf numFmtId="9" fontId="0" fillId="0" borderId="0" xfId="1" applyFont="1"/>
    <xf numFmtId="0" fontId="0" fillId="3" borderId="0" xfId="0" applyFill="1"/>
    <xf numFmtId="43" fontId="0" fillId="0" borderId="0" xfId="2" applyFont="1"/>
    <xf numFmtId="43" fontId="10" fillId="0" borderId="0" xfId="2" applyFont="1"/>
    <xf numFmtId="0" fontId="6" fillId="2" borderId="5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7</xdr:row>
      <xdr:rowOff>34291</xdr:rowOff>
    </xdr:from>
    <xdr:to>
      <xdr:col>9</xdr:col>
      <xdr:colOff>451485</xdr:colOff>
      <xdr:row>22</xdr:row>
      <xdr:rowOff>80011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03D4AA-8E0A-4D2E-9D27-AEA65D45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1796416"/>
          <a:ext cx="8879204" cy="29032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33</xdr:row>
      <xdr:rowOff>22860</xdr:rowOff>
    </xdr:from>
    <xdr:to>
      <xdr:col>7</xdr:col>
      <xdr:colOff>238125</xdr:colOff>
      <xdr:row>47</xdr:row>
      <xdr:rowOff>53339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9787C-7535-4527-A956-54FD6760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8976360"/>
          <a:ext cx="7216140" cy="2590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0F19-8B26-421F-8F84-60B77394BB18}">
  <dimension ref="A1:R20"/>
  <sheetViews>
    <sheetView tabSelected="1" zoomScale="120" zoomScaleNormal="120" workbookViewId="0">
      <selection activeCell="E12" sqref="E12"/>
    </sheetView>
  </sheetViews>
  <sheetFormatPr defaultRowHeight="15" x14ac:dyDescent="0.25"/>
  <cols>
    <col min="1" max="1" width="22.28515625" customWidth="1"/>
    <col min="2" max="2" width="7.42578125" customWidth="1"/>
    <col min="3" max="3" width="11.42578125" customWidth="1"/>
    <col min="4" max="15" width="10.7109375" customWidth="1"/>
    <col min="16" max="18" width="8.7109375" customWidth="1"/>
  </cols>
  <sheetData>
    <row r="1" spans="1:18" ht="15.75" thickBot="1" x14ac:dyDescent="0.3"/>
    <row r="2" spans="1:18" ht="75" customHeight="1" x14ac:dyDescent="0.25">
      <c r="A2" s="16"/>
      <c r="B2" s="17"/>
      <c r="C2" s="18"/>
      <c r="D2" s="27" t="s">
        <v>9</v>
      </c>
      <c r="E2" s="28"/>
      <c r="F2" s="30"/>
      <c r="G2" s="25" t="s">
        <v>8</v>
      </c>
      <c r="H2" s="26"/>
      <c r="I2" s="31"/>
      <c r="J2" s="25" t="s">
        <v>10</v>
      </c>
      <c r="K2" s="26"/>
      <c r="L2" s="31"/>
      <c r="M2" s="23" t="s">
        <v>11</v>
      </c>
      <c r="N2" s="23"/>
      <c r="O2" s="23"/>
      <c r="P2" s="27" t="s">
        <v>31</v>
      </c>
      <c r="Q2" s="28"/>
      <c r="R2" s="29"/>
    </row>
    <row r="3" spans="1:18" ht="32.25" thickBot="1" x14ac:dyDescent="0.3">
      <c r="A3" s="12" t="s">
        <v>0</v>
      </c>
      <c r="B3" s="13" t="s">
        <v>6</v>
      </c>
      <c r="C3" s="14" t="s">
        <v>2</v>
      </c>
      <c r="D3" s="13" t="s">
        <v>3</v>
      </c>
      <c r="E3" s="13" t="s">
        <v>4</v>
      </c>
      <c r="F3" s="13" t="s">
        <v>7</v>
      </c>
      <c r="G3" s="13" t="s">
        <v>3</v>
      </c>
      <c r="H3" s="13" t="s">
        <v>4</v>
      </c>
      <c r="I3" s="13" t="s">
        <v>7</v>
      </c>
      <c r="J3" s="13" t="s">
        <v>3</v>
      </c>
      <c r="K3" s="13" t="s">
        <v>4</v>
      </c>
      <c r="L3" s="13" t="s">
        <v>7</v>
      </c>
      <c r="M3" s="13" t="s">
        <v>3</v>
      </c>
      <c r="N3" s="13" t="s">
        <v>4</v>
      </c>
      <c r="O3" s="13" t="s">
        <v>12</v>
      </c>
      <c r="P3" s="13" t="s">
        <v>3</v>
      </c>
      <c r="Q3" s="13" t="s">
        <v>4</v>
      </c>
      <c r="R3" s="15" t="s">
        <v>13</v>
      </c>
    </row>
    <row r="4" spans="1:18" x14ac:dyDescent="0.25">
      <c r="A4" t="s">
        <v>20</v>
      </c>
      <c r="B4" t="s">
        <v>32</v>
      </c>
      <c r="C4" t="s">
        <v>30</v>
      </c>
      <c r="D4">
        <v>0</v>
      </c>
      <c r="E4">
        <v>0</v>
      </c>
      <c r="F4">
        <f>SUM(D4+E4)</f>
        <v>0</v>
      </c>
      <c r="G4">
        <v>0</v>
      </c>
      <c r="H4">
        <v>0</v>
      </c>
      <c r="I4">
        <f>SUM(G4+H4)</f>
        <v>0</v>
      </c>
      <c r="J4">
        <v>0</v>
      </c>
      <c r="K4">
        <v>0</v>
      </c>
      <c r="L4">
        <f>SUM(J4+K4)</f>
        <v>0</v>
      </c>
      <c r="M4">
        <f>SUM(D4-G4+J4)</f>
        <v>0</v>
      </c>
      <c r="N4">
        <f>SUM(E4-H4+K4)</f>
        <v>0</v>
      </c>
      <c r="O4">
        <f>SUM(M4:N4)</f>
        <v>0</v>
      </c>
      <c r="P4" s="19" t="e">
        <f>SUM(M4/O4)</f>
        <v>#DIV/0!</v>
      </c>
      <c r="Q4" s="19" t="e">
        <f>N4/O4</f>
        <v>#DIV/0!</v>
      </c>
    </row>
    <row r="14" spans="1:18" ht="26.25" x14ac:dyDescent="0.4">
      <c r="G14" s="7"/>
      <c r="H14" s="8"/>
      <c r="I14" s="7"/>
      <c r="J14" s="7"/>
      <c r="K14" s="7"/>
      <c r="L14" s="7"/>
    </row>
    <row r="15" spans="1:18" ht="26.25" x14ac:dyDescent="0.25">
      <c r="G15" s="9"/>
      <c r="H15" s="10"/>
      <c r="I15" s="9"/>
      <c r="J15" s="9"/>
      <c r="K15" s="10"/>
      <c r="L15" s="10"/>
    </row>
    <row r="18" spans="1:6" ht="15.75" thickBot="1" x14ac:dyDescent="0.3">
      <c r="A18" s="1"/>
    </row>
    <row r="19" spans="1:6" ht="15.75" thickBot="1" x14ac:dyDescent="0.3">
      <c r="A19" s="11" t="s">
        <v>1</v>
      </c>
    </row>
    <row r="20" spans="1:6" x14ac:dyDescent="0.25">
      <c r="A20" s="2"/>
      <c r="B20" s="2"/>
      <c r="C20" s="2"/>
      <c r="D20" s="2"/>
      <c r="E20" s="2"/>
      <c r="F20" s="2"/>
    </row>
  </sheetData>
  <mergeCells count="5">
    <mergeCell ref="M2:O2"/>
    <mergeCell ref="P2:R2"/>
    <mergeCell ref="D2:F2"/>
    <mergeCell ref="G2:I2"/>
    <mergeCell ref="J2:L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DEC5-340F-44B0-8CBE-D51145295868}">
  <dimension ref="A2:G51"/>
  <sheetViews>
    <sheetView workbookViewId="0">
      <selection activeCell="C14" sqref="C14"/>
    </sheetView>
  </sheetViews>
  <sheetFormatPr defaultRowHeight="15" x14ac:dyDescent="0.25"/>
  <cols>
    <col min="1" max="7" width="14.7109375" customWidth="1"/>
  </cols>
  <sheetData>
    <row r="2" spans="1:7" ht="16.5" thickBot="1" x14ac:dyDescent="0.3">
      <c r="A2" s="3"/>
      <c r="B2" s="3"/>
      <c r="C2" s="24" t="s">
        <v>14</v>
      </c>
      <c r="D2" s="24"/>
      <c r="E2" s="24"/>
      <c r="F2" s="24"/>
      <c r="G2" s="24"/>
    </row>
    <row r="3" spans="1:7" ht="32.25" thickBot="1" x14ac:dyDescent="0.3">
      <c r="A3" s="4" t="s">
        <v>21</v>
      </c>
      <c r="B3" s="5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5</v>
      </c>
    </row>
    <row r="4" spans="1:7" x14ac:dyDescent="0.25">
      <c r="D4">
        <v>0</v>
      </c>
      <c r="F4">
        <v>0</v>
      </c>
      <c r="G4">
        <f>SUM(D4+F4)</f>
        <v>0</v>
      </c>
    </row>
    <row r="5" spans="1:7" x14ac:dyDescent="0.25">
      <c r="G5">
        <f t="shared" ref="G5:G51" si="0">SUM(D5+F5)</f>
        <v>0</v>
      </c>
    </row>
    <row r="6" spans="1:7" x14ac:dyDescent="0.25">
      <c r="G6">
        <f t="shared" si="0"/>
        <v>0</v>
      </c>
    </row>
    <row r="7" spans="1:7" x14ac:dyDescent="0.25">
      <c r="G7">
        <f t="shared" si="0"/>
        <v>0</v>
      </c>
    </row>
    <row r="8" spans="1:7" x14ac:dyDescent="0.25">
      <c r="G8">
        <f t="shared" si="0"/>
        <v>0</v>
      </c>
    </row>
    <row r="9" spans="1:7" x14ac:dyDescent="0.25">
      <c r="G9">
        <f t="shared" si="0"/>
        <v>0</v>
      </c>
    </row>
    <row r="10" spans="1:7" x14ac:dyDescent="0.25">
      <c r="G10">
        <f t="shared" si="0"/>
        <v>0</v>
      </c>
    </row>
    <row r="11" spans="1:7" x14ac:dyDescent="0.25">
      <c r="G11">
        <f t="shared" si="0"/>
        <v>0</v>
      </c>
    </row>
    <row r="12" spans="1:7" x14ac:dyDescent="0.25">
      <c r="G12">
        <f t="shared" si="0"/>
        <v>0</v>
      </c>
    </row>
    <row r="13" spans="1:7" x14ac:dyDescent="0.25">
      <c r="G13">
        <f t="shared" si="0"/>
        <v>0</v>
      </c>
    </row>
    <row r="14" spans="1:7" x14ac:dyDescent="0.25">
      <c r="G14">
        <f t="shared" si="0"/>
        <v>0</v>
      </c>
    </row>
    <row r="15" spans="1:7" x14ac:dyDescent="0.25">
      <c r="G15">
        <f t="shared" si="0"/>
        <v>0</v>
      </c>
    </row>
    <row r="16" spans="1:7" x14ac:dyDescent="0.25">
      <c r="G16">
        <f t="shared" si="0"/>
        <v>0</v>
      </c>
    </row>
    <row r="17" spans="7:7" x14ac:dyDescent="0.25">
      <c r="G17">
        <f t="shared" si="0"/>
        <v>0</v>
      </c>
    </row>
    <row r="18" spans="7:7" x14ac:dyDescent="0.25">
      <c r="G18">
        <f t="shared" si="0"/>
        <v>0</v>
      </c>
    </row>
    <row r="19" spans="7:7" x14ac:dyDescent="0.25">
      <c r="G19">
        <f t="shared" si="0"/>
        <v>0</v>
      </c>
    </row>
    <row r="20" spans="7:7" x14ac:dyDescent="0.25">
      <c r="G20">
        <f t="shared" si="0"/>
        <v>0</v>
      </c>
    </row>
    <row r="21" spans="7:7" x14ac:dyDescent="0.25">
      <c r="G21">
        <f t="shared" si="0"/>
        <v>0</v>
      </c>
    </row>
    <row r="22" spans="7:7" x14ac:dyDescent="0.25">
      <c r="G22">
        <f t="shared" si="0"/>
        <v>0</v>
      </c>
    </row>
    <row r="23" spans="7:7" x14ac:dyDescent="0.25">
      <c r="G23">
        <f t="shared" si="0"/>
        <v>0</v>
      </c>
    </row>
    <row r="24" spans="7:7" x14ac:dyDescent="0.25">
      <c r="G24">
        <f t="shared" si="0"/>
        <v>0</v>
      </c>
    </row>
    <row r="25" spans="7:7" x14ac:dyDescent="0.25">
      <c r="G25">
        <f t="shared" si="0"/>
        <v>0</v>
      </c>
    </row>
    <row r="26" spans="7:7" x14ac:dyDescent="0.25">
      <c r="G26">
        <f t="shared" si="0"/>
        <v>0</v>
      </c>
    </row>
    <row r="27" spans="7:7" x14ac:dyDescent="0.25">
      <c r="G27">
        <f t="shared" si="0"/>
        <v>0</v>
      </c>
    </row>
    <row r="28" spans="7:7" x14ac:dyDescent="0.25">
      <c r="G28">
        <f t="shared" si="0"/>
        <v>0</v>
      </c>
    </row>
    <row r="29" spans="7:7" x14ac:dyDescent="0.25">
      <c r="G29">
        <f t="shared" si="0"/>
        <v>0</v>
      </c>
    </row>
    <row r="30" spans="7:7" x14ac:dyDescent="0.25">
      <c r="G30">
        <f t="shared" si="0"/>
        <v>0</v>
      </c>
    </row>
    <row r="31" spans="7:7" x14ac:dyDescent="0.25">
      <c r="G31">
        <f t="shared" si="0"/>
        <v>0</v>
      </c>
    </row>
    <row r="32" spans="7:7" x14ac:dyDescent="0.25">
      <c r="G32">
        <f t="shared" si="0"/>
        <v>0</v>
      </c>
    </row>
    <row r="33" spans="7:7" x14ac:dyDescent="0.25">
      <c r="G33">
        <f t="shared" si="0"/>
        <v>0</v>
      </c>
    </row>
    <row r="34" spans="7:7" x14ac:dyDescent="0.25">
      <c r="G34">
        <f t="shared" si="0"/>
        <v>0</v>
      </c>
    </row>
    <row r="35" spans="7:7" x14ac:dyDescent="0.25">
      <c r="G35">
        <f t="shared" si="0"/>
        <v>0</v>
      </c>
    </row>
    <row r="36" spans="7:7" x14ac:dyDescent="0.25">
      <c r="G36">
        <f t="shared" si="0"/>
        <v>0</v>
      </c>
    </row>
    <row r="37" spans="7:7" x14ac:dyDescent="0.25">
      <c r="G37">
        <f t="shared" si="0"/>
        <v>0</v>
      </c>
    </row>
    <row r="38" spans="7:7" x14ac:dyDescent="0.25">
      <c r="G38">
        <f t="shared" si="0"/>
        <v>0</v>
      </c>
    </row>
    <row r="39" spans="7:7" x14ac:dyDescent="0.25">
      <c r="G39">
        <f t="shared" si="0"/>
        <v>0</v>
      </c>
    </row>
    <row r="40" spans="7:7" x14ac:dyDescent="0.25">
      <c r="G40">
        <f t="shared" si="0"/>
        <v>0</v>
      </c>
    </row>
    <row r="41" spans="7:7" x14ac:dyDescent="0.25">
      <c r="G41">
        <f t="shared" si="0"/>
        <v>0</v>
      </c>
    </row>
    <row r="42" spans="7:7" x14ac:dyDescent="0.25">
      <c r="G42">
        <f t="shared" si="0"/>
        <v>0</v>
      </c>
    </row>
    <row r="43" spans="7:7" x14ac:dyDescent="0.25">
      <c r="G43">
        <f t="shared" si="0"/>
        <v>0</v>
      </c>
    </row>
    <row r="44" spans="7:7" x14ac:dyDescent="0.25">
      <c r="G44">
        <f t="shared" si="0"/>
        <v>0</v>
      </c>
    </row>
    <row r="45" spans="7:7" x14ac:dyDescent="0.25">
      <c r="G45">
        <f t="shared" si="0"/>
        <v>0</v>
      </c>
    </row>
    <row r="46" spans="7:7" x14ac:dyDescent="0.25">
      <c r="G46">
        <f t="shared" si="0"/>
        <v>0</v>
      </c>
    </row>
    <row r="47" spans="7:7" x14ac:dyDescent="0.25">
      <c r="G47">
        <f t="shared" si="0"/>
        <v>0</v>
      </c>
    </row>
    <row r="48" spans="7:7" x14ac:dyDescent="0.25">
      <c r="G48">
        <f t="shared" si="0"/>
        <v>0</v>
      </c>
    </row>
    <row r="49" spans="7:7" x14ac:dyDescent="0.25">
      <c r="G49">
        <f t="shared" si="0"/>
        <v>0</v>
      </c>
    </row>
    <row r="50" spans="7:7" x14ac:dyDescent="0.25">
      <c r="G50">
        <f t="shared" si="0"/>
        <v>0</v>
      </c>
    </row>
    <row r="51" spans="7:7" x14ac:dyDescent="0.25">
      <c r="G51">
        <f t="shared" si="0"/>
        <v>0</v>
      </c>
    </row>
  </sheetData>
  <mergeCells count="2">
    <mergeCell ref="C2:E2"/>
    <mergeCell ref="F2:G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B253-7AB1-4D01-9D7E-6DB42B1D1084}">
  <dimension ref="A1:R31"/>
  <sheetViews>
    <sheetView workbookViewId="0">
      <selection activeCell="J26" sqref="J26"/>
    </sheetView>
  </sheetViews>
  <sheetFormatPr defaultRowHeight="15" x14ac:dyDescent="0.25"/>
  <cols>
    <col min="1" max="1" width="26.28515625" customWidth="1"/>
    <col min="3" max="3" width="15.7109375" customWidth="1"/>
    <col min="4" max="15" width="12.7109375" customWidth="1"/>
    <col min="16" max="18" width="8.7109375" customWidth="1"/>
  </cols>
  <sheetData>
    <row r="1" spans="1:18" ht="31.5" customHeight="1" x14ac:dyDescent="0.25">
      <c r="A1" s="16"/>
      <c r="B1" s="17"/>
      <c r="C1" s="17"/>
      <c r="D1" s="27" t="s">
        <v>9</v>
      </c>
      <c r="E1" s="28"/>
      <c r="F1" s="30"/>
      <c r="G1" s="25" t="s">
        <v>8</v>
      </c>
      <c r="H1" s="26"/>
      <c r="I1" s="31"/>
      <c r="J1" s="25" t="s">
        <v>10</v>
      </c>
      <c r="K1" s="26"/>
      <c r="L1" s="31"/>
      <c r="M1" s="23" t="s">
        <v>11</v>
      </c>
      <c r="N1" s="23"/>
      <c r="O1" s="23"/>
      <c r="P1" s="27" t="s">
        <v>31</v>
      </c>
      <c r="Q1" s="28"/>
      <c r="R1" s="29"/>
    </row>
    <row r="2" spans="1:18" ht="32.25" thickBot="1" x14ac:dyDescent="0.3">
      <c r="A2" s="12" t="s">
        <v>0</v>
      </c>
      <c r="B2" s="13" t="s">
        <v>6</v>
      </c>
      <c r="C2" s="14" t="s">
        <v>2</v>
      </c>
      <c r="D2" s="13" t="s">
        <v>3</v>
      </c>
      <c r="E2" s="13" t="s">
        <v>4</v>
      </c>
      <c r="F2" s="13" t="s">
        <v>7</v>
      </c>
      <c r="G2" s="13" t="s">
        <v>3</v>
      </c>
      <c r="H2" s="13" t="s">
        <v>4</v>
      </c>
      <c r="I2" s="13" t="s">
        <v>7</v>
      </c>
      <c r="J2" s="13" t="s">
        <v>3</v>
      </c>
      <c r="K2" s="13" t="s">
        <v>4</v>
      </c>
      <c r="L2" s="13" t="s">
        <v>7</v>
      </c>
      <c r="M2" s="13" t="s">
        <v>3</v>
      </c>
      <c r="N2" s="13" t="s">
        <v>4</v>
      </c>
      <c r="O2" s="13" t="s">
        <v>12</v>
      </c>
      <c r="P2" s="13" t="s">
        <v>3</v>
      </c>
      <c r="Q2" s="13" t="s">
        <v>4</v>
      </c>
      <c r="R2" s="15" t="s">
        <v>13</v>
      </c>
    </row>
    <row r="3" spans="1:18" x14ac:dyDescent="0.25">
      <c r="A3" t="s">
        <v>16</v>
      </c>
      <c r="B3">
        <v>93.644999999999996</v>
      </c>
      <c r="C3" t="s">
        <v>19</v>
      </c>
      <c r="D3" s="21">
        <v>116574.7</v>
      </c>
      <c r="E3" s="21">
        <v>0</v>
      </c>
      <c r="F3" s="21">
        <f>SUM(D3:E3)</f>
        <v>116574.7</v>
      </c>
      <c r="G3" s="21">
        <v>16574.7</v>
      </c>
      <c r="H3" s="21">
        <v>0</v>
      </c>
      <c r="I3" s="21">
        <f>SUM(G3:H3)</f>
        <v>16574.7</v>
      </c>
      <c r="J3" s="21">
        <v>240</v>
      </c>
      <c r="K3" s="21"/>
      <c r="L3" s="21">
        <f>SUM(J3:K3)</f>
        <v>240</v>
      </c>
      <c r="M3" s="21">
        <f>D3-G3+J3</f>
        <v>100240</v>
      </c>
      <c r="N3" s="21">
        <f>E3-H3+K3</f>
        <v>0</v>
      </c>
      <c r="O3" s="22">
        <f>SUM(M3:N3)</f>
        <v>100240</v>
      </c>
      <c r="P3" s="19">
        <f>SUM(M3/O3)</f>
        <v>1</v>
      </c>
      <c r="Q3" s="19">
        <f>N3/O3</f>
        <v>0</v>
      </c>
    </row>
    <row r="4" spans="1:18" x14ac:dyDescent="0.25">
      <c r="A4" t="s">
        <v>17</v>
      </c>
      <c r="B4">
        <v>93.596000000000004</v>
      </c>
      <c r="C4" t="s">
        <v>18</v>
      </c>
      <c r="D4" s="21">
        <v>195281.52</v>
      </c>
      <c r="E4" s="21">
        <v>0</v>
      </c>
      <c r="F4" s="21">
        <f>SUM(D4:E4)</f>
        <v>195281.52</v>
      </c>
      <c r="G4" s="21">
        <v>95281.52</v>
      </c>
      <c r="H4" s="21">
        <v>0</v>
      </c>
      <c r="I4" s="21">
        <f t="shared" ref="I4:I6" si="0">SUM(G4:H4)</f>
        <v>95281.52</v>
      </c>
      <c r="J4" s="21">
        <v>10</v>
      </c>
      <c r="K4" s="21"/>
      <c r="L4" s="21">
        <f t="shared" ref="L4:L6" si="1">SUM(J4:K4)</f>
        <v>10</v>
      </c>
      <c r="M4" s="21">
        <f t="shared" ref="M4:M6" si="2">D4-G4+J4</f>
        <v>100009.99999999999</v>
      </c>
      <c r="N4" s="21">
        <f t="shared" ref="N4:N6" si="3">E4-H4+K4</f>
        <v>0</v>
      </c>
      <c r="O4" s="22">
        <f t="shared" ref="O4:O6" si="4">SUM(M4:N4)</f>
        <v>100009.99999999999</v>
      </c>
      <c r="P4" s="19">
        <f>O4/M4</f>
        <v>1</v>
      </c>
      <c r="Q4" s="19">
        <f t="shared" ref="Q4:Q5" si="5">N4/O4</f>
        <v>0</v>
      </c>
    </row>
    <row r="5" spans="1:18" x14ac:dyDescent="0.25">
      <c r="A5" t="s">
        <v>22</v>
      </c>
      <c r="B5">
        <v>93.567999999999998</v>
      </c>
      <c r="C5" t="s">
        <v>23</v>
      </c>
      <c r="D5" s="21">
        <v>135280.72</v>
      </c>
      <c r="E5" s="21">
        <v>0</v>
      </c>
      <c r="F5" s="21">
        <f t="shared" ref="F5:F6" si="6">SUM(D5:E5)</f>
        <v>135280.72</v>
      </c>
      <c r="G5" s="21">
        <v>35280.720000000001</v>
      </c>
      <c r="H5" s="21">
        <v>0</v>
      </c>
      <c r="I5" s="21">
        <f t="shared" si="0"/>
        <v>35280.720000000001</v>
      </c>
      <c r="J5" s="21">
        <v>22</v>
      </c>
      <c r="K5" s="21">
        <v>0</v>
      </c>
      <c r="L5" s="21">
        <f t="shared" si="1"/>
        <v>22</v>
      </c>
      <c r="M5" s="21">
        <f t="shared" si="2"/>
        <v>100022</v>
      </c>
      <c r="N5" s="21">
        <f t="shared" si="3"/>
        <v>0</v>
      </c>
      <c r="O5" s="22">
        <f t="shared" si="4"/>
        <v>100022</v>
      </c>
      <c r="P5" s="19">
        <f t="shared" ref="P5" si="7">O5/M5</f>
        <v>1</v>
      </c>
      <c r="Q5" s="19">
        <f t="shared" si="5"/>
        <v>0</v>
      </c>
    </row>
    <row r="6" spans="1:18" x14ac:dyDescent="0.25">
      <c r="A6" t="s">
        <v>24</v>
      </c>
      <c r="C6" t="s">
        <v>25</v>
      </c>
      <c r="D6" s="21"/>
      <c r="E6" s="21">
        <v>287205.78999999998</v>
      </c>
      <c r="F6" s="21">
        <f t="shared" si="6"/>
        <v>287205.78999999998</v>
      </c>
      <c r="G6" s="21">
        <v>0</v>
      </c>
      <c r="H6" s="21">
        <v>87205.79</v>
      </c>
      <c r="I6" s="21">
        <f t="shared" si="0"/>
        <v>87205.79</v>
      </c>
      <c r="J6" s="21">
        <v>0</v>
      </c>
      <c r="K6" s="21">
        <v>3150</v>
      </c>
      <c r="L6" s="21">
        <f t="shared" si="1"/>
        <v>3150</v>
      </c>
      <c r="M6" s="21">
        <f t="shared" si="2"/>
        <v>0</v>
      </c>
      <c r="N6" s="21">
        <f t="shared" si="3"/>
        <v>203150</v>
      </c>
      <c r="O6" s="22">
        <f t="shared" si="4"/>
        <v>203150</v>
      </c>
      <c r="P6" s="19">
        <f>M6/O6</f>
        <v>0</v>
      </c>
      <c r="Q6" s="19">
        <f>N6/O6</f>
        <v>1</v>
      </c>
    </row>
    <row r="10" spans="1:18" x14ac:dyDescent="0.25">
      <c r="C10" t="s">
        <v>15</v>
      </c>
    </row>
    <row r="25" spans="1:18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6.5" thickBot="1" x14ac:dyDescent="0.3">
      <c r="A26" s="3"/>
      <c r="B26" s="3"/>
      <c r="C26" s="24" t="s">
        <v>14</v>
      </c>
      <c r="D26" s="24"/>
      <c r="E26" s="24"/>
      <c r="F26" s="24"/>
      <c r="G26" s="24"/>
    </row>
    <row r="27" spans="1:18" ht="32.25" thickBot="1" x14ac:dyDescent="0.3">
      <c r="A27" s="4" t="s">
        <v>21</v>
      </c>
      <c r="B27" s="5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5</v>
      </c>
    </row>
    <row r="28" spans="1:18" x14ac:dyDescent="0.25">
      <c r="A28">
        <v>352</v>
      </c>
      <c r="B28">
        <v>93.56</v>
      </c>
      <c r="C28" t="s">
        <v>26</v>
      </c>
      <c r="D28" s="21">
        <v>282907.58</v>
      </c>
      <c r="F28">
        <v>0</v>
      </c>
      <c r="G28" s="21">
        <f>SUM(D28+F28)</f>
        <v>282907.58</v>
      </c>
    </row>
    <row r="29" spans="1:18" x14ac:dyDescent="0.25">
      <c r="A29">
        <v>372</v>
      </c>
      <c r="B29">
        <v>93.567999999999998</v>
      </c>
      <c r="C29" t="s">
        <v>27</v>
      </c>
      <c r="D29" s="21">
        <v>254387.4</v>
      </c>
      <c r="F29">
        <v>0</v>
      </c>
      <c r="G29" s="21">
        <f t="shared" ref="G29:G31" si="8">SUM(D29+F29)</f>
        <v>254387.4</v>
      </c>
    </row>
    <row r="30" spans="1:18" x14ac:dyDescent="0.25">
      <c r="A30">
        <v>373</v>
      </c>
      <c r="C30" t="s">
        <v>28</v>
      </c>
      <c r="F30" s="21">
        <v>38526.82</v>
      </c>
      <c r="G30" s="21">
        <f t="shared" si="8"/>
        <v>38526.82</v>
      </c>
    </row>
    <row r="31" spans="1:18" x14ac:dyDescent="0.25">
      <c r="A31" s="32" t="s">
        <v>33</v>
      </c>
      <c r="B31">
        <v>93.566000000000003</v>
      </c>
      <c r="C31" t="s">
        <v>29</v>
      </c>
      <c r="D31">
        <f>375.97+1619.29</f>
        <v>1995.26</v>
      </c>
      <c r="G31" s="21">
        <f t="shared" si="8"/>
        <v>1995.26</v>
      </c>
    </row>
  </sheetData>
  <mergeCells count="7">
    <mergeCell ref="P1:R1"/>
    <mergeCell ref="M1:O1"/>
    <mergeCell ref="C26:E26"/>
    <mergeCell ref="F26:G26"/>
    <mergeCell ref="D1:F1"/>
    <mergeCell ref="G1:I1"/>
    <mergeCell ref="J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SEFA</vt:lpstr>
      <vt:lpstr>Monthly Reconcilement</vt:lpstr>
      <vt:lpstr>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Pamela D</dc:creator>
  <cp:lastModifiedBy>Hedrick, Caroline H</cp:lastModifiedBy>
  <dcterms:created xsi:type="dcterms:W3CDTF">2021-09-09T21:11:45Z</dcterms:created>
  <dcterms:modified xsi:type="dcterms:W3CDTF">2021-09-20T13:18:22Z</dcterms:modified>
</cp:coreProperties>
</file>