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8\"/>
    </mc:Choice>
  </mc:AlternateContent>
  <xr:revisionPtr revIDLastSave="0" documentId="8_{052371B2-971E-4252-A805-697E94418DCC}" xr6:coauthVersionLast="47" xr6:coauthVersionMax="47" xr10:uidLastSave="{00000000-0000-0000-0000-000000000000}"/>
  <bookViews>
    <workbookView xWindow="0" yWindow="0" windowWidth="28800" windowHeight="12216" xr2:uid="{00000000-000D-0000-FFFF-FFFF0000000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Goal'!$A$2:$B$106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D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D110" i="1"/>
  <c r="C110" i="1"/>
  <c r="E110" i="1" s="1"/>
  <c r="AJ108" i="1"/>
  <c r="AI108" i="1"/>
  <c r="AG108" i="1"/>
  <c r="AF108" i="1"/>
  <c r="AD108" i="1"/>
  <c r="AC108" i="1"/>
  <c r="AE108" i="1" s="1"/>
  <c r="M108" i="1" s="1"/>
  <c r="AA108" i="1"/>
  <c r="Z108" i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H108" i="1" l="1"/>
  <c r="L108" i="1"/>
  <c r="P108" i="1"/>
  <c r="T108" i="1"/>
  <c r="X108" i="1"/>
  <c r="AB108" i="1"/>
  <c r="I108" i="1" s="1"/>
  <c r="AH108" i="1"/>
  <c r="Q108" i="1" s="1"/>
  <c r="AK108" i="1"/>
  <c r="U108" i="1" s="1"/>
  <c r="H110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<sst xmlns="http://schemas.openxmlformats.org/spreadsheetml/2006/main" count="369" uniqueCount="163">
  <si>
    <t>Incentive Goal SFY 2018 May 2018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</si>
  <si>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</si>
  <si>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</si>
  <si>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</si>
  <si>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</si>
  <si>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</si>
  <si>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</si>
  <si>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</si>
  <si>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</si>
  <si>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</si>
  <si>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</si>
  <si>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</si>
  <si>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</si>
  <si>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</si>
  <si>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</si>
  <si>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</si>
  <si>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</si>
  <si>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</si>
  <si>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</si>
  <si>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</si>
  <si>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</si>
  <si>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</si>
  <si>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</si>
  <si>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</si>
  <si>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</si>
  <si>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</si>
  <si>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</si>
  <si>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</si>
  <si>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</si>
  <si>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</si>
  <si>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</si>
  <si>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</si>
  <si>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</si>
  <si>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</si>
  <si>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</si>
  <si>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</si>
  <si>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</si>
  <si>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</si>
  <si>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</si>
  <si>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</si>
  <si>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</si>
  <si>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</si>
  <si>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McDonald, Sally</t>
  </si>
  <si>
    <t>ALAMANCE</t>
  </si>
  <si>
    <t>Allen, Carole</t>
  </si>
  <si>
    <t>ALEXANDER</t>
  </si>
  <si>
    <t>Newsome, Kenya</t>
  </si>
  <si>
    <t>ALLEGHANY</t>
  </si>
  <si>
    <t>Cauble, Leona</t>
  </si>
  <si>
    <t>ANSON</t>
  </si>
  <si>
    <t>ASHE</t>
  </si>
  <si>
    <t>AVERY</t>
  </si>
  <si>
    <t>Jedrey, Judy</t>
  </si>
  <si>
    <t>BEAUFORT</t>
  </si>
  <si>
    <t>BERTIE</t>
  </si>
  <si>
    <t>Foreman, Cora</t>
  </si>
  <si>
    <t>BLADEN</t>
  </si>
  <si>
    <t>BRUNSWICK</t>
  </si>
  <si>
    <t>Craig, Angela</t>
  </si>
  <si>
    <t>BUNCOMBE</t>
  </si>
  <si>
    <t>BURKE</t>
  </si>
  <si>
    <t>CABARRUS</t>
  </si>
  <si>
    <t>CALDWELL</t>
  </si>
  <si>
    <t>Griffin, Terri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</si>
  <si>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</si>
  <si>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</si>
  <si>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</si>
  <si>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</si>
  <si>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</si>
  <si>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</si>
  <si>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</si>
  <si>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</si>
  <si>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</si>
  <si>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</si>
  <si>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</si>
  <si>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</si>
  <si>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</si>
  <si>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</si>
  <si>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</si>
  <si>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</si>
  <si>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</si>
  <si>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</si>
  <si>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</si>
  <si>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</si>
  <si>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</si>
  <si>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Stanley, Sharon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</si>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</sst>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1" fillId="2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0" fontId="2" fillId="5" borderId="3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 applyProtection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0" fontId="2" fillId="4" borderId="0" xfId="0" applyNumberFormat="1" applyFont="1" applyFill="1" applyBorder="1" applyAlignment="1">
      <alignment horizontal="center"/>
    </xf>
    <xf numFmtId="0" fontId="2" fillId="5" borderId="2" xfId="0" quotePrefix="1" applyNumberFormat="1" applyFont="1" applyFill="1" applyBorder="1" applyAlignment="1">
      <alignment horizontal="center"/>
    </xf>
    <xf numFmtId="0" fontId="2" fillId="5" borderId="0" xfId="0" quotePrefix="1" applyNumberFormat="1" applyFont="1" applyFill="1" applyBorder="1" applyAlignment="1">
      <alignment horizontal="center"/>
    </xf>
    <xf numFmtId="0" fontId="2" fillId="5" borderId="3" xfId="0" quotePrefix="1" applyNumberFormat="1" applyFont="1" applyFill="1" applyBorder="1" applyAlignment="1">
      <alignment horizontal="center"/>
    </xf>
    <xf numFmtId="164" fontId="2" fillId="5" borderId="2" xfId="0" quotePrefix="1" applyNumberFormat="1" applyFont="1" applyFill="1" applyBorder="1" applyAlignment="1">
      <alignment horizontal="right"/>
    </xf>
    <xf numFmtId="164" fontId="2" fillId="5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quotePrefix="1" applyNumberFormat="1" applyFont="1" applyBorder="1"/>
    <xf numFmtId="164" fontId="2" fillId="3" borderId="1" xfId="0" applyNumberFormat="1" applyFont="1" applyFill="1" applyBorder="1" applyAlignment="1">
      <alignment horizontal="right"/>
    </xf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6" borderId="0" xfId="0" quotePrefix="1" applyNumberFormat="1" applyFont="1" applyFill="1" applyBorder="1"/>
    <xf numFmtId="164" fontId="2" fillId="6" borderId="2" xfId="0" applyNumberFormat="1" applyFont="1" applyFill="1" applyBorder="1" applyAlignment="1">
      <alignment horizontal="right"/>
    </xf>
    <xf numFmtId="164" fontId="2" fillId="6" borderId="0" xfId="0" applyNumberFormat="1" applyFont="1" applyFill="1" applyBorder="1" applyAlignment="1">
      <alignment horizontal="right"/>
    </xf>
    <xf numFmtId="10" fontId="2" fillId="6" borderId="0" xfId="0" applyNumberFormat="1" applyFont="1" applyFill="1" applyBorder="1" applyAlignment="1">
      <alignment horizontal="center"/>
    </xf>
    <xf numFmtId="0" fontId="2" fillId="6" borderId="2" xfId="0" quotePrefix="1" applyNumberFormat="1" applyFont="1" applyFill="1" applyBorder="1" applyAlignment="1">
      <alignment horizontal="center"/>
    </xf>
    <xf numFmtId="0" fontId="2" fillId="6" borderId="0" xfId="0" quotePrefix="1" applyNumberFormat="1" applyFont="1" applyFill="1" applyBorder="1" applyAlignment="1">
      <alignment horizontal="center"/>
    </xf>
    <xf numFmtId="10" fontId="2" fillId="6" borderId="0" xfId="0" quotePrefix="1" applyNumberFormat="1" applyFont="1" applyFill="1" applyBorder="1" applyAlignment="1">
      <alignment horizontal="center"/>
    </xf>
    <xf numFmtId="10" fontId="2" fillId="6" borderId="3" xfId="0" applyNumberFormat="1" applyFont="1" applyFill="1" applyBorder="1" applyAlignment="1">
      <alignment horizontal="center"/>
    </xf>
    <xf numFmtId="164" fontId="2" fillId="6" borderId="2" xfId="0" quotePrefix="1" applyNumberFormat="1" applyFont="1" applyFill="1" applyBorder="1" applyAlignment="1">
      <alignment horizontal="center"/>
    </xf>
    <xf numFmtId="164" fontId="2" fillId="6" borderId="0" xfId="0" quotePrefix="1" applyNumberFormat="1" applyFont="1" applyFill="1" applyBorder="1" applyAlignment="1">
      <alignment horizontal="center"/>
    </xf>
    <xf numFmtId="10" fontId="2" fillId="6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164" fontId="6" fillId="3" borderId="4" xfId="0" applyNumberFormat="1" applyFont="1" applyFill="1" applyBorder="1" applyAlignment="1">
      <alignment horizontal="right"/>
    </xf>
    <xf numFmtId="10" fontId="6" fillId="3" borderId="4" xfId="0" applyNumberFormat="1" applyFont="1" applyFill="1" applyBorder="1" applyAlignment="1">
      <alignment horizontal="center"/>
    </xf>
    <xf numFmtId="0" fontId="6" fillId="0" borderId="4" xfId="0" quotePrefix="1" applyNumberFormat="1" applyFont="1" applyBorder="1" applyAlignment="1">
      <alignment horizontal="center"/>
    </xf>
    <xf numFmtId="10" fontId="6" fillId="0" borderId="4" xfId="0" quotePrefix="1" applyNumberFormat="1" applyFont="1" applyBorder="1" applyAlignment="1">
      <alignment horizontal="center"/>
    </xf>
    <xf numFmtId="10" fontId="6" fillId="0" borderId="4" xfId="0" applyNumberFormat="1" applyFont="1" applyFill="1" applyBorder="1" applyAlignment="1">
      <alignment horizontal="center"/>
    </xf>
    <xf numFmtId="0" fontId="6" fillId="3" borderId="4" xfId="0" quotePrefix="1" applyNumberFormat="1" applyFont="1" applyFill="1" applyBorder="1" applyAlignment="1">
      <alignment horizontal="center"/>
    </xf>
    <xf numFmtId="10" fontId="6" fillId="3" borderId="4" xfId="0" quotePrefix="1" applyNumberFormat="1" applyFont="1" applyFill="1" applyBorder="1" applyAlignment="1">
      <alignment horizontal="center"/>
    </xf>
    <xf numFmtId="164" fontId="6" fillId="0" borderId="4" xfId="0" quotePrefix="1" applyNumberFormat="1" applyFont="1" applyFill="1" applyBorder="1" applyAlignment="1">
      <alignment horizontal="center"/>
    </xf>
    <xf numFmtId="10" fontId="6" fillId="4" borderId="0" xfId="0" quotePrefix="1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5" borderId="0" xfId="0" applyNumberFormat="1" applyFont="1" applyFill="1" applyBorder="1" applyAlignment="1">
      <alignment horizontal="center"/>
    </xf>
    <xf numFmtId="10" fontId="6" fillId="5" borderId="3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right"/>
    </xf>
    <xf numFmtId="164" fontId="6" fillId="5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Border="1"/>
    <xf numFmtId="0" fontId="2" fillId="0" borderId="5" xfId="0" quotePrefix="1" applyNumberFormat="1" applyFont="1" applyBorder="1"/>
    <xf numFmtId="164" fontId="2" fillId="3" borderId="5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center"/>
    </xf>
    <xf numFmtId="0" fontId="2" fillId="0" borderId="5" xfId="0" quotePrefix="1" applyNumberFormat="1" applyFont="1" applyBorder="1" applyAlignment="1">
      <alignment horizontal="center"/>
    </xf>
    <xf numFmtId="10" fontId="2" fillId="0" borderId="5" xfId="0" quotePrefix="1" applyNumberFormat="1" applyFont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2" fillId="3" borderId="5" xfId="0" quotePrefix="1" applyNumberFormat="1" applyFont="1" applyFill="1" applyBorder="1" applyAlignment="1">
      <alignment horizontal="center"/>
    </xf>
    <xf numFmtId="10" fontId="2" fillId="3" borderId="5" xfId="0" quotePrefix="1" applyNumberFormat="1" applyFont="1" applyFill="1" applyBorder="1" applyAlignment="1">
      <alignment horizontal="center"/>
    </xf>
    <xf numFmtId="164" fontId="2" fillId="0" borderId="5" xfId="0" quotePrefix="1" applyNumberFormat="1" applyFont="1" applyBorder="1" applyAlignment="1">
      <alignment horizontal="center"/>
    </xf>
    <xf numFmtId="0" fontId="2" fillId="0" borderId="6" xfId="0" quotePrefix="1" applyNumberFormat="1" applyFont="1" applyBorder="1"/>
    <xf numFmtId="164" fontId="2" fillId="3" borderId="6" xfId="0" applyNumberFormat="1" applyFont="1" applyFill="1" applyBorder="1" applyAlignment="1">
      <alignment horizontal="right"/>
    </xf>
    <xf numFmtId="10" fontId="2" fillId="3" borderId="7" xfId="0" applyNumberFormat="1" applyFont="1" applyFill="1" applyBorder="1" applyAlignment="1">
      <alignment horizontal="center"/>
    </xf>
    <xf numFmtId="0" fontId="2" fillId="0" borderId="6" xfId="0" quotePrefix="1" applyNumberFormat="1" applyFont="1" applyBorder="1" applyAlignment="1">
      <alignment horizontal="center"/>
    </xf>
    <xf numFmtId="10" fontId="2" fillId="0" borderId="7" xfId="0" quotePrefix="1" applyNumberFormat="1" applyFont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0" fontId="2" fillId="3" borderId="6" xfId="0" quotePrefix="1" applyNumberFormat="1" applyFont="1" applyFill="1" applyBorder="1" applyAlignment="1">
      <alignment horizontal="center"/>
    </xf>
    <xf numFmtId="10" fontId="2" fillId="3" borderId="6" xfId="0" quotePrefix="1" applyNumberFormat="1" applyFont="1" applyFill="1" applyBorder="1" applyAlignment="1">
      <alignment horizontal="center"/>
    </xf>
    <xf numFmtId="10" fontId="2" fillId="3" borderId="6" xfId="0" applyNumberFormat="1" applyFont="1" applyFill="1" applyBorder="1" applyAlignment="1">
      <alignment horizontal="center"/>
    </xf>
    <xf numFmtId="164" fontId="2" fillId="0" borderId="6" xfId="0" quotePrefix="1" applyNumberFormat="1" applyFont="1" applyBorder="1" applyAlignment="1">
      <alignment horizontal="center"/>
    </xf>
    <xf numFmtId="10" fontId="2" fillId="0" borderId="6" xfId="0" quotePrefix="1" applyNumberFormat="1" applyFont="1" applyBorder="1" applyAlignment="1">
      <alignment horizontal="center"/>
    </xf>
    <xf numFmtId="0" fontId="2" fillId="6" borderId="0" xfId="0" applyNumberFormat="1" applyFont="1" applyFill="1" applyBorder="1"/>
    <xf numFmtId="0" fontId="2" fillId="6" borderId="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4" xfId="0" applyFont="1" applyFill="1" applyBorder="1"/>
    <xf numFmtId="164" fontId="2" fillId="3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3" fillId="6" borderId="0" xfId="0" applyFont="1" applyFill="1" applyBorder="1"/>
    <xf numFmtId="164" fontId="3" fillId="6" borderId="2" xfId="0" applyNumberFormat="1" applyFont="1" applyFill="1" applyBorder="1" applyAlignment="1">
      <alignment horizontal="right"/>
    </xf>
    <xf numFmtId="164" fontId="3" fillId="6" borderId="0" xfId="0" applyNumberFormat="1" applyFont="1" applyFill="1" applyBorder="1" applyAlignment="1">
      <alignment horizontal="right"/>
    </xf>
    <xf numFmtId="10" fontId="3" fillId="6" borderId="0" xfId="0" applyNumberFormat="1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0" fontId="0" fillId="6" borderId="0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right"/>
    </xf>
    <xf numFmtId="164" fontId="0" fillId="5" borderId="0" xfId="0" applyNumberFormat="1" applyFill="1" applyBorder="1" applyAlignment="1">
      <alignment horizontal="right"/>
    </xf>
    <xf numFmtId="0" fontId="3" fillId="0" borderId="0" xfId="0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right" wrapText="1"/>
    </xf>
    <xf numFmtId="0" fontId="8" fillId="6" borderId="0" xfId="0" applyFont="1" applyFill="1" applyBorder="1" applyAlignment="1">
      <alignment horizontal="right" wrapText="1"/>
    </xf>
    <xf numFmtId="0" fontId="9" fillId="6" borderId="3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INCENTIVE GOALS Rpt 0710" xfId="1" xr:uid="{00000000-0005-0000-0000-000001000000}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8"/>
  <sheetViews>
    <sheetView tabSelected="1" zoomScaleNormal="100" workbookViewId="0">
      <pane xSplit="2" ySplit="2" topLeftCell="C3" activePane="bottomRight" state="frozen"/>
      <selection pane="bottomRight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113" customWidth="1"/>
    <col min="2" max="2" width="24.140625" style="113" bestFit="1" customWidth="1"/>
    <col min="3" max="3" width="12.28515625" style="114" customWidth="1"/>
    <col min="4" max="4" width="12.28515625" style="115" customWidth="1"/>
    <col min="5" max="5" width="12.28515625" style="116" customWidth="1"/>
    <col min="6" max="6" width="12.28515625" style="117" customWidth="1"/>
    <col min="7" max="7" width="12.28515625" style="124" customWidth="1"/>
    <col min="8" max="8" width="12.5703125" style="119" bestFit="1" customWidth="1"/>
    <col min="9" max="9" width="12.28515625" style="119" customWidth="1"/>
    <col min="10" max="10" width="10.7109375" style="117" customWidth="1"/>
    <col min="11" max="11" width="10.7109375" style="124" customWidth="1"/>
    <col min="12" max="12" width="9.5703125" style="119" bestFit="1" customWidth="1"/>
    <col min="13" max="13" width="15.42578125" style="121" bestFit="1" customWidth="1"/>
    <col min="14" max="14" width="12.7109375" style="122" customWidth="1"/>
    <col min="15" max="15" width="13.5703125" style="123" customWidth="1"/>
    <col min="16" max="16" width="9.42578125" style="119" customWidth="1"/>
    <col min="17" max="17" width="9.85546875" style="119" customWidth="1"/>
    <col min="18" max="18" width="13" style="117" customWidth="1"/>
    <col min="19" max="19" width="12.85546875" style="124" customWidth="1"/>
    <col min="20" max="20" width="9.85546875" style="119" bestFit="1" customWidth="1"/>
    <col min="21" max="21" width="9.85546875" style="119" customWidth="1"/>
    <col min="22" max="22" width="9.28515625" style="117" customWidth="1"/>
    <col min="23" max="23" width="10.5703125" style="124" customWidth="1"/>
    <col min="24" max="24" width="9.7109375" style="121" customWidth="1"/>
    <col min="25" max="25" width="17.42578125" style="107" hidden="1" customWidth="1"/>
    <col min="26" max="26" width="9.140625" style="108" hidden="1" customWidth="1"/>
    <col min="27" max="27" width="9.140625" style="109" hidden="1" customWidth="1"/>
    <col min="28" max="28" width="10.7109375" style="110" hidden="1" customWidth="1"/>
    <col min="29" max="29" width="8.85546875" style="108" hidden="1" customWidth="1"/>
    <col min="30" max="30" width="9.140625" style="109" hidden="1" customWidth="1"/>
    <col min="31" max="31" width="9.140625" style="110" hidden="1" customWidth="1"/>
    <col min="32" max="32" width="13.42578125" style="111" hidden="1" customWidth="1"/>
    <col min="33" max="33" width="12.140625" style="112" hidden="1" customWidth="1"/>
    <col min="34" max="34" width="10.5703125" style="110" hidden="1" customWidth="1"/>
    <col min="35" max="35" width="9.140625" style="108" hidden="1" customWidth="1"/>
    <col min="36" max="36" width="11" style="109" hidden="1" customWidth="1"/>
    <col min="37" max="37" width="8.85546875" style="110" hidden="1" customWidth="1"/>
    <col min="38" max="38" width="9.140625" style="88" customWidth="1"/>
    <col min="39" max="16384" width="9.140625" style="88"/>
  </cols>
  <sheetData>
    <row r="1" spans="1:39" s="10" customFormat="1" ht="27.6">
      <c r="A1" s="1" t="s">
        <v>0</v>
      </c>
      <c r="B1" s="2" t="s">
        <v>1</v>
      </c>
      <c r="C1" s="136" t="s">
        <v>2</v>
      </c>
      <c r="D1" s="136"/>
      <c r="E1" s="136"/>
      <c r="F1" s="132" t="s">
        <v>3</v>
      </c>
      <c r="G1" s="132"/>
      <c r="H1" s="132"/>
      <c r="I1" s="132"/>
      <c r="J1" s="131" t="s">
        <v>4</v>
      </c>
      <c r="K1" s="131"/>
      <c r="L1" s="131"/>
      <c r="M1" s="131"/>
      <c r="N1" s="137" t="s">
        <v>5</v>
      </c>
      <c r="O1" s="132"/>
      <c r="P1" s="138"/>
      <c r="Q1" s="132"/>
      <c r="R1" s="131" t="s">
        <v>6</v>
      </c>
      <c r="S1" s="131"/>
      <c r="T1" s="131"/>
      <c r="U1" s="131"/>
      <c r="V1" s="132" t="s">
        <v>7</v>
      </c>
      <c r="W1" s="132"/>
      <c r="X1" s="132"/>
      <c r="Y1" s="3"/>
      <c r="Z1" s="4"/>
      <c r="AA1" s="5"/>
      <c r="AB1" s="6"/>
      <c r="AC1" s="4"/>
      <c r="AD1" s="5"/>
      <c r="AE1" s="6"/>
      <c r="AF1" s="7"/>
      <c r="AG1" s="8"/>
      <c r="AH1" s="6"/>
      <c r="AI1" s="4"/>
      <c r="AJ1" s="5"/>
      <c r="AK1" s="6"/>
      <c r="AL1" s="9"/>
      <c r="AM1" s="9"/>
    </row>
    <row r="2" spans="1:39" s="22" customFormat="1" ht="15.6">
      <c r="A2" s="11" t="s">
        <v>8</v>
      </c>
      <c r="B2" s="127" t="s">
        <v>9</v>
      </c>
      <c r="C2" s="126" t="s">
        <v>10</v>
      </c>
      <c r="D2" s="126" t="s">
        <v>11</v>
      </c>
      <c r="E2" s="12" t="s">
        <v>12</v>
      </c>
      <c r="F2" s="127" t="s">
        <v>13</v>
      </c>
      <c r="G2" s="127" t="s">
        <v>14</v>
      </c>
      <c r="H2" s="130" t="s">
        <v>15</v>
      </c>
      <c r="I2" s="130" t="s">
        <v>11</v>
      </c>
      <c r="J2" s="128" t="s">
        <v>16</v>
      </c>
      <c r="K2" s="128" t="s">
        <v>17</v>
      </c>
      <c r="L2" s="13" t="s">
        <v>18</v>
      </c>
      <c r="M2" s="13" t="s">
        <v>11</v>
      </c>
      <c r="N2" s="129" t="s">
        <v>19</v>
      </c>
      <c r="O2" s="129" t="s">
        <v>20</v>
      </c>
      <c r="P2" s="130" t="s">
        <v>21</v>
      </c>
      <c r="Q2" s="130" t="s">
        <v>11</v>
      </c>
      <c r="R2" s="128" t="s">
        <v>22</v>
      </c>
      <c r="S2" s="128" t="s">
        <v>23</v>
      </c>
      <c r="T2" s="13" t="s">
        <v>24</v>
      </c>
      <c r="U2" s="13" t="s">
        <v>11</v>
      </c>
      <c r="V2" s="14" t="s">
        <v>25</v>
      </c>
      <c r="W2" s="14" t="s">
        <v>26</v>
      </c>
      <c r="X2" s="130" t="s">
        <v>27</v>
      </c>
      <c r="Y2" s="15" t="s">
        <v>28</v>
      </c>
      <c r="Z2" s="16" t="s">
        <v>29</v>
      </c>
      <c r="AA2" s="17" t="s">
        <v>30</v>
      </c>
      <c r="AB2" s="18" t="s">
        <v>31</v>
      </c>
      <c r="AC2" s="16" t="s">
        <v>32</v>
      </c>
      <c r="AD2" s="17" t="s">
        <v>33</v>
      </c>
      <c r="AE2" s="18" t="s">
        <v>34</v>
      </c>
      <c r="AF2" s="19" t="s">
        <v>35</v>
      </c>
      <c r="AG2" s="20" t="s">
        <v>36</v>
      </c>
      <c r="AH2" s="18" t="s">
        <v>37</v>
      </c>
      <c r="AI2" s="16" t="s">
        <v>38</v>
      </c>
      <c r="AJ2" s="17" t="s">
        <v>39</v>
      </c>
      <c r="AK2" s="18" t="s">
        <v>40</v>
      </c>
      <c r="AL2" s="21" t="s">
        <v>41</v>
      </c>
      <c r="AM2" s="21"/>
    </row>
    <row r="3" spans="1:39" s="10" customFormat="1" ht="13.9">
      <c r="A3" s="23" t="s">
        <v>42</v>
      </c>
      <c r="B3" s="23" t="s">
        <v>43</v>
      </c>
      <c r="C3" s="24">
        <v>10083154.289999999</v>
      </c>
      <c r="D3" s="24">
        <v>11026506.609999999</v>
      </c>
      <c r="E3" s="13">
        <v>0.91444685489559596</v>
      </c>
      <c r="F3" s="25">
        <v>4654</v>
      </c>
      <c r="G3" s="25">
        <v>4747</v>
      </c>
      <c r="H3" s="26">
        <v>1.02</v>
      </c>
      <c r="I3" s="130">
        <v>1</v>
      </c>
      <c r="J3" s="27">
        <v>6412</v>
      </c>
      <c r="K3" s="27">
        <v>5292</v>
      </c>
      <c r="L3" s="28">
        <v>0.82530000000000003</v>
      </c>
      <c r="M3" s="13">
        <v>0.86140000000000005</v>
      </c>
      <c r="N3" s="29">
        <v>11195714.41</v>
      </c>
      <c r="O3" s="29">
        <v>7475545.3799999999</v>
      </c>
      <c r="P3" s="26">
        <v>0.66769999999999996</v>
      </c>
      <c r="Q3" s="26">
        <v>0.67410000000000003</v>
      </c>
      <c r="R3" s="27">
        <v>4805</v>
      </c>
      <c r="S3" s="27">
        <v>3246</v>
      </c>
      <c r="T3" s="28">
        <v>0.67549999999999999</v>
      </c>
      <c r="U3" s="28">
        <v>0.68230000000000002</v>
      </c>
      <c r="V3" s="25">
        <v>3454</v>
      </c>
      <c r="W3" s="25">
        <v>2897</v>
      </c>
      <c r="X3" s="26">
        <v>0.8387</v>
      </c>
      <c r="Y3" s="30" t="s">
        <v>43</v>
      </c>
      <c r="Z3" s="4">
        <v>4544</v>
      </c>
      <c r="AA3" s="5">
        <v>4735</v>
      </c>
      <c r="AB3" s="6">
        <v>1.042</v>
      </c>
      <c r="AC3" s="4">
        <v>6226</v>
      </c>
      <c r="AD3" s="5">
        <v>5332</v>
      </c>
      <c r="AE3" s="6">
        <v>0.85640000000000005</v>
      </c>
      <c r="AF3" s="7">
        <v>12289554.99</v>
      </c>
      <c r="AG3" s="8">
        <v>8223165.29</v>
      </c>
      <c r="AH3" s="6">
        <v>0.66910000000000003</v>
      </c>
      <c r="AI3" s="4">
        <v>4914</v>
      </c>
      <c r="AJ3" s="5">
        <v>3353</v>
      </c>
      <c r="AK3" s="6">
        <v>0.68230000000000002</v>
      </c>
      <c r="AL3" s="9" t="str">
        <f>IF(B3=Y3,"OK","Chk")</f>
        <v>OK</v>
      </c>
      <c r="AM3" s="9"/>
    </row>
    <row r="4" spans="1:39" s="10" customFormat="1" ht="13.9">
      <c r="A4" s="23" t="s">
        <v>44</v>
      </c>
      <c r="B4" s="23" t="s">
        <v>45</v>
      </c>
      <c r="C4" s="24">
        <v>1924239.6</v>
      </c>
      <c r="D4" s="24">
        <v>2031196.42</v>
      </c>
      <c r="E4" s="13">
        <v>0.94734294578955602</v>
      </c>
      <c r="F4" s="25">
        <v>932</v>
      </c>
      <c r="G4" s="25">
        <v>1036</v>
      </c>
      <c r="H4" s="26">
        <v>1.1115999999999999</v>
      </c>
      <c r="I4" s="130">
        <v>1</v>
      </c>
      <c r="J4" s="27">
        <v>1332</v>
      </c>
      <c r="K4" s="27">
        <v>1194</v>
      </c>
      <c r="L4" s="28">
        <v>0.89639999999999997</v>
      </c>
      <c r="M4" s="13">
        <v>0.87239999999999995</v>
      </c>
      <c r="N4" s="29">
        <v>2129388.0499999998</v>
      </c>
      <c r="O4" s="29">
        <v>1501956.02</v>
      </c>
      <c r="P4" s="26">
        <v>0.70530000000000004</v>
      </c>
      <c r="Q4" s="26">
        <v>0.69720000000000004</v>
      </c>
      <c r="R4" s="27">
        <v>993</v>
      </c>
      <c r="S4" s="27">
        <v>651</v>
      </c>
      <c r="T4" s="28">
        <v>0.65559999999999996</v>
      </c>
      <c r="U4" s="28">
        <v>0.67069999999999996</v>
      </c>
      <c r="V4" s="25">
        <v>913</v>
      </c>
      <c r="W4" s="25">
        <v>829</v>
      </c>
      <c r="X4" s="26">
        <v>0.90800000000000003</v>
      </c>
      <c r="Y4" s="30" t="s">
        <v>45</v>
      </c>
      <c r="Z4" s="4">
        <v>843</v>
      </c>
      <c r="AA4" s="5">
        <v>985</v>
      </c>
      <c r="AB4" s="6">
        <v>1.1684000000000001</v>
      </c>
      <c r="AC4" s="4">
        <v>1335</v>
      </c>
      <c r="AD4" s="5">
        <v>1158</v>
      </c>
      <c r="AE4" s="6">
        <v>0.86739999999999995</v>
      </c>
      <c r="AF4" s="7">
        <v>2254200.5099999998</v>
      </c>
      <c r="AG4" s="8">
        <v>1571608.91</v>
      </c>
      <c r="AH4" s="6">
        <v>0.69720000000000004</v>
      </c>
      <c r="AI4" s="4">
        <v>999</v>
      </c>
      <c r="AJ4" s="5">
        <v>670</v>
      </c>
      <c r="AK4" s="6">
        <v>0.67069999999999996</v>
      </c>
      <c r="AL4" s="9" t="str">
        <f t="shared" ref="AL4:AL67" si="0">IF(B4=Y4,"OK","Chk")</f>
        <v>OK</v>
      </c>
      <c r="AM4" s="9"/>
    </row>
    <row r="5" spans="1:39" s="10" customFormat="1" ht="13.9">
      <c r="A5" s="23" t="s">
        <v>46</v>
      </c>
      <c r="B5" s="23" t="s">
        <v>47</v>
      </c>
      <c r="C5" s="24">
        <v>515593.49</v>
      </c>
      <c r="D5" s="24">
        <v>603307.30000000005</v>
      </c>
      <c r="E5" s="13">
        <v>0.85461172109139105</v>
      </c>
      <c r="F5" s="25">
        <v>200</v>
      </c>
      <c r="G5" s="25">
        <v>214</v>
      </c>
      <c r="H5" s="26">
        <v>1.07</v>
      </c>
      <c r="I5" s="130">
        <v>1</v>
      </c>
      <c r="J5" s="27">
        <v>388</v>
      </c>
      <c r="K5" s="27">
        <v>344</v>
      </c>
      <c r="L5" s="28">
        <v>0.88660000000000005</v>
      </c>
      <c r="M5" s="13">
        <v>0.90880000000000005</v>
      </c>
      <c r="N5" s="29">
        <v>580154.34</v>
      </c>
      <c r="O5" s="29">
        <v>364633.23</v>
      </c>
      <c r="P5" s="26">
        <v>0.62849999999999995</v>
      </c>
      <c r="Q5" s="26">
        <v>0.64759999999999995</v>
      </c>
      <c r="R5" s="27">
        <v>312</v>
      </c>
      <c r="S5" s="27">
        <v>183</v>
      </c>
      <c r="T5" s="28">
        <v>0.58650000000000002</v>
      </c>
      <c r="U5" s="28">
        <v>0.61770000000000003</v>
      </c>
      <c r="V5" s="25">
        <v>185</v>
      </c>
      <c r="W5" s="25">
        <v>138</v>
      </c>
      <c r="X5" s="26">
        <v>0.74590000000000001</v>
      </c>
      <c r="Y5" s="30" t="s">
        <v>47</v>
      </c>
      <c r="Z5" s="4">
        <v>214</v>
      </c>
      <c r="AA5" s="5">
        <v>221</v>
      </c>
      <c r="AB5" s="6">
        <v>1.0327</v>
      </c>
      <c r="AC5" s="4">
        <v>362</v>
      </c>
      <c r="AD5" s="5">
        <v>329</v>
      </c>
      <c r="AE5" s="6">
        <v>0.90880000000000005</v>
      </c>
      <c r="AF5" s="7">
        <v>710155.81</v>
      </c>
      <c r="AG5" s="8">
        <v>456324.13</v>
      </c>
      <c r="AH5" s="6">
        <v>0.64259999999999995</v>
      </c>
      <c r="AI5" s="4">
        <v>311</v>
      </c>
      <c r="AJ5" s="5">
        <v>189</v>
      </c>
      <c r="AK5" s="6">
        <v>0.60770000000000002</v>
      </c>
      <c r="AL5" s="9" t="str">
        <f t="shared" si="0"/>
        <v>OK</v>
      </c>
      <c r="AM5" s="9"/>
    </row>
    <row r="6" spans="1:39" s="10" customFormat="1" ht="13.9">
      <c r="A6" s="23" t="s">
        <v>48</v>
      </c>
      <c r="B6" s="23" t="s">
        <v>49</v>
      </c>
      <c r="C6" s="24">
        <v>3043597.29</v>
      </c>
      <c r="D6" s="24">
        <v>3458310.69</v>
      </c>
      <c r="E6" s="13">
        <v>0.88008208713023395</v>
      </c>
      <c r="F6" s="25">
        <v>1772</v>
      </c>
      <c r="G6" s="25">
        <v>1744</v>
      </c>
      <c r="H6" s="26">
        <v>0.98419999999999996</v>
      </c>
      <c r="I6" s="130">
        <v>1</v>
      </c>
      <c r="J6" s="27">
        <v>2082</v>
      </c>
      <c r="K6" s="27">
        <v>1874</v>
      </c>
      <c r="L6" s="28">
        <v>0.90010000000000001</v>
      </c>
      <c r="M6" s="13">
        <v>0.91010000000000002</v>
      </c>
      <c r="N6" s="29">
        <v>3193030.38</v>
      </c>
      <c r="O6" s="29">
        <v>2170283.5</v>
      </c>
      <c r="P6" s="26">
        <v>0.67969999999999997</v>
      </c>
      <c r="Q6" s="26">
        <v>0.67900000000000005</v>
      </c>
      <c r="R6" s="27">
        <v>1586</v>
      </c>
      <c r="S6" s="27">
        <v>1155</v>
      </c>
      <c r="T6" s="28">
        <v>0.72819999999999996</v>
      </c>
      <c r="U6" s="28">
        <v>0.72089999999999999</v>
      </c>
      <c r="V6" s="25">
        <v>1363</v>
      </c>
      <c r="W6" s="25">
        <v>1250</v>
      </c>
      <c r="X6" s="26">
        <v>0.91710000000000003</v>
      </c>
      <c r="Y6" s="30" t="s">
        <v>49</v>
      </c>
      <c r="Z6" s="4">
        <v>1805</v>
      </c>
      <c r="AA6" s="5">
        <v>1817</v>
      </c>
      <c r="AB6" s="6">
        <v>1.0065999999999999</v>
      </c>
      <c r="AC6" s="4">
        <v>2080</v>
      </c>
      <c r="AD6" s="5">
        <v>1893</v>
      </c>
      <c r="AE6" s="6">
        <v>0.91010000000000002</v>
      </c>
      <c r="AF6" s="7">
        <v>3626879.56</v>
      </c>
      <c r="AG6" s="8">
        <v>2462520.9500000002</v>
      </c>
      <c r="AH6" s="6">
        <v>0.67900000000000005</v>
      </c>
      <c r="AI6" s="4">
        <v>1666</v>
      </c>
      <c r="AJ6" s="5">
        <v>1201</v>
      </c>
      <c r="AK6" s="6">
        <v>0.72089999999999999</v>
      </c>
      <c r="AL6" s="9" t="str">
        <f t="shared" si="0"/>
        <v>OK</v>
      </c>
      <c r="AM6" s="9"/>
    </row>
    <row r="7" spans="1:39" s="10" customFormat="1" ht="13.9">
      <c r="A7" s="23" t="s">
        <v>44</v>
      </c>
      <c r="B7" s="23" t="s">
        <v>50</v>
      </c>
      <c r="C7" s="24">
        <v>1212527.1100000001</v>
      </c>
      <c r="D7" s="24">
        <v>1370651.72</v>
      </c>
      <c r="E7" s="13">
        <v>0.88463545648197195</v>
      </c>
      <c r="F7" s="25">
        <v>569</v>
      </c>
      <c r="G7" s="25">
        <v>585</v>
      </c>
      <c r="H7" s="26">
        <v>1.0281</v>
      </c>
      <c r="I7" s="130">
        <v>1</v>
      </c>
      <c r="J7" s="27">
        <v>1056</v>
      </c>
      <c r="K7" s="27">
        <v>973</v>
      </c>
      <c r="L7" s="28">
        <v>0.9214</v>
      </c>
      <c r="M7" s="13">
        <v>0.90010000000000001</v>
      </c>
      <c r="N7" s="29">
        <v>1390837.63</v>
      </c>
      <c r="O7" s="29">
        <v>923946.03</v>
      </c>
      <c r="P7" s="26">
        <v>0.6643</v>
      </c>
      <c r="Q7" s="26">
        <v>0.6835</v>
      </c>
      <c r="R7" s="27">
        <v>796</v>
      </c>
      <c r="S7" s="27">
        <v>518</v>
      </c>
      <c r="T7" s="28">
        <v>0.65080000000000005</v>
      </c>
      <c r="U7" s="28">
        <v>0.69650000000000001</v>
      </c>
      <c r="V7" s="25">
        <v>708</v>
      </c>
      <c r="W7" s="25">
        <v>604</v>
      </c>
      <c r="X7" s="26">
        <v>0.85309999999999997</v>
      </c>
      <c r="Y7" s="30" t="s">
        <v>50</v>
      </c>
      <c r="Z7" s="4">
        <v>546</v>
      </c>
      <c r="AA7" s="5">
        <v>568</v>
      </c>
      <c r="AB7" s="6">
        <v>1.0403</v>
      </c>
      <c r="AC7" s="4">
        <v>1021</v>
      </c>
      <c r="AD7" s="5">
        <v>919</v>
      </c>
      <c r="AE7" s="6">
        <v>0.90010000000000001</v>
      </c>
      <c r="AF7" s="7">
        <v>1500596.4</v>
      </c>
      <c r="AG7" s="8">
        <v>1025667.16</v>
      </c>
      <c r="AH7" s="6">
        <v>0.6835</v>
      </c>
      <c r="AI7" s="4">
        <v>781</v>
      </c>
      <c r="AJ7" s="5">
        <v>544</v>
      </c>
      <c r="AK7" s="6">
        <v>0.69650000000000001</v>
      </c>
      <c r="AL7" s="9" t="str">
        <f t="shared" si="0"/>
        <v>OK</v>
      </c>
      <c r="AM7" s="9"/>
    </row>
    <row r="8" spans="1:39" s="10" customFormat="1" ht="13.9">
      <c r="A8" s="23" t="s">
        <v>44</v>
      </c>
      <c r="B8" s="23" t="s">
        <v>51</v>
      </c>
      <c r="C8" s="24">
        <v>492879.09</v>
      </c>
      <c r="D8" s="24">
        <v>562276.17000000004</v>
      </c>
      <c r="E8" s="13">
        <v>0.876578301371015</v>
      </c>
      <c r="F8" s="25">
        <v>193</v>
      </c>
      <c r="G8" s="25">
        <v>196</v>
      </c>
      <c r="H8" s="26">
        <v>1.0155000000000001</v>
      </c>
      <c r="I8" s="130">
        <v>1</v>
      </c>
      <c r="J8" s="27">
        <v>338</v>
      </c>
      <c r="K8" s="27">
        <v>290</v>
      </c>
      <c r="L8" s="28">
        <v>0.85799999999999998</v>
      </c>
      <c r="M8" s="13">
        <v>0.83919999999999995</v>
      </c>
      <c r="N8" s="29">
        <v>605712.71</v>
      </c>
      <c r="O8" s="29">
        <v>353731.77</v>
      </c>
      <c r="P8" s="26">
        <v>0.58399999999999996</v>
      </c>
      <c r="Q8" s="26">
        <v>0.61219999999999997</v>
      </c>
      <c r="R8" s="27">
        <v>258</v>
      </c>
      <c r="S8" s="27">
        <v>150</v>
      </c>
      <c r="T8" s="28">
        <v>0.58140000000000003</v>
      </c>
      <c r="U8" s="28">
        <v>0.63190000000000002</v>
      </c>
      <c r="V8" s="25">
        <v>219</v>
      </c>
      <c r="W8" s="25">
        <v>110</v>
      </c>
      <c r="X8" s="26">
        <v>0.50229999999999997</v>
      </c>
      <c r="Y8" s="30" t="s">
        <v>51</v>
      </c>
      <c r="Z8" s="4">
        <v>201</v>
      </c>
      <c r="AA8" s="5">
        <v>212</v>
      </c>
      <c r="AB8" s="6">
        <v>1.0547</v>
      </c>
      <c r="AC8" s="4">
        <v>368</v>
      </c>
      <c r="AD8" s="5">
        <v>307</v>
      </c>
      <c r="AE8" s="6">
        <v>0.83420000000000005</v>
      </c>
      <c r="AF8" s="7">
        <v>670567.82999999996</v>
      </c>
      <c r="AG8" s="8">
        <v>407168.59</v>
      </c>
      <c r="AH8" s="6">
        <v>0.60719999999999996</v>
      </c>
      <c r="AI8" s="4">
        <v>260</v>
      </c>
      <c r="AJ8" s="5">
        <v>163</v>
      </c>
      <c r="AK8" s="6">
        <v>0.62690000000000001</v>
      </c>
      <c r="AL8" s="9" t="str">
        <f t="shared" si="0"/>
        <v>OK</v>
      </c>
      <c r="AM8" s="9"/>
    </row>
    <row r="9" spans="1:39" s="10" customFormat="1" ht="13.9">
      <c r="A9" s="23" t="s">
        <v>52</v>
      </c>
      <c r="B9" s="23" t="s">
        <v>53</v>
      </c>
      <c r="C9" s="24">
        <v>4048025.72</v>
      </c>
      <c r="D9" s="24">
        <v>4500938.7699999996</v>
      </c>
      <c r="E9" s="13">
        <v>0.89937364777792805</v>
      </c>
      <c r="F9" s="25">
        <v>1985</v>
      </c>
      <c r="G9" s="25">
        <v>1903</v>
      </c>
      <c r="H9" s="26">
        <v>0.9587</v>
      </c>
      <c r="I9" s="130">
        <v>0.96509999999999996</v>
      </c>
      <c r="J9" s="27">
        <v>2664</v>
      </c>
      <c r="K9" s="27">
        <v>2354</v>
      </c>
      <c r="L9" s="28">
        <v>0.88360000000000005</v>
      </c>
      <c r="M9" s="13">
        <v>0.89410000000000001</v>
      </c>
      <c r="N9" s="29">
        <v>4466804.5199999996</v>
      </c>
      <c r="O9" s="29">
        <v>3003684.95</v>
      </c>
      <c r="P9" s="26">
        <v>0.6724</v>
      </c>
      <c r="Q9" s="26">
        <v>0.66790000000000005</v>
      </c>
      <c r="R9" s="27">
        <v>2135</v>
      </c>
      <c r="S9" s="27">
        <v>1408</v>
      </c>
      <c r="T9" s="28">
        <v>0.65949999999999998</v>
      </c>
      <c r="U9" s="28">
        <v>0.65559999999999996</v>
      </c>
      <c r="V9" s="25">
        <v>1538</v>
      </c>
      <c r="W9" s="25">
        <v>1239</v>
      </c>
      <c r="X9" s="26">
        <v>0.80559999999999998</v>
      </c>
      <c r="Y9" s="30" t="s">
        <v>53</v>
      </c>
      <c r="Z9" s="4">
        <v>2128</v>
      </c>
      <c r="AA9" s="5">
        <v>2043</v>
      </c>
      <c r="AB9" s="6">
        <v>0.96009999999999995</v>
      </c>
      <c r="AC9" s="4">
        <v>2775</v>
      </c>
      <c r="AD9" s="5">
        <v>2481</v>
      </c>
      <c r="AE9" s="6">
        <v>0.89410000000000001</v>
      </c>
      <c r="AF9" s="7">
        <v>4910710.29</v>
      </c>
      <c r="AG9" s="8">
        <v>3255081.69</v>
      </c>
      <c r="AH9" s="6">
        <v>0.66290000000000004</v>
      </c>
      <c r="AI9" s="4">
        <v>2341</v>
      </c>
      <c r="AJ9" s="5">
        <v>1523</v>
      </c>
      <c r="AK9" s="6">
        <v>0.65059999999999996</v>
      </c>
      <c r="AL9" s="9" t="str">
        <f t="shared" si="0"/>
        <v>OK</v>
      </c>
      <c r="AM9" s="9"/>
    </row>
    <row r="10" spans="1:39" s="10" customFormat="1" ht="13.9">
      <c r="A10" s="23" t="s">
        <v>52</v>
      </c>
      <c r="B10" s="23" t="s">
        <v>54</v>
      </c>
      <c r="C10" s="24">
        <v>2307079.64</v>
      </c>
      <c r="D10" s="24">
        <v>2616861.88</v>
      </c>
      <c r="E10" s="13">
        <v>0.88162071434966205</v>
      </c>
      <c r="F10" s="25">
        <v>1498</v>
      </c>
      <c r="G10" s="25">
        <v>1452</v>
      </c>
      <c r="H10" s="26">
        <v>0.96930000000000005</v>
      </c>
      <c r="I10" s="130">
        <v>1</v>
      </c>
      <c r="J10" s="27">
        <v>1700</v>
      </c>
      <c r="K10" s="27">
        <v>1571</v>
      </c>
      <c r="L10" s="28">
        <v>0.92410000000000003</v>
      </c>
      <c r="M10" s="13">
        <v>0.9002</v>
      </c>
      <c r="N10" s="29">
        <v>2449719.7200000002</v>
      </c>
      <c r="O10" s="29">
        <v>1745669.58</v>
      </c>
      <c r="P10" s="26">
        <v>0.71260000000000001</v>
      </c>
      <c r="Q10" s="26">
        <v>0.72019999999999995</v>
      </c>
      <c r="R10" s="27">
        <v>1302</v>
      </c>
      <c r="S10" s="27">
        <v>893</v>
      </c>
      <c r="T10" s="28">
        <v>0.68589999999999995</v>
      </c>
      <c r="U10" s="28">
        <v>0.71109999999999995</v>
      </c>
      <c r="V10" s="25">
        <v>1090</v>
      </c>
      <c r="W10" s="25">
        <v>959</v>
      </c>
      <c r="X10" s="26">
        <v>0.87980000000000003</v>
      </c>
      <c r="Y10" s="30" t="s">
        <v>54</v>
      </c>
      <c r="Z10" s="4">
        <v>1515</v>
      </c>
      <c r="AA10" s="5">
        <v>1522</v>
      </c>
      <c r="AB10" s="6">
        <v>1.0045999999999999</v>
      </c>
      <c r="AC10" s="4">
        <v>1793</v>
      </c>
      <c r="AD10" s="5">
        <v>1614</v>
      </c>
      <c r="AE10" s="6">
        <v>0.9002</v>
      </c>
      <c r="AF10" s="7">
        <v>2766605.38</v>
      </c>
      <c r="AG10" s="8">
        <v>1992449.67</v>
      </c>
      <c r="AH10" s="6">
        <v>0.72019999999999995</v>
      </c>
      <c r="AI10" s="4">
        <v>1357</v>
      </c>
      <c r="AJ10" s="5">
        <v>965</v>
      </c>
      <c r="AK10" s="6">
        <v>0.71109999999999995</v>
      </c>
      <c r="AL10" s="9" t="str">
        <f t="shared" si="0"/>
        <v>OK</v>
      </c>
      <c r="AM10" s="9"/>
    </row>
    <row r="11" spans="1:39" s="10" customFormat="1" ht="13.9">
      <c r="A11" s="23" t="s">
        <v>55</v>
      </c>
      <c r="B11" s="23" t="s">
        <v>56</v>
      </c>
      <c r="C11" s="24">
        <v>3283963.78</v>
      </c>
      <c r="D11" s="24">
        <v>3509680.02</v>
      </c>
      <c r="E11" s="13">
        <v>0.93568751603743106</v>
      </c>
      <c r="F11" s="25">
        <v>1693</v>
      </c>
      <c r="G11" s="25">
        <v>1754</v>
      </c>
      <c r="H11" s="26">
        <v>1.036</v>
      </c>
      <c r="I11" s="130">
        <v>1</v>
      </c>
      <c r="J11" s="27">
        <v>2141</v>
      </c>
      <c r="K11" s="27">
        <v>1919</v>
      </c>
      <c r="L11" s="28">
        <v>0.89629999999999999</v>
      </c>
      <c r="M11" s="13">
        <v>0.875</v>
      </c>
      <c r="N11" s="29">
        <v>3602057.17</v>
      </c>
      <c r="O11" s="29">
        <v>2426293.69</v>
      </c>
      <c r="P11" s="26">
        <v>0.67359999999999998</v>
      </c>
      <c r="Q11" s="26">
        <v>0.67469999999999997</v>
      </c>
      <c r="R11" s="27">
        <v>1801</v>
      </c>
      <c r="S11" s="27">
        <v>1283</v>
      </c>
      <c r="T11" s="28">
        <v>0.71240000000000003</v>
      </c>
      <c r="U11" s="28">
        <v>0.72319999999999995</v>
      </c>
      <c r="V11" s="25">
        <v>1488</v>
      </c>
      <c r="W11" s="25">
        <v>1350</v>
      </c>
      <c r="X11" s="26">
        <v>0.9073</v>
      </c>
      <c r="Y11" s="30" t="s">
        <v>56</v>
      </c>
      <c r="Z11" s="4">
        <v>1664</v>
      </c>
      <c r="AA11" s="5">
        <v>1735</v>
      </c>
      <c r="AB11" s="6">
        <v>1.0427</v>
      </c>
      <c r="AC11" s="4">
        <v>2184</v>
      </c>
      <c r="AD11" s="5">
        <v>1911</v>
      </c>
      <c r="AE11" s="6">
        <v>0.875</v>
      </c>
      <c r="AF11" s="7">
        <v>3898504.86</v>
      </c>
      <c r="AG11" s="8">
        <v>2610898.37</v>
      </c>
      <c r="AH11" s="6">
        <v>0.66969999999999996</v>
      </c>
      <c r="AI11" s="4">
        <v>1799</v>
      </c>
      <c r="AJ11" s="5">
        <v>1301</v>
      </c>
      <c r="AK11" s="6">
        <v>0.72319999999999995</v>
      </c>
      <c r="AL11" s="9" t="str">
        <f t="shared" si="0"/>
        <v>OK</v>
      </c>
      <c r="AM11" s="9"/>
    </row>
    <row r="12" spans="1:39" s="10" customFormat="1" ht="15" customHeight="1">
      <c r="A12" s="23" t="s">
        <v>55</v>
      </c>
      <c r="B12" s="23" t="s">
        <v>57</v>
      </c>
      <c r="C12" s="24">
        <v>5937163.5499999998</v>
      </c>
      <c r="D12" s="24">
        <v>6536592.21</v>
      </c>
      <c r="E12" s="13">
        <v>0.90829645773481704</v>
      </c>
      <c r="F12" s="25">
        <v>2364</v>
      </c>
      <c r="G12" s="25">
        <v>2473</v>
      </c>
      <c r="H12" s="26">
        <v>1.0461</v>
      </c>
      <c r="I12" s="130">
        <v>1</v>
      </c>
      <c r="J12" s="27">
        <v>3366</v>
      </c>
      <c r="K12" s="27">
        <v>2842</v>
      </c>
      <c r="L12" s="28">
        <v>0.84430000000000005</v>
      </c>
      <c r="M12" s="13">
        <v>0.87629999999999997</v>
      </c>
      <c r="N12" s="29">
        <v>6595184.9699999997</v>
      </c>
      <c r="O12" s="29">
        <v>4575952.1900000004</v>
      </c>
      <c r="P12" s="26">
        <v>0.69379999999999997</v>
      </c>
      <c r="Q12" s="26">
        <v>0.69430000000000003</v>
      </c>
      <c r="R12" s="27">
        <v>2345</v>
      </c>
      <c r="S12" s="27">
        <v>1669</v>
      </c>
      <c r="T12" s="28">
        <v>0.7117</v>
      </c>
      <c r="U12" s="28">
        <v>0.72509999999999997</v>
      </c>
      <c r="V12" s="25">
        <v>2311</v>
      </c>
      <c r="W12" s="25">
        <v>1984</v>
      </c>
      <c r="X12" s="26">
        <v>0.85850000000000004</v>
      </c>
      <c r="Y12" s="30" t="s">
        <v>57</v>
      </c>
      <c r="Z12" s="4">
        <v>2354</v>
      </c>
      <c r="AA12" s="5">
        <v>2424</v>
      </c>
      <c r="AB12" s="6">
        <v>1.0297000000000001</v>
      </c>
      <c r="AC12" s="4">
        <v>3242</v>
      </c>
      <c r="AD12" s="5">
        <v>2841</v>
      </c>
      <c r="AE12" s="6">
        <v>0.87629999999999997</v>
      </c>
      <c r="AF12" s="7">
        <v>7329900.3099999996</v>
      </c>
      <c r="AG12" s="8">
        <v>5089170</v>
      </c>
      <c r="AH12" s="6">
        <v>0.69430000000000003</v>
      </c>
      <c r="AI12" s="4">
        <v>2310</v>
      </c>
      <c r="AJ12" s="5">
        <v>1675</v>
      </c>
      <c r="AK12" s="6">
        <v>0.72509999999999997</v>
      </c>
      <c r="AL12" s="9" t="str">
        <f t="shared" si="0"/>
        <v>OK</v>
      </c>
      <c r="AM12" s="9"/>
    </row>
    <row r="13" spans="1:39" s="10" customFormat="1" ht="13.9">
      <c r="A13" s="23" t="s">
        <v>58</v>
      </c>
      <c r="B13" s="23" t="s">
        <v>59</v>
      </c>
      <c r="C13" s="24">
        <v>12237551.720000001</v>
      </c>
      <c r="D13" s="24">
        <v>13649089.65</v>
      </c>
      <c r="E13" s="13">
        <v>0.89658373076917997</v>
      </c>
      <c r="F13" s="25">
        <v>4430</v>
      </c>
      <c r="G13" s="25">
        <v>4826</v>
      </c>
      <c r="H13" s="26">
        <v>1.0893999999999999</v>
      </c>
      <c r="I13" s="130">
        <v>1</v>
      </c>
      <c r="J13" s="27">
        <v>6788</v>
      </c>
      <c r="K13" s="27">
        <v>6306</v>
      </c>
      <c r="L13" s="28">
        <v>0.92900000000000005</v>
      </c>
      <c r="M13" s="13">
        <v>0.92159999999999997</v>
      </c>
      <c r="N13" s="29">
        <v>12805955.380000001</v>
      </c>
      <c r="O13" s="29">
        <v>8964920.2599999998</v>
      </c>
      <c r="P13" s="26">
        <v>0.70009999999999994</v>
      </c>
      <c r="Q13" s="26">
        <v>0.69789999999999996</v>
      </c>
      <c r="R13" s="27">
        <v>5726</v>
      </c>
      <c r="S13" s="27">
        <v>4119</v>
      </c>
      <c r="T13" s="28">
        <v>0.71940000000000004</v>
      </c>
      <c r="U13" s="28">
        <v>0.72650000000000003</v>
      </c>
      <c r="V13" s="25">
        <v>4099</v>
      </c>
      <c r="W13" s="25">
        <v>3145</v>
      </c>
      <c r="X13" s="26">
        <v>0.76729999999999998</v>
      </c>
      <c r="Y13" s="30" t="s">
        <v>59</v>
      </c>
      <c r="Z13" s="4">
        <v>4465</v>
      </c>
      <c r="AA13" s="5">
        <v>4883</v>
      </c>
      <c r="AB13" s="6">
        <v>1.0935999999999999</v>
      </c>
      <c r="AC13" s="4">
        <v>6774</v>
      </c>
      <c r="AD13" s="5">
        <v>6243</v>
      </c>
      <c r="AE13" s="6">
        <v>0.92159999999999997</v>
      </c>
      <c r="AF13" s="7">
        <v>14201941.029999999</v>
      </c>
      <c r="AG13" s="8">
        <v>9911828.2599999998</v>
      </c>
      <c r="AH13" s="6">
        <v>0.69789999999999996</v>
      </c>
      <c r="AI13" s="4">
        <v>5959</v>
      </c>
      <c r="AJ13" s="5">
        <v>4329</v>
      </c>
      <c r="AK13" s="6">
        <v>0.72650000000000003</v>
      </c>
      <c r="AL13" s="9" t="str">
        <f t="shared" si="0"/>
        <v>OK</v>
      </c>
      <c r="AM13" s="9"/>
    </row>
    <row r="14" spans="1:39" s="10" customFormat="1" ht="13.9">
      <c r="A14" s="23" t="s">
        <v>44</v>
      </c>
      <c r="B14" s="23" t="s">
        <v>60</v>
      </c>
      <c r="C14" s="24">
        <v>3572666.2</v>
      </c>
      <c r="D14" s="24">
        <v>4101063.66</v>
      </c>
      <c r="E14" s="13">
        <v>0.87115599663722398</v>
      </c>
      <c r="F14" s="25">
        <v>2411</v>
      </c>
      <c r="G14" s="25">
        <v>1980</v>
      </c>
      <c r="H14" s="26">
        <v>0.82120000000000004</v>
      </c>
      <c r="I14" s="130">
        <v>0.9</v>
      </c>
      <c r="J14" s="27">
        <v>4007</v>
      </c>
      <c r="K14" s="27">
        <v>2630</v>
      </c>
      <c r="L14" s="28">
        <v>0.65639999999999998</v>
      </c>
      <c r="M14" s="13">
        <v>0.68369999999999997</v>
      </c>
      <c r="N14" s="29">
        <v>4176007.9</v>
      </c>
      <c r="O14" s="29">
        <v>2508846.17</v>
      </c>
      <c r="P14" s="26">
        <v>0.6008</v>
      </c>
      <c r="Q14" s="26">
        <v>0.61599999999999999</v>
      </c>
      <c r="R14" s="27">
        <v>2404</v>
      </c>
      <c r="S14" s="27">
        <v>1349</v>
      </c>
      <c r="T14" s="28">
        <v>0.56110000000000004</v>
      </c>
      <c r="U14" s="28">
        <v>0.5927</v>
      </c>
      <c r="V14" s="25">
        <v>1607</v>
      </c>
      <c r="W14" s="25">
        <v>1286</v>
      </c>
      <c r="X14" s="26">
        <v>0.80020000000000002</v>
      </c>
      <c r="Y14" s="30" t="s">
        <v>60</v>
      </c>
      <c r="Z14" s="4">
        <v>2415</v>
      </c>
      <c r="AA14" s="5">
        <v>2054</v>
      </c>
      <c r="AB14" s="6">
        <v>0.85050000000000003</v>
      </c>
      <c r="AC14" s="4">
        <v>4044</v>
      </c>
      <c r="AD14" s="5">
        <v>2684</v>
      </c>
      <c r="AE14" s="6">
        <v>0.66369999999999996</v>
      </c>
      <c r="AF14" s="7">
        <v>4751740.4000000004</v>
      </c>
      <c r="AG14" s="8">
        <v>2903451.9</v>
      </c>
      <c r="AH14" s="6">
        <v>0.61099999999999999</v>
      </c>
      <c r="AI14" s="4">
        <v>2418</v>
      </c>
      <c r="AJ14" s="5">
        <v>1409</v>
      </c>
      <c r="AK14" s="6">
        <v>0.5827</v>
      </c>
      <c r="AL14" s="9" t="str">
        <f t="shared" si="0"/>
        <v>OK</v>
      </c>
      <c r="AM14" s="9"/>
    </row>
    <row r="15" spans="1:39" s="10" customFormat="1" ht="13.9">
      <c r="A15" s="23" t="s">
        <v>48</v>
      </c>
      <c r="B15" s="23" t="s">
        <v>61</v>
      </c>
      <c r="C15" s="24">
        <v>10855358.789999999</v>
      </c>
      <c r="D15" s="24">
        <v>11668836.130000001</v>
      </c>
      <c r="E15" s="13">
        <v>0.93028633439211705</v>
      </c>
      <c r="F15" s="25">
        <v>3920</v>
      </c>
      <c r="G15" s="25">
        <v>4424</v>
      </c>
      <c r="H15" s="26">
        <v>1.1286</v>
      </c>
      <c r="I15" s="130">
        <v>1</v>
      </c>
      <c r="J15" s="27">
        <v>5030</v>
      </c>
      <c r="K15" s="27">
        <v>4438</v>
      </c>
      <c r="L15" s="28">
        <v>0.88229999999999997</v>
      </c>
      <c r="M15" s="13">
        <v>0.88400000000000001</v>
      </c>
      <c r="N15" s="29">
        <v>11387919.640000001</v>
      </c>
      <c r="O15" s="29">
        <v>8480503.8300000001</v>
      </c>
      <c r="P15" s="26">
        <v>0.74470000000000003</v>
      </c>
      <c r="Q15" s="26">
        <v>0.753</v>
      </c>
      <c r="R15" s="27">
        <v>4156</v>
      </c>
      <c r="S15" s="27">
        <v>3140</v>
      </c>
      <c r="T15" s="28">
        <v>0.75549999999999995</v>
      </c>
      <c r="U15" s="28">
        <v>0.75139999999999996</v>
      </c>
      <c r="V15" s="25">
        <v>3194</v>
      </c>
      <c r="W15" s="25">
        <v>2716</v>
      </c>
      <c r="X15" s="26">
        <v>0.85029999999999994</v>
      </c>
      <c r="Y15" s="30" t="s">
        <v>61</v>
      </c>
      <c r="Z15" s="4">
        <v>3780</v>
      </c>
      <c r="AA15" s="5">
        <v>4432</v>
      </c>
      <c r="AB15" s="6">
        <v>1.1725000000000001</v>
      </c>
      <c r="AC15" s="4">
        <v>5103</v>
      </c>
      <c r="AD15" s="5">
        <v>4511</v>
      </c>
      <c r="AE15" s="6">
        <v>0.88400000000000001</v>
      </c>
      <c r="AF15" s="7">
        <v>12154450.41</v>
      </c>
      <c r="AG15" s="8">
        <v>9151759.2200000007</v>
      </c>
      <c r="AH15" s="6">
        <v>0.753</v>
      </c>
      <c r="AI15" s="4">
        <v>4195</v>
      </c>
      <c r="AJ15" s="5">
        <v>3152</v>
      </c>
      <c r="AK15" s="6">
        <v>0.75139999999999996</v>
      </c>
      <c r="AL15" s="9" t="str">
        <f t="shared" si="0"/>
        <v>OK</v>
      </c>
      <c r="AM15" s="9"/>
    </row>
    <row r="16" spans="1:39" s="10" customFormat="1" ht="13.9">
      <c r="A16" s="23" t="s">
        <v>44</v>
      </c>
      <c r="B16" s="23" t="s">
        <v>62</v>
      </c>
      <c r="C16" s="24">
        <v>5193604.47</v>
      </c>
      <c r="D16" s="24">
        <v>5628084.9500000002</v>
      </c>
      <c r="E16" s="13">
        <v>0.92280136425446102</v>
      </c>
      <c r="F16" s="25">
        <v>2496</v>
      </c>
      <c r="G16" s="25">
        <v>2573</v>
      </c>
      <c r="H16" s="26">
        <v>1.0307999999999999</v>
      </c>
      <c r="I16" s="130">
        <v>1</v>
      </c>
      <c r="J16" s="27">
        <v>3536</v>
      </c>
      <c r="K16" s="27">
        <v>3169</v>
      </c>
      <c r="L16" s="28">
        <v>0.8962</v>
      </c>
      <c r="M16" s="13">
        <v>0.9042</v>
      </c>
      <c r="N16" s="29">
        <v>5670879.3600000003</v>
      </c>
      <c r="O16" s="29">
        <v>3885206.29</v>
      </c>
      <c r="P16" s="26">
        <v>0.68510000000000004</v>
      </c>
      <c r="Q16" s="26">
        <v>0.67300000000000004</v>
      </c>
      <c r="R16" s="27">
        <v>2741</v>
      </c>
      <c r="S16" s="27">
        <v>1792</v>
      </c>
      <c r="T16" s="28">
        <v>0.65380000000000005</v>
      </c>
      <c r="U16" s="28">
        <v>0.66900000000000004</v>
      </c>
      <c r="V16" s="25">
        <v>2324</v>
      </c>
      <c r="W16" s="25">
        <v>1958</v>
      </c>
      <c r="X16" s="26">
        <v>0.84250000000000003</v>
      </c>
      <c r="Y16" s="30" t="s">
        <v>62</v>
      </c>
      <c r="Z16" s="4">
        <v>2555</v>
      </c>
      <c r="AA16" s="5">
        <v>2643</v>
      </c>
      <c r="AB16" s="6">
        <v>1.0344</v>
      </c>
      <c r="AC16" s="4">
        <v>3601</v>
      </c>
      <c r="AD16" s="5">
        <v>3256</v>
      </c>
      <c r="AE16" s="6">
        <v>0.9042</v>
      </c>
      <c r="AF16" s="7">
        <v>6295251.6200000001</v>
      </c>
      <c r="AG16" s="8">
        <v>4236662.43</v>
      </c>
      <c r="AH16" s="6">
        <v>0.67300000000000004</v>
      </c>
      <c r="AI16" s="4">
        <v>2866</v>
      </c>
      <c r="AJ16" s="5">
        <v>1903</v>
      </c>
      <c r="AK16" s="6">
        <v>0.66400000000000003</v>
      </c>
      <c r="AL16" s="9" t="str">
        <f t="shared" si="0"/>
        <v>OK</v>
      </c>
      <c r="AM16" s="9"/>
    </row>
    <row r="17" spans="1:39" s="10" customFormat="1" ht="13.9">
      <c r="A17" s="23" t="s">
        <v>63</v>
      </c>
      <c r="B17" s="23" t="s">
        <v>64</v>
      </c>
      <c r="C17" s="24">
        <v>925782.26</v>
      </c>
      <c r="D17" s="24">
        <v>1025960.95</v>
      </c>
      <c r="E17" s="13">
        <v>0.90235623490348205</v>
      </c>
      <c r="F17" s="25">
        <v>223</v>
      </c>
      <c r="G17" s="25">
        <v>227</v>
      </c>
      <c r="H17" s="26">
        <v>1.0179</v>
      </c>
      <c r="I17" s="130">
        <v>1</v>
      </c>
      <c r="J17" s="27">
        <v>329</v>
      </c>
      <c r="K17" s="27">
        <v>300</v>
      </c>
      <c r="L17" s="28">
        <v>0.91190000000000004</v>
      </c>
      <c r="M17" s="13">
        <v>0.92349999999999999</v>
      </c>
      <c r="N17" s="29">
        <v>949985.86</v>
      </c>
      <c r="O17" s="29">
        <v>775663.36</v>
      </c>
      <c r="P17" s="26">
        <v>0.8165</v>
      </c>
      <c r="Q17" s="26">
        <v>0.76629999999999998</v>
      </c>
      <c r="R17" s="27">
        <v>269</v>
      </c>
      <c r="S17" s="27">
        <v>194</v>
      </c>
      <c r="T17" s="28">
        <v>0.72119999999999995</v>
      </c>
      <c r="U17" s="28">
        <v>0.77510000000000001</v>
      </c>
      <c r="V17" s="25">
        <v>199</v>
      </c>
      <c r="W17" s="25">
        <v>155</v>
      </c>
      <c r="X17" s="26">
        <v>0.77890000000000004</v>
      </c>
      <c r="Y17" s="30" t="s">
        <v>64</v>
      </c>
      <c r="Z17" s="4">
        <v>217</v>
      </c>
      <c r="AA17" s="5">
        <v>235</v>
      </c>
      <c r="AB17" s="6">
        <v>1.0829</v>
      </c>
      <c r="AC17" s="4">
        <v>327</v>
      </c>
      <c r="AD17" s="5">
        <v>302</v>
      </c>
      <c r="AE17" s="6">
        <v>0.92349999999999999</v>
      </c>
      <c r="AF17" s="7">
        <v>1048597.3799999999</v>
      </c>
      <c r="AG17" s="8">
        <v>803529.2</v>
      </c>
      <c r="AH17" s="6">
        <v>0.76629999999999998</v>
      </c>
      <c r="AI17" s="4">
        <v>289</v>
      </c>
      <c r="AJ17" s="5">
        <v>224</v>
      </c>
      <c r="AK17" s="6">
        <v>0.77510000000000001</v>
      </c>
      <c r="AL17" s="9" t="str">
        <f t="shared" si="0"/>
        <v>OK</v>
      </c>
      <c r="AM17" s="9"/>
    </row>
    <row r="18" spans="1:39" s="10" customFormat="1" ht="13.9">
      <c r="A18" s="23" t="s">
        <v>52</v>
      </c>
      <c r="B18" s="23" t="s">
        <v>65</v>
      </c>
      <c r="C18" s="24">
        <v>4820649.67</v>
      </c>
      <c r="D18" s="24">
        <v>5383641.9900000002</v>
      </c>
      <c r="E18" s="13">
        <v>0.89542537913075404</v>
      </c>
      <c r="F18" s="25">
        <v>1555</v>
      </c>
      <c r="G18" s="25">
        <v>1619</v>
      </c>
      <c r="H18" s="26">
        <v>1.0411999999999999</v>
      </c>
      <c r="I18" s="130">
        <v>1</v>
      </c>
      <c r="J18" s="27">
        <v>2313</v>
      </c>
      <c r="K18" s="27">
        <v>2082</v>
      </c>
      <c r="L18" s="28">
        <v>0.90010000000000001</v>
      </c>
      <c r="M18" s="13">
        <v>0.88149999999999995</v>
      </c>
      <c r="N18" s="29">
        <v>5270823.0599999996</v>
      </c>
      <c r="O18" s="29">
        <v>3776474.14</v>
      </c>
      <c r="P18" s="26">
        <v>0.71650000000000003</v>
      </c>
      <c r="Q18" s="26">
        <v>0.72740000000000005</v>
      </c>
      <c r="R18" s="27">
        <v>1715</v>
      </c>
      <c r="S18" s="27">
        <v>1186</v>
      </c>
      <c r="T18" s="28">
        <v>0.6915</v>
      </c>
      <c r="U18" s="28">
        <v>0.70430000000000004</v>
      </c>
      <c r="V18" s="25">
        <v>1585</v>
      </c>
      <c r="W18" s="25">
        <v>1199</v>
      </c>
      <c r="X18" s="26">
        <v>0.75649999999999995</v>
      </c>
      <c r="Y18" s="30" t="s">
        <v>65</v>
      </c>
      <c r="Z18" s="4">
        <v>1591</v>
      </c>
      <c r="AA18" s="5">
        <v>1668</v>
      </c>
      <c r="AB18" s="6">
        <v>1.0484</v>
      </c>
      <c r="AC18" s="4">
        <v>2396</v>
      </c>
      <c r="AD18" s="5">
        <v>2112</v>
      </c>
      <c r="AE18" s="6">
        <v>0.88149999999999995</v>
      </c>
      <c r="AF18" s="7">
        <v>5826821.4900000002</v>
      </c>
      <c r="AG18" s="8">
        <v>4238396.8600000003</v>
      </c>
      <c r="AH18" s="6">
        <v>0.72740000000000005</v>
      </c>
      <c r="AI18" s="4">
        <v>1755</v>
      </c>
      <c r="AJ18" s="5">
        <v>1236</v>
      </c>
      <c r="AK18" s="6">
        <v>0.70430000000000004</v>
      </c>
      <c r="AL18" s="9" t="str">
        <f t="shared" si="0"/>
        <v>OK</v>
      </c>
      <c r="AM18" s="9"/>
    </row>
    <row r="19" spans="1:39" s="10" customFormat="1" ht="13.9">
      <c r="A19" s="23" t="s">
        <v>46</v>
      </c>
      <c r="B19" s="23" t="s">
        <v>66</v>
      </c>
      <c r="C19" s="24">
        <v>1429881.53</v>
      </c>
      <c r="D19" s="24">
        <v>1578868.05</v>
      </c>
      <c r="E19" s="13">
        <v>0.90563713034791005</v>
      </c>
      <c r="F19" s="25">
        <v>835</v>
      </c>
      <c r="G19" s="25">
        <v>850</v>
      </c>
      <c r="H19" s="26">
        <v>1.018</v>
      </c>
      <c r="I19" s="130">
        <v>1</v>
      </c>
      <c r="J19" s="27">
        <v>1116</v>
      </c>
      <c r="K19" s="27">
        <v>1012</v>
      </c>
      <c r="L19" s="28">
        <v>0.90680000000000005</v>
      </c>
      <c r="M19" s="13">
        <v>0.89690000000000003</v>
      </c>
      <c r="N19" s="29">
        <v>1451679.15</v>
      </c>
      <c r="O19" s="29">
        <v>993619.42</v>
      </c>
      <c r="P19" s="26">
        <v>0.6845</v>
      </c>
      <c r="Q19" s="26">
        <v>0.69020000000000004</v>
      </c>
      <c r="R19" s="27">
        <v>853</v>
      </c>
      <c r="S19" s="27">
        <v>541</v>
      </c>
      <c r="T19" s="28">
        <v>0.63419999999999999</v>
      </c>
      <c r="U19" s="28">
        <v>0.66200000000000003</v>
      </c>
      <c r="V19" s="25">
        <v>625</v>
      </c>
      <c r="W19" s="25">
        <v>534</v>
      </c>
      <c r="X19" s="26">
        <v>0.85440000000000005</v>
      </c>
      <c r="Y19" s="30" t="s">
        <v>66</v>
      </c>
      <c r="Z19" s="4">
        <v>852</v>
      </c>
      <c r="AA19" s="5">
        <v>866</v>
      </c>
      <c r="AB19" s="6">
        <v>1.0164</v>
      </c>
      <c r="AC19" s="4">
        <v>1164</v>
      </c>
      <c r="AD19" s="5">
        <v>1044</v>
      </c>
      <c r="AE19" s="6">
        <v>0.89690000000000003</v>
      </c>
      <c r="AF19" s="7">
        <v>1625653.77</v>
      </c>
      <c r="AG19" s="8">
        <v>1122041.1200000001</v>
      </c>
      <c r="AH19" s="6">
        <v>0.69020000000000004</v>
      </c>
      <c r="AI19" s="4">
        <v>892</v>
      </c>
      <c r="AJ19" s="5">
        <v>586</v>
      </c>
      <c r="AK19" s="6">
        <v>0.65700000000000003</v>
      </c>
      <c r="AL19" s="9" t="str">
        <f t="shared" si="0"/>
        <v>OK</v>
      </c>
      <c r="AM19" s="9"/>
    </row>
    <row r="20" spans="1:39" s="10" customFormat="1" ht="13.9">
      <c r="A20" s="23" t="s">
        <v>44</v>
      </c>
      <c r="B20" s="23" t="s">
        <v>67</v>
      </c>
      <c r="C20" s="24">
        <v>10346242.210000001</v>
      </c>
      <c r="D20" s="24">
        <v>11595347.470000001</v>
      </c>
      <c r="E20" s="13">
        <v>0.89227530583005499</v>
      </c>
      <c r="F20" s="25">
        <v>4467</v>
      </c>
      <c r="G20" s="25">
        <v>4621</v>
      </c>
      <c r="H20" s="26">
        <v>1.0345</v>
      </c>
      <c r="I20" s="130">
        <v>1</v>
      </c>
      <c r="J20" s="27">
        <v>6579</v>
      </c>
      <c r="K20" s="27">
        <v>5805</v>
      </c>
      <c r="L20" s="28">
        <v>0.88239999999999996</v>
      </c>
      <c r="M20" s="13">
        <v>0.88980000000000004</v>
      </c>
      <c r="N20" s="29">
        <v>11306054.970000001</v>
      </c>
      <c r="O20" s="29">
        <v>7863703.6799999997</v>
      </c>
      <c r="P20" s="26">
        <v>0.69550000000000001</v>
      </c>
      <c r="Q20" s="26">
        <v>0.70120000000000005</v>
      </c>
      <c r="R20" s="27">
        <v>5284</v>
      </c>
      <c r="S20" s="27">
        <v>3643</v>
      </c>
      <c r="T20" s="28">
        <v>0.68940000000000001</v>
      </c>
      <c r="U20" s="28">
        <v>0.69810000000000005</v>
      </c>
      <c r="V20" s="25">
        <v>4178</v>
      </c>
      <c r="W20" s="25">
        <v>3497</v>
      </c>
      <c r="X20" s="26">
        <v>0.83699999999999997</v>
      </c>
      <c r="Y20" s="30" t="s">
        <v>67</v>
      </c>
      <c r="Z20" s="4">
        <v>4665</v>
      </c>
      <c r="AA20" s="5">
        <v>4766</v>
      </c>
      <c r="AB20" s="6">
        <v>1.0217000000000001</v>
      </c>
      <c r="AC20" s="4">
        <v>6522</v>
      </c>
      <c r="AD20" s="5">
        <v>5803</v>
      </c>
      <c r="AE20" s="6">
        <v>0.88980000000000004</v>
      </c>
      <c r="AF20" s="7">
        <v>12491546.91</v>
      </c>
      <c r="AG20" s="8">
        <v>8759665.6999999993</v>
      </c>
      <c r="AH20" s="6">
        <v>0.70120000000000005</v>
      </c>
      <c r="AI20" s="4">
        <v>5405</v>
      </c>
      <c r="AJ20" s="5">
        <v>3773</v>
      </c>
      <c r="AK20" s="6">
        <v>0.69810000000000005</v>
      </c>
      <c r="AL20" s="9" t="str">
        <f t="shared" si="0"/>
        <v>OK</v>
      </c>
      <c r="AM20" s="9"/>
    </row>
    <row r="21" spans="1:39" s="10" customFormat="1" ht="13.9">
      <c r="A21" s="23" t="s">
        <v>42</v>
      </c>
      <c r="B21" s="23" t="s">
        <v>68</v>
      </c>
      <c r="C21" s="24">
        <v>2356756.16</v>
      </c>
      <c r="D21" s="24">
        <v>2608320.41</v>
      </c>
      <c r="E21" s="13">
        <v>0.90355316431388899</v>
      </c>
      <c r="F21" s="25">
        <v>1131</v>
      </c>
      <c r="G21" s="25">
        <v>1143</v>
      </c>
      <c r="H21" s="26">
        <v>1.0105999999999999</v>
      </c>
      <c r="I21" s="130">
        <v>1</v>
      </c>
      <c r="J21" s="27">
        <v>1579</v>
      </c>
      <c r="K21" s="27">
        <v>1348</v>
      </c>
      <c r="L21" s="28">
        <v>0.85370000000000001</v>
      </c>
      <c r="M21" s="13">
        <v>0.87050000000000005</v>
      </c>
      <c r="N21" s="29">
        <v>2563715</v>
      </c>
      <c r="O21" s="29">
        <v>1813364.62</v>
      </c>
      <c r="P21" s="26">
        <v>0.70730000000000004</v>
      </c>
      <c r="Q21" s="26">
        <v>0.70069999999999999</v>
      </c>
      <c r="R21" s="27">
        <v>1199</v>
      </c>
      <c r="S21" s="27">
        <v>805</v>
      </c>
      <c r="T21" s="28">
        <v>0.6714</v>
      </c>
      <c r="U21" s="28">
        <v>0.6835</v>
      </c>
      <c r="V21" s="25">
        <v>965</v>
      </c>
      <c r="W21" s="25">
        <v>741</v>
      </c>
      <c r="X21" s="26">
        <v>0.76790000000000003</v>
      </c>
      <c r="Y21" s="30" t="s">
        <v>68</v>
      </c>
      <c r="Z21" s="4">
        <v>1125</v>
      </c>
      <c r="AA21" s="5">
        <v>1161</v>
      </c>
      <c r="AB21" s="6">
        <v>1.032</v>
      </c>
      <c r="AC21" s="4">
        <v>1591</v>
      </c>
      <c r="AD21" s="5">
        <v>1385</v>
      </c>
      <c r="AE21" s="6">
        <v>0.87050000000000005</v>
      </c>
      <c r="AF21" s="7">
        <v>2860960.42</v>
      </c>
      <c r="AG21" s="8">
        <v>2004769.42</v>
      </c>
      <c r="AH21" s="6">
        <v>0.70069999999999999</v>
      </c>
      <c r="AI21" s="4">
        <v>1251</v>
      </c>
      <c r="AJ21" s="5">
        <v>855</v>
      </c>
      <c r="AK21" s="6">
        <v>0.6835</v>
      </c>
      <c r="AL21" s="9" t="str">
        <f t="shared" si="0"/>
        <v>OK</v>
      </c>
      <c r="AM21" s="9"/>
    </row>
    <row r="22" spans="1:39" s="10" customFormat="1" ht="13.9">
      <c r="A22" s="23" t="s">
        <v>58</v>
      </c>
      <c r="B22" s="23" t="s">
        <v>69</v>
      </c>
      <c r="C22" s="24">
        <v>1199835.8700000001</v>
      </c>
      <c r="D22" s="24">
        <v>1461210.11</v>
      </c>
      <c r="E22" s="13">
        <v>0.82112480730098403</v>
      </c>
      <c r="F22" s="25">
        <v>479</v>
      </c>
      <c r="G22" s="25">
        <v>479</v>
      </c>
      <c r="H22" s="26">
        <v>1</v>
      </c>
      <c r="I22" s="130">
        <v>1</v>
      </c>
      <c r="J22" s="27">
        <v>787</v>
      </c>
      <c r="K22" s="27">
        <v>682</v>
      </c>
      <c r="L22" s="28">
        <v>0.86660000000000004</v>
      </c>
      <c r="M22" s="13">
        <v>0.8377</v>
      </c>
      <c r="N22" s="29">
        <v>1345985.25</v>
      </c>
      <c r="O22" s="29">
        <v>894646.16</v>
      </c>
      <c r="P22" s="26">
        <v>0.66469999999999996</v>
      </c>
      <c r="Q22" s="26">
        <v>0.67559999999999998</v>
      </c>
      <c r="R22" s="27">
        <v>615</v>
      </c>
      <c r="S22" s="27">
        <v>424</v>
      </c>
      <c r="T22" s="28">
        <v>0.68940000000000001</v>
      </c>
      <c r="U22" s="28">
        <v>0.64880000000000004</v>
      </c>
      <c r="V22" s="25">
        <v>531</v>
      </c>
      <c r="W22" s="25">
        <v>434</v>
      </c>
      <c r="X22" s="26">
        <v>0.81730000000000003</v>
      </c>
      <c r="Y22" s="30" t="s">
        <v>69</v>
      </c>
      <c r="Z22" s="4">
        <v>471</v>
      </c>
      <c r="AA22" s="5">
        <v>536</v>
      </c>
      <c r="AB22" s="6">
        <v>1.1379999999999999</v>
      </c>
      <c r="AC22" s="4">
        <v>843</v>
      </c>
      <c r="AD22" s="5">
        <v>702</v>
      </c>
      <c r="AE22" s="6">
        <v>0.8327</v>
      </c>
      <c r="AF22" s="7">
        <v>1588239.62</v>
      </c>
      <c r="AG22" s="8">
        <v>1073084.8600000001</v>
      </c>
      <c r="AH22" s="6">
        <v>0.67559999999999998</v>
      </c>
      <c r="AI22" s="4">
        <v>671</v>
      </c>
      <c r="AJ22" s="5">
        <v>432</v>
      </c>
      <c r="AK22" s="6">
        <v>0.64380000000000004</v>
      </c>
      <c r="AL22" s="9" t="str">
        <f t="shared" si="0"/>
        <v>OK</v>
      </c>
      <c r="AM22" s="9"/>
    </row>
    <row r="23" spans="1:39" s="10" customFormat="1" ht="13.9">
      <c r="A23" s="23" t="s">
        <v>63</v>
      </c>
      <c r="B23" s="23" t="s">
        <v>70</v>
      </c>
      <c r="C23" s="24">
        <v>1752411.79</v>
      </c>
      <c r="D23" s="24">
        <v>1914946.07</v>
      </c>
      <c r="E23" s="13">
        <v>0.91512331206277797</v>
      </c>
      <c r="F23" s="25">
        <v>899</v>
      </c>
      <c r="G23" s="25">
        <v>903</v>
      </c>
      <c r="H23" s="26">
        <v>1.0044</v>
      </c>
      <c r="I23" s="130">
        <v>1</v>
      </c>
      <c r="J23" s="27">
        <v>1174</v>
      </c>
      <c r="K23" s="27">
        <v>1124</v>
      </c>
      <c r="L23" s="28">
        <v>0.95740000000000003</v>
      </c>
      <c r="M23" s="13">
        <v>0.95150000000000001</v>
      </c>
      <c r="N23" s="29">
        <v>1875005.95</v>
      </c>
      <c r="O23" s="29">
        <v>1232600.6000000001</v>
      </c>
      <c r="P23" s="26">
        <v>0.65739999999999998</v>
      </c>
      <c r="Q23" s="26">
        <v>0.65590000000000004</v>
      </c>
      <c r="R23" s="27">
        <v>1021</v>
      </c>
      <c r="S23" s="27">
        <v>692</v>
      </c>
      <c r="T23" s="28">
        <v>0.67779999999999996</v>
      </c>
      <c r="U23" s="28">
        <v>0.72019999999999995</v>
      </c>
      <c r="V23" s="25">
        <v>763</v>
      </c>
      <c r="W23" s="25">
        <v>623</v>
      </c>
      <c r="X23" s="26">
        <v>0.8165</v>
      </c>
      <c r="Y23" s="30" t="s">
        <v>70</v>
      </c>
      <c r="Z23" s="4">
        <v>894</v>
      </c>
      <c r="AA23" s="5">
        <v>917</v>
      </c>
      <c r="AB23" s="6">
        <v>1.0257000000000001</v>
      </c>
      <c r="AC23" s="4">
        <v>1216</v>
      </c>
      <c r="AD23" s="5">
        <v>1157</v>
      </c>
      <c r="AE23" s="6">
        <v>0.95150000000000001</v>
      </c>
      <c r="AF23" s="7">
        <v>2056422.35</v>
      </c>
      <c r="AG23" s="8">
        <v>1338526.1299999999</v>
      </c>
      <c r="AH23" s="6">
        <v>0.65090000000000003</v>
      </c>
      <c r="AI23" s="4">
        <v>1065</v>
      </c>
      <c r="AJ23" s="5">
        <v>767</v>
      </c>
      <c r="AK23" s="6">
        <v>0.72019999999999995</v>
      </c>
      <c r="AL23" s="9" t="str">
        <f t="shared" si="0"/>
        <v>OK</v>
      </c>
      <c r="AM23" s="9"/>
    </row>
    <row r="24" spans="1:39" s="10" customFormat="1" ht="13.9">
      <c r="A24" s="23" t="s">
        <v>58</v>
      </c>
      <c r="B24" s="23" t="s">
        <v>71</v>
      </c>
      <c r="C24" s="24">
        <v>491288.17</v>
      </c>
      <c r="D24" s="24">
        <v>520821.47</v>
      </c>
      <c r="E24" s="13">
        <v>0.94329477239100801</v>
      </c>
      <c r="F24" s="25">
        <v>189</v>
      </c>
      <c r="G24" s="25">
        <v>204</v>
      </c>
      <c r="H24" s="26">
        <v>1.0793999999999999</v>
      </c>
      <c r="I24" s="130">
        <v>1</v>
      </c>
      <c r="J24" s="27">
        <v>312</v>
      </c>
      <c r="K24" s="27">
        <v>267</v>
      </c>
      <c r="L24" s="28">
        <v>0.85580000000000001</v>
      </c>
      <c r="M24" s="13">
        <v>0.86029999999999995</v>
      </c>
      <c r="N24" s="29">
        <v>512682.98</v>
      </c>
      <c r="O24" s="29">
        <v>323911.26</v>
      </c>
      <c r="P24" s="26">
        <v>0.63180000000000003</v>
      </c>
      <c r="Q24" s="26">
        <v>0.67800000000000005</v>
      </c>
      <c r="R24" s="27">
        <v>250</v>
      </c>
      <c r="S24" s="27">
        <v>169</v>
      </c>
      <c r="T24" s="28">
        <v>0.67600000000000005</v>
      </c>
      <c r="U24" s="28">
        <v>0.67030000000000001</v>
      </c>
      <c r="V24" s="25">
        <v>199</v>
      </c>
      <c r="W24" s="25">
        <v>148</v>
      </c>
      <c r="X24" s="26">
        <v>0.74370000000000003</v>
      </c>
      <c r="Y24" s="30" t="s">
        <v>71</v>
      </c>
      <c r="Z24" s="4">
        <v>188</v>
      </c>
      <c r="AA24" s="5">
        <v>216</v>
      </c>
      <c r="AB24" s="6">
        <v>1.1489</v>
      </c>
      <c r="AC24" s="4">
        <v>311</v>
      </c>
      <c r="AD24" s="5">
        <v>266</v>
      </c>
      <c r="AE24" s="6">
        <v>0.85529999999999995</v>
      </c>
      <c r="AF24" s="7">
        <v>550598.14</v>
      </c>
      <c r="AG24" s="8">
        <v>373326.84</v>
      </c>
      <c r="AH24" s="6">
        <v>0.67800000000000005</v>
      </c>
      <c r="AI24" s="4">
        <v>248</v>
      </c>
      <c r="AJ24" s="5">
        <v>165</v>
      </c>
      <c r="AK24" s="6">
        <v>0.6653</v>
      </c>
      <c r="AL24" s="9" t="str">
        <f t="shared" si="0"/>
        <v>OK</v>
      </c>
      <c r="AM24" s="9"/>
    </row>
    <row r="25" spans="1:39" s="10" customFormat="1" ht="13.9">
      <c r="A25" s="23" t="s">
        <v>44</v>
      </c>
      <c r="B25" s="23" t="s">
        <v>72</v>
      </c>
      <c r="C25" s="24">
        <v>8703846.6199999992</v>
      </c>
      <c r="D25" s="24">
        <v>9780292.0199999996</v>
      </c>
      <c r="E25" s="13">
        <v>0.88993729453080295</v>
      </c>
      <c r="F25" s="25">
        <v>5332</v>
      </c>
      <c r="G25" s="25">
        <v>5178</v>
      </c>
      <c r="H25" s="26">
        <v>0.97109999999999996</v>
      </c>
      <c r="I25" s="130">
        <v>0.9587</v>
      </c>
      <c r="J25" s="27">
        <v>7541</v>
      </c>
      <c r="K25" s="27">
        <v>6464</v>
      </c>
      <c r="L25" s="28">
        <v>0.85719999999999996</v>
      </c>
      <c r="M25" s="13">
        <v>0.87709999999999999</v>
      </c>
      <c r="N25" s="29">
        <v>9874224.4700000007</v>
      </c>
      <c r="O25" s="29">
        <v>6262768.54</v>
      </c>
      <c r="P25" s="26">
        <v>0.63429999999999997</v>
      </c>
      <c r="Q25" s="26">
        <v>0.64600000000000002</v>
      </c>
      <c r="R25" s="27">
        <v>5555</v>
      </c>
      <c r="S25" s="27">
        <v>3522</v>
      </c>
      <c r="T25" s="28">
        <v>0.63400000000000001</v>
      </c>
      <c r="U25" s="28">
        <v>0.65100000000000002</v>
      </c>
      <c r="V25" s="25">
        <v>4484</v>
      </c>
      <c r="W25" s="25">
        <v>3829</v>
      </c>
      <c r="X25" s="26">
        <v>0.85389999999999999</v>
      </c>
      <c r="Y25" s="30" t="s">
        <v>72</v>
      </c>
      <c r="Z25" s="4">
        <v>5457</v>
      </c>
      <c r="AA25" s="5">
        <v>5177</v>
      </c>
      <c r="AB25" s="6">
        <v>0.94869999999999999</v>
      </c>
      <c r="AC25" s="4">
        <v>7434</v>
      </c>
      <c r="AD25" s="5">
        <v>6520</v>
      </c>
      <c r="AE25" s="6">
        <v>0.87709999999999999</v>
      </c>
      <c r="AF25" s="7">
        <v>11092082.76</v>
      </c>
      <c r="AG25" s="8">
        <v>7110177.9900000002</v>
      </c>
      <c r="AH25" s="6">
        <v>0.64100000000000001</v>
      </c>
      <c r="AI25" s="4">
        <v>5755</v>
      </c>
      <c r="AJ25" s="5">
        <v>3718</v>
      </c>
      <c r="AK25" s="6">
        <v>0.64600000000000002</v>
      </c>
      <c r="AL25" s="9" t="str">
        <f t="shared" si="0"/>
        <v>OK</v>
      </c>
      <c r="AM25" s="9"/>
    </row>
    <row r="26" spans="1:39" s="10" customFormat="1" ht="13.9">
      <c r="A26" s="23" t="s">
        <v>42</v>
      </c>
      <c r="B26" s="23" t="s">
        <v>73</v>
      </c>
      <c r="C26" s="24">
        <v>4839915.95</v>
      </c>
      <c r="D26" s="24">
        <v>5304330.2699999996</v>
      </c>
      <c r="E26" s="13">
        <v>0.91244619087415901</v>
      </c>
      <c r="F26" s="25">
        <v>3019</v>
      </c>
      <c r="G26" s="25">
        <v>3067</v>
      </c>
      <c r="H26" s="26">
        <v>1.0159</v>
      </c>
      <c r="I26" s="130">
        <v>1</v>
      </c>
      <c r="J26" s="27">
        <v>4021</v>
      </c>
      <c r="K26" s="27">
        <v>3605</v>
      </c>
      <c r="L26" s="28">
        <v>0.89649999999999996</v>
      </c>
      <c r="M26" s="13">
        <v>0.90539999999999998</v>
      </c>
      <c r="N26" s="29">
        <v>5294787.32</v>
      </c>
      <c r="O26" s="29">
        <v>3465199.51</v>
      </c>
      <c r="P26" s="26">
        <v>0.65449999999999997</v>
      </c>
      <c r="Q26" s="26">
        <v>0.65210000000000001</v>
      </c>
      <c r="R26" s="27">
        <v>3040</v>
      </c>
      <c r="S26" s="27">
        <v>1886</v>
      </c>
      <c r="T26" s="28">
        <v>0.62039999999999995</v>
      </c>
      <c r="U26" s="28">
        <v>0.63680000000000003</v>
      </c>
      <c r="V26" s="25">
        <v>2562</v>
      </c>
      <c r="W26" s="25">
        <v>2238</v>
      </c>
      <c r="X26" s="26">
        <v>0.87350000000000005</v>
      </c>
      <c r="Y26" s="30" t="s">
        <v>73</v>
      </c>
      <c r="Z26" s="4">
        <v>3050</v>
      </c>
      <c r="AA26" s="5">
        <v>3087</v>
      </c>
      <c r="AB26" s="6">
        <v>1.0121</v>
      </c>
      <c r="AC26" s="4">
        <v>3964</v>
      </c>
      <c r="AD26" s="5">
        <v>3589</v>
      </c>
      <c r="AE26" s="6">
        <v>0.90539999999999998</v>
      </c>
      <c r="AF26" s="7">
        <v>5878750.6299999999</v>
      </c>
      <c r="AG26" s="8">
        <v>3804173.37</v>
      </c>
      <c r="AH26" s="6">
        <v>0.64710000000000001</v>
      </c>
      <c r="AI26" s="4">
        <v>3121</v>
      </c>
      <c r="AJ26" s="5">
        <v>1972</v>
      </c>
      <c r="AK26" s="6">
        <v>0.63180000000000003</v>
      </c>
      <c r="AL26" s="9" t="str">
        <f t="shared" si="0"/>
        <v>OK</v>
      </c>
      <c r="AM26" s="9"/>
    </row>
    <row r="27" spans="1:39" s="10" customFormat="1" ht="13.9">
      <c r="A27" s="23" t="s">
        <v>52</v>
      </c>
      <c r="B27" s="23" t="s">
        <v>74</v>
      </c>
      <c r="C27" s="24">
        <v>9298337.0999999996</v>
      </c>
      <c r="D27" s="24">
        <v>10393593.32</v>
      </c>
      <c r="E27" s="13">
        <v>0.89462198622949396</v>
      </c>
      <c r="F27" s="25">
        <v>3456</v>
      </c>
      <c r="G27" s="25">
        <v>3496</v>
      </c>
      <c r="H27" s="26">
        <v>1.0116000000000001</v>
      </c>
      <c r="I27" s="130">
        <v>1</v>
      </c>
      <c r="J27" s="27">
        <v>4897</v>
      </c>
      <c r="K27" s="27">
        <v>4169</v>
      </c>
      <c r="L27" s="28">
        <v>0.85129999999999995</v>
      </c>
      <c r="M27" s="13">
        <v>0.878</v>
      </c>
      <c r="N27" s="29">
        <v>9718745.8000000007</v>
      </c>
      <c r="O27" s="29">
        <v>6993425.4100000001</v>
      </c>
      <c r="P27" s="26">
        <v>0.71960000000000002</v>
      </c>
      <c r="Q27" s="26">
        <v>0.72260000000000002</v>
      </c>
      <c r="R27" s="27">
        <v>3604</v>
      </c>
      <c r="S27" s="27">
        <v>2460</v>
      </c>
      <c r="T27" s="28">
        <v>0.68259999999999998</v>
      </c>
      <c r="U27" s="28">
        <v>0.69520000000000004</v>
      </c>
      <c r="V27" s="25">
        <v>2930</v>
      </c>
      <c r="W27" s="25">
        <v>2360</v>
      </c>
      <c r="X27" s="26">
        <v>0.80549999999999999</v>
      </c>
      <c r="Y27" s="30" t="s">
        <v>74</v>
      </c>
      <c r="Z27" s="4">
        <v>3484</v>
      </c>
      <c r="AA27" s="5">
        <v>3587</v>
      </c>
      <c r="AB27" s="6">
        <v>1.0296000000000001</v>
      </c>
      <c r="AC27" s="4">
        <v>4892</v>
      </c>
      <c r="AD27" s="5">
        <v>4295</v>
      </c>
      <c r="AE27" s="6">
        <v>0.878</v>
      </c>
      <c r="AF27" s="7">
        <v>10882930.220000001</v>
      </c>
      <c r="AG27" s="8">
        <v>7864338.5800000001</v>
      </c>
      <c r="AH27" s="6">
        <v>0.72260000000000002</v>
      </c>
      <c r="AI27" s="4">
        <v>3757</v>
      </c>
      <c r="AJ27" s="5">
        <v>2612</v>
      </c>
      <c r="AK27" s="6">
        <v>0.69520000000000004</v>
      </c>
      <c r="AL27" s="9" t="str">
        <f t="shared" si="0"/>
        <v>OK</v>
      </c>
      <c r="AM27" s="9"/>
    </row>
    <row r="28" spans="1:39" s="10" customFormat="1" ht="13.9">
      <c r="A28" s="23" t="s">
        <v>42</v>
      </c>
      <c r="B28" s="23" t="s">
        <v>75</v>
      </c>
      <c r="C28" s="24">
        <v>36825043.799999997</v>
      </c>
      <c r="D28" s="24">
        <v>40735599.859999999</v>
      </c>
      <c r="E28" s="13">
        <v>0.90400151038797105</v>
      </c>
      <c r="F28" s="25">
        <v>14134</v>
      </c>
      <c r="G28" s="25">
        <v>14123</v>
      </c>
      <c r="H28" s="26">
        <v>0.99919999999999998</v>
      </c>
      <c r="I28" s="130">
        <v>1</v>
      </c>
      <c r="J28" s="27">
        <v>19741</v>
      </c>
      <c r="K28" s="27">
        <v>16488</v>
      </c>
      <c r="L28" s="28">
        <v>0.83520000000000005</v>
      </c>
      <c r="M28" s="13">
        <v>0.83109999999999995</v>
      </c>
      <c r="N28" s="29">
        <v>42718054.68</v>
      </c>
      <c r="O28" s="29">
        <v>28868143.73</v>
      </c>
      <c r="P28" s="26">
        <v>0.67579999999999996</v>
      </c>
      <c r="Q28" s="26">
        <v>0.67769999999999997</v>
      </c>
      <c r="R28" s="27">
        <v>15295</v>
      </c>
      <c r="S28" s="27">
        <v>9549</v>
      </c>
      <c r="T28" s="28">
        <v>0.62429999999999997</v>
      </c>
      <c r="U28" s="28">
        <v>0.64329999999999998</v>
      </c>
      <c r="V28" s="25">
        <v>11796</v>
      </c>
      <c r="W28" s="25">
        <v>9049</v>
      </c>
      <c r="X28" s="26">
        <v>0.7671</v>
      </c>
      <c r="Y28" s="30" t="s">
        <v>75</v>
      </c>
      <c r="Z28" s="4">
        <v>14502</v>
      </c>
      <c r="AA28" s="5">
        <v>14643</v>
      </c>
      <c r="AB28" s="6">
        <v>1.0097</v>
      </c>
      <c r="AC28" s="4">
        <v>19986</v>
      </c>
      <c r="AD28" s="5">
        <v>16510</v>
      </c>
      <c r="AE28" s="6">
        <v>0.82609999999999995</v>
      </c>
      <c r="AF28" s="7">
        <v>46986114.659999996</v>
      </c>
      <c r="AG28" s="8">
        <v>31842248.25</v>
      </c>
      <c r="AH28" s="6">
        <v>0.67769999999999997</v>
      </c>
      <c r="AI28" s="4">
        <v>15654</v>
      </c>
      <c r="AJ28" s="5">
        <v>9992</v>
      </c>
      <c r="AK28" s="6">
        <v>0.63829999999999998</v>
      </c>
      <c r="AL28" s="9" t="str">
        <f t="shared" si="0"/>
        <v>OK</v>
      </c>
      <c r="AM28" s="9"/>
    </row>
    <row r="29" spans="1:39" s="10" customFormat="1" ht="13.9">
      <c r="A29" s="23" t="s">
        <v>52</v>
      </c>
      <c r="B29" s="23" t="s">
        <v>76</v>
      </c>
      <c r="C29" s="24">
        <v>2057659.29</v>
      </c>
      <c r="D29" s="24">
        <v>2321712.04</v>
      </c>
      <c r="E29" s="13">
        <v>0.88626808775131305</v>
      </c>
      <c r="F29" s="25">
        <v>619</v>
      </c>
      <c r="G29" s="25">
        <v>657</v>
      </c>
      <c r="H29" s="26">
        <v>1.0613999999999999</v>
      </c>
      <c r="I29" s="130">
        <v>1</v>
      </c>
      <c r="J29" s="27">
        <v>971</v>
      </c>
      <c r="K29" s="27">
        <v>907</v>
      </c>
      <c r="L29" s="28">
        <v>0.93410000000000004</v>
      </c>
      <c r="M29" s="13">
        <v>0.93810000000000004</v>
      </c>
      <c r="N29" s="29">
        <v>2297304.0699999998</v>
      </c>
      <c r="O29" s="29">
        <v>1506428.28</v>
      </c>
      <c r="P29" s="26">
        <v>0.65569999999999995</v>
      </c>
      <c r="Q29" s="26">
        <v>0.67320000000000002</v>
      </c>
      <c r="R29" s="27">
        <v>849</v>
      </c>
      <c r="S29" s="27">
        <v>610</v>
      </c>
      <c r="T29" s="28">
        <v>0.71850000000000003</v>
      </c>
      <c r="U29" s="28">
        <v>0.71750000000000003</v>
      </c>
      <c r="V29" s="25">
        <v>566</v>
      </c>
      <c r="W29" s="25">
        <v>428</v>
      </c>
      <c r="X29" s="26">
        <v>0.75619999999999998</v>
      </c>
      <c r="Y29" s="30" t="s">
        <v>76</v>
      </c>
      <c r="Z29" s="4">
        <v>607</v>
      </c>
      <c r="AA29" s="5">
        <v>660</v>
      </c>
      <c r="AB29" s="6">
        <v>1.0872999999999999</v>
      </c>
      <c r="AC29" s="4">
        <v>986</v>
      </c>
      <c r="AD29" s="5">
        <v>925</v>
      </c>
      <c r="AE29" s="6">
        <v>0.93810000000000004</v>
      </c>
      <c r="AF29" s="7">
        <v>2608153.2999999998</v>
      </c>
      <c r="AG29" s="8">
        <v>1742719.49</v>
      </c>
      <c r="AH29" s="6">
        <v>0.66820000000000002</v>
      </c>
      <c r="AI29" s="4">
        <v>878</v>
      </c>
      <c r="AJ29" s="5">
        <v>630</v>
      </c>
      <c r="AK29" s="6">
        <v>0.71750000000000003</v>
      </c>
      <c r="AL29" s="9" t="str">
        <f t="shared" si="0"/>
        <v>OK</v>
      </c>
      <c r="AM29" s="9"/>
    </row>
    <row r="30" spans="1:39" s="10" customFormat="1" ht="13.9">
      <c r="A30" s="23" t="s">
        <v>52</v>
      </c>
      <c r="B30" s="23" t="s">
        <v>77</v>
      </c>
      <c r="C30" s="24">
        <v>2646692.31</v>
      </c>
      <c r="D30" s="24">
        <v>3032170.16</v>
      </c>
      <c r="E30" s="13">
        <v>0.87287064061075004</v>
      </c>
      <c r="F30" s="25">
        <v>716</v>
      </c>
      <c r="G30" s="25">
        <v>772</v>
      </c>
      <c r="H30" s="26">
        <v>1.0782</v>
      </c>
      <c r="I30" s="130">
        <v>1</v>
      </c>
      <c r="J30" s="27">
        <v>1108</v>
      </c>
      <c r="K30" s="27">
        <v>1027</v>
      </c>
      <c r="L30" s="28">
        <v>0.92689999999999995</v>
      </c>
      <c r="M30" s="13">
        <v>0.94550000000000001</v>
      </c>
      <c r="N30" s="29">
        <v>2784410.54</v>
      </c>
      <c r="O30" s="29">
        <v>2011712.62</v>
      </c>
      <c r="P30" s="26">
        <v>0.72250000000000003</v>
      </c>
      <c r="Q30" s="26">
        <v>0.73660000000000003</v>
      </c>
      <c r="R30" s="27">
        <v>957</v>
      </c>
      <c r="S30" s="27">
        <v>696</v>
      </c>
      <c r="T30" s="28">
        <v>0.72729999999999995</v>
      </c>
      <c r="U30" s="28">
        <v>0.73309999999999997</v>
      </c>
      <c r="V30" s="25">
        <v>670</v>
      </c>
      <c r="W30" s="25">
        <v>491</v>
      </c>
      <c r="X30" s="26">
        <v>0.73280000000000001</v>
      </c>
      <c r="Y30" s="30" t="s">
        <v>77</v>
      </c>
      <c r="Z30" s="4">
        <v>739</v>
      </c>
      <c r="AA30" s="5">
        <v>778</v>
      </c>
      <c r="AB30" s="6">
        <v>1.0528</v>
      </c>
      <c r="AC30" s="4">
        <v>1137</v>
      </c>
      <c r="AD30" s="5">
        <v>1075</v>
      </c>
      <c r="AE30" s="6">
        <v>0.94550000000000001</v>
      </c>
      <c r="AF30" s="7">
        <v>3109186.7</v>
      </c>
      <c r="AG30" s="8">
        <v>2290310.7799999998</v>
      </c>
      <c r="AH30" s="6">
        <v>0.73660000000000003</v>
      </c>
      <c r="AI30" s="4">
        <v>1034</v>
      </c>
      <c r="AJ30" s="5">
        <v>758</v>
      </c>
      <c r="AK30" s="6">
        <v>0.73309999999999997</v>
      </c>
      <c r="AL30" s="9" t="str">
        <f t="shared" si="0"/>
        <v>OK</v>
      </c>
      <c r="AM30" s="9"/>
    </row>
    <row r="31" spans="1:39" s="10" customFormat="1" ht="13.9">
      <c r="A31" s="23" t="s">
        <v>48</v>
      </c>
      <c r="B31" s="23" t="s">
        <v>78</v>
      </c>
      <c r="C31" s="24">
        <v>12047949.380000001</v>
      </c>
      <c r="D31" s="24">
        <v>13216444.109999999</v>
      </c>
      <c r="E31" s="13">
        <v>0.91158781285838597</v>
      </c>
      <c r="F31" s="25">
        <v>4244</v>
      </c>
      <c r="G31" s="25">
        <v>4508</v>
      </c>
      <c r="H31" s="26">
        <v>1.0622</v>
      </c>
      <c r="I31" s="130">
        <v>1</v>
      </c>
      <c r="J31" s="27">
        <v>6159</v>
      </c>
      <c r="K31" s="27">
        <v>5272</v>
      </c>
      <c r="L31" s="28">
        <v>0.85599999999999998</v>
      </c>
      <c r="M31" s="13">
        <v>0.88339999999999996</v>
      </c>
      <c r="N31" s="29">
        <v>12790529.539999999</v>
      </c>
      <c r="O31" s="29">
        <v>9261948.9000000004</v>
      </c>
      <c r="P31" s="26">
        <v>0.72409999999999997</v>
      </c>
      <c r="Q31" s="26">
        <v>0.72740000000000005</v>
      </c>
      <c r="R31" s="27">
        <v>5107</v>
      </c>
      <c r="S31" s="27">
        <v>3632</v>
      </c>
      <c r="T31" s="28">
        <v>0.71120000000000005</v>
      </c>
      <c r="U31" s="28">
        <v>0.72719999999999996</v>
      </c>
      <c r="V31" s="25">
        <v>3553</v>
      </c>
      <c r="W31" s="25">
        <v>3055</v>
      </c>
      <c r="X31" s="26">
        <v>0.85980000000000001</v>
      </c>
      <c r="Y31" s="30" t="s">
        <v>78</v>
      </c>
      <c r="Z31" s="4">
        <v>4271</v>
      </c>
      <c r="AA31" s="5">
        <v>4591</v>
      </c>
      <c r="AB31" s="6">
        <v>1.0749</v>
      </c>
      <c r="AC31" s="4">
        <v>6115</v>
      </c>
      <c r="AD31" s="5">
        <v>5402</v>
      </c>
      <c r="AE31" s="6">
        <v>0.88339999999999996</v>
      </c>
      <c r="AF31" s="7">
        <v>13873242.33</v>
      </c>
      <c r="AG31" s="8">
        <v>10090832.779999999</v>
      </c>
      <c r="AH31" s="6">
        <v>0.72740000000000005</v>
      </c>
      <c r="AI31" s="4">
        <v>5238</v>
      </c>
      <c r="AJ31" s="5">
        <v>3809</v>
      </c>
      <c r="AK31" s="6">
        <v>0.72719999999999996</v>
      </c>
      <c r="AL31" s="9" t="str">
        <f t="shared" si="0"/>
        <v>OK</v>
      </c>
      <c r="AM31" s="9"/>
    </row>
    <row r="32" spans="1:39" s="10" customFormat="1" ht="13.9">
      <c r="A32" s="23" t="s">
        <v>48</v>
      </c>
      <c r="B32" s="23" t="s">
        <v>79</v>
      </c>
      <c r="C32" s="24">
        <v>2115749.5699999998</v>
      </c>
      <c r="D32" s="24">
        <v>2441865.5099999998</v>
      </c>
      <c r="E32" s="13">
        <v>0.86644803382312396</v>
      </c>
      <c r="F32" s="25">
        <v>834</v>
      </c>
      <c r="G32" s="25">
        <v>858</v>
      </c>
      <c r="H32" s="26">
        <v>1.0287999999999999</v>
      </c>
      <c r="I32" s="130">
        <v>0.99650000000000005</v>
      </c>
      <c r="J32" s="27">
        <v>1217</v>
      </c>
      <c r="K32" s="27">
        <v>1030</v>
      </c>
      <c r="L32" s="28">
        <v>0.84630000000000005</v>
      </c>
      <c r="M32" s="13">
        <v>0.87129999999999996</v>
      </c>
      <c r="N32" s="29">
        <v>2409336.86</v>
      </c>
      <c r="O32" s="29">
        <v>1638715.33</v>
      </c>
      <c r="P32" s="26">
        <v>0.68020000000000003</v>
      </c>
      <c r="Q32" s="26">
        <v>0.68969999999999998</v>
      </c>
      <c r="R32" s="27">
        <v>966</v>
      </c>
      <c r="S32" s="27">
        <v>661</v>
      </c>
      <c r="T32" s="28">
        <v>0.68430000000000002</v>
      </c>
      <c r="U32" s="28">
        <v>0.70679999999999998</v>
      </c>
      <c r="V32" s="25">
        <v>786</v>
      </c>
      <c r="W32" s="25">
        <v>627</v>
      </c>
      <c r="X32" s="26">
        <v>0.79769999999999996</v>
      </c>
      <c r="Y32" s="30" t="s">
        <v>79</v>
      </c>
      <c r="Z32" s="4">
        <v>866</v>
      </c>
      <c r="AA32" s="5">
        <v>863</v>
      </c>
      <c r="AB32" s="6">
        <v>0.99650000000000005</v>
      </c>
      <c r="AC32" s="4">
        <v>1235</v>
      </c>
      <c r="AD32" s="5">
        <v>1076</v>
      </c>
      <c r="AE32" s="6">
        <v>0.87129999999999996</v>
      </c>
      <c r="AF32" s="7">
        <v>2720278.24</v>
      </c>
      <c r="AG32" s="8">
        <v>1876077.89</v>
      </c>
      <c r="AH32" s="6">
        <v>0.68969999999999998</v>
      </c>
      <c r="AI32" s="4">
        <v>989</v>
      </c>
      <c r="AJ32" s="5">
        <v>699</v>
      </c>
      <c r="AK32" s="6">
        <v>0.70679999999999998</v>
      </c>
      <c r="AL32" s="9" t="str">
        <f t="shared" si="0"/>
        <v>OK</v>
      </c>
      <c r="AM32" s="9"/>
    </row>
    <row r="33" spans="1:39" s="10" customFormat="1" ht="13.9">
      <c r="A33" s="23" t="s">
        <v>55</v>
      </c>
      <c r="B33" s="23" t="s">
        <v>80</v>
      </c>
      <c r="C33" s="24">
        <v>5795188.8399999999</v>
      </c>
      <c r="D33" s="24">
        <v>6205251.4199999999</v>
      </c>
      <c r="E33" s="13">
        <v>0.93391684683744802</v>
      </c>
      <c r="F33" s="25">
        <v>2221</v>
      </c>
      <c r="G33" s="25">
        <v>2143</v>
      </c>
      <c r="H33" s="26">
        <v>0.96489999999999998</v>
      </c>
      <c r="I33" s="130">
        <v>1</v>
      </c>
      <c r="J33" s="27">
        <v>2981</v>
      </c>
      <c r="K33" s="27">
        <v>2721</v>
      </c>
      <c r="L33" s="28">
        <v>0.91279999999999994</v>
      </c>
      <c r="M33" s="13">
        <v>0.90759999999999996</v>
      </c>
      <c r="N33" s="29">
        <v>6326704.6900000004</v>
      </c>
      <c r="O33" s="29">
        <v>4247803.82</v>
      </c>
      <c r="P33" s="26">
        <v>0.6714</v>
      </c>
      <c r="Q33" s="26">
        <v>0.67669999999999997</v>
      </c>
      <c r="R33" s="27">
        <v>2449</v>
      </c>
      <c r="S33" s="27">
        <v>1766</v>
      </c>
      <c r="T33" s="28">
        <v>0.72109999999999996</v>
      </c>
      <c r="U33" s="28">
        <v>0.71160000000000001</v>
      </c>
      <c r="V33" s="25">
        <v>2008</v>
      </c>
      <c r="W33" s="25">
        <v>1697</v>
      </c>
      <c r="X33" s="26">
        <v>0.84509999999999996</v>
      </c>
      <c r="Y33" s="30" t="s">
        <v>80</v>
      </c>
      <c r="Z33" s="4">
        <v>2202</v>
      </c>
      <c r="AA33" s="5">
        <v>2210</v>
      </c>
      <c r="AB33" s="6">
        <v>1.0036</v>
      </c>
      <c r="AC33" s="4">
        <v>3031</v>
      </c>
      <c r="AD33" s="5">
        <v>2751</v>
      </c>
      <c r="AE33" s="6">
        <v>0.90759999999999996</v>
      </c>
      <c r="AF33" s="7">
        <v>6818687.2999999998</v>
      </c>
      <c r="AG33" s="8">
        <v>4614343.08</v>
      </c>
      <c r="AH33" s="6">
        <v>0.67669999999999997</v>
      </c>
      <c r="AI33" s="4">
        <v>2538</v>
      </c>
      <c r="AJ33" s="5">
        <v>1806</v>
      </c>
      <c r="AK33" s="6">
        <v>0.71160000000000001</v>
      </c>
      <c r="AL33" s="9" t="str">
        <f t="shared" si="0"/>
        <v>OK</v>
      </c>
      <c r="AM33" s="9"/>
    </row>
    <row r="34" spans="1:39" s="10" customFormat="1" ht="13.9">
      <c r="A34" s="23" t="s">
        <v>42</v>
      </c>
      <c r="B34" s="23" t="s">
        <v>81</v>
      </c>
      <c r="C34" s="24">
        <v>15850705.789999999</v>
      </c>
      <c r="D34" s="24">
        <v>17721101.280000001</v>
      </c>
      <c r="E34" s="13">
        <v>0.89445376670179499</v>
      </c>
      <c r="F34" s="25">
        <v>8273</v>
      </c>
      <c r="G34" s="25">
        <v>8245</v>
      </c>
      <c r="H34" s="26">
        <v>0.99660000000000004</v>
      </c>
      <c r="I34" s="130">
        <v>0.98380000000000001</v>
      </c>
      <c r="J34" s="27">
        <v>10160</v>
      </c>
      <c r="K34" s="27">
        <v>8825</v>
      </c>
      <c r="L34" s="28">
        <v>0.86860000000000004</v>
      </c>
      <c r="M34" s="13">
        <v>0.87390000000000001</v>
      </c>
      <c r="N34" s="29">
        <v>16206770.890000001</v>
      </c>
      <c r="O34" s="29">
        <v>11698009.66</v>
      </c>
      <c r="P34" s="26">
        <v>0.7218</v>
      </c>
      <c r="Q34" s="26">
        <v>0.71440000000000003</v>
      </c>
      <c r="R34" s="27">
        <v>7322</v>
      </c>
      <c r="S34" s="27">
        <v>5089</v>
      </c>
      <c r="T34" s="28">
        <v>0.69499999999999995</v>
      </c>
      <c r="U34" s="28">
        <v>0.70750000000000002</v>
      </c>
      <c r="V34" s="25">
        <v>6215</v>
      </c>
      <c r="W34" s="25">
        <v>5019</v>
      </c>
      <c r="X34" s="26">
        <v>0.80759999999999998</v>
      </c>
      <c r="Y34" s="30" t="s">
        <v>81</v>
      </c>
      <c r="Z34" s="4">
        <v>8440</v>
      </c>
      <c r="AA34" s="5">
        <v>8261</v>
      </c>
      <c r="AB34" s="6">
        <v>0.9788</v>
      </c>
      <c r="AC34" s="4">
        <v>10309</v>
      </c>
      <c r="AD34" s="5">
        <v>8958</v>
      </c>
      <c r="AE34" s="6">
        <v>0.86890000000000001</v>
      </c>
      <c r="AF34" s="7">
        <v>18094179</v>
      </c>
      <c r="AG34" s="8">
        <v>12926423.460000001</v>
      </c>
      <c r="AH34" s="6">
        <v>0.71440000000000003</v>
      </c>
      <c r="AI34" s="4">
        <v>7582</v>
      </c>
      <c r="AJ34" s="5">
        <v>5364</v>
      </c>
      <c r="AK34" s="6">
        <v>0.70750000000000002</v>
      </c>
      <c r="AL34" s="9" t="str">
        <f t="shared" si="0"/>
        <v>OK</v>
      </c>
      <c r="AM34" s="9"/>
    </row>
    <row r="35" spans="1:39" s="10" customFormat="1" ht="13.9">
      <c r="A35" s="23" t="s">
        <v>63</v>
      </c>
      <c r="B35" s="23" t="s">
        <v>82</v>
      </c>
      <c r="C35" s="24">
        <v>2724404.9</v>
      </c>
      <c r="D35" s="24">
        <v>3131298</v>
      </c>
      <c r="E35" s="13">
        <v>0.87005609175492105</v>
      </c>
      <c r="F35" s="25">
        <v>2071</v>
      </c>
      <c r="G35" s="25">
        <v>1618</v>
      </c>
      <c r="H35" s="26">
        <v>0.78129999999999999</v>
      </c>
      <c r="I35" s="130">
        <v>0.9</v>
      </c>
      <c r="J35" s="27">
        <v>2476</v>
      </c>
      <c r="K35" s="27">
        <v>1942</v>
      </c>
      <c r="L35" s="28">
        <v>0.7843</v>
      </c>
      <c r="M35" s="13">
        <v>0.78190000000000004</v>
      </c>
      <c r="N35" s="29">
        <v>2767982.22</v>
      </c>
      <c r="O35" s="29">
        <v>1754482.81</v>
      </c>
      <c r="P35" s="26">
        <v>0.63380000000000003</v>
      </c>
      <c r="Q35" s="26">
        <v>0.64280000000000004</v>
      </c>
      <c r="R35" s="27">
        <v>1849</v>
      </c>
      <c r="S35" s="27">
        <v>1142</v>
      </c>
      <c r="T35" s="28">
        <v>0.61760000000000004</v>
      </c>
      <c r="U35" s="28">
        <v>0.64329999999999998</v>
      </c>
      <c r="V35" s="25">
        <v>1132</v>
      </c>
      <c r="W35" s="25">
        <v>931</v>
      </c>
      <c r="X35" s="26">
        <v>0.82240000000000002</v>
      </c>
      <c r="Y35" s="30" t="s">
        <v>82</v>
      </c>
      <c r="Z35" s="4">
        <v>2110</v>
      </c>
      <c r="AA35" s="5">
        <v>1758</v>
      </c>
      <c r="AB35" s="6">
        <v>0.83320000000000005</v>
      </c>
      <c r="AC35" s="4">
        <v>2674</v>
      </c>
      <c r="AD35" s="5">
        <v>2064</v>
      </c>
      <c r="AE35" s="6">
        <v>0.77190000000000003</v>
      </c>
      <c r="AF35" s="7">
        <v>3294142.84</v>
      </c>
      <c r="AG35" s="8">
        <v>2101066.9700000002</v>
      </c>
      <c r="AH35" s="6">
        <v>0.63780000000000003</v>
      </c>
      <c r="AI35" s="4">
        <v>1971</v>
      </c>
      <c r="AJ35" s="5">
        <v>1258</v>
      </c>
      <c r="AK35" s="6">
        <v>0.63829999999999998</v>
      </c>
      <c r="AL35" s="9" t="str">
        <f t="shared" si="0"/>
        <v>OK</v>
      </c>
      <c r="AM35" s="9"/>
    </row>
    <row r="36" spans="1:39" s="10" customFormat="1" ht="13.9">
      <c r="A36" s="23" t="s">
        <v>63</v>
      </c>
      <c r="B36" s="23" t="s">
        <v>83</v>
      </c>
      <c r="C36" s="24">
        <v>2863331.69</v>
      </c>
      <c r="D36" s="24">
        <v>3231949</v>
      </c>
      <c r="E36" s="13">
        <v>0.885945814739032</v>
      </c>
      <c r="F36" s="25">
        <v>1661</v>
      </c>
      <c r="G36" s="25">
        <v>1549</v>
      </c>
      <c r="H36" s="26">
        <v>0.93259999999999998</v>
      </c>
      <c r="I36" s="130">
        <v>0.9365</v>
      </c>
      <c r="J36" s="27">
        <v>2268</v>
      </c>
      <c r="K36" s="27">
        <v>2018</v>
      </c>
      <c r="L36" s="28">
        <v>0.88980000000000004</v>
      </c>
      <c r="M36" s="13">
        <v>0.871</v>
      </c>
      <c r="N36" s="29">
        <v>3264059.01</v>
      </c>
      <c r="O36" s="29">
        <v>2050047.44</v>
      </c>
      <c r="P36" s="26">
        <v>0.62809999999999999</v>
      </c>
      <c r="Q36" s="26">
        <v>0.61619999999999997</v>
      </c>
      <c r="R36" s="27">
        <v>1791</v>
      </c>
      <c r="S36" s="27">
        <v>1046</v>
      </c>
      <c r="T36" s="28">
        <v>0.58399999999999996</v>
      </c>
      <c r="U36" s="28">
        <v>0.60129999999999995</v>
      </c>
      <c r="V36" s="25">
        <v>1292</v>
      </c>
      <c r="W36" s="25">
        <v>1078</v>
      </c>
      <c r="X36" s="26">
        <v>0.83440000000000003</v>
      </c>
      <c r="Y36" s="30" t="s">
        <v>83</v>
      </c>
      <c r="Z36" s="4">
        <v>1768</v>
      </c>
      <c r="AA36" s="5">
        <v>1638</v>
      </c>
      <c r="AB36" s="6">
        <v>0.92649999999999999</v>
      </c>
      <c r="AC36" s="4">
        <v>2357</v>
      </c>
      <c r="AD36" s="5">
        <v>2053</v>
      </c>
      <c r="AE36" s="6">
        <v>0.871</v>
      </c>
      <c r="AF36" s="7">
        <v>3521771.77</v>
      </c>
      <c r="AG36" s="8">
        <v>2152425.16</v>
      </c>
      <c r="AH36" s="6">
        <v>0.61119999999999997</v>
      </c>
      <c r="AI36" s="4">
        <v>1884</v>
      </c>
      <c r="AJ36" s="5">
        <v>1114</v>
      </c>
      <c r="AK36" s="6">
        <v>0.59130000000000005</v>
      </c>
      <c r="AL36" s="9" t="str">
        <f t="shared" si="0"/>
        <v>OK</v>
      </c>
      <c r="AM36" s="9"/>
    </row>
    <row r="37" spans="1:39" s="10" customFormat="1" ht="13.9">
      <c r="A37" s="23" t="s">
        <v>44</v>
      </c>
      <c r="B37" s="23" t="s">
        <v>84</v>
      </c>
      <c r="C37" s="24">
        <v>22517427.890000001</v>
      </c>
      <c r="D37" s="24">
        <v>24169344.649999999</v>
      </c>
      <c r="E37" s="13">
        <v>0.93165239753408002</v>
      </c>
      <c r="F37" s="25">
        <v>12135</v>
      </c>
      <c r="G37" s="25">
        <v>12262</v>
      </c>
      <c r="H37" s="26">
        <v>1.0105</v>
      </c>
      <c r="I37" s="130">
        <v>1</v>
      </c>
      <c r="J37" s="27">
        <v>14634</v>
      </c>
      <c r="K37" s="27">
        <v>13014</v>
      </c>
      <c r="L37" s="28">
        <v>0.88929999999999998</v>
      </c>
      <c r="M37" s="13">
        <v>0.89690000000000003</v>
      </c>
      <c r="N37" s="29">
        <v>25417943.16</v>
      </c>
      <c r="O37" s="29">
        <v>16874827.350000001</v>
      </c>
      <c r="P37" s="26">
        <v>0.66390000000000005</v>
      </c>
      <c r="Q37" s="26">
        <v>0.65400000000000003</v>
      </c>
      <c r="R37" s="27">
        <v>11370</v>
      </c>
      <c r="S37" s="27">
        <v>7330</v>
      </c>
      <c r="T37" s="28">
        <v>0.64470000000000005</v>
      </c>
      <c r="U37" s="28">
        <v>0.65349999999999997</v>
      </c>
      <c r="V37" s="25">
        <v>9678</v>
      </c>
      <c r="W37" s="25">
        <v>7607</v>
      </c>
      <c r="X37" s="26">
        <v>0.78600000000000003</v>
      </c>
      <c r="Y37" s="30" t="s">
        <v>84</v>
      </c>
      <c r="Z37" s="4">
        <v>12165</v>
      </c>
      <c r="AA37" s="5">
        <v>12331</v>
      </c>
      <c r="AB37" s="6">
        <v>1.0136000000000001</v>
      </c>
      <c r="AC37" s="4">
        <v>14826</v>
      </c>
      <c r="AD37" s="5">
        <v>13297</v>
      </c>
      <c r="AE37" s="6">
        <v>0.89690000000000003</v>
      </c>
      <c r="AF37" s="7">
        <v>28024040.359999999</v>
      </c>
      <c r="AG37" s="8">
        <v>18186381.039999999</v>
      </c>
      <c r="AH37" s="6">
        <v>0.64900000000000002</v>
      </c>
      <c r="AI37" s="4">
        <v>11644</v>
      </c>
      <c r="AJ37" s="5">
        <v>7551</v>
      </c>
      <c r="AK37" s="6">
        <v>0.64849999999999997</v>
      </c>
      <c r="AL37" s="9" t="str">
        <f t="shared" si="0"/>
        <v>OK</v>
      </c>
      <c r="AM37" s="9"/>
    </row>
    <row r="38" spans="1:39" s="10" customFormat="1" ht="13.9">
      <c r="A38" s="23" t="s">
        <v>85</v>
      </c>
      <c r="B38" s="23" t="s">
        <v>86</v>
      </c>
      <c r="C38" s="24">
        <v>5044226.24</v>
      </c>
      <c r="D38" s="24">
        <v>5453185.71</v>
      </c>
      <c r="E38" s="13">
        <v>0.92500540202581905</v>
      </c>
      <c r="F38" s="25">
        <v>2082</v>
      </c>
      <c r="G38" s="25">
        <v>2146</v>
      </c>
      <c r="H38" s="26">
        <v>1.0306999999999999</v>
      </c>
      <c r="I38" s="130">
        <v>1</v>
      </c>
      <c r="J38" s="27">
        <v>3007</v>
      </c>
      <c r="K38" s="27">
        <v>2726</v>
      </c>
      <c r="L38" s="28">
        <v>0.90659999999999996</v>
      </c>
      <c r="M38" s="13">
        <v>0.90859999999999996</v>
      </c>
      <c r="N38" s="29">
        <v>5521553.1799999997</v>
      </c>
      <c r="O38" s="29">
        <v>3674609.24</v>
      </c>
      <c r="P38" s="26">
        <v>0.66549999999999998</v>
      </c>
      <c r="Q38" s="26">
        <v>0.66049999999999998</v>
      </c>
      <c r="R38" s="27">
        <v>2384</v>
      </c>
      <c r="S38" s="27">
        <v>1588</v>
      </c>
      <c r="T38" s="28">
        <v>0.66610000000000003</v>
      </c>
      <c r="U38" s="28">
        <v>0.65980000000000005</v>
      </c>
      <c r="V38" s="25">
        <v>1726</v>
      </c>
      <c r="W38" s="25">
        <v>1486</v>
      </c>
      <c r="X38" s="26">
        <v>0.86099999999999999</v>
      </c>
      <c r="Y38" s="30" t="s">
        <v>86</v>
      </c>
      <c r="Z38" s="4">
        <v>2077</v>
      </c>
      <c r="AA38" s="5">
        <v>2154</v>
      </c>
      <c r="AB38" s="6">
        <v>1.0370999999999999</v>
      </c>
      <c r="AC38" s="4">
        <v>3052</v>
      </c>
      <c r="AD38" s="5">
        <v>2773</v>
      </c>
      <c r="AE38" s="6">
        <v>0.90859999999999996</v>
      </c>
      <c r="AF38" s="7">
        <v>6048689.2800000003</v>
      </c>
      <c r="AG38" s="8">
        <v>3964637.43</v>
      </c>
      <c r="AH38" s="6">
        <v>0.65549999999999997</v>
      </c>
      <c r="AI38" s="4">
        <v>2448</v>
      </c>
      <c r="AJ38" s="5">
        <v>1603</v>
      </c>
      <c r="AK38" s="6">
        <v>0.65480000000000005</v>
      </c>
      <c r="AL38" s="9" t="str">
        <f t="shared" si="0"/>
        <v>OK</v>
      </c>
      <c r="AM38" s="9"/>
    </row>
    <row r="39" spans="1:39" s="10" customFormat="1" ht="13.9">
      <c r="A39" s="23" t="s">
        <v>48</v>
      </c>
      <c r="B39" s="23" t="s">
        <v>87</v>
      </c>
      <c r="C39" s="24">
        <v>14049340.970000001</v>
      </c>
      <c r="D39" s="24">
        <v>15149476.27</v>
      </c>
      <c r="E39" s="13">
        <v>0.92738129817869897</v>
      </c>
      <c r="F39" s="25">
        <v>7386</v>
      </c>
      <c r="G39" s="25">
        <v>7947</v>
      </c>
      <c r="H39" s="26">
        <v>1.0760000000000001</v>
      </c>
      <c r="I39" s="130">
        <v>1</v>
      </c>
      <c r="J39" s="27">
        <v>10123</v>
      </c>
      <c r="K39" s="27">
        <v>8314</v>
      </c>
      <c r="L39" s="28">
        <v>0.82130000000000003</v>
      </c>
      <c r="M39" s="13">
        <v>0.83540000000000003</v>
      </c>
      <c r="N39" s="29">
        <v>15364542.17</v>
      </c>
      <c r="O39" s="29">
        <v>10436110.359999999</v>
      </c>
      <c r="P39" s="26">
        <v>0.67920000000000003</v>
      </c>
      <c r="Q39" s="26">
        <v>0.67920000000000003</v>
      </c>
      <c r="R39" s="27">
        <v>7449</v>
      </c>
      <c r="S39" s="27">
        <v>4910</v>
      </c>
      <c r="T39" s="28">
        <v>0.65910000000000002</v>
      </c>
      <c r="U39" s="28">
        <v>0.66080000000000005</v>
      </c>
      <c r="V39" s="25">
        <v>5862</v>
      </c>
      <c r="W39" s="25">
        <v>4797</v>
      </c>
      <c r="X39" s="26">
        <v>0.81830000000000003</v>
      </c>
      <c r="Y39" s="30" t="s">
        <v>87</v>
      </c>
      <c r="Z39" s="4">
        <v>7271</v>
      </c>
      <c r="AA39" s="5">
        <v>7727</v>
      </c>
      <c r="AB39" s="6">
        <v>1.0627</v>
      </c>
      <c r="AC39" s="4">
        <v>10059</v>
      </c>
      <c r="AD39" s="5">
        <v>8353</v>
      </c>
      <c r="AE39" s="6">
        <v>0.83040000000000003</v>
      </c>
      <c r="AF39" s="7">
        <v>16716069.390000001</v>
      </c>
      <c r="AG39" s="8">
        <v>11353085.65</v>
      </c>
      <c r="AH39" s="6">
        <v>0.67920000000000003</v>
      </c>
      <c r="AI39" s="4">
        <v>7600</v>
      </c>
      <c r="AJ39" s="5">
        <v>4984</v>
      </c>
      <c r="AK39" s="6">
        <v>0.65580000000000005</v>
      </c>
      <c r="AL39" s="9" t="str">
        <f t="shared" si="0"/>
        <v>OK</v>
      </c>
      <c r="AM39" s="9"/>
    </row>
    <row r="40" spans="1:39" s="10" customFormat="1" ht="13.9">
      <c r="A40" s="23" t="s">
        <v>63</v>
      </c>
      <c r="B40" s="23" t="s">
        <v>88</v>
      </c>
      <c r="C40" s="24">
        <v>1157314.8799999999</v>
      </c>
      <c r="D40" s="24">
        <v>1332289.58</v>
      </c>
      <c r="E40" s="13">
        <v>0.86866616490387905</v>
      </c>
      <c r="F40" s="25">
        <v>427</v>
      </c>
      <c r="G40" s="25">
        <v>429</v>
      </c>
      <c r="H40" s="26">
        <v>1.0046999999999999</v>
      </c>
      <c r="I40" s="130">
        <v>1</v>
      </c>
      <c r="J40" s="27">
        <v>566</v>
      </c>
      <c r="K40" s="27">
        <v>511</v>
      </c>
      <c r="L40" s="28">
        <v>0.90280000000000005</v>
      </c>
      <c r="M40" s="13">
        <v>0.91369999999999996</v>
      </c>
      <c r="N40" s="29">
        <v>1318888.06</v>
      </c>
      <c r="O40" s="29">
        <v>905733.21</v>
      </c>
      <c r="P40" s="26">
        <v>0.68669999999999998</v>
      </c>
      <c r="Q40" s="26">
        <v>0.69110000000000005</v>
      </c>
      <c r="R40" s="27">
        <v>481</v>
      </c>
      <c r="S40" s="27">
        <v>321</v>
      </c>
      <c r="T40" s="28">
        <v>0.66739999999999999</v>
      </c>
      <c r="U40" s="28">
        <v>0.70660000000000001</v>
      </c>
      <c r="V40" s="25">
        <v>349</v>
      </c>
      <c r="W40" s="25">
        <v>258</v>
      </c>
      <c r="X40" s="26">
        <v>0.73929999999999996</v>
      </c>
      <c r="Y40" s="30" t="s">
        <v>88</v>
      </c>
      <c r="Z40" s="4">
        <v>415</v>
      </c>
      <c r="AA40" s="5">
        <v>434</v>
      </c>
      <c r="AB40" s="6">
        <v>1.0458000000000001</v>
      </c>
      <c r="AC40" s="4">
        <v>591</v>
      </c>
      <c r="AD40" s="5">
        <v>540</v>
      </c>
      <c r="AE40" s="6">
        <v>0.91369999999999996</v>
      </c>
      <c r="AF40" s="7">
        <v>1530771.16</v>
      </c>
      <c r="AG40" s="8">
        <v>1057955.07</v>
      </c>
      <c r="AH40" s="6">
        <v>0.69110000000000005</v>
      </c>
      <c r="AI40" s="4">
        <v>501</v>
      </c>
      <c r="AJ40" s="5">
        <v>354</v>
      </c>
      <c r="AK40" s="6">
        <v>0.70660000000000001</v>
      </c>
      <c r="AL40" s="9" t="str">
        <f t="shared" si="0"/>
        <v>OK</v>
      </c>
      <c r="AM40" s="9"/>
    </row>
    <row r="41" spans="1:39" s="10" customFormat="1" ht="13.9">
      <c r="A41" s="23" t="s">
        <v>58</v>
      </c>
      <c r="B41" s="23" t="s">
        <v>89</v>
      </c>
      <c r="C41" s="24">
        <v>519982.3</v>
      </c>
      <c r="D41" s="24">
        <v>586260.63</v>
      </c>
      <c r="E41" s="13">
        <v>0.88694732921090103</v>
      </c>
      <c r="F41" s="25">
        <v>127</v>
      </c>
      <c r="G41" s="25">
        <v>139</v>
      </c>
      <c r="H41" s="26">
        <v>1.0945</v>
      </c>
      <c r="I41" s="130">
        <v>1</v>
      </c>
      <c r="J41" s="27">
        <v>241</v>
      </c>
      <c r="K41" s="27">
        <v>221</v>
      </c>
      <c r="L41" s="28">
        <v>0.91700000000000004</v>
      </c>
      <c r="M41" s="13">
        <v>0.88570000000000004</v>
      </c>
      <c r="N41" s="29">
        <v>593877.02</v>
      </c>
      <c r="O41" s="29">
        <v>395683.64</v>
      </c>
      <c r="P41" s="26">
        <v>0.6663</v>
      </c>
      <c r="Q41" s="26">
        <v>0.67490000000000006</v>
      </c>
      <c r="R41" s="27">
        <v>214</v>
      </c>
      <c r="S41" s="27">
        <v>153</v>
      </c>
      <c r="T41" s="28">
        <v>0.71499999999999997</v>
      </c>
      <c r="U41" s="28">
        <v>0.67169999999999996</v>
      </c>
      <c r="V41" s="25">
        <v>156</v>
      </c>
      <c r="W41" s="25">
        <v>117</v>
      </c>
      <c r="X41" s="26">
        <v>0.75</v>
      </c>
      <c r="Y41" s="30" t="s">
        <v>89</v>
      </c>
      <c r="Z41" s="4">
        <v>125</v>
      </c>
      <c r="AA41" s="5">
        <v>136</v>
      </c>
      <c r="AB41" s="6">
        <v>1.0880000000000001</v>
      </c>
      <c r="AC41" s="4">
        <v>245</v>
      </c>
      <c r="AD41" s="5">
        <v>217</v>
      </c>
      <c r="AE41" s="6">
        <v>0.88570000000000004</v>
      </c>
      <c r="AF41" s="7">
        <v>643823.82999999996</v>
      </c>
      <c r="AG41" s="8">
        <v>431288.52</v>
      </c>
      <c r="AH41" s="6">
        <v>0.66990000000000005</v>
      </c>
      <c r="AI41" s="4">
        <v>234</v>
      </c>
      <c r="AJ41" s="5">
        <v>156</v>
      </c>
      <c r="AK41" s="6">
        <v>0.66669999999999996</v>
      </c>
      <c r="AL41" s="9" t="str">
        <f t="shared" si="0"/>
        <v>OK</v>
      </c>
      <c r="AM41" s="9"/>
    </row>
    <row r="42" spans="1:39" s="10" customFormat="1" ht="13.9">
      <c r="A42" s="23" t="s">
        <v>85</v>
      </c>
      <c r="B42" s="23" t="s">
        <v>90</v>
      </c>
      <c r="C42" s="24">
        <v>3987271.75</v>
      </c>
      <c r="D42" s="24">
        <v>4444445.5199999996</v>
      </c>
      <c r="E42" s="13">
        <v>0.89713592664310604</v>
      </c>
      <c r="F42" s="25">
        <v>1840</v>
      </c>
      <c r="G42" s="25">
        <v>1895</v>
      </c>
      <c r="H42" s="26">
        <v>1.0299</v>
      </c>
      <c r="I42" s="130">
        <v>1</v>
      </c>
      <c r="J42" s="27">
        <v>2711</v>
      </c>
      <c r="K42" s="27">
        <v>2371</v>
      </c>
      <c r="L42" s="28">
        <v>0.87460000000000004</v>
      </c>
      <c r="M42" s="13">
        <v>0.89090000000000003</v>
      </c>
      <c r="N42" s="29">
        <v>4388487.9800000004</v>
      </c>
      <c r="O42" s="29">
        <v>3099345.52</v>
      </c>
      <c r="P42" s="26">
        <v>0.70620000000000005</v>
      </c>
      <c r="Q42" s="26">
        <v>0.70150000000000001</v>
      </c>
      <c r="R42" s="27">
        <v>2059</v>
      </c>
      <c r="S42" s="27">
        <v>1307</v>
      </c>
      <c r="T42" s="28">
        <v>0.63480000000000003</v>
      </c>
      <c r="U42" s="28">
        <v>0.65949999999999998</v>
      </c>
      <c r="V42" s="25">
        <v>1435</v>
      </c>
      <c r="W42" s="25">
        <v>1202</v>
      </c>
      <c r="X42" s="26">
        <v>0.83760000000000001</v>
      </c>
      <c r="Y42" s="30" t="s">
        <v>90</v>
      </c>
      <c r="Z42" s="4">
        <v>1858</v>
      </c>
      <c r="AA42" s="5">
        <v>1860</v>
      </c>
      <c r="AB42" s="6">
        <v>1.0011000000000001</v>
      </c>
      <c r="AC42" s="4">
        <v>2676</v>
      </c>
      <c r="AD42" s="5">
        <v>2384</v>
      </c>
      <c r="AE42" s="6">
        <v>0.89090000000000003</v>
      </c>
      <c r="AF42" s="7">
        <v>4944478.17</v>
      </c>
      <c r="AG42" s="8">
        <v>3468606.28</v>
      </c>
      <c r="AH42" s="6">
        <v>0.70150000000000001</v>
      </c>
      <c r="AI42" s="4">
        <v>2107</v>
      </c>
      <c r="AJ42" s="5">
        <v>1379</v>
      </c>
      <c r="AK42" s="6">
        <v>0.65449999999999997</v>
      </c>
      <c r="AL42" s="9" t="str">
        <f t="shared" si="0"/>
        <v>OK</v>
      </c>
      <c r="AM42" s="9"/>
    </row>
    <row r="43" spans="1:39" s="10" customFormat="1" ht="13.9">
      <c r="A43" s="23" t="s">
        <v>63</v>
      </c>
      <c r="B43" s="23" t="s">
        <v>91</v>
      </c>
      <c r="C43" s="24">
        <v>1831336.23</v>
      </c>
      <c r="D43" s="24">
        <v>2003758.92</v>
      </c>
      <c r="E43" s="13">
        <v>0.91395038181539301</v>
      </c>
      <c r="F43" s="25">
        <v>978</v>
      </c>
      <c r="G43" s="25">
        <v>998</v>
      </c>
      <c r="H43" s="26">
        <v>1.0204</v>
      </c>
      <c r="I43" s="130">
        <v>1</v>
      </c>
      <c r="J43" s="27">
        <v>1268</v>
      </c>
      <c r="K43" s="27">
        <v>1185</v>
      </c>
      <c r="L43" s="28">
        <v>0.9345</v>
      </c>
      <c r="M43" s="13">
        <v>0.94420000000000004</v>
      </c>
      <c r="N43" s="29">
        <v>2056944.2</v>
      </c>
      <c r="O43" s="29">
        <v>1361284.5</v>
      </c>
      <c r="P43" s="26">
        <v>0.66180000000000005</v>
      </c>
      <c r="Q43" s="26">
        <v>0.67359999999999998</v>
      </c>
      <c r="R43" s="27">
        <v>1061</v>
      </c>
      <c r="S43" s="27">
        <v>729</v>
      </c>
      <c r="T43" s="28">
        <v>0.68710000000000004</v>
      </c>
      <c r="U43" s="28">
        <v>0.67030000000000001</v>
      </c>
      <c r="V43" s="25">
        <v>858</v>
      </c>
      <c r="W43" s="25">
        <v>748</v>
      </c>
      <c r="X43" s="26">
        <v>0.87180000000000002</v>
      </c>
      <c r="Y43" s="30" t="s">
        <v>91</v>
      </c>
      <c r="Z43" s="4">
        <v>1008</v>
      </c>
      <c r="AA43" s="5">
        <v>1012</v>
      </c>
      <c r="AB43" s="6">
        <v>1.004</v>
      </c>
      <c r="AC43" s="4">
        <v>1254</v>
      </c>
      <c r="AD43" s="5">
        <v>1184</v>
      </c>
      <c r="AE43" s="6">
        <v>0.94420000000000004</v>
      </c>
      <c r="AF43" s="7">
        <v>2280368.59</v>
      </c>
      <c r="AG43" s="8">
        <v>1535997.36</v>
      </c>
      <c r="AH43" s="6">
        <v>0.67359999999999998</v>
      </c>
      <c r="AI43" s="4">
        <v>1095</v>
      </c>
      <c r="AJ43" s="5">
        <v>734</v>
      </c>
      <c r="AK43" s="6">
        <v>0.67030000000000001</v>
      </c>
      <c r="AL43" s="9" t="str">
        <f t="shared" si="0"/>
        <v>OK</v>
      </c>
      <c r="AM43" s="9"/>
    </row>
    <row r="44" spans="1:39" s="10" customFormat="1" ht="13.9">
      <c r="A44" s="23" t="s">
        <v>46</v>
      </c>
      <c r="B44" s="23" t="s">
        <v>92</v>
      </c>
      <c r="C44" s="24">
        <v>23058737.48</v>
      </c>
      <c r="D44" s="24">
        <v>25688175.440000001</v>
      </c>
      <c r="E44" s="13">
        <v>0.89764014318021201</v>
      </c>
      <c r="F44" s="25">
        <v>11255</v>
      </c>
      <c r="G44" s="25">
        <v>11574</v>
      </c>
      <c r="H44" s="26">
        <v>1.0283</v>
      </c>
      <c r="I44" s="130">
        <v>1</v>
      </c>
      <c r="J44" s="27">
        <v>15049</v>
      </c>
      <c r="K44" s="27">
        <v>12052</v>
      </c>
      <c r="L44" s="28">
        <v>0.80089999999999995</v>
      </c>
      <c r="M44" s="13">
        <v>0.82979999999999998</v>
      </c>
      <c r="N44" s="29">
        <v>23644130.25</v>
      </c>
      <c r="O44" s="29">
        <v>17736290.640000001</v>
      </c>
      <c r="P44" s="26">
        <v>0.75009999999999999</v>
      </c>
      <c r="Q44" s="26">
        <v>0.75609999999999999</v>
      </c>
      <c r="R44" s="27">
        <v>10903</v>
      </c>
      <c r="S44" s="27">
        <v>7622</v>
      </c>
      <c r="T44" s="28">
        <v>0.69910000000000005</v>
      </c>
      <c r="U44" s="28">
        <v>0.70350000000000001</v>
      </c>
      <c r="V44" s="25">
        <v>8296</v>
      </c>
      <c r="W44" s="25">
        <v>6894</v>
      </c>
      <c r="X44" s="26">
        <v>0.83099999999999996</v>
      </c>
      <c r="Y44" s="30" t="s">
        <v>92</v>
      </c>
      <c r="Z44" s="4">
        <v>11106</v>
      </c>
      <c r="AA44" s="5">
        <v>11419</v>
      </c>
      <c r="AB44" s="6">
        <v>1.0282</v>
      </c>
      <c r="AC44" s="4">
        <v>14819</v>
      </c>
      <c r="AD44" s="5">
        <v>12223</v>
      </c>
      <c r="AE44" s="6">
        <v>0.82479999999999998</v>
      </c>
      <c r="AF44" s="7">
        <v>26314942.800000001</v>
      </c>
      <c r="AG44" s="8">
        <v>19897344.210000001</v>
      </c>
      <c r="AH44" s="6">
        <v>0.75609999999999999</v>
      </c>
      <c r="AI44" s="4">
        <v>11218</v>
      </c>
      <c r="AJ44" s="5">
        <v>7892</v>
      </c>
      <c r="AK44" s="6">
        <v>0.70350000000000001</v>
      </c>
      <c r="AL44" s="9" t="str">
        <f t="shared" si="0"/>
        <v>OK</v>
      </c>
      <c r="AM44" s="9"/>
    </row>
    <row r="45" spans="1:39" s="10" customFormat="1" ht="13.9">
      <c r="A45" s="23" t="s">
        <v>46</v>
      </c>
      <c r="B45" s="23" t="s">
        <v>93</v>
      </c>
      <c r="C45" s="24">
        <v>8254273.4699999997</v>
      </c>
      <c r="D45" s="24">
        <v>9190620</v>
      </c>
      <c r="E45" s="13">
        <v>0.89811932927267102</v>
      </c>
      <c r="F45" s="25">
        <v>4370</v>
      </c>
      <c r="G45" s="25">
        <v>4407</v>
      </c>
      <c r="H45" s="26">
        <v>1.0085</v>
      </c>
      <c r="I45" s="130">
        <v>1</v>
      </c>
      <c r="J45" s="27">
        <v>5934</v>
      </c>
      <c r="K45" s="27">
        <v>5016</v>
      </c>
      <c r="L45" s="28">
        <v>0.84530000000000005</v>
      </c>
      <c r="M45" s="13">
        <v>0.85929999999999995</v>
      </c>
      <c r="N45" s="29">
        <v>8671169.8499999996</v>
      </c>
      <c r="O45" s="29">
        <v>6454167.9299999997</v>
      </c>
      <c r="P45" s="26">
        <v>0.74429999999999996</v>
      </c>
      <c r="Q45" s="26">
        <v>0.74199999999999999</v>
      </c>
      <c r="R45" s="27">
        <v>4661</v>
      </c>
      <c r="S45" s="27">
        <v>3129</v>
      </c>
      <c r="T45" s="28">
        <v>0.67130000000000001</v>
      </c>
      <c r="U45" s="28">
        <v>0.68540000000000001</v>
      </c>
      <c r="V45" s="25">
        <v>3440</v>
      </c>
      <c r="W45" s="25">
        <v>2880</v>
      </c>
      <c r="X45" s="26">
        <v>0.83720000000000006</v>
      </c>
      <c r="Y45" s="30" t="s">
        <v>93</v>
      </c>
      <c r="Z45" s="4">
        <v>4417</v>
      </c>
      <c r="AA45" s="5">
        <v>4458</v>
      </c>
      <c r="AB45" s="6">
        <v>1.0093000000000001</v>
      </c>
      <c r="AC45" s="4">
        <v>5963</v>
      </c>
      <c r="AD45" s="5">
        <v>5094</v>
      </c>
      <c r="AE45" s="6">
        <v>0.85429999999999995</v>
      </c>
      <c r="AF45" s="7">
        <v>9709205.9000000004</v>
      </c>
      <c r="AG45" s="8">
        <v>7204101.6399999997</v>
      </c>
      <c r="AH45" s="6">
        <v>0.74199999999999999</v>
      </c>
      <c r="AI45" s="4">
        <v>4714</v>
      </c>
      <c r="AJ45" s="5">
        <v>3231</v>
      </c>
      <c r="AK45" s="6">
        <v>0.68540000000000001</v>
      </c>
      <c r="AL45" s="9" t="str">
        <f t="shared" si="0"/>
        <v>OK</v>
      </c>
      <c r="AM45" s="9"/>
    </row>
    <row r="46" spans="1:39" s="10" customFormat="1" ht="13.9">
      <c r="A46" s="23" t="s">
        <v>85</v>
      </c>
      <c r="B46" s="23" t="s">
        <v>94</v>
      </c>
      <c r="C46" s="24">
        <v>6179333.7999999998</v>
      </c>
      <c r="D46" s="24">
        <v>6999620.7000000002</v>
      </c>
      <c r="E46" s="13">
        <v>0.88280980710854795</v>
      </c>
      <c r="F46" s="25">
        <v>3327</v>
      </c>
      <c r="G46" s="25">
        <v>3324</v>
      </c>
      <c r="H46" s="26">
        <v>0.99909999999999999</v>
      </c>
      <c r="I46" s="130">
        <v>1</v>
      </c>
      <c r="J46" s="27">
        <v>4198</v>
      </c>
      <c r="K46" s="27">
        <v>3813</v>
      </c>
      <c r="L46" s="28">
        <v>0.9083</v>
      </c>
      <c r="M46" s="13">
        <v>0.91749999999999998</v>
      </c>
      <c r="N46" s="29">
        <v>6737981.0999999996</v>
      </c>
      <c r="O46" s="29">
        <v>4661906.93</v>
      </c>
      <c r="P46" s="26">
        <v>0.69189999999999996</v>
      </c>
      <c r="Q46" s="26">
        <v>0.70679999999999998</v>
      </c>
      <c r="R46" s="27">
        <v>3272</v>
      </c>
      <c r="S46" s="27">
        <v>2224</v>
      </c>
      <c r="T46" s="28">
        <v>0.67969999999999997</v>
      </c>
      <c r="U46" s="28">
        <v>0.70099999999999996</v>
      </c>
      <c r="V46" s="25">
        <v>2681</v>
      </c>
      <c r="W46" s="25">
        <v>2249</v>
      </c>
      <c r="X46" s="26">
        <v>0.83889999999999998</v>
      </c>
      <c r="Y46" s="30" t="s">
        <v>94</v>
      </c>
      <c r="Z46" s="4">
        <v>3463</v>
      </c>
      <c r="AA46" s="5">
        <v>3546</v>
      </c>
      <c r="AB46" s="6">
        <v>1.024</v>
      </c>
      <c r="AC46" s="4">
        <v>4256</v>
      </c>
      <c r="AD46" s="5">
        <v>3905</v>
      </c>
      <c r="AE46" s="6">
        <v>0.91749999999999998</v>
      </c>
      <c r="AF46" s="7">
        <v>7435324.4800000004</v>
      </c>
      <c r="AG46" s="8">
        <v>5255070.93</v>
      </c>
      <c r="AH46" s="6">
        <v>0.70679999999999998</v>
      </c>
      <c r="AI46" s="4">
        <v>3398</v>
      </c>
      <c r="AJ46" s="5">
        <v>2382</v>
      </c>
      <c r="AK46" s="6">
        <v>0.70099999999999996</v>
      </c>
      <c r="AL46" s="9" t="str">
        <f t="shared" si="0"/>
        <v>OK</v>
      </c>
      <c r="AM46" s="9"/>
    </row>
    <row r="47" spans="1:39" s="10" customFormat="1" ht="13.9">
      <c r="A47" s="23" t="s">
        <v>42</v>
      </c>
      <c r="B47" s="23" t="s">
        <v>95</v>
      </c>
      <c r="C47" s="24">
        <v>8636768.8599999994</v>
      </c>
      <c r="D47" s="24">
        <v>9131925.7300000004</v>
      </c>
      <c r="E47" s="13">
        <v>0.94577738752590601</v>
      </c>
      <c r="F47" s="25">
        <v>3289</v>
      </c>
      <c r="G47" s="25">
        <v>3570</v>
      </c>
      <c r="H47" s="26">
        <v>1.0853999999999999</v>
      </c>
      <c r="I47" s="130">
        <v>1</v>
      </c>
      <c r="J47" s="27">
        <v>4559</v>
      </c>
      <c r="K47" s="27">
        <v>4046</v>
      </c>
      <c r="L47" s="28">
        <v>0.88749999999999996</v>
      </c>
      <c r="M47" s="13">
        <v>0.90580000000000005</v>
      </c>
      <c r="N47" s="29">
        <v>9700580.2599999998</v>
      </c>
      <c r="O47" s="29">
        <v>6713275</v>
      </c>
      <c r="P47" s="26">
        <v>0.69199999999999995</v>
      </c>
      <c r="Q47" s="26">
        <v>0.68240000000000001</v>
      </c>
      <c r="R47" s="27">
        <v>3707</v>
      </c>
      <c r="S47" s="27">
        <v>2530</v>
      </c>
      <c r="T47" s="28">
        <v>0.6825</v>
      </c>
      <c r="U47" s="28">
        <v>0.68769999999999998</v>
      </c>
      <c r="V47" s="25">
        <v>2821</v>
      </c>
      <c r="W47" s="25">
        <v>2342</v>
      </c>
      <c r="X47" s="26">
        <v>0.83020000000000005</v>
      </c>
      <c r="Y47" s="30" t="s">
        <v>95</v>
      </c>
      <c r="Z47" s="4">
        <v>3289</v>
      </c>
      <c r="AA47" s="5">
        <v>3559</v>
      </c>
      <c r="AB47" s="6">
        <v>1.0821000000000001</v>
      </c>
      <c r="AC47" s="4">
        <v>4459</v>
      </c>
      <c r="AD47" s="5">
        <v>4039</v>
      </c>
      <c r="AE47" s="6">
        <v>0.90580000000000005</v>
      </c>
      <c r="AF47" s="7">
        <v>10275743.539999999</v>
      </c>
      <c r="AG47" s="8">
        <v>7012443.1299999999</v>
      </c>
      <c r="AH47" s="6">
        <v>0.68240000000000001</v>
      </c>
      <c r="AI47" s="4">
        <v>3811</v>
      </c>
      <c r="AJ47" s="5">
        <v>2621</v>
      </c>
      <c r="AK47" s="6">
        <v>0.68769999999999998</v>
      </c>
      <c r="AL47" s="9" t="str">
        <f t="shared" si="0"/>
        <v>OK</v>
      </c>
      <c r="AM47" s="9"/>
    </row>
    <row r="48" spans="1:39" s="10" customFormat="1" ht="13.9">
      <c r="A48" s="23" t="s">
        <v>58</v>
      </c>
      <c r="B48" s="23" t="s">
        <v>96</v>
      </c>
      <c r="C48" s="24">
        <v>3290209.29</v>
      </c>
      <c r="D48" s="24">
        <v>3554892.92</v>
      </c>
      <c r="E48" s="13">
        <v>0.92554385294958497</v>
      </c>
      <c r="F48" s="25">
        <v>1066</v>
      </c>
      <c r="G48" s="25">
        <v>1133</v>
      </c>
      <c r="H48" s="26">
        <v>1.0629</v>
      </c>
      <c r="I48" s="130">
        <v>1</v>
      </c>
      <c r="J48" s="27">
        <v>1553</v>
      </c>
      <c r="K48" s="27">
        <v>1396</v>
      </c>
      <c r="L48" s="28">
        <v>0.89890000000000003</v>
      </c>
      <c r="M48" s="13">
        <v>0.90800000000000003</v>
      </c>
      <c r="N48" s="29">
        <v>3563697.34</v>
      </c>
      <c r="O48" s="29">
        <v>2666262.6800000002</v>
      </c>
      <c r="P48" s="26">
        <v>0.74819999999999998</v>
      </c>
      <c r="Q48" s="26">
        <v>0.76280000000000003</v>
      </c>
      <c r="R48" s="27">
        <v>1240</v>
      </c>
      <c r="S48" s="27">
        <v>906</v>
      </c>
      <c r="T48" s="28">
        <v>0.73060000000000003</v>
      </c>
      <c r="U48" s="28">
        <v>0.71379999999999999</v>
      </c>
      <c r="V48" s="25">
        <v>1229</v>
      </c>
      <c r="W48" s="25">
        <v>1012</v>
      </c>
      <c r="X48" s="26">
        <v>0.82340000000000002</v>
      </c>
      <c r="Y48" s="30" t="s">
        <v>96</v>
      </c>
      <c r="Z48" s="4">
        <v>1006</v>
      </c>
      <c r="AA48" s="5">
        <v>1126</v>
      </c>
      <c r="AB48" s="6">
        <v>1.1193</v>
      </c>
      <c r="AC48" s="4">
        <v>1587</v>
      </c>
      <c r="AD48" s="5">
        <v>1441</v>
      </c>
      <c r="AE48" s="6">
        <v>0.90800000000000003</v>
      </c>
      <c r="AF48" s="7">
        <v>3870507.25</v>
      </c>
      <c r="AG48" s="8">
        <v>2952607.79</v>
      </c>
      <c r="AH48" s="6">
        <v>0.76280000000000003</v>
      </c>
      <c r="AI48" s="4">
        <v>1230</v>
      </c>
      <c r="AJ48" s="5">
        <v>878</v>
      </c>
      <c r="AK48" s="6">
        <v>0.71379999999999999</v>
      </c>
      <c r="AL48" s="9" t="str">
        <f t="shared" si="0"/>
        <v>OK</v>
      </c>
      <c r="AM48" s="9"/>
    </row>
    <row r="49" spans="1:39" s="10" customFormat="1" ht="13.9">
      <c r="A49" s="23" t="s">
        <v>44</v>
      </c>
      <c r="B49" s="23" t="s">
        <v>97</v>
      </c>
      <c r="C49" s="24">
        <v>3800828.93</v>
      </c>
      <c r="D49" s="24">
        <v>4053038.15</v>
      </c>
      <c r="E49" s="13">
        <v>0.93777279890641996</v>
      </c>
      <c r="F49" s="25">
        <v>1695</v>
      </c>
      <c r="G49" s="25">
        <v>1734</v>
      </c>
      <c r="H49" s="26">
        <v>1.0229999999999999</v>
      </c>
      <c r="I49" s="130">
        <v>1</v>
      </c>
      <c r="J49" s="27">
        <v>2478</v>
      </c>
      <c r="K49" s="27">
        <v>2128</v>
      </c>
      <c r="L49" s="28">
        <v>0.85880000000000001</v>
      </c>
      <c r="M49" s="13">
        <v>0.83069999999999999</v>
      </c>
      <c r="N49" s="29">
        <v>3846994.5</v>
      </c>
      <c r="O49" s="29">
        <v>2924529.91</v>
      </c>
      <c r="P49" s="26">
        <v>0.76019999999999999</v>
      </c>
      <c r="Q49" s="26">
        <v>0.75560000000000005</v>
      </c>
      <c r="R49" s="27">
        <v>1788</v>
      </c>
      <c r="S49" s="27">
        <v>1208</v>
      </c>
      <c r="T49" s="28">
        <v>0.67559999999999998</v>
      </c>
      <c r="U49" s="28">
        <v>0.69830000000000003</v>
      </c>
      <c r="V49" s="25">
        <v>1446</v>
      </c>
      <c r="W49" s="25">
        <v>1159</v>
      </c>
      <c r="X49" s="26">
        <v>0.80149999999999999</v>
      </c>
      <c r="Y49" s="30" t="s">
        <v>97</v>
      </c>
      <c r="Z49" s="4">
        <v>1627</v>
      </c>
      <c r="AA49" s="5">
        <v>1699</v>
      </c>
      <c r="AB49" s="6">
        <v>1.0443</v>
      </c>
      <c r="AC49" s="4">
        <v>2565</v>
      </c>
      <c r="AD49" s="5">
        <v>2118</v>
      </c>
      <c r="AE49" s="6">
        <v>0.82569999999999999</v>
      </c>
      <c r="AF49" s="7">
        <v>4180298.79</v>
      </c>
      <c r="AG49" s="8">
        <v>3158748.01</v>
      </c>
      <c r="AH49" s="6">
        <v>0.75560000000000005</v>
      </c>
      <c r="AI49" s="4">
        <v>1843</v>
      </c>
      <c r="AJ49" s="5">
        <v>1287</v>
      </c>
      <c r="AK49" s="6">
        <v>0.69830000000000003</v>
      </c>
      <c r="AL49" s="9" t="str">
        <f t="shared" si="0"/>
        <v>OK</v>
      </c>
      <c r="AM49" s="9"/>
    </row>
    <row r="50" spans="1:39" s="10" customFormat="1" ht="13.9">
      <c r="A50" s="23" t="s">
        <v>52</v>
      </c>
      <c r="B50" s="23" t="s">
        <v>98</v>
      </c>
      <c r="C50" s="24">
        <v>2632131.69</v>
      </c>
      <c r="D50" s="24">
        <v>2809641.31</v>
      </c>
      <c r="E50" s="13">
        <v>0.93682125210495304</v>
      </c>
      <c r="F50" s="25">
        <v>1643</v>
      </c>
      <c r="G50" s="25">
        <v>1644</v>
      </c>
      <c r="H50" s="26">
        <v>1.0005999999999999</v>
      </c>
      <c r="I50" s="130">
        <v>1</v>
      </c>
      <c r="J50" s="27">
        <v>1899</v>
      </c>
      <c r="K50" s="27">
        <v>1664</v>
      </c>
      <c r="L50" s="28">
        <v>0.87629999999999997</v>
      </c>
      <c r="M50" s="13">
        <v>0.92310000000000003</v>
      </c>
      <c r="N50" s="29">
        <v>2803080.44</v>
      </c>
      <c r="O50" s="29">
        <v>1996590.12</v>
      </c>
      <c r="P50" s="26">
        <v>0.71230000000000004</v>
      </c>
      <c r="Q50" s="26">
        <v>0.70950000000000002</v>
      </c>
      <c r="R50" s="27">
        <v>1385</v>
      </c>
      <c r="S50" s="27">
        <v>997</v>
      </c>
      <c r="T50" s="28">
        <v>0.71989999999999998</v>
      </c>
      <c r="U50" s="28">
        <v>0.71</v>
      </c>
      <c r="V50" s="25">
        <v>1223</v>
      </c>
      <c r="W50" s="25">
        <v>1048</v>
      </c>
      <c r="X50" s="26">
        <v>0.8569</v>
      </c>
      <c r="Y50" s="30" t="s">
        <v>98</v>
      </c>
      <c r="Z50" s="4">
        <v>1655</v>
      </c>
      <c r="AA50" s="5">
        <v>1676</v>
      </c>
      <c r="AB50" s="6">
        <v>1.0126999999999999</v>
      </c>
      <c r="AC50" s="4">
        <v>1834</v>
      </c>
      <c r="AD50" s="5">
        <v>1693</v>
      </c>
      <c r="AE50" s="6">
        <v>0.92310000000000003</v>
      </c>
      <c r="AF50" s="7">
        <v>3071526.93</v>
      </c>
      <c r="AG50" s="8">
        <v>2179211.36</v>
      </c>
      <c r="AH50" s="6">
        <v>0.70950000000000002</v>
      </c>
      <c r="AI50" s="4">
        <v>1417</v>
      </c>
      <c r="AJ50" s="5">
        <v>1006</v>
      </c>
      <c r="AK50" s="6">
        <v>0.71</v>
      </c>
      <c r="AL50" s="9" t="str">
        <f t="shared" si="0"/>
        <v>OK</v>
      </c>
      <c r="AM50" s="9"/>
    </row>
    <row r="51" spans="1:39" s="10" customFormat="1" ht="13.9">
      <c r="A51" s="23" t="s">
        <v>85</v>
      </c>
      <c r="B51" s="23" t="s">
        <v>99</v>
      </c>
      <c r="C51" s="24">
        <v>4080720.87</v>
      </c>
      <c r="D51" s="24">
        <v>4426464.9800000004</v>
      </c>
      <c r="E51" s="13">
        <v>0.92189159711820401</v>
      </c>
      <c r="F51" s="25">
        <v>2013</v>
      </c>
      <c r="G51" s="25">
        <v>1878</v>
      </c>
      <c r="H51" s="26">
        <v>0.93289999999999995</v>
      </c>
      <c r="I51" s="130">
        <v>0.96589999999999998</v>
      </c>
      <c r="J51" s="27">
        <v>2705</v>
      </c>
      <c r="K51" s="27">
        <v>2245</v>
      </c>
      <c r="L51" s="28">
        <v>0.82989999999999997</v>
      </c>
      <c r="M51" s="13">
        <v>0.85470000000000002</v>
      </c>
      <c r="N51" s="29">
        <v>4771645.3600000003</v>
      </c>
      <c r="O51" s="29">
        <v>3078138.66</v>
      </c>
      <c r="P51" s="26">
        <v>0.64510000000000001</v>
      </c>
      <c r="Q51" s="26">
        <v>0.63919999999999999</v>
      </c>
      <c r="R51" s="27">
        <v>2129</v>
      </c>
      <c r="S51" s="27">
        <v>1332</v>
      </c>
      <c r="T51" s="28">
        <v>0.62560000000000004</v>
      </c>
      <c r="U51" s="28">
        <v>0.62829999999999997</v>
      </c>
      <c r="V51" s="25">
        <v>1578</v>
      </c>
      <c r="W51" s="25">
        <v>1228</v>
      </c>
      <c r="X51" s="26">
        <v>0.7782</v>
      </c>
      <c r="Y51" s="30" t="s">
        <v>99</v>
      </c>
      <c r="Z51" s="4">
        <v>2021</v>
      </c>
      <c r="AA51" s="5">
        <v>1942</v>
      </c>
      <c r="AB51" s="6">
        <v>0.96089999999999998</v>
      </c>
      <c r="AC51" s="4">
        <v>2622</v>
      </c>
      <c r="AD51" s="5">
        <v>2228</v>
      </c>
      <c r="AE51" s="6">
        <v>0.84970000000000001</v>
      </c>
      <c r="AF51" s="7">
        <v>5312064.25</v>
      </c>
      <c r="AG51" s="8">
        <v>3369068.7</v>
      </c>
      <c r="AH51" s="6">
        <v>0.63419999999999999</v>
      </c>
      <c r="AI51" s="4">
        <v>2137</v>
      </c>
      <c r="AJ51" s="5">
        <v>1332</v>
      </c>
      <c r="AK51" s="6">
        <v>0.62329999999999997</v>
      </c>
      <c r="AL51" s="9" t="str">
        <f t="shared" si="0"/>
        <v>OK</v>
      </c>
      <c r="AM51" s="9"/>
    </row>
    <row r="52" spans="1:39" s="10" customFormat="1" ht="13.9">
      <c r="A52" s="23" t="s">
        <v>52</v>
      </c>
      <c r="B52" s="23" t="s">
        <v>100</v>
      </c>
      <c r="C52" s="24">
        <v>248061.23</v>
      </c>
      <c r="D52" s="24">
        <v>268792.01</v>
      </c>
      <c r="E52" s="13">
        <v>0.92287426996062905</v>
      </c>
      <c r="F52" s="25">
        <v>126</v>
      </c>
      <c r="G52" s="25">
        <v>131</v>
      </c>
      <c r="H52" s="26">
        <v>1.0397000000000001</v>
      </c>
      <c r="I52" s="130">
        <v>0.9</v>
      </c>
      <c r="J52" s="27">
        <v>178</v>
      </c>
      <c r="K52" s="27">
        <v>167</v>
      </c>
      <c r="L52" s="28">
        <v>0.93820000000000003</v>
      </c>
      <c r="M52" s="13">
        <v>0.93679999999999997</v>
      </c>
      <c r="N52" s="29">
        <v>311928</v>
      </c>
      <c r="O52" s="29">
        <v>173800.57</v>
      </c>
      <c r="P52" s="26">
        <v>0.55720000000000003</v>
      </c>
      <c r="Q52" s="26">
        <v>0.57779999999999998</v>
      </c>
      <c r="R52" s="27">
        <v>150</v>
      </c>
      <c r="S52" s="27">
        <v>83</v>
      </c>
      <c r="T52" s="28">
        <v>0.55330000000000001</v>
      </c>
      <c r="U52" s="28">
        <v>0.63080000000000003</v>
      </c>
      <c r="V52" s="25">
        <v>119</v>
      </c>
      <c r="W52" s="25">
        <v>102</v>
      </c>
      <c r="X52" s="26">
        <v>0.85709999999999997</v>
      </c>
      <c r="Y52" s="30" t="s">
        <v>100</v>
      </c>
      <c r="Z52" s="4">
        <v>135</v>
      </c>
      <c r="AA52" s="5">
        <v>121</v>
      </c>
      <c r="AB52" s="6">
        <v>0.89629999999999999</v>
      </c>
      <c r="AC52" s="4">
        <v>174</v>
      </c>
      <c r="AD52" s="5">
        <v>163</v>
      </c>
      <c r="AE52" s="6">
        <v>0.93679999999999997</v>
      </c>
      <c r="AF52" s="7">
        <v>358187.4</v>
      </c>
      <c r="AG52" s="8">
        <v>203371.95</v>
      </c>
      <c r="AH52" s="6">
        <v>0.56779999999999997</v>
      </c>
      <c r="AI52" s="4">
        <v>155</v>
      </c>
      <c r="AJ52" s="5">
        <v>97</v>
      </c>
      <c r="AK52" s="6">
        <v>0.62580000000000002</v>
      </c>
      <c r="AL52" s="9" t="str">
        <f t="shared" si="0"/>
        <v>OK</v>
      </c>
      <c r="AM52" s="9"/>
    </row>
    <row r="53" spans="1:39" s="10" customFormat="1" ht="13.9">
      <c r="A53" s="23" t="s">
        <v>48</v>
      </c>
      <c r="B53" s="23" t="s">
        <v>101</v>
      </c>
      <c r="C53" s="24">
        <v>9738094.9900000002</v>
      </c>
      <c r="D53" s="24">
        <v>11157774.369999999</v>
      </c>
      <c r="E53" s="13">
        <v>0.87276321128906298</v>
      </c>
      <c r="F53" s="25">
        <v>4457</v>
      </c>
      <c r="G53" s="25">
        <v>4345</v>
      </c>
      <c r="H53" s="26">
        <v>0.97489999999999999</v>
      </c>
      <c r="I53" s="130">
        <v>1</v>
      </c>
      <c r="J53" s="27">
        <v>6378</v>
      </c>
      <c r="K53" s="27">
        <v>5498</v>
      </c>
      <c r="L53" s="28">
        <v>0.86199999999999999</v>
      </c>
      <c r="M53" s="13">
        <v>0.87180000000000002</v>
      </c>
      <c r="N53" s="29">
        <v>11049047.939999999</v>
      </c>
      <c r="O53" s="29">
        <v>7208739.4299999997</v>
      </c>
      <c r="P53" s="26">
        <v>0.65239999999999998</v>
      </c>
      <c r="Q53" s="26">
        <v>0.66539999999999999</v>
      </c>
      <c r="R53" s="27">
        <v>4922</v>
      </c>
      <c r="S53" s="27">
        <v>3144</v>
      </c>
      <c r="T53" s="28">
        <v>0.63880000000000003</v>
      </c>
      <c r="U53" s="28">
        <v>0.6764</v>
      </c>
      <c r="V53" s="25">
        <v>3908</v>
      </c>
      <c r="W53" s="25">
        <v>3062</v>
      </c>
      <c r="X53" s="26">
        <v>0.78349999999999997</v>
      </c>
      <c r="Y53" s="30" t="s">
        <v>101</v>
      </c>
      <c r="Z53" s="4">
        <v>4391</v>
      </c>
      <c r="AA53" s="5">
        <v>4420</v>
      </c>
      <c r="AB53" s="6">
        <v>1.0065999999999999</v>
      </c>
      <c r="AC53" s="4">
        <v>6443</v>
      </c>
      <c r="AD53" s="5">
        <v>5585</v>
      </c>
      <c r="AE53" s="6">
        <v>0.86680000000000001</v>
      </c>
      <c r="AF53" s="7">
        <v>12393625.75</v>
      </c>
      <c r="AG53" s="8">
        <v>8184436.6200000001</v>
      </c>
      <c r="AH53" s="6">
        <v>0.66039999999999999</v>
      </c>
      <c r="AI53" s="4">
        <v>5037</v>
      </c>
      <c r="AJ53" s="5">
        <v>3407</v>
      </c>
      <c r="AK53" s="6">
        <v>0.6764</v>
      </c>
      <c r="AL53" s="9" t="str">
        <f t="shared" si="0"/>
        <v>OK</v>
      </c>
      <c r="AM53" s="9"/>
    </row>
    <row r="54" spans="1:39" s="10" customFormat="1" ht="13.9">
      <c r="A54" s="23" t="s">
        <v>58</v>
      </c>
      <c r="B54" s="23" t="s">
        <v>102</v>
      </c>
      <c r="C54" s="24">
        <v>2109464.5</v>
      </c>
      <c r="D54" s="24">
        <v>2390509.9300000002</v>
      </c>
      <c r="E54" s="13">
        <v>0.88243285398107496</v>
      </c>
      <c r="F54" s="25">
        <v>499</v>
      </c>
      <c r="G54" s="25">
        <v>523</v>
      </c>
      <c r="H54" s="26">
        <v>1.0481</v>
      </c>
      <c r="I54" s="130">
        <v>1</v>
      </c>
      <c r="J54" s="27">
        <v>885</v>
      </c>
      <c r="K54" s="27">
        <v>783</v>
      </c>
      <c r="L54" s="28">
        <v>0.88470000000000004</v>
      </c>
      <c r="M54" s="13">
        <v>0.92300000000000004</v>
      </c>
      <c r="N54" s="29">
        <v>2318420.2599999998</v>
      </c>
      <c r="O54" s="29">
        <v>1678273.74</v>
      </c>
      <c r="P54" s="26">
        <v>0.72389999999999999</v>
      </c>
      <c r="Q54" s="26">
        <v>0.72260000000000002</v>
      </c>
      <c r="R54" s="27">
        <v>705</v>
      </c>
      <c r="S54" s="27">
        <v>496</v>
      </c>
      <c r="T54" s="28">
        <v>0.70350000000000001</v>
      </c>
      <c r="U54" s="28">
        <v>0.72060000000000002</v>
      </c>
      <c r="V54" s="25">
        <v>557</v>
      </c>
      <c r="W54" s="25">
        <v>386</v>
      </c>
      <c r="X54" s="26">
        <v>0.69299999999999995</v>
      </c>
      <c r="Y54" s="30" t="s">
        <v>102</v>
      </c>
      <c r="Z54" s="4">
        <v>538</v>
      </c>
      <c r="AA54" s="5">
        <v>552</v>
      </c>
      <c r="AB54" s="6">
        <v>1.026</v>
      </c>
      <c r="AC54" s="4">
        <v>857</v>
      </c>
      <c r="AD54" s="5">
        <v>791</v>
      </c>
      <c r="AE54" s="6">
        <v>0.92300000000000004</v>
      </c>
      <c r="AF54" s="7">
        <v>2620431.2999999998</v>
      </c>
      <c r="AG54" s="8">
        <v>1893504.02</v>
      </c>
      <c r="AH54" s="6">
        <v>0.72260000000000002</v>
      </c>
      <c r="AI54" s="4">
        <v>741</v>
      </c>
      <c r="AJ54" s="5">
        <v>534</v>
      </c>
      <c r="AK54" s="6">
        <v>0.72060000000000002</v>
      </c>
      <c r="AL54" s="9" t="str">
        <f t="shared" si="0"/>
        <v>OK</v>
      </c>
      <c r="AM54" s="9"/>
    </row>
    <row r="55" spans="1:39" s="10" customFormat="1" ht="13.9">
      <c r="A55" s="23" t="s">
        <v>85</v>
      </c>
      <c r="B55" s="23" t="s">
        <v>103</v>
      </c>
      <c r="C55" s="24">
        <v>13971329.93</v>
      </c>
      <c r="D55" s="24">
        <v>14965863.109999999</v>
      </c>
      <c r="E55" s="13">
        <v>0.93354655373431406</v>
      </c>
      <c r="F55" s="25">
        <v>4734</v>
      </c>
      <c r="G55" s="25">
        <v>5107</v>
      </c>
      <c r="H55" s="26">
        <v>1.0788</v>
      </c>
      <c r="I55" s="130">
        <v>1</v>
      </c>
      <c r="J55" s="27">
        <v>6581</v>
      </c>
      <c r="K55" s="27">
        <v>5671</v>
      </c>
      <c r="L55" s="28">
        <v>0.86170000000000002</v>
      </c>
      <c r="M55" s="13">
        <v>0.86709999999999998</v>
      </c>
      <c r="N55" s="29">
        <v>15175206.470000001</v>
      </c>
      <c r="O55" s="29">
        <v>11144960.109999999</v>
      </c>
      <c r="P55" s="26">
        <v>0.73440000000000005</v>
      </c>
      <c r="Q55" s="26">
        <v>0.74009999999999998</v>
      </c>
      <c r="R55" s="27">
        <v>5179</v>
      </c>
      <c r="S55" s="27">
        <v>3716</v>
      </c>
      <c r="T55" s="28">
        <v>0.71750000000000003</v>
      </c>
      <c r="U55" s="28">
        <v>0.72370000000000001</v>
      </c>
      <c r="V55" s="25">
        <v>4190</v>
      </c>
      <c r="W55" s="25">
        <v>3593</v>
      </c>
      <c r="X55" s="26">
        <v>0.85750000000000004</v>
      </c>
      <c r="Y55" s="30" t="s">
        <v>103</v>
      </c>
      <c r="Z55" s="4">
        <v>4586</v>
      </c>
      <c r="AA55" s="5">
        <v>4890</v>
      </c>
      <c r="AB55" s="6">
        <v>1.0663</v>
      </c>
      <c r="AC55" s="4">
        <v>6729</v>
      </c>
      <c r="AD55" s="5">
        <v>5801</v>
      </c>
      <c r="AE55" s="6">
        <v>0.86209999999999998</v>
      </c>
      <c r="AF55" s="7">
        <v>16250821.060000001</v>
      </c>
      <c r="AG55" s="8">
        <v>12027637.02</v>
      </c>
      <c r="AH55" s="6">
        <v>0.74009999999999998</v>
      </c>
      <c r="AI55" s="4">
        <v>5284</v>
      </c>
      <c r="AJ55" s="5">
        <v>3824</v>
      </c>
      <c r="AK55" s="6">
        <v>0.72370000000000001</v>
      </c>
      <c r="AL55" s="9" t="str">
        <f t="shared" si="0"/>
        <v>OK</v>
      </c>
      <c r="AM55" s="9"/>
    </row>
    <row r="56" spans="1:39" s="10" customFormat="1" ht="13.9">
      <c r="A56" s="23" t="s">
        <v>52</v>
      </c>
      <c r="B56" s="23" t="s">
        <v>104</v>
      </c>
      <c r="C56" s="24">
        <v>967537.14</v>
      </c>
      <c r="D56" s="24">
        <v>1058332.33</v>
      </c>
      <c r="E56" s="13">
        <v>0.91420918795894701</v>
      </c>
      <c r="F56" s="25">
        <v>376</v>
      </c>
      <c r="G56" s="25">
        <v>361</v>
      </c>
      <c r="H56" s="26">
        <v>0.96009999999999995</v>
      </c>
      <c r="I56" s="130">
        <v>1</v>
      </c>
      <c r="J56" s="27">
        <v>546</v>
      </c>
      <c r="K56" s="27">
        <v>483</v>
      </c>
      <c r="L56" s="28">
        <v>0.88460000000000005</v>
      </c>
      <c r="M56" s="13">
        <v>0.85429999999999995</v>
      </c>
      <c r="N56" s="29">
        <v>931521.03</v>
      </c>
      <c r="O56" s="29">
        <v>690642.77</v>
      </c>
      <c r="P56" s="26">
        <v>0.74139999999999995</v>
      </c>
      <c r="Q56" s="26">
        <v>0.72319999999999995</v>
      </c>
      <c r="R56" s="27">
        <v>457</v>
      </c>
      <c r="S56" s="27">
        <v>317</v>
      </c>
      <c r="T56" s="28">
        <v>0.69369999999999998</v>
      </c>
      <c r="U56" s="28">
        <v>0.72909999999999997</v>
      </c>
      <c r="V56" s="25">
        <v>288</v>
      </c>
      <c r="W56" s="25">
        <v>241</v>
      </c>
      <c r="X56" s="26">
        <v>0.83679999999999999</v>
      </c>
      <c r="Y56" s="30" t="s">
        <v>104</v>
      </c>
      <c r="Z56" s="4">
        <v>387</v>
      </c>
      <c r="AA56" s="5">
        <v>387</v>
      </c>
      <c r="AB56" s="6">
        <v>1</v>
      </c>
      <c r="AC56" s="4">
        <v>584</v>
      </c>
      <c r="AD56" s="5">
        <v>496</v>
      </c>
      <c r="AE56" s="6">
        <v>0.84930000000000005</v>
      </c>
      <c r="AF56" s="7">
        <v>1055546.3600000001</v>
      </c>
      <c r="AG56" s="8">
        <v>763350.13</v>
      </c>
      <c r="AH56" s="6">
        <v>0.72319999999999995</v>
      </c>
      <c r="AI56" s="4">
        <v>491</v>
      </c>
      <c r="AJ56" s="5">
        <v>358</v>
      </c>
      <c r="AK56" s="6">
        <v>0.72909999999999997</v>
      </c>
      <c r="AL56" s="9" t="str">
        <f t="shared" si="0"/>
        <v>OK</v>
      </c>
      <c r="AM56" s="9"/>
    </row>
    <row r="57" spans="1:39" s="10" customFormat="1" ht="13.9">
      <c r="A57" s="23" t="s">
        <v>85</v>
      </c>
      <c r="B57" s="23" t="s">
        <v>105</v>
      </c>
      <c r="C57" s="24">
        <v>3996911.32</v>
      </c>
      <c r="D57" s="24">
        <v>4650535.72</v>
      </c>
      <c r="E57" s="13">
        <v>0.859451805264276</v>
      </c>
      <c r="F57" s="25">
        <v>1934</v>
      </c>
      <c r="G57" s="25">
        <v>1955</v>
      </c>
      <c r="H57" s="26">
        <v>1.0108999999999999</v>
      </c>
      <c r="I57" s="130">
        <v>1</v>
      </c>
      <c r="J57" s="27">
        <v>2480</v>
      </c>
      <c r="K57" s="27">
        <v>2199</v>
      </c>
      <c r="L57" s="28">
        <v>0.88670000000000004</v>
      </c>
      <c r="M57" s="13">
        <v>0.89200000000000002</v>
      </c>
      <c r="N57" s="29">
        <v>4492143.25</v>
      </c>
      <c r="O57" s="29">
        <v>3059719.33</v>
      </c>
      <c r="P57" s="26">
        <v>0.68110000000000004</v>
      </c>
      <c r="Q57" s="26">
        <v>0.69669999999999999</v>
      </c>
      <c r="R57" s="27">
        <v>1955</v>
      </c>
      <c r="S57" s="27">
        <v>1383</v>
      </c>
      <c r="T57" s="28">
        <v>0.70740000000000003</v>
      </c>
      <c r="U57" s="28">
        <v>0.7087</v>
      </c>
      <c r="V57" s="25">
        <v>1640</v>
      </c>
      <c r="W57" s="25">
        <v>1372</v>
      </c>
      <c r="X57" s="26">
        <v>0.83660000000000001</v>
      </c>
      <c r="Y57" s="30" t="s">
        <v>105</v>
      </c>
      <c r="Z57" s="4">
        <v>1968</v>
      </c>
      <c r="AA57" s="5">
        <v>2042</v>
      </c>
      <c r="AB57" s="6">
        <v>1.0376000000000001</v>
      </c>
      <c r="AC57" s="4">
        <v>2500</v>
      </c>
      <c r="AD57" s="5">
        <v>2230</v>
      </c>
      <c r="AE57" s="6">
        <v>0.89200000000000002</v>
      </c>
      <c r="AF57" s="7">
        <v>5108419.05</v>
      </c>
      <c r="AG57" s="8">
        <v>3559181.97</v>
      </c>
      <c r="AH57" s="6">
        <v>0.69669999999999999</v>
      </c>
      <c r="AI57" s="4">
        <v>2039</v>
      </c>
      <c r="AJ57" s="5">
        <v>1445</v>
      </c>
      <c r="AK57" s="6">
        <v>0.7087</v>
      </c>
      <c r="AL57" s="9" t="str">
        <f t="shared" si="0"/>
        <v>OK</v>
      </c>
      <c r="AM57" s="9"/>
    </row>
    <row r="58" spans="1:39" s="10" customFormat="1" ht="13.9">
      <c r="A58" s="23" t="s">
        <v>63</v>
      </c>
      <c r="B58" s="23" t="s">
        <v>106</v>
      </c>
      <c r="C58" s="24">
        <v>6789186.9299999997</v>
      </c>
      <c r="D58" s="24">
        <v>7708575.5599999996</v>
      </c>
      <c r="E58" s="13">
        <v>0.88073170940027701</v>
      </c>
      <c r="F58" s="25">
        <v>4282</v>
      </c>
      <c r="G58" s="25">
        <v>3915</v>
      </c>
      <c r="H58" s="26">
        <v>0.9143</v>
      </c>
      <c r="I58" s="130">
        <v>0.95230000000000004</v>
      </c>
      <c r="J58" s="27">
        <v>5438</v>
      </c>
      <c r="K58" s="27">
        <v>4789</v>
      </c>
      <c r="L58" s="28">
        <v>0.88070000000000004</v>
      </c>
      <c r="M58" s="13">
        <v>0.88300000000000001</v>
      </c>
      <c r="N58" s="29">
        <v>7812789.3099999996</v>
      </c>
      <c r="O58" s="29">
        <v>4900725.8899999997</v>
      </c>
      <c r="P58" s="26">
        <v>0.62729999999999997</v>
      </c>
      <c r="Q58" s="26">
        <v>0.62429999999999997</v>
      </c>
      <c r="R58" s="27">
        <v>4289</v>
      </c>
      <c r="S58" s="27">
        <v>2567</v>
      </c>
      <c r="T58" s="28">
        <v>0.59850000000000003</v>
      </c>
      <c r="U58" s="28">
        <v>0.62029999999999996</v>
      </c>
      <c r="V58" s="25">
        <v>3209</v>
      </c>
      <c r="W58" s="25">
        <v>2700</v>
      </c>
      <c r="X58" s="26">
        <v>0.84140000000000004</v>
      </c>
      <c r="Y58" s="30" t="s">
        <v>106</v>
      </c>
      <c r="Z58" s="4">
        <v>4368</v>
      </c>
      <c r="AA58" s="5">
        <v>4116</v>
      </c>
      <c r="AB58" s="6">
        <v>0.94230000000000003</v>
      </c>
      <c r="AC58" s="4">
        <v>5676</v>
      </c>
      <c r="AD58" s="5">
        <v>5012</v>
      </c>
      <c r="AE58" s="6">
        <v>0.88300000000000001</v>
      </c>
      <c r="AF58" s="7">
        <v>8985796.3100000005</v>
      </c>
      <c r="AG58" s="8">
        <v>5564603.9800000004</v>
      </c>
      <c r="AH58" s="6">
        <v>0.61929999999999996</v>
      </c>
      <c r="AI58" s="4">
        <v>4498</v>
      </c>
      <c r="AJ58" s="5">
        <v>2745</v>
      </c>
      <c r="AK58" s="6">
        <v>0.61029999999999995</v>
      </c>
      <c r="AL58" s="9" t="str">
        <f t="shared" si="0"/>
        <v>OK</v>
      </c>
      <c r="AM58" s="9"/>
    </row>
    <row r="59" spans="1:39" s="10" customFormat="1" ht="13.9">
      <c r="A59" s="23" t="s">
        <v>48</v>
      </c>
      <c r="B59" s="23" t="s">
        <v>107</v>
      </c>
      <c r="C59" s="24">
        <v>4898089.78</v>
      </c>
      <c r="D59" s="24">
        <v>5314935.5599999996</v>
      </c>
      <c r="E59" s="13">
        <v>0.921570868490455</v>
      </c>
      <c r="F59" s="25">
        <v>1654</v>
      </c>
      <c r="G59" s="25">
        <v>1710</v>
      </c>
      <c r="H59" s="26">
        <v>1.0339</v>
      </c>
      <c r="I59" s="130">
        <v>1</v>
      </c>
      <c r="J59" s="27">
        <v>2687</v>
      </c>
      <c r="K59" s="27">
        <v>2281</v>
      </c>
      <c r="L59" s="28">
        <v>0.84889999999999999</v>
      </c>
      <c r="M59" s="13">
        <v>0.88</v>
      </c>
      <c r="N59" s="29">
        <v>5181923.9000000004</v>
      </c>
      <c r="O59" s="29">
        <v>3707901.16</v>
      </c>
      <c r="P59" s="26">
        <v>0.71550000000000002</v>
      </c>
      <c r="Q59" s="26">
        <v>0.70699999999999996</v>
      </c>
      <c r="R59" s="27">
        <v>2145</v>
      </c>
      <c r="S59" s="27">
        <v>1519</v>
      </c>
      <c r="T59" s="28">
        <v>0.70820000000000005</v>
      </c>
      <c r="U59" s="28">
        <v>0.70550000000000002</v>
      </c>
      <c r="V59" s="25">
        <v>1495</v>
      </c>
      <c r="W59" s="25">
        <v>1307</v>
      </c>
      <c r="X59" s="26">
        <v>0.87419999999999998</v>
      </c>
      <c r="Y59" s="30" t="s">
        <v>107</v>
      </c>
      <c r="Z59" s="4">
        <v>1611</v>
      </c>
      <c r="AA59" s="5">
        <v>1686</v>
      </c>
      <c r="AB59" s="6">
        <v>1.0466</v>
      </c>
      <c r="AC59" s="4">
        <v>2658</v>
      </c>
      <c r="AD59" s="5">
        <v>2339</v>
      </c>
      <c r="AE59" s="6">
        <v>0.88</v>
      </c>
      <c r="AF59" s="7">
        <v>5630900.6399999997</v>
      </c>
      <c r="AG59" s="8">
        <v>3980878.11</v>
      </c>
      <c r="AH59" s="6">
        <v>0.70699999999999996</v>
      </c>
      <c r="AI59" s="4">
        <v>2234</v>
      </c>
      <c r="AJ59" s="5">
        <v>1576</v>
      </c>
      <c r="AK59" s="6">
        <v>0.70550000000000002</v>
      </c>
      <c r="AL59" s="9" t="str">
        <f t="shared" si="0"/>
        <v>OK</v>
      </c>
      <c r="AM59" s="9"/>
    </row>
    <row r="60" spans="1:39" s="10" customFormat="1" ht="13.9">
      <c r="A60" s="23" t="s">
        <v>58</v>
      </c>
      <c r="B60" s="23" t="s">
        <v>108</v>
      </c>
      <c r="C60" s="24">
        <v>1691705.63</v>
      </c>
      <c r="D60" s="24">
        <v>1902302</v>
      </c>
      <c r="E60" s="13">
        <v>0.889293934401583</v>
      </c>
      <c r="F60" s="25">
        <v>466</v>
      </c>
      <c r="G60" s="25">
        <v>539</v>
      </c>
      <c r="H60" s="26">
        <v>1.1567000000000001</v>
      </c>
      <c r="I60" s="130">
        <v>1</v>
      </c>
      <c r="J60" s="27">
        <v>893</v>
      </c>
      <c r="K60" s="27">
        <v>809</v>
      </c>
      <c r="L60" s="28">
        <v>0.90590000000000004</v>
      </c>
      <c r="M60" s="13">
        <v>0.91949999999999998</v>
      </c>
      <c r="N60" s="29">
        <v>2004697.12</v>
      </c>
      <c r="O60" s="29">
        <v>1343314.08</v>
      </c>
      <c r="P60" s="26">
        <v>0.67010000000000003</v>
      </c>
      <c r="Q60" s="26">
        <v>0.69740000000000002</v>
      </c>
      <c r="R60" s="27">
        <v>782</v>
      </c>
      <c r="S60" s="27">
        <v>527</v>
      </c>
      <c r="T60" s="28">
        <v>0.67390000000000005</v>
      </c>
      <c r="U60" s="28">
        <v>0.70809999999999995</v>
      </c>
      <c r="V60" s="25">
        <v>670</v>
      </c>
      <c r="W60" s="25">
        <v>547</v>
      </c>
      <c r="X60" s="26">
        <v>0.81640000000000001</v>
      </c>
      <c r="Y60" s="30" t="s">
        <v>108</v>
      </c>
      <c r="Z60" s="4">
        <v>479</v>
      </c>
      <c r="AA60" s="5">
        <v>544</v>
      </c>
      <c r="AB60" s="6">
        <v>1.1356999999999999</v>
      </c>
      <c r="AC60" s="4">
        <v>870</v>
      </c>
      <c r="AD60" s="5">
        <v>800</v>
      </c>
      <c r="AE60" s="6">
        <v>0.91949999999999998</v>
      </c>
      <c r="AF60" s="7">
        <v>2150872.21</v>
      </c>
      <c r="AG60" s="8">
        <v>1499915.98</v>
      </c>
      <c r="AH60" s="6">
        <v>0.69740000000000002</v>
      </c>
      <c r="AI60" s="4">
        <v>788</v>
      </c>
      <c r="AJ60" s="5">
        <v>558</v>
      </c>
      <c r="AK60" s="6">
        <v>0.70809999999999995</v>
      </c>
      <c r="AL60" s="9" t="str">
        <f t="shared" si="0"/>
        <v>OK</v>
      </c>
      <c r="AM60" s="9"/>
    </row>
    <row r="61" spans="1:39" s="10" customFormat="1" ht="13.9">
      <c r="A61" s="23" t="s">
        <v>58</v>
      </c>
      <c r="B61" s="23" t="s">
        <v>109</v>
      </c>
      <c r="C61" s="24">
        <v>820339.54</v>
      </c>
      <c r="D61" s="24">
        <v>879778</v>
      </c>
      <c r="E61" s="13">
        <v>0.93243925172032005</v>
      </c>
      <c r="F61" s="25">
        <v>391</v>
      </c>
      <c r="G61" s="25">
        <v>387</v>
      </c>
      <c r="H61" s="26">
        <v>0.98980000000000001</v>
      </c>
      <c r="I61" s="130">
        <v>1</v>
      </c>
      <c r="J61" s="27">
        <v>672</v>
      </c>
      <c r="K61" s="27">
        <v>612</v>
      </c>
      <c r="L61" s="28">
        <v>0.91069999999999995</v>
      </c>
      <c r="M61" s="13">
        <v>0.90359999999999996</v>
      </c>
      <c r="N61" s="29">
        <v>945857</v>
      </c>
      <c r="O61" s="29">
        <v>616579.56000000006</v>
      </c>
      <c r="P61" s="26">
        <v>0.65190000000000003</v>
      </c>
      <c r="Q61" s="26">
        <v>0.64459999999999995</v>
      </c>
      <c r="R61" s="27">
        <v>412</v>
      </c>
      <c r="S61" s="27">
        <v>238</v>
      </c>
      <c r="T61" s="28">
        <v>0.57769999999999999</v>
      </c>
      <c r="U61" s="28">
        <v>0.62150000000000005</v>
      </c>
      <c r="V61" s="25">
        <v>441</v>
      </c>
      <c r="W61" s="25">
        <v>366</v>
      </c>
      <c r="X61" s="26">
        <v>0.82989999999999997</v>
      </c>
      <c r="Y61" s="30" t="s">
        <v>109</v>
      </c>
      <c r="Z61" s="4">
        <v>384</v>
      </c>
      <c r="AA61" s="5">
        <v>410</v>
      </c>
      <c r="AB61" s="6">
        <v>1.0677000000000001</v>
      </c>
      <c r="AC61" s="4">
        <v>726</v>
      </c>
      <c r="AD61" s="5">
        <v>656</v>
      </c>
      <c r="AE61" s="6">
        <v>0.90359999999999996</v>
      </c>
      <c r="AF61" s="7">
        <v>1057061.31</v>
      </c>
      <c r="AG61" s="8">
        <v>676137.37</v>
      </c>
      <c r="AH61" s="6">
        <v>0.63959999999999995</v>
      </c>
      <c r="AI61" s="4">
        <v>399</v>
      </c>
      <c r="AJ61" s="5">
        <v>244</v>
      </c>
      <c r="AK61" s="6">
        <v>0.61150000000000004</v>
      </c>
      <c r="AL61" s="9" t="str">
        <f t="shared" si="0"/>
        <v>OK</v>
      </c>
      <c r="AM61" s="9"/>
    </row>
    <row r="62" spans="1:39" s="10" customFormat="1" ht="13.9">
      <c r="A62" s="23" t="s">
        <v>52</v>
      </c>
      <c r="B62" s="23" t="s">
        <v>110</v>
      </c>
      <c r="C62" s="24">
        <v>2659022.81</v>
      </c>
      <c r="D62" s="24">
        <v>3038927</v>
      </c>
      <c r="E62" s="13">
        <v>0.87498739193142805</v>
      </c>
      <c r="F62" s="25">
        <v>1615</v>
      </c>
      <c r="G62" s="25">
        <v>1536</v>
      </c>
      <c r="H62" s="26">
        <v>0.95109999999999995</v>
      </c>
      <c r="I62" s="130">
        <v>0.99150000000000005</v>
      </c>
      <c r="J62" s="27">
        <v>2341</v>
      </c>
      <c r="K62" s="27">
        <v>2117</v>
      </c>
      <c r="L62" s="28">
        <v>0.90429999999999999</v>
      </c>
      <c r="M62" s="13">
        <v>0.90610000000000002</v>
      </c>
      <c r="N62" s="29">
        <v>2997747.37</v>
      </c>
      <c r="O62" s="29">
        <v>1834237.63</v>
      </c>
      <c r="P62" s="26">
        <v>0.6119</v>
      </c>
      <c r="Q62" s="26">
        <v>0.62649999999999995</v>
      </c>
      <c r="R62" s="27">
        <v>1868</v>
      </c>
      <c r="S62" s="27">
        <v>1098</v>
      </c>
      <c r="T62" s="28">
        <v>0.58779999999999999</v>
      </c>
      <c r="U62" s="28">
        <v>0.61660000000000004</v>
      </c>
      <c r="V62" s="25">
        <v>1294</v>
      </c>
      <c r="W62" s="25">
        <v>1103</v>
      </c>
      <c r="X62" s="26">
        <v>0.85240000000000005</v>
      </c>
      <c r="Y62" s="30" t="s">
        <v>110</v>
      </c>
      <c r="Z62" s="4">
        <v>1645</v>
      </c>
      <c r="AA62" s="5">
        <v>1631</v>
      </c>
      <c r="AB62" s="6">
        <v>0.99150000000000005</v>
      </c>
      <c r="AC62" s="4">
        <v>2376</v>
      </c>
      <c r="AD62" s="5">
        <v>2153</v>
      </c>
      <c r="AE62" s="6">
        <v>0.90610000000000002</v>
      </c>
      <c r="AF62" s="7">
        <v>3515930.02</v>
      </c>
      <c r="AG62" s="8">
        <v>2185114.91</v>
      </c>
      <c r="AH62" s="6">
        <v>0.62150000000000005</v>
      </c>
      <c r="AI62" s="4">
        <v>1927</v>
      </c>
      <c r="AJ62" s="5">
        <v>1169</v>
      </c>
      <c r="AK62" s="6">
        <v>0.60660000000000003</v>
      </c>
      <c r="AL62" s="9" t="str">
        <f t="shared" si="0"/>
        <v>OK</v>
      </c>
      <c r="AM62" s="9"/>
    </row>
    <row r="63" spans="1:39" s="10" customFormat="1" ht="13.9">
      <c r="A63" s="23" t="s">
        <v>58</v>
      </c>
      <c r="B63" s="23" t="s">
        <v>111</v>
      </c>
      <c r="C63" s="24">
        <v>3053954.1</v>
      </c>
      <c r="D63" s="24">
        <v>3367841</v>
      </c>
      <c r="E63" s="13">
        <v>0.90679877702064904</v>
      </c>
      <c r="F63" s="25">
        <v>1284</v>
      </c>
      <c r="G63" s="25">
        <v>1310</v>
      </c>
      <c r="H63" s="26">
        <v>1.0202</v>
      </c>
      <c r="I63" s="130">
        <v>1</v>
      </c>
      <c r="J63" s="27">
        <v>2184</v>
      </c>
      <c r="K63" s="27">
        <v>1932</v>
      </c>
      <c r="L63" s="28">
        <v>0.88460000000000005</v>
      </c>
      <c r="M63" s="13">
        <v>0.87</v>
      </c>
      <c r="N63" s="29">
        <v>3619069.59</v>
      </c>
      <c r="O63" s="29">
        <v>2338096.62</v>
      </c>
      <c r="P63" s="26">
        <v>0.64600000000000002</v>
      </c>
      <c r="Q63" s="26">
        <v>0.66600000000000004</v>
      </c>
      <c r="R63" s="27">
        <v>1676</v>
      </c>
      <c r="S63" s="27">
        <v>980</v>
      </c>
      <c r="T63" s="28">
        <v>0.5847</v>
      </c>
      <c r="U63" s="28">
        <v>0.62309999999999999</v>
      </c>
      <c r="V63" s="25">
        <v>1282</v>
      </c>
      <c r="W63" s="25">
        <v>1134</v>
      </c>
      <c r="X63" s="26">
        <v>0.88460000000000005</v>
      </c>
      <c r="Y63" s="30" t="s">
        <v>111</v>
      </c>
      <c r="Z63" s="4">
        <v>1248</v>
      </c>
      <c r="AA63" s="5">
        <v>1334</v>
      </c>
      <c r="AB63" s="6">
        <v>1.0689</v>
      </c>
      <c r="AC63" s="4">
        <v>2215</v>
      </c>
      <c r="AD63" s="5">
        <v>1916</v>
      </c>
      <c r="AE63" s="6">
        <v>0.86499999999999999</v>
      </c>
      <c r="AF63" s="7">
        <v>3948775.8</v>
      </c>
      <c r="AG63" s="8">
        <v>2610167.2000000002</v>
      </c>
      <c r="AH63" s="6">
        <v>0.66100000000000003</v>
      </c>
      <c r="AI63" s="4">
        <v>1644</v>
      </c>
      <c r="AJ63" s="5">
        <v>1008</v>
      </c>
      <c r="AK63" s="6">
        <v>0.61309999999999998</v>
      </c>
      <c r="AL63" s="9" t="str">
        <f t="shared" si="0"/>
        <v>OK</v>
      </c>
      <c r="AM63" s="9"/>
    </row>
    <row r="64" spans="1:39" s="10" customFormat="1" ht="13.9">
      <c r="A64" s="23" t="s">
        <v>55</v>
      </c>
      <c r="B64" s="23" t="s">
        <v>112</v>
      </c>
      <c r="C64" s="24">
        <v>47464810.869999997</v>
      </c>
      <c r="D64" s="24">
        <v>50914276.25</v>
      </c>
      <c r="E64" s="13">
        <v>0.93224954503796997</v>
      </c>
      <c r="F64" s="25">
        <v>28503</v>
      </c>
      <c r="G64" s="25">
        <v>27800</v>
      </c>
      <c r="H64" s="26">
        <v>0.97529999999999994</v>
      </c>
      <c r="I64" s="130">
        <v>0.95509999999999995</v>
      </c>
      <c r="J64" s="27">
        <v>34900</v>
      </c>
      <c r="K64" s="27">
        <v>24744</v>
      </c>
      <c r="L64" s="28">
        <v>0.70899999999999996</v>
      </c>
      <c r="M64" s="13">
        <v>0.75039999999999996</v>
      </c>
      <c r="N64" s="29">
        <v>56480843.640000001</v>
      </c>
      <c r="O64" s="29">
        <v>35462699.759999998</v>
      </c>
      <c r="P64" s="26">
        <v>0.62790000000000001</v>
      </c>
      <c r="Q64" s="26">
        <v>0.63219999999999998</v>
      </c>
      <c r="R64" s="27">
        <v>21684</v>
      </c>
      <c r="S64" s="27">
        <v>13760</v>
      </c>
      <c r="T64" s="28">
        <v>0.63460000000000005</v>
      </c>
      <c r="U64" s="28">
        <v>0.64249999999999996</v>
      </c>
      <c r="V64" s="25">
        <v>16452</v>
      </c>
      <c r="W64" s="25">
        <v>11866</v>
      </c>
      <c r="X64" s="26">
        <v>0.72119999999999995</v>
      </c>
      <c r="Y64" s="30" t="s">
        <v>112</v>
      </c>
      <c r="Z64" s="4">
        <v>29416</v>
      </c>
      <c r="AA64" s="5">
        <v>27801</v>
      </c>
      <c r="AB64" s="6">
        <v>0.94510000000000005</v>
      </c>
      <c r="AC64" s="4">
        <v>34186</v>
      </c>
      <c r="AD64" s="5">
        <v>24968</v>
      </c>
      <c r="AE64" s="6">
        <v>0.73040000000000005</v>
      </c>
      <c r="AF64" s="7">
        <v>60801593.859999999</v>
      </c>
      <c r="AG64" s="8">
        <v>38136841.450000003</v>
      </c>
      <c r="AH64" s="6">
        <v>0.62719999999999998</v>
      </c>
      <c r="AI64" s="4">
        <v>21834</v>
      </c>
      <c r="AJ64" s="5">
        <v>13920</v>
      </c>
      <c r="AK64" s="6">
        <v>0.63749999999999996</v>
      </c>
      <c r="AL64" s="9" t="str">
        <f t="shared" si="0"/>
        <v>OK</v>
      </c>
      <c r="AM64" s="9"/>
    </row>
    <row r="65" spans="1:39" s="10" customFormat="1" ht="13.9">
      <c r="A65" s="23" t="s">
        <v>44</v>
      </c>
      <c r="B65" s="23" t="s">
        <v>113</v>
      </c>
      <c r="C65" s="24">
        <v>711169.26</v>
      </c>
      <c r="D65" s="24">
        <v>793180.04</v>
      </c>
      <c r="E65" s="13">
        <v>0.89660508854963095</v>
      </c>
      <c r="F65" s="25">
        <v>217</v>
      </c>
      <c r="G65" s="25">
        <v>232</v>
      </c>
      <c r="H65" s="26">
        <v>1.0690999999999999</v>
      </c>
      <c r="I65" s="130">
        <v>1</v>
      </c>
      <c r="J65" s="27">
        <v>380</v>
      </c>
      <c r="K65" s="27">
        <v>332</v>
      </c>
      <c r="L65" s="28">
        <v>0.87370000000000003</v>
      </c>
      <c r="M65" s="13">
        <v>0.90310000000000001</v>
      </c>
      <c r="N65" s="29">
        <v>746659.73</v>
      </c>
      <c r="O65" s="29">
        <v>565052.43000000005</v>
      </c>
      <c r="P65" s="26">
        <v>0.75680000000000003</v>
      </c>
      <c r="Q65" s="26">
        <v>0.7762</v>
      </c>
      <c r="R65" s="27">
        <v>268</v>
      </c>
      <c r="S65" s="27">
        <v>202</v>
      </c>
      <c r="T65" s="28">
        <v>0.75370000000000004</v>
      </c>
      <c r="U65" s="28">
        <v>0.73939999999999995</v>
      </c>
      <c r="V65" s="25">
        <v>271</v>
      </c>
      <c r="W65" s="25">
        <v>218</v>
      </c>
      <c r="X65" s="26">
        <v>0.8044</v>
      </c>
      <c r="Y65" s="30" t="s">
        <v>113</v>
      </c>
      <c r="Z65" s="4">
        <v>220</v>
      </c>
      <c r="AA65" s="5">
        <v>249</v>
      </c>
      <c r="AB65" s="6">
        <v>1.1317999999999999</v>
      </c>
      <c r="AC65" s="4">
        <v>392</v>
      </c>
      <c r="AD65" s="5">
        <v>354</v>
      </c>
      <c r="AE65" s="6">
        <v>0.90310000000000001</v>
      </c>
      <c r="AF65" s="7">
        <v>815801.8</v>
      </c>
      <c r="AG65" s="8">
        <v>633248.85</v>
      </c>
      <c r="AH65" s="6">
        <v>0.7762</v>
      </c>
      <c r="AI65" s="4">
        <v>307</v>
      </c>
      <c r="AJ65" s="5">
        <v>227</v>
      </c>
      <c r="AK65" s="6">
        <v>0.73939999999999995</v>
      </c>
      <c r="AL65" s="9" t="str">
        <f t="shared" si="0"/>
        <v>OK</v>
      </c>
      <c r="AM65" s="9"/>
    </row>
    <row r="66" spans="1:39" s="10" customFormat="1" ht="13.9">
      <c r="A66" s="23" t="s">
        <v>48</v>
      </c>
      <c r="B66" s="23" t="s">
        <v>114</v>
      </c>
      <c r="C66" s="24">
        <v>2410679.0099999998</v>
      </c>
      <c r="D66" s="24">
        <v>2645171.04</v>
      </c>
      <c r="E66" s="13">
        <v>0.91135090077199699</v>
      </c>
      <c r="F66" s="25">
        <v>1150</v>
      </c>
      <c r="G66" s="25">
        <v>1146</v>
      </c>
      <c r="H66" s="26">
        <v>0.99650000000000005</v>
      </c>
      <c r="I66" s="130">
        <v>1</v>
      </c>
      <c r="J66" s="27">
        <v>1472</v>
      </c>
      <c r="K66" s="27">
        <v>1434</v>
      </c>
      <c r="L66" s="28">
        <v>0.97419999999999995</v>
      </c>
      <c r="M66" s="13">
        <v>0.96889999999999998</v>
      </c>
      <c r="N66" s="29">
        <v>2483835.8199999998</v>
      </c>
      <c r="O66" s="29">
        <v>1823913.73</v>
      </c>
      <c r="P66" s="26">
        <v>0.73429999999999995</v>
      </c>
      <c r="Q66" s="26">
        <v>0.73819999999999997</v>
      </c>
      <c r="R66" s="27">
        <v>1184</v>
      </c>
      <c r="S66" s="27">
        <v>860</v>
      </c>
      <c r="T66" s="28">
        <v>0.72640000000000005</v>
      </c>
      <c r="U66" s="28">
        <v>0.72950000000000004</v>
      </c>
      <c r="V66" s="25">
        <v>1038</v>
      </c>
      <c r="W66" s="25">
        <v>956</v>
      </c>
      <c r="X66" s="26">
        <v>0.92100000000000004</v>
      </c>
      <c r="Y66" s="30" t="s">
        <v>114</v>
      </c>
      <c r="Z66" s="4">
        <v>1140</v>
      </c>
      <c r="AA66" s="5">
        <v>1191</v>
      </c>
      <c r="AB66" s="6">
        <v>1.0447</v>
      </c>
      <c r="AC66" s="4">
        <v>1479</v>
      </c>
      <c r="AD66" s="5">
        <v>1433</v>
      </c>
      <c r="AE66" s="6">
        <v>0.96889999999999998</v>
      </c>
      <c r="AF66" s="7">
        <v>2729853.35</v>
      </c>
      <c r="AG66" s="8">
        <v>2015312.82</v>
      </c>
      <c r="AH66" s="6">
        <v>0.73819999999999997</v>
      </c>
      <c r="AI66" s="4">
        <v>1209</v>
      </c>
      <c r="AJ66" s="5">
        <v>882</v>
      </c>
      <c r="AK66" s="6">
        <v>0.72950000000000004</v>
      </c>
      <c r="AL66" s="9" t="str">
        <f t="shared" si="0"/>
        <v>OK</v>
      </c>
      <c r="AM66" s="9"/>
    </row>
    <row r="67" spans="1:39" s="10" customFormat="1" ht="13.9">
      <c r="A67" s="23" t="s">
        <v>42</v>
      </c>
      <c r="B67" s="23" t="s">
        <v>115</v>
      </c>
      <c r="C67" s="24">
        <v>5118735.13</v>
      </c>
      <c r="D67" s="24">
        <v>5766674.0599999996</v>
      </c>
      <c r="E67" s="13">
        <v>0.88764079203047597</v>
      </c>
      <c r="F67" s="25">
        <v>1895</v>
      </c>
      <c r="G67" s="25">
        <v>1938</v>
      </c>
      <c r="H67" s="26">
        <v>1.0226999999999999</v>
      </c>
      <c r="I67" s="130">
        <v>1</v>
      </c>
      <c r="J67" s="27">
        <v>2512</v>
      </c>
      <c r="K67" s="27">
        <v>2292</v>
      </c>
      <c r="L67" s="28">
        <v>0.91239999999999999</v>
      </c>
      <c r="M67" s="13">
        <v>0.91339999999999999</v>
      </c>
      <c r="N67" s="29">
        <v>5680692.4100000001</v>
      </c>
      <c r="O67" s="29">
        <v>3969568.65</v>
      </c>
      <c r="P67" s="26">
        <v>0.69879999999999998</v>
      </c>
      <c r="Q67" s="26">
        <v>0.71140000000000003</v>
      </c>
      <c r="R67" s="27">
        <v>2097</v>
      </c>
      <c r="S67" s="27">
        <v>1425</v>
      </c>
      <c r="T67" s="28">
        <v>0.67949999999999999</v>
      </c>
      <c r="U67" s="28">
        <v>0.70889999999999997</v>
      </c>
      <c r="V67" s="25">
        <v>1586</v>
      </c>
      <c r="W67" s="25">
        <v>1224</v>
      </c>
      <c r="X67" s="26">
        <v>0.77180000000000004</v>
      </c>
      <c r="Y67" s="30" t="s">
        <v>115</v>
      </c>
      <c r="Z67" s="4">
        <v>1929</v>
      </c>
      <c r="AA67" s="5">
        <v>2037</v>
      </c>
      <c r="AB67" s="6">
        <v>1.056</v>
      </c>
      <c r="AC67" s="4">
        <v>2551</v>
      </c>
      <c r="AD67" s="5">
        <v>2330</v>
      </c>
      <c r="AE67" s="6">
        <v>0.91339999999999999</v>
      </c>
      <c r="AF67" s="7">
        <v>6180244.6100000003</v>
      </c>
      <c r="AG67" s="8">
        <v>4396890.76</v>
      </c>
      <c r="AH67" s="6">
        <v>0.71140000000000003</v>
      </c>
      <c r="AI67" s="4">
        <v>2178</v>
      </c>
      <c r="AJ67" s="5">
        <v>1544</v>
      </c>
      <c r="AK67" s="6">
        <v>0.70889999999999997</v>
      </c>
      <c r="AL67" s="9" t="str">
        <f t="shared" si="0"/>
        <v>OK</v>
      </c>
      <c r="AM67" s="9"/>
    </row>
    <row r="68" spans="1:39" s="10" customFormat="1" ht="13.9">
      <c r="A68" s="23" t="s">
        <v>63</v>
      </c>
      <c r="B68" s="23" t="s">
        <v>116</v>
      </c>
      <c r="C68" s="24">
        <v>8396921.9399999995</v>
      </c>
      <c r="D68" s="24">
        <v>9359370</v>
      </c>
      <c r="E68" s="13">
        <v>0.89716743114119901</v>
      </c>
      <c r="F68" s="25">
        <v>4021</v>
      </c>
      <c r="G68" s="25">
        <v>4010</v>
      </c>
      <c r="H68" s="26">
        <v>0.99729999999999996</v>
      </c>
      <c r="I68" s="130">
        <v>1</v>
      </c>
      <c r="J68" s="27">
        <v>5325</v>
      </c>
      <c r="K68" s="27">
        <v>4602</v>
      </c>
      <c r="L68" s="13">
        <v>0.86419999999999997</v>
      </c>
      <c r="M68" s="28">
        <v>0.8841</v>
      </c>
      <c r="N68" s="29">
        <v>9206698.5299999993</v>
      </c>
      <c r="O68" s="29">
        <v>6393262.7400000002</v>
      </c>
      <c r="P68" s="26">
        <v>0.69440000000000002</v>
      </c>
      <c r="Q68" s="26">
        <v>0.69840000000000002</v>
      </c>
      <c r="R68" s="27">
        <v>3894</v>
      </c>
      <c r="S68" s="27">
        <v>2718</v>
      </c>
      <c r="T68" s="28">
        <v>0.69799999999999995</v>
      </c>
      <c r="U68" s="13">
        <v>0.69920000000000004</v>
      </c>
      <c r="V68" s="25">
        <v>3251</v>
      </c>
      <c r="W68" s="25">
        <v>2828</v>
      </c>
      <c r="X68" s="26">
        <v>0.86990000000000001</v>
      </c>
      <c r="Y68" s="30" t="s">
        <v>116</v>
      </c>
      <c r="Z68" s="4">
        <v>4008</v>
      </c>
      <c r="AA68" s="5">
        <v>4119</v>
      </c>
      <c r="AB68" s="6">
        <v>1.0277000000000001</v>
      </c>
      <c r="AC68" s="4">
        <v>5288</v>
      </c>
      <c r="AD68" s="5">
        <v>4675</v>
      </c>
      <c r="AE68" s="6">
        <v>0.8841</v>
      </c>
      <c r="AF68" s="7">
        <v>10258936.76</v>
      </c>
      <c r="AG68" s="8">
        <v>7164723.9000000004</v>
      </c>
      <c r="AH68" s="6">
        <v>0.69840000000000002</v>
      </c>
      <c r="AI68" s="4">
        <v>4162</v>
      </c>
      <c r="AJ68" s="5">
        <v>2910</v>
      </c>
      <c r="AK68" s="6">
        <v>0.69920000000000004</v>
      </c>
      <c r="AL68" s="9" t="str">
        <f t="shared" ref="AL68:AL106" si="1">IF(B68=Y68,"OK","Chk")</f>
        <v>OK</v>
      </c>
      <c r="AM68" s="9"/>
    </row>
    <row r="69" spans="1:39" s="10" customFormat="1" ht="13.9">
      <c r="A69" s="23" t="s">
        <v>55</v>
      </c>
      <c r="B69" s="23" t="s">
        <v>117</v>
      </c>
      <c r="C69" s="24">
        <v>11405878.619999999</v>
      </c>
      <c r="D69" s="24">
        <v>12692003.82</v>
      </c>
      <c r="E69" s="13">
        <v>0.89866649756492101</v>
      </c>
      <c r="F69" s="25">
        <v>4626</v>
      </c>
      <c r="G69" s="25">
        <v>4582</v>
      </c>
      <c r="H69" s="26">
        <v>0.99050000000000005</v>
      </c>
      <c r="I69" s="130">
        <v>0.99380000000000002</v>
      </c>
      <c r="J69" s="27">
        <v>7000</v>
      </c>
      <c r="K69" s="27">
        <v>5877</v>
      </c>
      <c r="L69" s="28">
        <v>0.83960000000000001</v>
      </c>
      <c r="M69" s="13">
        <v>0.87849999999999995</v>
      </c>
      <c r="N69" s="29">
        <v>11900169.699999999</v>
      </c>
      <c r="O69" s="29">
        <v>8307595.7699999996</v>
      </c>
      <c r="P69" s="26">
        <v>0.69810000000000005</v>
      </c>
      <c r="Q69" s="26">
        <v>0.69879999999999998</v>
      </c>
      <c r="R69" s="27">
        <v>4865</v>
      </c>
      <c r="S69" s="27">
        <v>3250</v>
      </c>
      <c r="T69" s="28">
        <v>0.66800000000000004</v>
      </c>
      <c r="U69" s="28">
        <v>0.68610000000000004</v>
      </c>
      <c r="V69" s="25">
        <v>3697</v>
      </c>
      <c r="W69" s="25">
        <v>3103</v>
      </c>
      <c r="X69" s="26">
        <v>0.83930000000000005</v>
      </c>
      <c r="Y69" s="30" t="s">
        <v>117</v>
      </c>
      <c r="Z69" s="4">
        <v>4713</v>
      </c>
      <c r="AA69" s="5">
        <v>4684</v>
      </c>
      <c r="AB69" s="6">
        <v>0.99380000000000002</v>
      </c>
      <c r="AC69" s="4">
        <v>6791</v>
      </c>
      <c r="AD69" s="5">
        <v>5966</v>
      </c>
      <c r="AE69" s="6">
        <v>0.87849999999999995</v>
      </c>
      <c r="AF69" s="7">
        <v>13248782.1</v>
      </c>
      <c r="AG69" s="8">
        <v>9257667.9600000009</v>
      </c>
      <c r="AH69" s="6">
        <v>0.69879999999999998</v>
      </c>
      <c r="AI69" s="4">
        <v>5072</v>
      </c>
      <c r="AJ69" s="5">
        <v>3480</v>
      </c>
      <c r="AK69" s="6">
        <v>0.68610000000000004</v>
      </c>
      <c r="AL69" s="9" t="str">
        <f t="shared" si="1"/>
        <v>OK</v>
      </c>
      <c r="AM69" s="9"/>
    </row>
    <row r="70" spans="1:39" s="10" customFormat="1" ht="13.9">
      <c r="A70" s="23" t="s">
        <v>118</v>
      </c>
      <c r="B70" s="23" t="s">
        <v>119</v>
      </c>
      <c r="C70" s="24">
        <v>211.38</v>
      </c>
      <c r="D70" s="24">
        <v>0</v>
      </c>
      <c r="E70" s="13"/>
      <c r="F70" s="25">
        <v>5</v>
      </c>
      <c r="G70" s="25">
        <v>12</v>
      </c>
      <c r="H70" s="26">
        <v>2.4</v>
      </c>
      <c r="I70" s="130">
        <v>1</v>
      </c>
      <c r="J70" s="27">
        <v>8</v>
      </c>
      <c r="K70" s="27">
        <v>1</v>
      </c>
      <c r="L70" s="28">
        <v>0.125</v>
      </c>
      <c r="M70" s="13">
        <v>0.16289999999999999</v>
      </c>
      <c r="N70" s="29"/>
      <c r="O70" s="29"/>
      <c r="P70" s="26"/>
      <c r="Q70" s="26"/>
      <c r="R70" s="27">
        <v>1</v>
      </c>
      <c r="S70" s="27"/>
      <c r="T70" s="28"/>
      <c r="U70" s="28"/>
      <c r="V70" s="25"/>
      <c r="W70" s="25"/>
      <c r="X70" s="26"/>
      <c r="Y70" s="30" t="s">
        <v>119</v>
      </c>
      <c r="Z70" s="4">
        <v>3</v>
      </c>
      <c r="AA70" s="5">
        <v>30</v>
      </c>
      <c r="AB70" s="6">
        <v>10</v>
      </c>
      <c r="AC70" s="4">
        <v>7</v>
      </c>
      <c r="AD70" s="5">
        <v>1</v>
      </c>
      <c r="AE70" s="6">
        <v>0.1429</v>
      </c>
      <c r="AF70" s="7"/>
      <c r="AG70" s="8"/>
      <c r="AH70" s="6"/>
      <c r="AI70" s="4"/>
      <c r="AJ70" s="5"/>
      <c r="AK70" s="6"/>
      <c r="AL70" s="9" t="str">
        <f t="shared" si="1"/>
        <v>OK</v>
      </c>
      <c r="AM70" s="9"/>
    </row>
    <row r="71" spans="1:39" s="10" customFormat="1" ht="13.9">
      <c r="A71" s="23" t="s">
        <v>85</v>
      </c>
      <c r="B71" s="23" t="s">
        <v>120</v>
      </c>
      <c r="C71" s="24">
        <v>2214724.0299999998</v>
      </c>
      <c r="D71" s="24">
        <v>2582079.73</v>
      </c>
      <c r="E71" s="13">
        <v>0.85772875417754801</v>
      </c>
      <c r="F71" s="25">
        <v>1728</v>
      </c>
      <c r="G71" s="25">
        <v>1511</v>
      </c>
      <c r="H71" s="26">
        <v>0.87439999999999996</v>
      </c>
      <c r="I71" s="130">
        <v>0.9</v>
      </c>
      <c r="J71" s="27">
        <v>2349</v>
      </c>
      <c r="K71" s="27">
        <v>1868</v>
      </c>
      <c r="L71" s="28">
        <v>0.79520000000000002</v>
      </c>
      <c r="M71" s="13">
        <v>0.82909999999999995</v>
      </c>
      <c r="N71" s="29">
        <v>2583596.75</v>
      </c>
      <c r="O71" s="29">
        <v>1577662.09</v>
      </c>
      <c r="P71" s="26">
        <v>0.61060000000000003</v>
      </c>
      <c r="Q71" s="26">
        <v>0.62390000000000001</v>
      </c>
      <c r="R71" s="27">
        <v>1582</v>
      </c>
      <c r="S71" s="27">
        <v>871</v>
      </c>
      <c r="T71" s="28">
        <v>0.55059999999999998</v>
      </c>
      <c r="U71" s="28">
        <v>0.56679999999999997</v>
      </c>
      <c r="V71" s="25">
        <v>1256</v>
      </c>
      <c r="W71" s="25">
        <v>1012</v>
      </c>
      <c r="X71" s="26">
        <v>0.80569999999999997</v>
      </c>
      <c r="Y71" s="30" t="s">
        <v>120</v>
      </c>
      <c r="Z71" s="4">
        <v>1765</v>
      </c>
      <c r="AA71" s="5">
        <v>1583</v>
      </c>
      <c r="AB71" s="6">
        <v>0.89690000000000003</v>
      </c>
      <c r="AC71" s="4">
        <v>2349</v>
      </c>
      <c r="AD71" s="5">
        <v>1924</v>
      </c>
      <c r="AE71" s="6">
        <v>0.81910000000000005</v>
      </c>
      <c r="AF71" s="7">
        <v>3018095.46</v>
      </c>
      <c r="AG71" s="8">
        <v>1868006.18</v>
      </c>
      <c r="AH71" s="6">
        <v>0.61890000000000001</v>
      </c>
      <c r="AI71" s="4">
        <v>1636</v>
      </c>
      <c r="AJ71" s="5">
        <v>911</v>
      </c>
      <c r="AK71" s="6">
        <v>0.55679999999999996</v>
      </c>
      <c r="AL71" s="9" t="str">
        <f t="shared" si="1"/>
        <v>OK</v>
      </c>
      <c r="AM71" s="9"/>
    </row>
    <row r="72" spans="1:39" s="10" customFormat="1" ht="13.9">
      <c r="A72" s="23" t="s">
        <v>63</v>
      </c>
      <c r="B72" s="23" t="s">
        <v>121</v>
      </c>
      <c r="C72" s="24">
        <v>20322564.420000002</v>
      </c>
      <c r="D72" s="24">
        <v>21641883.870000001</v>
      </c>
      <c r="E72" s="13">
        <v>0.93903860412869</v>
      </c>
      <c r="F72" s="25">
        <v>5264</v>
      </c>
      <c r="G72" s="25">
        <v>5604</v>
      </c>
      <c r="H72" s="26">
        <v>1.0646</v>
      </c>
      <c r="I72" s="130">
        <v>1</v>
      </c>
      <c r="J72" s="27">
        <v>8877</v>
      </c>
      <c r="K72" s="27">
        <v>7939</v>
      </c>
      <c r="L72" s="28">
        <v>0.89429999999999998</v>
      </c>
      <c r="M72" s="13">
        <v>0.91010000000000002</v>
      </c>
      <c r="N72" s="29">
        <v>23371383.600000001</v>
      </c>
      <c r="O72" s="29">
        <v>15782220</v>
      </c>
      <c r="P72" s="26">
        <v>0.67530000000000001</v>
      </c>
      <c r="Q72" s="26">
        <v>0.67269999999999996</v>
      </c>
      <c r="R72" s="27">
        <v>7245</v>
      </c>
      <c r="S72" s="27">
        <v>4613</v>
      </c>
      <c r="T72" s="28">
        <v>0.63670000000000004</v>
      </c>
      <c r="U72" s="28">
        <v>0.67210000000000003</v>
      </c>
      <c r="V72" s="25">
        <v>5877</v>
      </c>
      <c r="W72" s="25">
        <v>4339</v>
      </c>
      <c r="X72" s="26">
        <v>0.73829999999999996</v>
      </c>
      <c r="Y72" s="30" t="s">
        <v>121</v>
      </c>
      <c r="Z72" s="4">
        <v>5085</v>
      </c>
      <c r="AA72" s="5">
        <v>5472</v>
      </c>
      <c r="AB72" s="6">
        <v>1.0761000000000001</v>
      </c>
      <c r="AC72" s="4">
        <v>8529</v>
      </c>
      <c r="AD72" s="5">
        <v>7762</v>
      </c>
      <c r="AE72" s="6">
        <v>0.91010000000000002</v>
      </c>
      <c r="AF72" s="7">
        <v>25527123.719999999</v>
      </c>
      <c r="AG72" s="8">
        <v>17044917.649999999</v>
      </c>
      <c r="AH72" s="6">
        <v>0.66769999999999996</v>
      </c>
      <c r="AI72" s="4">
        <v>7405</v>
      </c>
      <c r="AJ72" s="5">
        <v>4940</v>
      </c>
      <c r="AK72" s="6">
        <v>0.66710000000000003</v>
      </c>
      <c r="AL72" s="9" t="str">
        <f t="shared" si="1"/>
        <v>OK</v>
      </c>
      <c r="AM72" s="9"/>
    </row>
    <row r="73" spans="1:39" s="10" customFormat="1" ht="13.9">
      <c r="A73" s="31" t="s">
        <v>42</v>
      </c>
      <c r="B73" s="23" t="s">
        <v>122</v>
      </c>
      <c r="C73" s="24">
        <v>4915372.58</v>
      </c>
      <c r="D73" s="24">
        <v>5289985.21</v>
      </c>
      <c r="E73" s="13">
        <v>0.92918456004530103</v>
      </c>
      <c r="F73" s="25">
        <v>1390</v>
      </c>
      <c r="G73" s="25">
        <v>1471</v>
      </c>
      <c r="H73" s="26">
        <v>1.0583</v>
      </c>
      <c r="I73" s="130">
        <v>1</v>
      </c>
      <c r="J73" s="27">
        <v>2038</v>
      </c>
      <c r="K73" s="27">
        <v>1793</v>
      </c>
      <c r="L73" s="28">
        <v>0.87980000000000003</v>
      </c>
      <c r="M73" s="13">
        <v>0.91239999999999999</v>
      </c>
      <c r="N73" s="29">
        <v>5084321.8499999996</v>
      </c>
      <c r="O73" s="29">
        <v>3592491.49</v>
      </c>
      <c r="P73" s="26">
        <v>0.70660000000000001</v>
      </c>
      <c r="Q73" s="26">
        <v>0.70069999999999999</v>
      </c>
      <c r="R73" s="27">
        <v>1818</v>
      </c>
      <c r="S73" s="27">
        <v>1280</v>
      </c>
      <c r="T73" s="28">
        <v>0.70409999999999995</v>
      </c>
      <c r="U73" s="28">
        <v>0.69369999999999998</v>
      </c>
      <c r="V73" s="25">
        <v>1041</v>
      </c>
      <c r="W73" s="25">
        <v>841</v>
      </c>
      <c r="X73" s="26">
        <v>0.80789999999999995</v>
      </c>
      <c r="Y73" s="30" t="s">
        <v>122</v>
      </c>
      <c r="Z73" s="4">
        <v>1486</v>
      </c>
      <c r="AA73" s="5">
        <v>1589</v>
      </c>
      <c r="AB73" s="6">
        <v>1.0692999999999999</v>
      </c>
      <c r="AC73" s="4">
        <v>2067</v>
      </c>
      <c r="AD73" s="5">
        <v>1886</v>
      </c>
      <c r="AE73" s="6">
        <v>0.91239999999999999</v>
      </c>
      <c r="AF73" s="7">
        <v>5603129.0999999996</v>
      </c>
      <c r="AG73" s="8">
        <v>3925943.5</v>
      </c>
      <c r="AH73" s="6">
        <v>0.70069999999999999</v>
      </c>
      <c r="AI73" s="4">
        <v>1962</v>
      </c>
      <c r="AJ73" s="5">
        <v>1361</v>
      </c>
      <c r="AK73" s="6">
        <v>0.69369999999999998</v>
      </c>
      <c r="AL73" s="9" t="str">
        <f t="shared" si="1"/>
        <v>OK</v>
      </c>
      <c r="AM73" s="9"/>
    </row>
    <row r="74" spans="1:39" s="10" customFormat="1" ht="13.9">
      <c r="A74" s="23" t="s">
        <v>52</v>
      </c>
      <c r="B74" s="23" t="s">
        <v>123</v>
      </c>
      <c r="C74" s="24">
        <v>1023617.94</v>
      </c>
      <c r="D74" s="24">
        <v>1227619.3799999999</v>
      </c>
      <c r="E74" s="13">
        <v>0.83382354227741196</v>
      </c>
      <c r="F74" s="25">
        <v>384</v>
      </c>
      <c r="G74" s="25">
        <v>406</v>
      </c>
      <c r="H74" s="26">
        <v>1.0572999999999999</v>
      </c>
      <c r="I74" s="130">
        <v>0.98070000000000002</v>
      </c>
      <c r="J74" s="27">
        <v>627</v>
      </c>
      <c r="K74" s="27">
        <v>559</v>
      </c>
      <c r="L74" s="28">
        <v>0.89149999999999996</v>
      </c>
      <c r="M74" s="13">
        <v>0.89780000000000004</v>
      </c>
      <c r="N74" s="29">
        <v>1221692.44</v>
      </c>
      <c r="O74" s="29">
        <v>767964.26</v>
      </c>
      <c r="P74" s="26">
        <v>0.62860000000000005</v>
      </c>
      <c r="Q74" s="26">
        <v>0.64370000000000005</v>
      </c>
      <c r="R74" s="27">
        <v>528</v>
      </c>
      <c r="S74" s="27">
        <v>331</v>
      </c>
      <c r="T74" s="28">
        <v>0.62690000000000001</v>
      </c>
      <c r="U74" s="28">
        <v>0.65749999999999997</v>
      </c>
      <c r="V74" s="25">
        <v>382</v>
      </c>
      <c r="W74" s="25">
        <v>308</v>
      </c>
      <c r="X74" s="26">
        <v>0.80630000000000002</v>
      </c>
      <c r="Y74" s="30" t="s">
        <v>123</v>
      </c>
      <c r="Z74" s="4">
        <v>412</v>
      </c>
      <c r="AA74" s="5">
        <v>402</v>
      </c>
      <c r="AB74" s="6">
        <v>0.97570000000000001</v>
      </c>
      <c r="AC74" s="4">
        <v>636</v>
      </c>
      <c r="AD74" s="5">
        <v>571</v>
      </c>
      <c r="AE74" s="6">
        <v>0.89780000000000004</v>
      </c>
      <c r="AF74" s="7">
        <v>1360434.17</v>
      </c>
      <c r="AG74" s="8">
        <v>868858.41</v>
      </c>
      <c r="AH74" s="6">
        <v>0.63870000000000005</v>
      </c>
      <c r="AI74" s="4">
        <v>564</v>
      </c>
      <c r="AJ74" s="5">
        <v>368</v>
      </c>
      <c r="AK74" s="6">
        <v>0.65249999999999997</v>
      </c>
      <c r="AL74" s="9" t="str">
        <f t="shared" si="1"/>
        <v>OK</v>
      </c>
      <c r="AM74" s="9"/>
    </row>
    <row r="75" spans="1:39" s="10" customFormat="1" ht="13.9">
      <c r="A75" s="23" t="s">
        <v>63</v>
      </c>
      <c r="B75" s="23" t="s">
        <v>124</v>
      </c>
      <c r="C75" s="24">
        <v>4472616.07</v>
      </c>
      <c r="D75" s="24">
        <v>5052750.51</v>
      </c>
      <c r="E75" s="13">
        <v>0.88518442799583197</v>
      </c>
      <c r="F75" s="25">
        <v>2017</v>
      </c>
      <c r="G75" s="25">
        <v>1974</v>
      </c>
      <c r="H75" s="26">
        <v>0.97870000000000001</v>
      </c>
      <c r="I75" s="130">
        <v>0.98219999999999996</v>
      </c>
      <c r="J75" s="27">
        <v>2827</v>
      </c>
      <c r="K75" s="27">
        <v>2580</v>
      </c>
      <c r="L75" s="13">
        <v>0.91259999999999997</v>
      </c>
      <c r="M75" s="13">
        <v>0.91069999999999995</v>
      </c>
      <c r="N75" s="29">
        <v>4879990.91</v>
      </c>
      <c r="O75" s="29">
        <v>3292438.47</v>
      </c>
      <c r="P75" s="26">
        <v>0.67469999999999997</v>
      </c>
      <c r="Q75" s="26">
        <v>0.68989999999999996</v>
      </c>
      <c r="R75" s="27">
        <v>2264</v>
      </c>
      <c r="S75" s="27">
        <v>1421</v>
      </c>
      <c r="T75" s="28">
        <v>0.62770000000000004</v>
      </c>
      <c r="U75" s="28">
        <v>0.66090000000000004</v>
      </c>
      <c r="V75" s="25">
        <v>1693</v>
      </c>
      <c r="W75" s="25">
        <v>1240</v>
      </c>
      <c r="X75" s="26">
        <v>0.73240000000000005</v>
      </c>
      <c r="Y75" s="30" t="s">
        <v>124</v>
      </c>
      <c r="Z75" s="4">
        <v>2080</v>
      </c>
      <c r="AA75" s="5">
        <v>2043</v>
      </c>
      <c r="AB75" s="6">
        <v>0.98219999999999996</v>
      </c>
      <c r="AC75" s="4">
        <v>2910</v>
      </c>
      <c r="AD75" s="5">
        <v>2650</v>
      </c>
      <c r="AE75" s="6">
        <v>0.91069999999999995</v>
      </c>
      <c r="AF75" s="7">
        <v>5409406.21</v>
      </c>
      <c r="AG75" s="8">
        <v>3732211.2</v>
      </c>
      <c r="AH75" s="6">
        <v>0.68989999999999996</v>
      </c>
      <c r="AI75" s="4">
        <v>2331</v>
      </c>
      <c r="AJ75" s="5">
        <v>1529</v>
      </c>
      <c r="AK75" s="6">
        <v>0.65590000000000004</v>
      </c>
      <c r="AL75" s="9" t="str">
        <f t="shared" si="1"/>
        <v>OK</v>
      </c>
      <c r="AM75" s="9"/>
    </row>
    <row r="76" spans="1:39" s="10" customFormat="1" ht="13.9">
      <c r="A76" s="23" t="s">
        <v>55</v>
      </c>
      <c r="B76" s="23" t="s">
        <v>125</v>
      </c>
      <c r="C76" s="24">
        <v>3357883.44</v>
      </c>
      <c r="D76" s="24">
        <v>3650351.24</v>
      </c>
      <c r="E76" s="13">
        <v>0.91987954561873897</v>
      </c>
      <c r="F76" s="25">
        <v>1237</v>
      </c>
      <c r="G76" s="25">
        <v>1283</v>
      </c>
      <c r="H76" s="26">
        <v>1.0371999999999999</v>
      </c>
      <c r="I76" s="130">
        <v>1</v>
      </c>
      <c r="J76" s="27">
        <v>1746</v>
      </c>
      <c r="K76" s="27">
        <v>1553</v>
      </c>
      <c r="L76" s="28">
        <v>0.88949999999999996</v>
      </c>
      <c r="M76" s="13">
        <v>0.91579999999999995</v>
      </c>
      <c r="N76" s="29">
        <v>3669330.45</v>
      </c>
      <c r="O76" s="29">
        <v>2565537.89</v>
      </c>
      <c r="P76" s="26">
        <v>0.69920000000000004</v>
      </c>
      <c r="Q76" s="26">
        <v>0.69210000000000005</v>
      </c>
      <c r="R76" s="27">
        <v>1465</v>
      </c>
      <c r="S76" s="27">
        <v>1046</v>
      </c>
      <c r="T76" s="28">
        <v>0.71399999999999997</v>
      </c>
      <c r="U76" s="28">
        <v>0.72160000000000002</v>
      </c>
      <c r="V76" s="25">
        <v>1178</v>
      </c>
      <c r="W76" s="25">
        <v>949</v>
      </c>
      <c r="X76" s="26">
        <v>0.80559999999999998</v>
      </c>
      <c r="Y76" s="30" t="s">
        <v>125</v>
      </c>
      <c r="Z76" s="4">
        <v>1230</v>
      </c>
      <c r="AA76" s="5">
        <v>1259</v>
      </c>
      <c r="AB76" s="6">
        <v>1.0236000000000001</v>
      </c>
      <c r="AC76" s="4">
        <v>1711</v>
      </c>
      <c r="AD76" s="5">
        <v>1567</v>
      </c>
      <c r="AE76" s="6">
        <v>0.91579999999999995</v>
      </c>
      <c r="AF76" s="7">
        <v>3898957.12</v>
      </c>
      <c r="AG76" s="8">
        <v>2698334.22</v>
      </c>
      <c r="AH76" s="6">
        <v>0.69210000000000005</v>
      </c>
      <c r="AI76" s="4">
        <v>1469</v>
      </c>
      <c r="AJ76" s="5">
        <v>1060</v>
      </c>
      <c r="AK76" s="6">
        <v>0.72160000000000002</v>
      </c>
      <c r="AL76" s="9" t="str">
        <f t="shared" si="1"/>
        <v>OK</v>
      </c>
      <c r="AM76" s="9"/>
    </row>
    <row r="77" spans="1:39" s="10" customFormat="1" ht="13.9">
      <c r="A77" s="23" t="s">
        <v>63</v>
      </c>
      <c r="B77" s="23" t="s">
        <v>126</v>
      </c>
      <c r="C77" s="24">
        <v>1079908.92</v>
      </c>
      <c r="D77" s="24">
        <v>1212908.6599999999</v>
      </c>
      <c r="E77" s="13">
        <v>0.89034645032545201</v>
      </c>
      <c r="F77" s="25">
        <v>451</v>
      </c>
      <c r="G77" s="25">
        <v>445</v>
      </c>
      <c r="H77" s="26">
        <v>0.98670000000000002</v>
      </c>
      <c r="I77" s="130">
        <v>1</v>
      </c>
      <c r="J77" s="27">
        <v>621</v>
      </c>
      <c r="K77" s="27">
        <v>565</v>
      </c>
      <c r="L77" s="28">
        <v>0.90980000000000005</v>
      </c>
      <c r="M77" s="13">
        <v>0.94410000000000005</v>
      </c>
      <c r="N77" s="29">
        <v>1192783.02</v>
      </c>
      <c r="O77" s="29">
        <v>788936.51</v>
      </c>
      <c r="P77" s="26">
        <v>0.66139999999999999</v>
      </c>
      <c r="Q77" s="26">
        <v>0.68640000000000001</v>
      </c>
      <c r="R77" s="27">
        <v>474</v>
      </c>
      <c r="S77" s="27">
        <v>354</v>
      </c>
      <c r="T77" s="28">
        <v>0.74680000000000002</v>
      </c>
      <c r="U77" s="28">
        <v>0.7409</v>
      </c>
      <c r="V77" s="25">
        <v>389</v>
      </c>
      <c r="W77" s="25">
        <v>317</v>
      </c>
      <c r="X77" s="26">
        <v>0.81489999999999996</v>
      </c>
      <c r="Y77" s="30" t="s">
        <v>126</v>
      </c>
      <c r="Z77" s="4">
        <v>462</v>
      </c>
      <c r="AA77" s="5">
        <v>476</v>
      </c>
      <c r="AB77" s="6">
        <v>1.0303</v>
      </c>
      <c r="AC77" s="4">
        <v>608</v>
      </c>
      <c r="AD77" s="5">
        <v>574</v>
      </c>
      <c r="AE77" s="6">
        <v>0.94410000000000005</v>
      </c>
      <c r="AF77" s="7">
        <v>1297482.1200000001</v>
      </c>
      <c r="AG77" s="8">
        <v>890622.14</v>
      </c>
      <c r="AH77" s="6">
        <v>0.68640000000000001</v>
      </c>
      <c r="AI77" s="4">
        <v>494</v>
      </c>
      <c r="AJ77" s="5">
        <v>366</v>
      </c>
      <c r="AK77" s="6">
        <v>0.7409</v>
      </c>
      <c r="AL77" s="9" t="str">
        <f t="shared" si="1"/>
        <v>OK</v>
      </c>
      <c r="AM77" s="9"/>
    </row>
    <row r="78" spans="1:39" s="10" customFormat="1" ht="13.9">
      <c r="A78" s="23" t="s">
        <v>46</v>
      </c>
      <c r="B78" s="23" t="s">
        <v>127</v>
      </c>
      <c r="C78" s="24">
        <v>3277780.64</v>
      </c>
      <c r="D78" s="24">
        <v>3751850.57</v>
      </c>
      <c r="E78" s="13">
        <v>0.87364370697738103</v>
      </c>
      <c r="F78" s="25">
        <v>1508</v>
      </c>
      <c r="G78" s="25">
        <v>1561</v>
      </c>
      <c r="H78" s="26">
        <v>1.0350999999999999</v>
      </c>
      <c r="I78" s="130">
        <v>1</v>
      </c>
      <c r="J78" s="27">
        <v>2054</v>
      </c>
      <c r="K78" s="27">
        <v>1911</v>
      </c>
      <c r="L78" s="28">
        <v>0.9304</v>
      </c>
      <c r="M78" s="13">
        <v>0.93940000000000001</v>
      </c>
      <c r="N78" s="29">
        <v>3707183.03</v>
      </c>
      <c r="O78" s="29">
        <v>2507631.9700000002</v>
      </c>
      <c r="P78" s="26">
        <v>0.6764</v>
      </c>
      <c r="Q78" s="26">
        <v>0.68869999999999998</v>
      </c>
      <c r="R78" s="27">
        <v>1715</v>
      </c>
      <c r="S78" s="27">
        <v>1154</v>
      </c>
      <c r="T78" s="28">
        <v>0.67290000000000005</v>
      </c>
      <c r="U78" s="28">
        <v>0.6794</v>
      </c>
      <c r="V78" s="25">
        <v>1316</v>
      </c>
      <c r="W78" s="25">
        <v>1156</v>
      </c>
      <c r="X78" s="26">
        <v>0.87839999999999996</v>
      </c>
      <c r="Y78" s="30" t="s">
        <v>127</v>
      </c>
      <c r="Z78" s="4">
        <v>1594</v>
      </c>
      <c r="AA78" s="5">
        <v>1652</v>
      </c>
      <c r="AB78" s="6">
        <v>1.0364</v>
      </c>
      <c r="AC78" s="4">
        <v>2080</v>
      </c>
      <c r="AD78" s="5">
        <v>1954</v>
      </c>
      <c r="AE78" s="6">
        <v>0.93940000000000001</v>
      </c>
      <c r="AF78" s="7">
        <v>4119234.8</v>
      </c>
      <c r="AG78" s="8">
        <v>2837023.12</v>
      </c>
      <c r="AH78" s="6">
        <v>0.68869999999999998</v>
      </c>
      <c r="AI78" s="4">
        <v>1759</v>
      </c>
      <c r="AJ78" s="5">
        <v>1195</v>
      </c>
      <c r="AK78" s="6">
        <v>0.6794</v>
      </c>
      <c r="AL78" s="9" t="str">
        <f t="shared" si="1"/>
        <v>OK</v>
      </c>
      <c r="AM78" s="9"/>
    </row>
    <row r="79" spans="1:39" s="10" customFormat="1" ht="13.9">
      <c r="A79" s="32" t="s">
        <v>52</v>
      </c>
      <c r="B79" s="32" t="s">
        <v>128</v>
      </c>
      <c r="C79" s="24">
        <v>14123818.67</v>
      </c>
      <c r="D79" s="24">
        <v>15203638.039999999</v>
      </c>
      <c r="E79" s="13">
        <v>0.92897625113416604</v>
      </c>
      <c r="F79" s="25">
        <v>7070</v>
      </c>
      <c r="G79" s="25">
        <v>7118</v>
      </c>
      <c r="H79" s="26">
        <v>1.0067999999999999</v>
      </c>
      <c r="I79" s="130">
        <v>1</v>
      </c>
      <c r="J79" s="27">
        <v>9384</v>
      </c>
      <c r="K79" s="27">
        <v>8317</v>
      </c>
      <c r="L79" s="28">
        <v>0.88629999999999998</v>
      </c>
      <c r="M79" s="13">
        <v>0.88480000000000003</v>
      </c>
      <c r="N79" s="29">
        <v>15832884.189999999</v>
      </c>
      <c r="O79" s="29">
        <v>10454622.93</v>
      </c>
      <c r="P79" s="26">
        <v>0.6603</v>
      </c>
      <c r="Q79" s="26">
        <v>0.67249999999999999</v>
      </c>
      <c r="R79" s="27">
        <v>7890</v>
      </c>
      <c r="S79" s="27">
        <v>5339</v>
      </c>
      <c r="T79" s="28">
        <v>0.67669999999999997</v>
      </c>
      <c r="U79" s="28">
        <v>0.69020000000000004</v>
      </c>
      <c r="V79" s="25">
        <v>2187</v>
      </c>
      <c r="W79" s="25">
        <v>1699</v>
      </c>
      <c r="X79" s="26">
        <v>0.77690000000000003</v>
      </c>
      <c r="Y79" s="30" t="s">
        <v>128</v>
      </c>
      <c r="Z79" s="4">
        <v>7051</v>
      </c>
      <c r="AA79" s="5">
        <v>7176</v>
      </c>
      <c r="AB79" s="6">
        <v>1.0177</v>
      </c>
      <c r="AC79" s="4">
        <v>9210</v>
      </c>
      <c r="AD79" s="5">
        <v>8149</v>
      </c>
      <c r="AE79" s="6">
        <v>0.88480000000000003</v>
      </c>
      <c r="AF79" s="7">
        <v>16930913.09</v>
      </c>
      <c r="AG79" s="8">
        <v>11300688.029999999</v>
      </c>
      <c r="AH79" s="6">
        <v>0.66749999999999998</v>
      </c>
      <c r="AI79" s="4">
        <v>7864</v>
      </c>
      <c r="AJ79" s="5">
        <v>5428</v>
      </c>
      <c r="AK79" s="6">
        <v>0.69020000000000004</v>
      </c>
      <c r="AL79" s="9" t="str">
        <f t="shared" si="1"/>
        <v>OK</v>
      </c>
      <c r="AM79" s="9"/>
    </row>
    <row r="80" spans="1:39" s="10" customFormat="1" ht="13.9">
      <c r="A80" s="23" t="s">
        <v>58</v>
      </c>
      <c r="B80" s="23" t="s">
        <v>129</v>
      </c>
      <c r="C80" s="24">
        <v>834601.79</v>
      </c>
      <c r="D80" s="24">
        <v>930320.03</v>
      </c>
      <c r="E80" s="13">
        <v>0.89711256673684603</v>
      </c>
      <c r="F80" s="25">
        <v>288</v>
      </c>
      <c r="G80" s="25">
        <v>312</v>
      </c>
      <c r="H80" s="26">
        <v>1.0832999999999999</v>
      </c>
      <c r="I80" s="130">
        <v>1</v>
      </c>
      <c r="J80" s="27">
        <v>452</v>
      </c>
      <c r="K80" s="27">
        <v>410</v>
      </c>
      <c r="L80" s="28">
        <v>0.90710000000000002</v>
      </c>
      <c r="M80" s="13">
        <v>0.85099999999999998</v>
      </c>
      <c r="N80" s="29">
        <v>889386.35</v>
      </c>
      <c r="O80" s="29">
        <v>650683.43999999994</v>
      </c>
      <c r="P80" s="26">
        <v>0.73160000000000003</v>
      </c>
      <c r="Q80" s="26">
        <v>0.74139999999999995</v>
      </c>
      <c r="R80" s="27">
        <v>387</v>
      </c>
      <c r="S80" s="27">
        <v>295</v>
      </c>
      <c r="T80" s="28">
        <v>0.76229999999999998</v>
      </c>
      <c r="U80" s="28">
        <v>0.79</v>
      </c>
      <c r="V80" s="25">
        <v>168</v>
      </c>
      <c r="W80" s="25">
        <v>127</v>
      </c>
      <c r="X80" s="26">
        <v>0.75600000000000001</v>
      </c>
      <c r="Y80" s="30" t="s">
        <v>129</v>
      </c>
      <c r="Z80" s="4">
        <v>263</v>
      </c>
      <c r="AA80" s="5">
        <v>308</v>
      </c>
      <c r="AB80" s="6">
        <v>1.1711</v>
      </c>
      <c r="AC80" s="4">
        <v>461</v>
      </c>
      <c r="AD80" s="5">
        <v>390</v>
      </c>
      <c r="AE80" s="6">
        <v>0.84599999999999997</v>
      </c>
      <c r="AF80" s="7">
        <v>957467.06</v>
      </c>
      <c r="AG80" s="8">
        <v>709878.83</v>
      </c>
      <c r="AH80" s="6">
        <v>0.74139999999999995</v>
      </c>
      <c r="AI80" s="4">
        <v>400</v>
      </c>
      <c r="AJ80" s="5">
        <v>316</v>
      </c>
      <c r="AK80" s="6">
        <v>0.79</v>
      </c>
      <c r="AL80" s="9" t="str">
        <f t="shared" si="1"/>
        <v>OK</v>
      </c>
      <c r="AM80" s="9"/>
    </row>
    <row r="81" spans="1:39" s="10" customFormat="1" ht="13.9">
      <c r="A81" s="23" t="s">
        <v>46</v>
      </c>
      <c r="B81" s="23" t="s">
        <v>130</v>
      </c>
      <c r="C81" s="24">
        <v>8895524.9399999995</v>
      </c>
      <c r="D81" s="24">
        <v>9228920.9000000004</v>
      </c>
      <c r="E81" s="13">
        <v>0.96387487078798095</v>
      </c>
      <c r="F81" s="25">
        <v>3614</v>
      </c>
      <c r="G81" s="25">
        <v>3780</v>
      </c>
      <c r="H81" s="26">
        <v>1.0459000000000001</v>
      </c>
      <c r="I81" s="130">
        <v>1</v>
      </c>
      <c r="J81" s="27">
        <v>5073</v>
      </c>
      <c r="K81" s="27">
        <v>4390</v>
      </c>
      <c r="L81" s="28">
        <v>0.86539999999999995</v>
      </c>
      <c r="M81" s="13">
        <v>0.87290000000000001</v>
      </c>
      <c r="N81" s="29">
        <v>9580794.5600000005</v>
      </c>
      <c r="O81" s="29">
        <v>6486374.0499999998</v>
      </c>
      <c r="P81" s="26">
        <v>0.67700000000000005</v>
      </c>
      <c r="Q81" s="26">
        <v>0.6754</v>
      </c>
      <c r="R81" s="27">
        <v>4026</v>
      </c>
      <c r="S81" s="27">
        <v>2647</v>
      </c>
      <c r="T81" s="28">
        <v>0.65749999999999997</v>
      </c>
      <c r="U81" s="28">
        <v>0.67379999999999995</v>
      </c>
      <c r="V81" s="25">
        <v>3328</v>
      </c>
      <c r="W81" s="25">
        <v>2820</v>
      </c>
      <c r="X81" s="26">
        <v>0.84740000000000004</v>
      </c>
      <c r="Y81" s="30" t="s">
        <v>130</v>
      </c>
      <c r="Z81" s="4">
        <v>3488</v>
      </c>
      <c r="AA81" s="5">
        <v>3687</v>
      </c>
      <c r="AB81" s="6">
        <v>1.0570999999999999</v>
      </c>
      <c r="AC81" s="4">
        <v>5010</v>
      </c>
      <c r="AD81" s="5">
        <v>4373</v>
      </c>
      <c r="AE81" s="6">
        <v>0.87290000000000001</v>
      </c>
      <c r="AF81" s="7">
        <v>10373384.199999999</v>
      </c>
      <c r="AG81" s="8">
        <v>7006326.3300000001</v>
      </c>
      <c r="AH81" s="6">
        <v>0.6754</v>
      </c>
      <c r="AI81" s="4">
        <v>4038</v>
      </c>
      <c r="AJ81" s="5">
        <v>2721</v>
      </c>
      <c r="AK81" s="6">
        <v>0.67379999999999995</v>
      </c>
      <c r="AL81" s="9" t="str">
        <f t="shared" si="1"/>
        <v>OK</v>
      </c>
      <c r="AM81" s="9"/>
    </row>
    <row r="82" spans="1:39" s="10" customFormat="1" ht="13.9">
      <c r="A82" s="23" t="s">
        <v>42</v>
      </c>
      <c r="B82" s="23" t="s">
        <v>131</v>
      </c>
      <c r="C82" s="24">
        <v>5793994.6299999999</v>
      </c>
      <c r="D82" s="24">
        <v>6248147.8300000001</v>
      </c>
      <c r="E82" s="13">
        <v>0.92731394769191899</v>
      </c>
      <c r="F82" s="25">
        <v>3324</v>
      </c>
      <c r="G82" s="25">
        <v>3346</v>
      </c>
      <c r="H82" s="26">
        <v>1.0065999999999999</v>
      </c>
      <c r="I82" s="130">
        <v>0.99070000000000003</v>
      </c>
      <c r="J82" s="27">
        <v>4232</v>
      </c>
      <c r="K82" s="27">
        <v>3774</v>
      </c>
      <c r="L82" s="28">
        <v>0.89180000000000004</v>
      </c>
      <c r="M82" s="13">
        <v>0.91220000000000001</v>
      </c>
      <c r="N82" s="29">
        <v>6254080.7699999996</v>
      </c>
      <c r="O82" s="29">
        <v>4160738.91</v>
      </c>
      <c r="P82" s="26">
        <v>0.6653</v>
      </c>
      <c r="Q82" s="26">
        <v>0.67330000000000001</v>
      </c>
      <c r="R82" s="27">
        <v>3221</v>
      </c>
      <c r="S82" s="27">
        <v>2050</v>
      </c>
      <c r="T82" s="28">
        <v>0.63639999999999997</v>
      </c>
      <c r="U82" s="28">
        <v>0.65880000000000005</v>
      </c>
      <c r="V82" s="25">
        <v>2655</v>
      </c>
      <c r="W82" s="25">
        <v>2407</v>
      </c>
      <c r="X82" s="26">
        <v>0.90659999999999996</v>
      </c>
      <c r="Y82" s="30" t="s">
        <v>131</v>
      </c>
      <c r="Z82" s="4">
        <v>3451</v>
      </c>
      <c r="AA82" s="5">
        <v>3419</v>
      </c>
      <c r="AB82" s="6">
        <v>0.99070000000000003</v>
      </c>
      <c r="AC82" s="4">
        <v>4247</v>
      </c>
      <c r="AD82" s="5">
        <v>3874</v>
      </c>
      <c r="AE82" s="6">
        <v>0.91220000000000001</v>
      </c>
      <c r="AF82" s="7">
        <v>6888707.8099999996</v>
      </c>
      <c r="AG82" s="8">
        <v>4603903.5199999996</v>
      </c>
      <c r="AH82" s="6">
        <v>0.66830000000000001</v>
      </c>
      <c r="AI82" s="4">
        <v>3319</v>
      </c>
      <c r="AJ82" s="5">
        <v>2170</v>
      </c>
      <c r="AK82" s="6">
        <v>0.65380000000000005</v>
      </c>
      <c r="AL82" s="9" t="str">
        <f t="shared" si="1"/>
        <v>OK</v>
      </c>
      <c r="AM82" s="9"/>
    </row>
    <row r="83" spans="1:39" s="10" customFormat="1" ht="13.9">
      <c r="A83" s="23" t="s">
        <v>55</v>
      </c>
      <c r="B83" s="23" t="s">
        <v>132</v>
      </c>
      <c r="C83" s="24">
        <v>11082558.33</v>
      </c>
      <c r="D83" s="24">
        <v>11917659.32</v>
      </c>
      <c r="E83" s="13">
        <v>0.92992743226024699</v>
      </c>
      <c r="F83" s="25">
        <v>8603</v>
      </c>
      <c r="G83" s="25">
        <v>8287</v>
      </c>
      <c r="H83" s="26">
        <v>0.96330000000000005</v>
      </c>
      <c r="I83" s="130">
        <v>0.97240000000000004</v>
      </c>
      <c r="J83" s="27">
        <v>10301</v>
      </c>
      <c r="K83" s="27">
        <v>9200</v>
      </c>
      <c r="L83" s="28">
        <v>0.8931</v>
      </c>
      <c r="M83" s="13">
        <v>0.90610000000000002</v>
      </c>
      <c r="N83" s="29">
        <v>11987356.49</v>
      </c>
      <c r="O83" s="29">
        <v>7818625.8300000001</v>
      </c>
      <c r="P83" s="26">
        <v>0.6522</v>
      </c>
      <c r="Q83" s="26">
        <v>0.64929999999999999</v>
      </c>
      <c r="R83" s="27">
        <v>7928</v>
      </c>
      <c r="S83" s="27">
        <v>5041</v>
      </c>
      <c r="T83" s="28">
        <v>0.63580000000000003</v>
      </c>
      <c r="U83" s="28">
        <v>0.65590000000000004</v>
      </c>
      <c r="V83" s="25">
        <v>6547</v>
      </c>
      <c r="W83" s="25">
        <v>5937</v>
      </c>
      <c r="X83" s="26">
        <v>0.90680000000000005</v>
      </c>
      <c r="Y83" s="30" t="s">
        <v>132</v>
      </c>
      <c r="Z83" s="4">
        <v>8733</v>
      </c>
      <c r="AA83" s="5">
        <v>8448</v>
      </c>
      <c r="AB83" s="6">
        <v>0.96740000000000004</v>
      </c>
      <c r="AC83" s="4">
        <v>10669</v>
      </c>
      <c r="AD83" s="5">
        <v>9667</v>
      </c>
      <c r="AE83" s="6">
        <v>0.90610000000000002</v>
      </c>
      <c r="AF83" s="7">
        <v>13502092.85</v>
      </c>
      <c r="AG83" s="8">
        <v>8698786.8800000008</v>
      </c>
      <c r="AH83" s="6">
        <v>0.64429999999999998</v>
      </c>
      <c r="AI83" s="4">
        <v>8081</v>
      </c>
      <c r="AJ83" s="5">
        <v>5260</v>
      </c>
      <c r="AK83" s="6">
        <v>0.65090000000000003</v>
      </c>
      <c r="AL83" s="9" t="str">
        <f t="shared" si="1"/>
        <v>OK</v>
      </c>
      <c r="AM83" s="9"/>
    </row>
    <row r="84" spans="1:39" s="10" customFormat="1" ht="13.9">
      <c r="A84" s="23" t="s">
        <v>46</v>
      </c>
      <c r="B84" s="23" t="s">
        <v>133</v>
      </c>
      <c r="C84" s="24">
        <v>5823333.9699999997</v>
      </c>
      <c r="D84" s="24">
        <v>6511005.9000000004</v>
      </c>
      <c r="E84" s="13">
        <v>0.89438315053592599</v>
      </c>
      <c r="F84" s="25">
        <v>2818</v>
      </c>
      <c r="G84" s="25">
        <v>2692</v>
      </c>
      <c r="H84" s="26">
        <v>0.95530000000000004</v>
      </c>
      <c r="I84" s="130">
        <v>0.97340000000000004</v>
      </c>
      <c r="J84" s="27">
        <v>3762</v>
      </c>
      <c r="K84" s="27">
        <v>3314</v>
      </c>
      <c r="L84" s="28">
        <v>0.88090000000000002</v>
      </c>
      <c r="M84" s="13">
        <v>0.84230000000000005</v>
      </c>
      <c r="N84" s="29">
        <v>6313148.4800000004</v>
      </c>
      <c r="O84" s="29">
        <v>4360798.46</v>
      </c>
      <c r="P84" s="26">
        <v>0.69069999999999998</v>
      </c>
      <c r="Q84" s="26">
        <v>0.69489999999999996</v>
      </c>
      <c r="R84" s="27">
        <v>2962</v>
      </c>
      <c r="S84" s="27">
        <v>1881</v>
      </c>
      <c r="T84" s="28">
        <v>0.63500000000000001</v>
      </c>
      <c r="U84" s="28">
        <v>0.64380000000000004</v>
      </c>
      <c r="V84" s="25">
        <v>2370</v>
      </c>
      <c r="W84" s="25">
        <v>1888</v>
      </c>
      <c r="X84" s="26">
        <v>0.79659999999999997</v>
      </c>
      <c r="Y84" s="30" t="s">
        <v>133</v>
      </c>
      <c r="Z84" s="4">
        <v>2944</v>
      </c>
      <c r="AA84" s="5">
        <v>2851</v>
      </c>
      <c r="AB84" s="6">
        <v>0.96840000000000004</v>
      </c>
      <c r="AC84" s="4">
        <v>4039</v>
      </c>
      <c r="AD84" s="5">
        <v>3382</v>
      </c>
      <c r="AE84" s="6">
        <v>0.83730000000000004</v>
      </c>
      <c r="AF84" s="7">
        <v>7024921.2199999997</v>
      </c>
      <c r="AG84" s="8">
        <v>4881703.83</v>
      </c>
      <c r="AH84" s="6">
        <v>0.69489999999999996</v>
      </c>
      <c r="AI84" s="4">
        <v>3051</v>
      </c>
      <c r="AJ84" s="5">
        <v>1949</v>
      </c>
      <c r="AK84" s="6">
        <v>0.63880000000000003</v>
      </c>
      <c r="AL84" s="9" t="str">
        <f t="shared" si="1"/>
        <v>OK</v>
      </c>
      <c r="AM84" s="9"/>
    </row>
    <row r="85" spans="1:39" s="10" customFormat="1" ht="13.9">
      <c r="A85" s="23" t="s">
        <v>46</v>
      </c>
      <c r="B85" s="23" t="s">
        <v>134</v>
      </c>
      <c r="C85" s="24">
        <v>9474543.0299999993</v>
      </c>
      <c r="D85" s="24">
        <v>10614561.17</v>
      </c>
      <c r="E85" s="13">
        <v>0.89259865558813301</v>
      </c>
      <c r="F85" s="25">
        <v>4307</v>
      </c>
      <c r="G85" s="25">
        <v>4311</v>
      </c>
      <c r="H85" s="26">
        <v>1.0008999999999999</v>
      </c>
      <c r="I85" s="130">
        <v>1</v>
      </c>
      <c r="J85" s="27">
        <v>5851</v>
      </c>
      <c r="K85" s="27">
        <v>5127</v>
      </c>
      <c r="L85" s="28">
        <v>0.87629999999999997</v>
      </c>
      <c r="M85" s="13">
        <v>0.88560000000000005</v>
      </c>
      <c r="N85" s="29">
        <v>10425444.380000001</v>
      </c>
      <c r="O85" s="29">
        <v>7220795.0700000003</v>
      </c>
      <c r="P85" s="26">
        <v>0.69259999999999999</v>
      </c>
      <c r="Q85" s="26">
        <v>0.7</v>
      </c>
      <c r="R85" s="27">
        <v>4600</v>
      </c>
      <c r="S85" s="27">
        <v>3270</v>
      </c>
      <c r="T85" s="28">
        <v>0.71089999999999998</v>
      </c>
      <c r="U85" s="28">
        <v>0.72019999999999995</v>
      </c>
      <c r="V85" s="25">
        <v>3717</v>
      </c>
      <c r="W85" s="25">
        <v>3093</v>
      </c>
      <c r="X85" s="26">
        <v>0.83209999999999995</v>
      </c>
      <c r="Y85" s="30" t="s">
        <v>134</v>
      </c>
      <c r="Z85" s="4">
        <v>4290</v>
      </c>
      <c r="AA85" s="5">
        <v>4341</v>
      </c>
      <c r="AB85" s="6">
        <v>1.0119</v>
      </c>
      <c r="AC85" s="4">
        <v>5920</v>
      </c>
      <c r="AD85" s="5">
        <v>5243</v>
      </c>
      <c r="AE85" s="6">
        <v>0.88560000000000005</v>
      </c>
      <c r="AF85" s="7">
        <v>11549022.710000001</v>
      </c>
      <c r="AG85" s="8">
        <v>8084367.8200000003</v>
      </c>
      <c r="AH85" s="6">
        <v>0.7</v>
      </c>
      <c r="AI85" s="4">
        <v>4678</v>
      </c>
      <c r="AJ85" s="5">
        <v>3369</v>
      </c>
      <c r="AK85" s="6">
        <v>0.72019999999999995</v>
      </c>
      <c r="AL85" s="9" t="str">
        <f t="shared" si="1"/>
        <v>OK</v>
      </c>
      <c r="AM85" s="9"/>
    </row>
    <row r="86" spans="1:39" s="10" customFormat="1" ht="13.9">
      <c r="A86" s="23" t="s">
        <v>44</v>
      </c>
      <c r="B86" s="23" t="s">
        <v>135</v>
      </c>
      <c r="C86" s="24">
        <v>4723284.08</v>
      </c>
      <c r="D86" s="24">
        <v>5022283.96</v>
      </c>
      <c r="E86" s="13">
        <v>0.94046535751833504</v>
      </c>
      <c r="F86" s="25">
        <v>2408</v>
      </c>
      <c r="G86" s="25">
        <v>2599</v>
      </c>
      <c r="H86" s="26">
        <v>1.0792999999999999</v>
      </c>
      <c r="I86" s="130">
        <v>1</v>
      </c>
      <c r="J86" s="27">
        <v>3717</v>
      </c>
      <c r="K86" s="27">
        <v>3319</v>
      </c>
      <c r="L86" s="28">
        <v>0.89290000000000003</v>
      </c>
      <c r="M86" s="13">
        <v>0.88729999999999998</v>
      </c>
      <c r="N86" s="29">
        <v>5662644.46</v>
      </c>
      <c r="O86" s="29">
        <v>3569195.03</v>
      </c>
      <c r="P86" s="26">
        <v>0.63029999999999997</v>
      </c>
      <c r="Q86" s="26">
        <v>0.63549999999999995</v>
      </c>
      <c r="R86" s="27">
        <v>2841</v>
      </c>
      <c r="S86" s="27">
        <v>1604</v>
      </c>
      <c r="T86" s="28">
        <v>0.56459999999999999</v>
      </c>
      <c r="U86" s="28">
        <v>0.60719999999999996</v>
      </c>
      <c r="V86" s="25">
        <v>2318</v>
      </c>
      <c r="W86" s="25">
        <v>2018</v>
      </c>
      <c r="X86" s="26">
        <v>0.87060000000000004</v>
      </c>
      <c r="Y86" s="30" t="s">
        <v>135</v>
      </c>
      <c r="Z86" s="4">
        <v>2395</v>
      </c>
      <c r="AA86" s="5">
        <v>2556</v>
      </c>
      <c r="AB86" s="6">
        <v>1.0671999999999999</v>
      </c>
      <c r="AC86" s="4">
        <v>3603</v>
      </c>
      <c r="AD86" s="5">
        <v>3197</v>
      </c>
      <c r="AE86" s="6">
        <v>0.88729999999999998</v>
      </c>
      <c r="AF86" s="7">
        <v>6059851.4000000004</v>
      </c>
      <c r="AG86" s="8">
        <v>3820508.14</v>
      </c>
      <c r="AH86" s="6">
        <v>0.63049999999999995</v>
      </c>
      <c r="AI86" s="4">
        <v>2825</v>
      </c>
      <c r="AJ86" s="5">
        <v>1687</v>
      </c>
      <c r="AK86" s="6">
        <v>0.59719999999999995</v>
      </c>
      <c r="AL86" s="9" t="str">
        <f t="shared" si="1"/>
        <v>OK</v>
      </c>
      <c r="AM86" s="9"/>
    </row>
    <row r="87" spans="1:39" s="10" customFormat="1" ht="13.9">
      <c r="A87" s="23" t="s">
        <v>55</v>
      </c>
      <c r="B87" s="23" t="s">
        <v>136</v>
      </c>
      <c r="C87" s="24">
        <v>6088699.4299999997</v>
      </c>
      <c r="D87" s="24">
        <v>6680399.4100000001</v>
      </c>
      <c r="E87" s="13">
        <v>0.91142745460484398</v>
      </c>
      <c r="F87" s="25">
        <v>2764</v>
      </c>
      <c r="G87" s="25">
        <v>2748</v>
      </c>
      <c r="H87" s="26">
        <v>0.99419999999999997</v>
      </c>
      <c r="I87" s="130">
        <v>1</v>
      </c>
      <c r="J87" s="27">
        <v>3692</v>
      </c>
      <c r="K87" s="27">
        <v>3242</v>
      </c>
      <c r="L87" s="28">
        <v>0.87809999999999999</v>
      </c>
      <c r="M87" s="13">
        <v>0.87780000000000002</v>
      </c>
      <c r="N87" s="29">
        <v>7072874.0199999996</v>
      </c>
      <c r="O87" s="29">
        <v>4760364.2699999996</v>
      </c>
      <c r="P87" s="26">
        <v>0.67300000000000004</v>
      </c>
      <c r="Q87" s="26">
        <v>0.67430000000000001</v>
      </c>
      <c r="R87" s="27">
        <v>2899</v>
      </c>
      <c r="S87" s="27">
        <v>1831</v>
      </c>
      <c r="T87" s="28">
        <v>0.63160000000000005</v>
      </c>
      <c r="U87" s="28">
        <v>0.65180000000000005</v>
      </c>
      <c r="V87" s="25">
        <v>2321</v>
      </c>
      <c r="W87" s="25">
        <v>2018</v>
      </c>
      <c r="X87" s="26">
        <v>0.86950000000000005</v>
      </c>
      <c r="Y87" s="30" t="s">
        <v>136</v>
      </c>
      <c r="Z87" s="4">
        <v>2802</v>
      </c>
      <c r="AA87" s="5">
        <v>2824</v>
      </c>
      <c r="AB87" s="6">
        <v>1.0079</v>
      </c>
      <c r="AC87" s="4">
        <v>3749</v>
      </c>
      <c r="AD87" s="5">
        <v>3291</v>
      </c>
      <c r="AE87" s="6">
        <v>0.87780000000000002</v>
      </c>
      <c r="AF87" s="7">
        <v>7792483.2800000003</v>
      </c>
      <c r="AG87" s="8">
        <v>5254576.51</v>
      </c>
      <c r="AH87" s="6">
        <v>0.67430000000000001</v>
      </c>
      <c r="AI87" s="4">
        <v>2950</v>
      </c>
      <c r="AJ87" s="5">
        <v>1908</v>
      </c>
      <c r="AK87" s="6">
        <v>0.64680000000000004</v>
      </c>
      <c r="AL87" s="9" t="str">
        <f t="shared" si="1"/>
        <v>OK</v>
      </c>
      <c r="AM87" s="9"/>
    </row>
    <row r="88" spans="1:39" s="10" customFormat="1" ht="13.9">
      <c r="A88" s="23" t="s">
        <v>42</v>
      </c>
      <c r="B88" s="23" t="s">
        <v>137</v>
      </c>
      <c r="C88" s="24">
        <v>4613163.9400000004</v>
      </c>
      <c r="D88" s="24">
        <v>4936095.54</v>
      </c>
      <c r="E88" s="13">
        <v>0.93457752237915603</v>
      </c>
      <c r="F88" s="25">
        <v>3603</v>
      </c>
      <c r="G88" s="25">
        <v>3510</v>
      </c>
      <c r="H88" s="26">
        <v>0.97419999999999995</v>
      </c>
      <c r="I88" s="130">
        <v>0.98099999999999998</v>
      </c>
      <c r="J88" s="27">
        <v>4436</v>
      </c>
      <c r="K88" s="27">
        <v>4132</v>
      </c>
      <c r="L88" s="28">
        <v>0.93149999999999999</v>
      </c>
      <c r="M88" s="13">
        <v>0.92259999999999998</v>
      </c>
      <c r="N88" s="29">
        <v>5295725.41</v>
      </c>
      <c r="O88" s="29">
        <v>3127929.06</v>
      </c>
      <c r="P88" s="26">
        <v>0.5907</v>
      </c>
      <c r="Q88" s="26">
        <v>0.5968</v>
      </c>
      <c r="R88" s="27">
        <v>3729</v>
      </c>
      <c r="S88" s="27">
        <v>2072</v>
      </c>
      <c r="T88" s="28">
        <v>0.55559999999999998</v>
      </c>
      <c r="U88" s="28">
        <v>0.56850000000000001</v>
      </c>
      <c r="V88" s="25">
        <v>2722</v>
      </c>
      <c r="W88" s="25">
        <v>2365</v>
      </c>
      <c r="X88" s="26">
        <v>0.86880000000000002</v>
      </c>
      <c r="Y88" s="30" t="s">
        <v>137</v>
      </c>
      <c r="Z88" s="4">
        <v>3673</v>
      </c>
      <c r="AA88" s="5">
        <v>3585</v>
      </c>
      <c r="AB88" s="6">
        <v>0.97599999999999998</v>
      </c>
      <c r="AC88" s="4">
        <v>4486</v>
      </c>
      <c r="AD88" s="5">
        <v>4139</v>
      </c>
      <c r="AE88" s="6">
        <v>0.92259999999999998</v>
      </c>
      <c r="AF88" s="7">
        <v>5884736.1900000004</v>
      </c>
      <c r="AG88" s="8">
        <v>3452876.32</v>
      </c>
      <c r="AH88" s="6">
        <v>0.58679999999999999</v>
      </c>
      <c r="AI88" s="4">
        <v>3710</v>
      </c>
      <c r="AJ88" s="5">
        <v>2072</v>
      </c>
      <c r="AK88" s="6">
        <v>0.5585</v>
      </c>
      <c r="AL88" s="9" t="str">
        <f t="shared" si="1"/>
        <v>OK</v>
      </c>
      <c r="AM88" s="9"/>
    </row>
    <row r="89" spans="1:39" s="10" customFormat="1" ht="13.9">
      <c r="A89" s="23" t="s">
        <v>48</v>
      </c>
      <c r="B89" s="23" t="s">
        <v>138</v>
      </c>
      <c r="C89" s="24">
        <v>3769016.19</v>
      </c>
      <c r="D89" s="24">
        <v>4198696.03</v>
      </c>
      <c r="E89" s="13">
        <v>0.89766350387598803</v>
      </c>
      <c r="F89" s="25">
        <v>1896</v>
      </c>
      <c r="G89" s="25">
        <v>1958</v>
      </c>
      <c r="H89" s="26">
        <v>1.0327</v>
      </c>
      <c r="I89" s="130">
        <v>1</v>
      </c>
      <c r="J89" s="27">
        <v>2492</v>
      </c>
      <c r="K89" s="27">
        <v>2209</v>
      </c>
      <c r="L89" s="28">
        <v>0.88639999999999997</v>
      </c>
      <c r="M89" s="13">
        <v>0.90059999999999996</v>
      </c>
      <c r="N89" s="29">
        <v>3947025.52</v>
      </c>
      <c r="O89" s="29">
        <v>2785726.14</v>
      </c>
      <c r="P89" s="26">
        <v>0.70579999999999998</v>
      </c>
      <c r="Q89" s="26">
        <v>0.70530000000000004</v>
      </c>
      <c r="R89" s="27">
        <v>1850</v>
      </c>
      <c r="S89" s="27">
        <v>1321</v>
      </c>
      <c r="T89" s="28">
        <v>0.71409999999999996</v>
      </c>
      <c r="U89" s="28">
        <v>0.71350000000000002</v>
      </c>
      <c r="V89" s="25">
        <v>1563</v>
      </c>
      <c r="W89" s="25">
        <v>1339</v>
      </c>
      <c r="X89" s="26">
        <v>0.85670000000000002</v>
      </c>
      <c r="Y89" s="30" t="s">
        <v>138</v>
      </c>
      <c r="Z89" s="4">
        <v>1866</v>
      </c>
      <c r="AA89" s="5">
        <v>2025</v>
      </c>
      <c r="AB89" s="6">
        <v>1.0851999999999999</v>
      </c>
      <c r="AC89" s="4">
        <v>2506</v>
      </c>
      <c r="AD89" s="5">
        <v>2257</v>
      </c>
      <c r="AE89" s="6">
        <v>0.90059999999999996</v>
      </c>
      <c r="AF89" s="7">
        <v>4362776.59</v>
      </c>
      <c r="AG89" s="8">
        <v>3076868.98</v>
      </c>
      <c r="AH89" s="6">
        <v>0.70530000000000004</v>
      </c>
      <c r="AI89" s="4">
        <v>1906</v>
      </c>
      <c r="AJ89" s="5">
        <v>1360</v>
      </c>
      <c r="AK89" s="6">
        <v>0.71350000000000002</v>
      </c>
      <c r="AL89" s="9" t="str">
        <f t="shared" si="1"/>
        <v>OK</v>
      </c>
      <c r="AM89" s="9"/>
    </row>
    <row r="90" spans="1:39" s="10" customFormat="1" ht="13.9">
      <c r="A90" s="23" t="s">
        <v>46</v>
      </c>
      <c r="B90" s="23" t="s">
        <v>139</v>
      </c>
      <c r="C90" s="24">
        <v>2385372.83</v>
      </c>
      <c r="D90" s="24">
        <v>2596020.9500000002</v>
      </c>
      <c r="E90" s="13">
        <v>0.91885731122470304</v>
      </c>
      <c r="F90" s="25">
        <v>780</v>
      </c>
      <c r="G90" s="25">
        <v>816</v>
      </c>
      <c r="H90" s="26">
        <v>1.0462</v>
      </c>
      <c r="I90" s="130">
        <v>1</v>
      </c>
      <c r="J90" s="27">
        <v>1412</v>
      </c>
      <c r="K90" s="27">
        <v>1248</v>
      </c>
      <c r="L90" s="28">
        <v>0.88390000000000002</v>
      </c>
      <c r="M90" s="13">
        <v>0.90980000000000005</v>
      </c>
      <c r="N90" s="29">
        <v>2712835.47</v>
      </c>
      <c r="O90" s="29">
        <v>1842020.82</v>
      </c>
      <c r="P90" s="26">
        <v>0.67900000000000005</v>
      </c>
      <c r="Q90" s="26">
        <v>0.67689999999999995</v>
      </c>
      <c r="R90" s="27">
        <v>1189</v>
      </c>
      <c r="S90" s="27">
        <v>718</v>
      </c>
      <c r="T90" s="28">
        <v>0.60389999999999999</v>
      </c>
      <c r="U90" s="28">
        <v>0.59489999999999998</v>
      </c>
      <c r="V90" s="25">
        <v>737</v>
      </c>
      <c r="W90" s="25">
        <v>654</v>
      </c>
      <c r="X90" s="26">
        <v>0.88739999999999997</v>
      </c>
      <c r="Y90" s="30" t="s">
        <v>139</v>
      </c>
      <c r="Z90" s="4">
        <v>790</v>
      </c>
      <c r="AA90" s="5">
        <v>825</v>
      </c>
      <c r="AB90" s="6">
        <v>1.0443</v>
      </c>
      <c r="AC90" s="4">
        <v>1397</v>
      </c>
      <c r="AD90" s="5">
        <v>1271</v>
      </c>
      <c r="AE90" s="6">
        <v>0.90980000000000005</v>
      </c>
      <c r="AF90" s="7">
        <v>2961511.64</v>
      </c>
      <c r="AG90" s="8">
        <v>2004698.35</v>
      </c>
      <c r="AH90" s="6">
        <v>0.67689999999999995</v>
      </c>
      <c r="AI90" s="4">
        <v>1260</v>
      </c>
      <c r="AJ90" s="5">
        <v>737</v>
      </c>
      <c r="AK90" s="6">
        <v>0.58489999999999998</v>
      </c>
      <c r="AL90" s="9" t="str">
        <f t="shared" si="1"/>
        <v>OK</v>
      </c>
      <c r="AM90" s="9"/>
    </row>
    <row r="91" spans="1:39" s="10" customFormat="1" ht="13.9">
      <c r="A91" s="23" t="s">
        <v>46</v>
      </c>
      <c r="B91" s="23" t="s">
        <v>140</v>
      </c>
      <c r="C91" s="24">
        <v>3099569.39</v>
      </c>
      <c r="D91" s="24">
        <v>3301894.84</v>
      </c>
      <c r="E91" s="13">
        <v>0.93872444163000701</v>
      </c>
      <c r="F91" s="25">
        <v>1446</v>
      </c>
      <c r="G91" s="25">
        <v>1626</v>
      </c>
      <c r="H91" s="26">
        <v>1.1245000000000001</v>
      </c>
      <c r="I91" s="130">
        <v>1</v>
      </c>
      <c r="J91" s="27">
        <v>2236</v>
      </c>
      <c r="K91" s="27">
        <v>1899</v>
      </c>
      <c r="L91" s="28">
        <v>0.84930000000000005</v>
      </c>
      <c r="M91" s="13">
        <v>0.86919999999999997</v>
      </c>
      <c r="N91" s="29">
        <v>3668600.94</v>
      </c>
      <c r="O91" s="29">
        <v>2427064.15</v>
      </c>
      <c r="P91" s="26">
        <v>0.66159999999999997</v>
      </c>
      <c r="Q91" s="26">
        <v>0.67230000000000001</v>
      </c>
      <c r="R91" s="27">
        <v>1596</v>
      </c>
      <c r="S91" s="27">
        <v>990</v>
      </c>
      <c r="T91" s="28">
        <v>0.62029999999999996</v>
      </c>
      <c r="U91" s="28">
        <v>0.59330000000000005</v>
      </c>
      <c r="V91" s="25">
        <v>1420</v>
      </c>
      <c r="W91" s="25">
        <v>1230</v>
      </c>
      <c r="X91" s="26">
        <v>0.86619999999999997</v>
      </c>
      <c r="Y91" s="30" t="s">
        <v>140</v>
      </c>
      <c r="Z91" s="4">
        <v>1404</v>
      </c>
      <c r="AA91" s="5">
        <v>1570</v>
      </c>
      <c r="AB91" s="6">
        <v>1.1182000000000001</v>
      </c>
      <c r="AC91" s="4">
        <v>2195</v>
      </c>
      <c r="AD91" s="5">
        <v>1897</v>
      </c>
      <c r="AE91" s="6">
        <v>0.86419999999999997</v>
      </c>
      <c r="AF91" s="7">
        <v>3891737.21</v>
      </c>
      <c r="AG91" s="8">
        <v>2597049.2400000002</v>
      </c>
      <c r="AH91" s="6">
        <v>0.6673</v>
      </c>
      <c r="AI91" s="4">
        <v>1687</v>
      </c>
      <c r="AJ91" s="5">
        <v>984</v>
      </c>
      <c r="AK91" s="6">
        <v>0.58330000000000004</v>
      </c>
      <c r="AL91" s="9" t="str">
        <f t="shared" si="1"/>
        <v>OK</v>
      </c>
      <c r="AM91" s="9"/>
    </row>
    <row r="92" spans="1:39" s="10" customFormat="1" ht="13.9">
      <c r="A92" s="23" t="s">
        <v>58</v>
      </c>
      <c r="B92" s="23" t="s">
        <v>141</v>
      </c>
      <c r="C92" s="24">
        <v>629829.61</v>
      </c>
      <c r="D92" s="24">
        <v>690545.1</v>
      </c>
      <c r="E92" s="13">
        <v>0.91207599619488999</v>
      </c>
      <c r="F92" s="25">
        <v>245</v>
      </c>
      <c r="G92" s="25">
        <v>260</v>
      </c>
      <c r="H92" s="26">
        <v>1.0611999999999999</v>
      </c>
      <c r="I92" s="130">
        <v>1</v>
      </c>
      <c r="J92" s="27">
        <v>518</v>
      </c>
      <c r="K92" s="27">
        <v>414</v>
      </c>
      <c r="L92" s="28">
        <v>0.79920000000000002</v>
      </c>
      <c r="M92" s="13">
        <v>0.82220000000000004</v>
      </c>
      <c r="N92" s="29">
        <v>767722.02</v>
      </c>
      <c r="O92" s="29">
        <v>494157.81</v>
      </c>
      <c r="P92" s="26">
        <v>0.64370000000000005</v>
      </c>
      <c r="Q92" s="26">
        <v>0.62509999999999999</v>
      </c>
      <c r="R92" s="27">
        <v>397</v>
      </c>
      <c r="S92" s="27">
        <v>252</v>
      </c>
      <c r="T92" s="28">
        <v>0.63480000000000003</v>
      </c>
      <c r="U92" s="28">
        <v>0.61</v>
      </c>
      <c r="V92" s="25">
        <v>268</v>
      </c>
      <c r="W92" s="25">
        <v>193</v>
      </c>
      <c r="X92" s="26">
        <v>0.72009999999999996</v>
      </c>
      <c r="Y92" s="30" t="s">
        <v>141</v>
      </c>
      <c r="Z92" s="4">
        <v>257</v>
      </c>
      <c r="AA92" s="5">
        <v>259</v>
      </c>
      <c r="AB92" s="6">
        <v>1.0078</v>
      </c>
      <c r="AC92" s="4">
        <v>490</v>
      </c>
      <c r="AD92" s="5">
        <v>398</v>
      </c>
      <c r="AE92" s="6">
        <v>0.81220000000000003</v>
      </c>
      <c r="AF92" s="7">
        <v>852090</v>
      </c>
      <c r="AG92" s="8">
        <v>528382.88</v>
      </c>
      <c r="AH92" s="6">
        <v>0.62009999999999998</v>
      </c>
      <c r="AI92" s="4">
        <v>395</v>
      </c>
      <c r="AJ92" s="5">
        <v>237</v>
      </c>
      <c r="AK92" s="6">
        <v>0.6</v>
      </c>
      <c r="AL92" s="9" t="str">
        <f t="shared" si="1"/>
        <v>OK</v>
      </c>
      <c r="AM92" s="9"/>
    </row>
    <row r="93" spans="1:39" s="10" customFormat="1" ht="13.9">
      <c r="A93" s="23" t="s">
        <v>58</v>
      </c>
      <c r="B93" s="23" t="s">
        <v>142</v>
      </c>
      <c r="C93" s="24">
        <v>1481487.53</v>
      </c>
      <c r="D93" s="24">
        <v>1665721.41</v>
      </c>
      <c r="E93" s="13">
        <v>0.88939694303382899</v>
      </c>
      <c r="F93" s="25">
        <v>604</v>
      </c>
      <c r="G93" s="25">
        <v>662</v>
      </c>
      <c r="H93" s="26">
        <v>1.0960000000000001</v>
      </c>
      <c r="I93" s="130">
        <v>1</v>
      </c>
      <c r="J93" s="27">
        <v>880</v>
      </c>
      <c r="K93" s="27">
        <v>777</v>
      </c>
      <c r="L93" s="28">
        <v>0.88300000000000001</v>
      </c>
      <c r="M93" s="13">
        <v>0.92920000000000003</v>
      </c>
      <c r="N93" s="29">
        <v>1551168.92</v>
      </c>
      <c r="O93" s="29">
        <v>1080242.08</v>
      </c>
      <c r="P93" s="26">
        <v>0.69640000000000002</v>
      </c>
      <c r="Q93" s="26">
        <v>0.69169999999999998</v>
      </c>
      <c r="R93" s="27">
        <v>736</v>
      </c>
      <c r="S93" s="27">
        <v>523</v>
      </c>
      <c r="T93" s="28">
        <v>0.71060000000000001</v>
      </c>
      <c r="U93" s="28">
        <v>0.69299999999999995</v>
      </c>
      <c r="V93" s="25">
        <v>539</v>
      </c>
      <c r="W93" s="25">
        <v>456</v>
      </c>
      <c r="X93" s="26">
        <v>0.84599999999999997</v>
      </c>
      <c r="Y93" s="30" t="s">
        <v>142</v>
      </c>
      <c r="Z93" s="4">
        <v>595</v>
      </c>
      <c r="AA93" s="5">
        <v>653</v>
      </c>
      <c r="AB93" s="6">
        <v>1.0974999999999999</v>
      </c>
      <c r="AC93" s="4">
        <v>876</v>
      </c>
      <c r="AD93" s="5">
        <v>814</v>
      </c>
      <c r="AE93" s="6">
        <v>0.92920000000000003</v>
      </c>
      <c r="AF93" s="7">
        <v>1798448.24</v>
      </c>
      <c r="AG93" s="8">
        <v>1244022.6000000001</v>
      </c>
      <c r="AH93" s="6">
        <v>0.69169999999999998</v>
      </c>
      <c r="AI93" s="4">
        <v>798</v>
      </c>
      <c r="AJ93" s="5">
        <v>553</v>
      </c>
      <c r="AK93" s="6">
        <v>0.69299999999999995</v>
      </c>
      <c r="AL93" s="9" t="str">
        <f t="shared" si="1"/>
        <v>OK</v>
      </c>
      <c r="AM93" s="9"/>
    </row>
    <row r="94" spans="1:39" s="10" customFormat="1" ht="13.9">
      <c r="A94" s="23" t="s">
        <v>143</v>
      </c>
      <c r="B94" s="23" t="s">
        <v>144</v>
      </c>
      <c r="C94" s="24"/>
      <c r="D94" s="24"/>
      <c r="E94" s="13"/>
      <c r="F94" s="25"/>
      <c r="G94" s="25"/>
      <c r="H94" s="26"/>
      <c r="I94" s="130"/>
      <c r="J94" s="27"/>
      <c r="K94" s="27"/>
      <c r="L94" s="28"/>
      <c r="M94" s="13"/>
      <c r="N94" s="29"/>
      <c r="O94" s="29"/>
      <c r="P94" s="26"/>
      <c r="Q94" s="26"/>
      <c r="R94" s="27"/>
      <c r="S94" s="27"/>
      <c r="T94" s="28"/>
      <c r="U94" s="28"/>
      <c r="V94" s="25"/>
      <c r="W94" s="25"/>
      <c r="X94" s="26"/>
      <c r="Y94" s="30" t="s">
        <v>144</v>
      </c>
      <c r="Z94" s="4">
        <v>1</v>
      </c>
      <c r="AA94" s="5"/>
      <c r="AB94" s="6"/>
      <c r="AC94" s="4"/>
      <c r="AD94" s="5"/>
      <c r="AE94" s="6"/>
      <c r="AF94" s="7"/>
      <c r="AG94" s="8"/>
      <c r="AH94" s="6"/>
      <c r="AI94" s="4"/>
      <c r="AJ94" s="5"/>
      <c r="AK94" s="6"/>
      <c r="AL94" s="9" t="str">
        <f t="shared" si="1"/>
        <v>OK</v>
      </c>
      <c r="AM94" s="9"/>
    </row>
    <row r="95" spans="1:39" s="10" customFormat="1" ht="13.9">
      <c r="A95" s="23" t="s">
        <v>52</v>
      </c>
      <c r="B95" s="23" t="s">
        <v>145</v>
      </c>
      <c r="C95" s="24">
        <v>372184.22</v>
      </c>
      <c r="D95" s="24">
        <v>448180.36</v>
      </c>
      <c r="E95" s="13">
        <v>0.83043402437358005</v>
      </c>
      <c r="F95" s="25">
        <v>197</v>
      </c>
      <c r="G95" s="25">
        <v>201</v>
      </c>
      <c r="H95" s="26">
        <v>1.0203</v>
      </c>
      <c r="I95" s="130">
        <v>1</v>
      </c>
      <c r="J95" s="27">
        <v>241</v>
      </c>
      <c r="K95" s="27">
        <v>223</v>
      </c>
      <c r="L95" s="28">
        <v>0.92530000000000001</v>
      </c>
      <c r="M95" s="13">
        <v>0.91390000000000005</v>
      </c>
      <c r="N95" s="29">
        <v>430119.49</v>
      </c>
      <c r="O95" s="29">
        <v>275883.23</v>
      </c>
      <c r="P95" s="26">
        <v>0.64139999999999997</v>
      </c>
      <c r="Q95" s="26">
        <v>0.67149999999999999</v>
      </c>
      <c r="R95" s="27">
        <v>203</v>
      </c>
      <c r="S95" s="27">
        <v>151</v>
      </c>
      <c r="T95" s="28">
        <v>0.74380000000000002</v>
      </c>
      <c r="U95" s="28">
        <v>0.68689999999999996</v>
      </c>
      <c r="V95" s="25">
        <v>153</v>
      </c>
      <c r="W95" s="25">
        <v>121</v>
      </c>
      <c r="X95" s="26">
        <v>0.79079999999999995</v>
      </c>
      <c r="Y95" s="30" t="s">
        <v>145</v>
      </c>
      <c r="Z95" s="4">
        <v>196</v>
      </c>
      <c r="AA95" s="5">
        <v>200</v>
      </c>
      <c r="AB95" s="6">
        <v>1.0204</v>
      </c>
      <c r="AC95" s="4">
        <v>244</v>
      </c>
      <c r="AD95" s="5">
        <v>223</v>
      </c>
      <c r="AE95" s="6">
        <v>0.91390000000000005</v>
      </c>
      <c r="AF95" s="7">
        <v>492805.44</v>
      </c>
      <c r="AG95" s="8">
        <v>328465.75</v>
      </c>
      <c r="AH95" s="6">
        <v>0.66649999999999998</v>
      </c>
      <c r="AI95" s="4">
        <v>214</v>
      </c>
      <c r="AJ95" s="5">
        <v>147</v>
      </c>
      <c r="AK95" s="6">
        <v>0.68689999999999996</v>
      </c>
      <c r="AL95" s="9" t="str">
        <f t="shared" si="1"/>
        <v>OK</v>
      </c>
      <c r="AM95" s="9"/>
    </row>
    <row r="96" spans="1:39" s="10" customFormat="1" ht="13.9">
      <c r="A96" s="23" t="s">
        <v>48</v>
      </c>
      <c r="B96" s="23" t="s">
        <v>146</v>
      </c>
      <c r="C96" s="24">
        <v>9305790.3900000006</v>
      </c>
      <c r="D96" s="24">
        <v>10195725</v>
      </c>
      <c r="E96" s="13">
        <v>0.91271492610873695</v>
      </c>
      <c r="F96" s="25">
        <v>3644</v>
      </c>
      <c r="G96" s="25">
        <v>3595</v>
      </c>
      <c r="H96" s="26">
        <v>0.98660000000000003</v>
      </c>
      <c r="I96" s="130">
        <v>1</v>
      </c>
      <c r="J96" s="27">
        <v>5282</v>
      </c>
      <c r="K96" s="27">
        <v>4706</v>
      </c>
      <c r="L96" s="28">
        <v>0.89100000000000001</v>
      </c>
      <c r="M96" s="13">
        <v>0.89049999999999996</v>
      </c>
      <c r="N96" s="29">
        <v>11071553.73</v>
      </c>
      <c r="O96" s="29">
        <v>6971740.9400000004</v>
      </c>
      <c r="P96" s="26">
        <v>0.62970000000000004</v>
      </c>
      <c r="Q96" s="26">
        <v>0.64780000000000004</v>
      </c>
      <c r="R96" s="27">
        <v>4082</v>
      </c>
      <c r="S96" s="27">
        <v>2617</v>
      </c>
      <c r="T96" s="28">
        <v>0.6411</v>
      </c>
      <c r="U96" s="28">
        <v>0.67410000000000003</v>
      </c>
      <c r="V96" s="25">
        <v>2943</v>
      </c>
      <c r="W96" s="25">
        <v>2320</v>
      </c>
      <c r="X96" s="26">
        <v>0.7883</v>
      </c>
      <c r="Y96" s="30" t="s">
        <v>146</v>
      </c>
      <c r="Z96" s="4">
        <v>3620</v>
      </c>
      <c r="AA96" s="5">
        <v>3684</v>
      </c>
      <c r="AB96" s="6">
        <v>1.0177</v>
      </c>
      <c r="AC96" s="4">
        <v>5277</v>
      </c>
      <c r="AD96" s="5">
        <v>4699</v>
      </c>
      <c r="AE96" s="6">
        <v>0.89049999999999996</v>
      </c>
      <c r="AF96" s="7">
        <v>11988948.119999999</v>
      </c>
      <c r="AG96" s="8">
        <v>7706515.0499999998</v>
      </c>
      <c r="AH96" s="6">
        <v>0.64280000000000004</v>
      </c>
      <c r="AI96" s="4">
        <v>4083</v>
      </c>
      <c r="AJ96" s="5">
        <v>2732</v>
      </c>
      <c r="AK96" s="6">
        <v>0.66910000000000003</v>
      </c>
      <c r="AL96" s="9" t="str">
        <f t="shared" si="1"/>
        <v>OK</v>
      </c>
      <c r="AM96" s="9"/>
    </row>
    <row r="97" spans="1:39" s="10" customFormat="1" ht="13.9">
      <c r="A97" s="23" t="s">
        <v>85</v>
      </c>
      <c r="B97" s="23" t="s">
        <v>147</v>
      </c>
      <c r="C97" s="24">
        <v>4420732.82</v>
      </c>
      <c r="D97" s="24">
        <v>4998927.74</v>
      </c>
      <c r="E97" s="13">
        <v>0.88433621166926502</v>
      </c>
      <c r="F97" s="25">
        <v>2553</v>
      </c>
      <c r="G97" s="25">
        <v>2494</v>
      </c>
      <c r="H97" s="26">
        <v>0.97689999999999999</v>
      </c>
      <c r="I97" s="130">
        <v>0.98970000000000002</v>
      </c>
      <c r="J97" s="27">
        <v>3166</v>
      </c>
      <c r="K97" s="27">
        <v>2864</v>
      </c>
      <c r="L97" s="28">
        <v>0.90459999999999996</v>
      </c>
      <c r="M97" s="13">
        <v>0.91159999999999997</v>
      </c>
      <c r="N97" s="29">
        <v>4681285.8499999996</v>
      </c>
      <c r="O97" s="29">
        <v>3231272.97</v>
      </c>
      <c r="P97" s="26">
        <v>0.69030000000000002</v>
      </c>
      <c r="Q97" s="26">
        <v>0.68310000000000004</v>
      </c>
      <c r="R97" s="27">
        <v>2569</v>
      </c>
      <c r="S97" s="27">
        <v>1792</v>
      </c>
      <c r="T97" s="28">
        <v>0.69750000000000001</v>
      </c>
      <c r="U97" s="28">
        <v>0.71399999999999997</v>
      </c>
      <c r="V97" s="25">
        <v>2050</v>
      </c>
      <c r="W97" s="25">
        <v>1754</v>
      </c>
      <c r="X97" s="26">
        <v>0.85560000000000003</v>
      </c>
      <c r="Y97" s="30" t="s">
        <v>147</v>
      </c>
      <c r="Z97" s="4">
        <v>2623</v>
      </c>
      <c r="AA97" s="5">
        <v>2596</v>
      </c>
      <c r="AB97" s="6">
        <v>0.98970000000000002</v>
      </c>
      <c r="AC97" s="4">
        <v>3225</v>
      </c>
      <c r="AD97" s="5">
        <v>2940</v>
      </c>
      <c r="AE97" s="6">
        <v>0.91159999999999997</v>
      </c>
      <c r="AF97" s="7">
        <v>5296418.34</v>
      </c>
      <c r="AG97" s="8">
        <v>3618075.6</v>
      </c>
      <c r="AH97" s="6">
        <v>0.68310000000000004</v>
      </c>
      <c r="AI97" s="4">
        <v>2713</v>
      </c>
      <c r="AJ97" s="5">
        <v>1937</v>
      </c>
      <c r="AK97" s="6">
        <v>0.71399999999999997</v>
      </c>
      <c r="AL97" s="9" t="str">
        <f t="shared" si="1"/>
        <v>OK</v>
      </c>
      <c r="AM97" s="9"/>
    </row>
    <row r="98" spans="1:39" s="10" customFormat="1" ht="13.9">
      <c r="A98" s="23" t="s">
        <v>85</v>
      </c>
      <c r="B98" s="23" t="s">
        <v>148</v>
      </c>
      <c r="C98" s="24">
        <v>44632083.859999999</v>
      </c>
      <c r="D98" s="24">
        <v>48709472.359999999</v>
      </c>
      <c r="E98" s="13">
        <v>0.91629167177453696</v>
      </c>
      <c r="F98" s="25">
        <v>15596</v>
      </c>
      <c r="G98" s="25">
        <v>16092</v>
      </c>
      <c r="H98" s="26">
        <v>1.0318000000000001</v>
      </c>
      <c r="I98" s="130">
        <v>1</v>
      </c>
      <c r="J98" s="27">
        <v>21231</v>
      </c>
      <c r="K98" s="27">
        <v>18528</v>
      </c>
      <c r="L98" s="28">
        <v>0.87270000000000003</v>
      </c>
      <c r="M98" s="13">
        <v>0.87139999999999995</v>
      </c>
      <c r="N98" s="29">
        <v>50363199.939999998</v>
      </c>
      <c r="O98" s="29">
        <v>34881635.960000001</v>
      </c>
      <c r="P98" s="26">
        <v>0.69259999999999999</v>
      </c>
      <c r="Q98" s="26">
        <v>0.69169999999999998</v>
      </c>
      <c r="R98" s="27">
        <v>16785</v>
      </c>
      <c r="S98" s="27">
        <v>11389</v>
      </c>
      <c r="T98" s="28">
        <v>0.67849999999999999</v>
      </c>
      <c r="U98" s="28">
        <v>0.6895</v>
      </c>
      <c r="V98" s="25">
        <v>8307</v>
      </c>
      <c r="W98" s="25">
        <v>6402</v>
      </c>
      <c r="X98" s="26">
        <v>0.77070000000000005</v>
      </c>
      <c r="Y98" s="30" t="s">
        <v>148</v>
      </c>
      <c r="Z98" s="4">
        <v>15794</v>
      </c>
      <c r="AA98" s="5">
        <v>15823</v>
      </c>
      <c r="AB98" s="6">
        <v>1.0018</v>
      </c>
      <c r="AC98" s="4">
        <v>21005</v>
      </c>
      <c r="AD98" s="5">
        <v>18199</v>
      </c>
      <c r="AE98" s="6">
        <v>0.86639999999999995</v>
      </c>
      <c r="AF98" s="7">
        <v>55247196.619999997</v>
      </c>
      <c r="AG98" s="8">
        <v>38214040.200000003</v>
      </c>
      <c r="AH98" s="6">
        <v>0.69169999999999998</v>
      </c>
      <c r="AI98" s="4">
        <v>17055</v>
      </c>
      <c r="AJ98" s="5">
        <v>11760</v>
      </c>
      <c r="AK98" s="6">
        <v>0.6895</v>
      </c>
      <c r="AL98" s="9" t="str">
        <f t="shared" si="1"/>
        <v>OK</v>
      </c>
      <c r="AM98" s="9"/>
    </row>
    <row r="99" spans="1:39" s="10" customFormat="1" ht="13.9">
      <c r="A99" s="23" t="s">
        <v>85</v>
      </c>
      <c r="B99" s="23" t="s">
        <v>149</v>
      </c>
      <c r="C99" s="24">
        <v>2036551.5</v>
      </c>
      <c r="D99" s="24">
        <v>2239069.19</v>
      </c>
      <c r="E99" s="13">
        <v>0.90955273249059398</v>
      </c>
      <c r="F99" s="25">
        <v>946</v>
      </c>
      <c r="G99" s="25">
        <v>986</v>
      </c>
      <c r="H99" s="26">
        <v>1.0423</v>
      </c>
      <c r="I99" s="130">
        <v>1</v>
      </c>
      <c r="J99" s="27">
        <v>1194</v>
      </c>
      <c r="K99" s="27">
        <v>1117</v>
      </c>
      <c r="L99" s="28">
        <v>0.9355</v>
      </c>
      <c r="M99" s="13">
        <v>0.94130000000000003</v>
      </c>
      <c r="N99" s="29">
        <v>2051297.23</v>
      </c>
      <c r="O99" s="29">
        <v>1437573.8</v>
      </c>
      <c r="P99" s="26">
        <v>0.70079999999999998</v>
      </c>
      <c r="Q99" s="26">
        <v>0.69520000000000004</v>
      </c>
      <c r="R99" s="27">
        <v>1003</v>
      </c>
      <c r="S99" s="27">
        <v>754</v>
      </c>
      <c r="T99" s="28">
        <v>0.75170000000000003</v>
      </c>
      <c r="U99" s="28">
        <v>0.72750000000000004</v>
      </c>
      <c r="V99" s="25">
        <v>817</v>
      </c>
      <c r="W99" s="25">
        <v>676</v>
      </c>
      <c r="X99" s="26">
        <v>0.82740000000000002</v>
      </c>
      <c r="Y99" s="30" t="s">
        <v>149</v>
      </c>
      <c r="Z99" s="4">
        <v>1053</v>
      </c>
      <c r="AA99" s="5">
        <v>1082</v>
      </c>
      <c r="AB99" s="6">
        <v>1.0275000000000001</v>
      </c>
      <c r="AC99" s="4">
        <v>1209</v>
      </c>
      <c r="AD99" s="5">
        <v>1138</v>
      </c>
      <c r="AE99" s="6">
        <v>0.94130000000000003</v>
      </c>
      <c r="AF99" s="7">
        <v>2284857.21</v>
      </c>
      <c r="AG99" s="8">
        <v>1588410.18</v>
      </c>
      <c r="AH99" s="6">
        <v>0.69520000000000004</v>
      </c>
      <c r="AI99" s="4">
        <v>1057</v>
      </c>
      <c r="AJ99" s="5">
        <v>769</v>
      </c>
      <c r="AK99" s="6">
        <v>0.72750000000000004</v>
      </c>
      <c r="AL99" s="9" t="str">
        <f t="shared" si="1"/>
        <v>OK</v>
      </c>
      <c r="AM99" s="9"/>
    </row>
    <row r="100" spans="1:39" s="10" customFormat="1" ht="13.9">
      <c r="A100" s="23" t="s">
        <v>52</v>
      </c>
      <c r="B100" s="23" t="s">
        <v>150</v>
      </c>
      <c r="C100" s="24">
        <v>1363628.43</v>
      </c>
      <c r="D100" s="24">
        <v>1528556.91</v>
      </c>
      <c r="E100" s="13">
        <v>0.89210183872054805</v>
      </c>
      <c r="F100" s="25">
        <v>1093</v>
      </c>
      <c r="G100" s="25">
        <v>1096</v>
      </c>
      <c r="H100" s="26">
        <v>1.0026999999999999</v>
      </c>
      <c r="I100" s="130">
        <v>1</v>
      </c>
      <c r="J100" s="27">
        <v>1314</v>
      </c>
      <c r="K100" s="27">
        <v>1200</v>
      </c>
      <c r="L100" s="28">
        <v>0.91320000000000001</v>
      </c>
      <c r="M100" s="13">
        <v>0.9304</v>
      </c>
      <c r="N100" s="29">
        <v>1490914.35</v>
      </c>
      <c r="O100" s="29">
        <v>998758.95</v>
      </c>
      <c r="P100" s="26">
        <v>0.66990000000000005</v>
      </c>
      <c r="Q100" s="26">
        <v>0.66359999999999997</v>
      </c>
      <c r="R100" s="27">
        <v>969</v>
      </c>
      <c r="S100" s="27">
        <v>610</v>
      </c>
      <c r="T100" s="28">
        <v>0.62949999999999995</v>
      </c>
      <c r="U100" s="28">
        <v>0.65869999999999995</v>
      </c>
      <c r="V100" s="25">
        <v>830</v>
      </c>
      <c r="W100" s="25">
        <v>732</v>
      </c>
      <c r="X100" s="26">
        <v>0.88190000000000002</v>
      </c>
      <c r="Y100" s="30" t="s">
        <v>150</v>
      </c>
      <c r="Z100" s="4">
        <v>1104</v>
      </c>
      <c r="AA100" s="5">
        <v>1107</v>
      </c>
      <c r="AB100" s="6">
        <v>1.0026999999999999</v>
      </c>
      <c r="AC100" s="4">
        <v>1307</v>
      </c>
      <c r="AD100" s="5">
        <v>1216</v>
      </c>
      <c r="AE100" s="6">
        <v>0.9304</v>
      </c>
      <c r="AF100" s="7">
        <v>1661789.88</v>
      </c>
      <c r="AG100" s="8">
        <v>1094473.3799999999</v>
      </c>
      <c r="AH100" s="6">
        <v>0.65859999999999996</v>
      </c>
      <c r="AI100" s="4">
        <v>1002</v>
      </c>
      <c r="AJ100" s="5">
        <v>655</v>
      </c>
      <c r="AK100" s="6">
        <v>0.65369999999999995</v>
      </c>
      <c r="AL100" s="9" t="str">
        <f t="shared" si="1"/>
        <v>OK</v>
      </c>
      <c r="AM100" s="9"/>
    </row>
    <row r="101" spans="1:39" s="10" customFormat="1" ht="13.9">
      <c r="A101" s="23" t="s">
        <v>44</v>
      </c>
      <c r="B101" s="23" t="s">
        <v>151</v>
      </c>
      <c r="C101" s="24">
        <v>1579690.93</v>
      </c>
      <c r="D101" s="24">
        <v>1678783.72</v>
      </c>
      <c r="E101" s="13">
        <v>0.94097346262090298</v>
      </c>
      <c r="F101" s="25">
        <v>393</v>
      </c>
      <c r="G101" s="25">
        <v>428</v>
      </c>
      <c r="H101" s="26">
        <v>1.0891</v>
      </c>
      <c r="I101" s="130">
        <v>1</v>
      </c>
      <c r="J101" s="27">
        <v>678</v>
      </c>
      <c r="K101" s="27">
        <v>607</v>
      </c>
      <c r="L101" s="28">
        <v>0.89529999999999998</v>
      </c>
      <c r="M101" s="13">
        <v>0.9133</v>
      </c>
      <c r="N101" s="29">
        <v>1656102.32</v>
      </c>
      <c r="O101" s="29">
        <v>1242179.8600000001</v>
      </c>
      <c r="P101" s="26">
        <v>0.75009999999999999</v>
      </c>
      <c r="Q101" s="26">
        <v>0.70799999999999996</v>
      </c>
      <c r="R101" s="27">
        <v>604</v>
      </c>
      <c r="S101" s="27">
        <v>399</v>
      </c>
      <c r="T101" s="28">
        <v>0.66059999999999997</v>
      </c>
      <c r="U101" s="28">
        <v>0.6663</v>
      </c>
      <c r="V101" s="25">
        <v>408</v>
      </c>
      <c r="W101" s="25">
        <v>286</v>
      </c>
      <c r="X101" s="26">
        <v>0.70099999999999996</v>
      </c>
      <c r="Y101" s="30" t="s">
        <v>151</v>
      </c>
      <c r="Z101" s="4">
        <v>387</v>
      </c>
      <c r="AA101" s="5">
        <v>414</v>
      </c>
      <c r="AB101" s="6">
        <v>1.0698000000000001</v>
      </c>
      <c r="AC101" s="4">
        <v>692</v>
      </c>
      <c r="AD101" s="5">
        <v>632</v>
      </c>
      <c r="AE101" s="6">
        <v>0.9133</v>
      </c>
      <c r="AF101" s="7">
        <v>1858321.78</v>
      </c>
      <c r="AG101" s="8">
        <v>1315714.5900000001</v>
      </c>
      <c r="AH101" s="6">
        <v>0.70799999999999996</v>
      </c>
      <c r="AI101" s="4">
        <v>617</v>
      </c>
      <c r="AJ101" s="5">
        <v>408</v>
      </c>
      <c r="AK101" s="6">
        <v>0.6613</v>
      </c>
      <c r="AL101" s="9" t="str">
        <f t="shared" si="1"/>
        <v>OK</v>
      </c>
      <c r="AM101" s="9"/>
    </row>
    <row r="102" spans="1:39" s="10" customFormat="1" ht="13.9">
      <c r="A102" s="23" t="s">
        <v>85</v>
      </c>
      <c r="B102" s="23" t="s">
        <v>152</v>
      </c>
      <c r="C102" s="24">
        <v>11306015.84</v>
      </c>
      <c r="D102" s="24">
        <v>12708916.390000001</v>
      </c>
      <c r="E102" s="13">
        <v>0.88961289011989497</v>
      </c>
      <c r="F102" s="25">
        <v>6196</v>
      </c>
      <c r="G102" s="25">
        <v>5802</v>
      </c>
      <c r="H102" s="26">
        <v>0.93640000000000001</v>
      </c>
      <c r="I102" s="130">
        <v>0.95899999999999996</v>
      </c>
      <c r="J102" s="27">
        <v>9138</v>
      </c>
      <c r="K102" s="27">
        <v>7305</v>
      </c>
      <c r="L102" s="28">
        <v>0.7994</v>
      </c>
      <c r="M102" s="13">
        <v>0.82640000000000002</v>
      </c>
      <c r="N102" s="29">
        <v>12797583.949999999</v>
      </c>
      <c r="O102" s="29">
        <v>8331675.4100000001</v>
      </c>
      <c r="P102" s="26">
        <v>0.65100000000000002</v>
      </c>
      <c r="Q102" s="26">
        <v>0.66110000000000002</v>
      </c>
      <c r="R102" s="27">
        <v>6232</v>
      </c>
      <c r="S102" s="27">
        <v>3671</v>
      </c>
      <c r="T102" s="28">
        <v>0.58909999999999996</v>
      </c>
      <c r="U102" s="28">
        <v>0.627</v>
      </c>
      <c r="V102" s="25">
        <v>4630</v>
      </c>
      <c r="W102" s="25">
        <v>3928</v>
      </c>
      <c r="X102" s="26">
        <v>0.84840000000000004</v>
      </c>
      <c r="Y102" s="30" t="s">
        <v>152</v>
      </c>
      <c r="Z102" s="4">
        <v>5981</v>
      </c>
      <c r="AA102" s="5">
        <v>5706</v>
      </c>
      <c r="AB102" s="6">
        <v>0.95399999999999996</v>
      </c>
      <c r="AC102" s="4">
        <v>9005</v>
      </c>
      <c r="AD102" s="5">
        <v>7397</v>
      </c>
      <c r="AE102" s="6">
        <v>0.82140000000000002</v>
      </c>
      <c r="AF102" s="7">
        <v>14515087.789999999</v>
      </c>
      <c r="AG102" s="8">
        <v>9522766.9199999999</v>
      </c>
      <c r="AH102" s="6">
        <v>0.65610000000000002</v>
      </c>
      <c r="AI102" s="4">
        <v>6259</v>
      </c>
      <c r="AJ102" s="5">
        <v>3862</v>
      </c>
      <c r="AK102" s="6">
        <v>0.61699999999999999</v>
      </c>
      <c r="AL102" s="9" t="str">
        <f t="shared" si="1"/>
        <v>OK</v>
      </c>
      <c r="AM102" s="9"/>
    </row>
    <row r="103" spans="1:39" s="10" customFormat="1" ht="13.9">
      <c r="A103" s="23" t="s">
        <v>46</v>
      </c>
      <c r="B103" s="23" t="s">
        <v>153</v>
      </c>
      <c r="C103" s="24">
        <v>3190309.88</v>
      </c>
      <c r="D103" s="24">
        <v>3435470.33</v>
      </c>
      <c r="E103" s="13">
        <v>0.92863846098184799</v>
      </c>
      <c r="F103" s="25">
        <v>1793</v>
      </c>
      <c r="G103" s="25">
        <v>1626</v>
      </c>
      <c r="H103" s="26">
        <v>0.90690000000000004</v>
      </c>
      <c r="I103" s="130">
        <v>0.92679999999999996</v>
      </c>
      <c r="J103" s="27">
        <v>3261</v>
      </c>
      <c r="K103" s="27">
        <v>2519</v>
      </c>
      <c r="L103" s="28">
        <v>0.77249999999999996</v>
      </c>
      <c r="M103" s="13">
        <v>0.74629999999999996</v>
      </c>
      <c r="N103" s="29">
        <v>4108648.76</v>
      </c>
      <c r="O103" s="29">
        <v>2290653.86</v>
      </c>
      <c r="P103" s="26">
        <v>0.5575</v>
      </c>
      <c r="Q103" s="26">
        <v>0.57310000000000005</v>
      </c>
      <c r="R103" s="27">
        <v>2245</v>
      </c>
      <c r="S103" s="27">
        <v>1155</v>
      </c>
      <c r="T103" s="28">
        <v>0.51449999999999996</v>
      </c>
      <c r="U103" s="28">
        <v>0.54769999999999996</v>
      </c>
      <c r="V103" s="25">
        <v>1555</v>
      </c>
      <c r="W103" s="25">
        <v>1252</v>
      </c>
      <c r="X103" s="26">
        <v>0.80510000000000004</v>
      </c>
      <c r="Y103" s="30" t="s">
        <v>153</v>
      </c>
      <c r="Z103" s="4">
        <v>1851</v>
      </c>
      <c r="AA103" s="5">
        <v>1697</v>
      </c>
      <c r="AB103" s="6">
        <v>0.91679999999999995</v>
      </c>
      <c r="AC103" s="4">
        <v>3394</v>
      </c>
      <c r="AD103" s="5">
        <v>2465</v>
      </c>
      <c r="AE103" s="6">
        <v>0.72629999999999995</v>
      </c>
      <c r="AF103" s="7">
        <v>4491096.78</v>
      </c>
      <c r="AG103" s="8">
        <v>2529020.0699999998</v>
      </c>
      <c r="AH103" s="6">
        <v>0.56310000000000004</v>
      </c>
      <c r="AI103" s="4">
        <v>2254</v>
      </c>
      <c r="AJ103" s="5">
        <v>1212</v>
      </c>
      <c r="AK103" s="6">
        <v>0.53769999999999996</v>
      </c>
      <c r="AL103" s="9" t="str">
        <f t="shared" si="1"/>
        <v>OK</v>
      </c>
      <c r="AM103" s="9"/>
    </row>
    <row r="104" spans="1:39" s="10" customFormat="1" ht="13.9">
      <c r="A104" s="23" t="s">
        <v>63</v>
      </c>
      <c r="B104" s="23" t="s">
        <v>154</v>
      </c>
      <c r="C104" s="24">
        <v>7815807.6200000001</v>
      </c>
      <c r="D104" s="24">
        <v>8399643.7699999996</v>
      </c>
      <c r="E104" s="13">
        <v>0.93049274874189103</v>
      </c>
      <c r="F104" s="25">
        <v>4059</v>
      </c>
      <c r="G104" s="25">
        <v>4268</v>
      </c>
      <c r="H104" s="26">
        <v>1.0515000000000001</v>
      </c>
      <c r="I104" s="130">
        <v>1</v>
      </c>
      <c r="J104" s="27">
        <v>5329</v>
      </c>
      <c r="K104" s="27">
        <v>4867</v>
      </c>
      <c r="L104" s="28">
        <v>0.9133</v>
      </c>
      <c r="M104" s="13">
        <v>0.92579999999999996</v>
      </c>
      <c r="N104" s="29">
        <v>8562455.6899999995</v>
      </c>
      <c r="O104" s="29">
        <v>5774786.0499999998</v>
      </c>
      <c r="P104" s="26">
        <v>0.6744</v>
      </c>
      <c r="Q104" s="26">
        <v>0.67330000000000001</v>
      </c>
      <c r="R104" s="27">
        <v>4582</v>
      </c>
      <c r="S104" s="27">
        <v>2958</v>
      </c>
      <c r="T104" s="28">
        <v>0.64559999999999995</v>
      </c>
      <c r="U104" s="28">
        <v>0.65739999999999998</v>
      </c>
      <c r="V104" s="25">
        <v>3191</v>
      </c>
      <c r="W104" s="25">
        <v>2617</v>
      </c>
      <c r="X104" s="26">
        <v>0.82010000000000005</v>
      </c>
      <c r="Y104" s="30" t="s">
        <v>154</v>
      </c>
      <c r="Z104" s="4">
        <v>4103</v>
      </c>
      <c r="AA104" s="5">
        <v>4114</v>
      </c>
      <c r="AB104" s="6">
        <v>1.0026999999999999</v>
      </c>
      <c r="AC104" s="4">
        <v>5337</v>
      </c>
      <c r="AD104" s="5">
        <v>4941</v>
      </c>
      <c r="AE104" s="6">
        <v>0.92579999999999996</v>
      </c>
      <c r="AF104" s="7">
        <v>9166338.3100000005</v>
      </c>
      <c r="AG104" s="8">
        <v>6171875.7599999998</v>
      </c>
      <c r="AH104" s="6">
        <v>0.67330000000000001</v>
      </c>
      <c r="AI104" s="4">
        <v>4689</v>
      </c>
      <c r="AJ104" s="5">
        <v>3059</v>
      </c>
      <c r="AK104" s="6">
        <v>0.65239999999999998</v>
      </c>
      <c r="AL104" s="9" t="str">
        <f t="shared" si="1"/>
        <v>OK</v>
      </c>
      <c r="AM104" s="9"/>
    </row>
    <row r="105" spans="1:39" s="10" customFormat="1" ht="13.9">
      <c r="A105" s="23" t="s">
        <v>46</v>
      </c>
      <c r="B105" s="23" t="s">
        <v>155</v>
      </c>
      <c r="C105" s="24">
        <v>2099529.6</v>
      </c>
      <c r="D105" s="24">
        <v>2450203.5699999998</v>
      </c>
      <c r="E105" s="13">
        <v>0.85687965918684905</v>
      </c>
      <c r="F105" s="25">
        <v>820</v>
      </c>
      <c r="G105" s="25">
        <v>857</v>
      </c>
      <c r="H105" s="26">
        <v>1.0450999999999999</v>
      </c>
      <c r="I105" s="130">
        <v>1</v>
      </c>
      <c r="J105" s="27">
        <v>1321</v>
      </c>
      <c r="K105" s="27">
        <v>1182</v>
      </c>
      <c r="L105" s="28">
        <v>0.89480000000000004</v>
      </c>
      <c r="M105" s="13">
        <v>0.91300000000000003</v>
      </c>
      <c r="N105" s="29">
        <v>2447167.7599999998</v>
      </c>
      <c r="O105" s="29">
        <v>1499707.27</v>
      </c>
      <c r="P105" s="26">
        <v>0.61280000000000001</v>
      </c>
      <c r="Q105" s="26">
        <v>0.64419999999999999</v>
      </c>
      <c r="R105" s="27">
        <v>1146</v>
      </c>
      <c r="S105" s="27">
        <v>718</v>
      </c>
      <c r="T105" s="28">
        <v>0.62649999999999995</v>
      </c>
      <c r="U105" s="28">
        <v>0.67659999999999998</v>
      </c>
      <c r="V105" s="25">
        <v>792</v>
      </c>
      <c r="W105" s="25">
        <v>648</v>
      </c>
      <c r="X105" s="26">
        <v>0.81820000000000004</v>
      </c>
      <c r="Y105" s="30" t="s">
        <v>155</v>
      </c>
      <c r="Z105" s="4">
        <v>840</v>
      </c>
      <c r="AA105" s="5">
        <v>882</v>
      </c>
      <c r="AB105" s="6">
        <v>1.05</v>
      </c>
      <c r="AC105" s="4">
        <v>1299</v>
      </c>
      <c r="AD105" s="5">
        <v>1186</v>
      </c>
      <c r="AE105" s="6">
        <v>0.91300000000000003</v>
      </c>
      <c r="AF105" s="7">
        <v>2753743.28</v>
      </c>
      <c r="AG105" s="8">
        <v>1760072.9</v>
      </c>
      <c r="AH105" s="6">
        <v>0.63919999999999999</v>
      </c>
      <c r="AI105" s="4">
        <v>1175</v>
      </c>
      <c r="AJ105" s="5">
        <v>795</v>
      </c>
      <c r="AK105" s="6">
        <v>0.67659999999999998</v>
      </c>
      <c r="AL105" s="9" t="str">
        <f t="shared" si="1"/>
        <v>OK</v>
      </c>
      <c r="AM105" s="9"/>
    </row>
    <row r="106" spans="1:39" s="10" customFormat="1" ht="13.9">
      <c r="A106" s="23" t="s">
        <v>58</v>
      </c>
      <c r="B106" s="23" t="s">
        <v>156</v>
      </c>
      <c r="C106" s="24">
        <v>630631.86</v>
      </c>
      <c r="D106" s="24">
        <v>669257.22</v>
      </c>
      <c r="E106" s="13">
        <v>0.94228622591475397</v>
      </c>
      <c r="F106" s="25">
        <v>227</v>
      </c>
      <c r="G106" s="25">
        <v>228</v>
      </c>
      <c r="H106" s="26">
        <v>1.0044</v>
      </c>
      <c r="I106" s="130">
        <v>1</v>
      </c>
      <c r="J106" s="27">
        <v>431</v>
      </c>
      <c r="K106" s="27">
        <v>330</v>
      </c>
      <c r="L106" s="28">
        <v>0.76570000000000005</v>
      </c>
      <c r="M106" s="13">
        <v>0.82920000000000005</v>
      </c>
      <c r="N106" s="29">
        <v>637224.12</v>
      </c>
      <c r="O106" s="29">
        <v>469357.93</v>
      </c>
      <c r="P106" s="26">
        <v>0.73660000000000003</v>
      </c>
      <c r="Q106" s="26">
        <v>0.70730000000000004</v>
      </c>
      <c r="R106" s="27">
        <v>274</v>
      </c>
      <c r="S106" s="27">
        <v>171</v>
      </c>
      <c r="T106" s="28">
        <v>0.62409999999999999</v>
      </c>
      <c r="U106" s="28">
        <v>0.61539999999999995</v>
      </c>
      <c r="V106" s="25">
        <v>223</v>
      </c>
      <c r="W106" s="25">
        <v>164</v>
      </c>
      <c r="X106" s="26">
        <v>0.73540000000000005</v>
      </c>
      <c r="Y106" s="30" t="s">
        <v>156</v>
      </c>
      <c r="Z106" s="4">
        <v>240</v>
      </c>
      <c r="AA106" s="5">
        <v>244</v>
      </c>
      <c r="AB106" s="6">
        <v>1.0166999999999999</v>
      </c>
      <c r="AC106" s="4">
        <v>426</v>
      </c>
      <c r="AD106" s="5">
        <v>349</v>
      </c>
      <c r="AE106" s="6">
        <v>0.81920000000000004</v>
      </c>
      <c r="AF106" s="7">
        <v>726273.23</v>
      </c>
      <c r="AG106" s="8">
        <v>513699.39</v>
      </c>
      <c r="AH106" s="6">
        <v>0.70730000000000004</v>
      </c>
      <c r="AI106" s="4">
        <v>299</v>
      </c>
      <c r="AJ106" s="5">
        <v>181</v>
      </c>
      <c r="AK106" s="6">
        <v>0.60540000000000005</v>
      </c>
      <c r="AL106" s="9" t="str">
        <f t="shared" si="1"/>
        <v>OK</v>
      </c>
      <c r="AM106" s="9"/>
    </row>
    <row r="107" spans="1:39" s="10" customFormat="1" ht="14.25" customHeight="1" thickBot="1">
      <c r="A107" s="33"/>
      <c r="B107" s="33"/>
      <c r="C107" s="34"/>
      <c r="D107" s="35"/>
      <c r="E107" s="36"/>
      <c r="F107" s="37"/>
      <c r="G107" s="38"/>
      <c r="H107" s="39"/>
      <c r="I107" s="36"/>
      <c r="J107" s="37"/>
      <c r="K107" s="38"/>
      <c r="L107" s="39"/>
      <c r="M107" s="40"/>
      <c r="N107" s="41"/>
      <c r="O107" s="42"/>
      <c r="P107" s="39"/>
      <c r="Q107" s="39"/>
      <c r="R107" s="37"/>
      <c r="S107" s="38"/>
      <c r="T107" s="39"/>
      <c r="U107" s="39"/>
      <c r="V107" s="37"/>
      <c r="W107" s="38"/>
      <c r="X107" s="43"/>
      <c r="Y107" s="30"/>
      <c r="Z107" s="4"/>
      <c r="AA107" s="5"/>
      <c r="AB107" s="6"/>
      <c r="AC107" s="4"/>
      <c r="AD107" s="5"/>
      <c r="AE107" s="6"/>
      <c r="AF107" s="7"/>
      <c r="AG107" s="8"/>
      <c r="AH107" s="6"/>
      <c r="AI107" s="4"/>
      <c r="AJ107" s="5"/>
      <c r="AK107" s="6"/>
      <c r="AL107" s="9"/>
      <c r="AM107" s="9"/>
    </row>
    <row r="108" spans="1:39" s="61" customFormat="1" ht="14.45" thickBot="1">
      <c r="A108" s="44" t="s">
        <v>8</v>
      </c>
      <c r="B108" s="45" t="s">
        <v>157</v>
      </c>
      <c r="C108" s="46">
        <f>SUBTOTAL(109,C3:C106)</f>
        <v>641527309.75000012</v>
      </c>
      <c r="D108" s="46">
        <f>SUBTOTAL(109,D3:D106)</f>
        <v>704353648.16000032</v>
      </c>
      <c r="E108" s="47">
        <f>+C108/D108</f>
        <v>0.91080284942922785</v>
      </c>
      <c r="F108" s="48">
        <f t="shared" ref="F108:G108" si="2">SUBTOTAL(109,F3:F106)</f>
        <v>296609</v>
      </c>
      <c r="G108" s="48">
        <f t="shared" si="2"/>
        <v>298739</v>
      </c>
      <c r="H108" s="49">
        <f>+G108/F108</f>
        <v>1.0071811711714749</v>
      </c>
      <c r="I108" s="50">
        <f>IF(AB108&lt;0.9,0.9,IF(AB108&lt;0.95,+AB108+0.01,IF(AB108&lt;0.98,AB108+0.005,IF(AB108&lt;1,+AB108,IF(AB108&gt;=1,1)))))</f>
        <v>1</v>
      </c>
      <c r="J108" s="51">
        <f t="shared" ref="J108:K108" si="3">SUBTOTAL(109,J3:J106)</f>
        <v>404517</v>
      </c>
      <c r="K108" s="51">
        <f t="shared" si="3"/>
        <v>345597</v>
      </c>
      <c r="L108" s="52">
        <f>+K108/J108</f>
        <v>0.85434481121930594</v>
      </c>
      <c r="M108" s="47">
        <f>IF(AE108&lt;0.7,+AE108+0.015,IF(AE108&lt;0.79,AE108+0.01,IF(AE108&lt;0.88,AE108+0.005,IF(AE108&lt;0.9,+AE108,IF(AE108&lt;1,0.9,IF(AE108&gt;=1,1))))))</f>
        <v>0.86758755767197859</v>
      </c>
      <c r="N108" s="53">
        <f t="shared" ref="N108:O108" si="4">SUBTOTAL(109,N3:N106)</f>
        <v>711688501.65000021</v>
      </c>
      <c r="O108" s="53">
        <f t="shared" si="4"/>
        <v>483531128.80000001</v>
      </c>
      <c r="P108" s="49">
        <f>+O108/N108</f>
        <v>0.67941399598134122</v>
      </c>
      <c r="Q108" s="49">
        <f>IF(AH108&lt;0.6,AH108+0.01,IF(AH108&lt;0.66,AH108+0.005,IF(AH108&lt;0.695,AH108,IF(AH108&gt;=0.695,0.695))))</f>
        <v>0.68006581107834463</v>
      </c>
      <c r="R108" s="51">
        <f t="shared" ref="R108:S108" si="5">SUBTOTAL(109,R3:R106)</f>
        <v>308022</v>
      </c>
      <c r="S108" s="51">
        <f t="shared" si="5"/>
        <v>203127</v>
      </c>
      <c r="T108" s="52">
        <f>+S108/R108</f>
        <v>0.65945614274305087</v>
      </c>
      <c r="U108" s="52">
        <f>IF(AK108&lt;0.62,+AK108+0.01,IF(AK108&lt;0.67,+AK108+0.005,IF(AK108&lt;0.695,+AK108,IF(AK108&gt;=0.695,0.695))))</f>
        <v>0.6701452710839555</v>
      </c>
      <c r="V108" s="48">
        <f t="shared" ref="V108:W108" si="6">SUBTOTAL(109,V3:V106)</f>
        <v>231589</v>
      </c>
      <c r="W108" s="48">
        <f t="shared" si="6"/>
        <v>189039</v>
      </c>
      <c r="X108" s="49">
        <f>+W108/V108</f>
        <v>0.81626933921732037</v>
      </c>
      <c r="Y108" s="54"/>
      <c r="Z108" s="55">
        <f t="shared" ref="Z108:AA108" si="7">SUBTOTAL(109,Z3:Z106)</f>
        <v>299109</v>
      </c>
      <c r="AA108" s="56">
        <f t="shared" si="7"/>
        <v>301767</v>
      </c>
      <c r="AB108" s="57">
        <f>+AA108/Z108</f>
        <v>1.0088863925859803</v>
      </c>
      <c r="AC108" s="55">
        <f t="shared" ref="AC108:AD108" si="8">SUBTOTAL(109,AC3:AC106)</f>
        <v>404876</v>
      </c>
      <c r="AD108" s="56">
        <f t="shared" si="8"/>
        <v>349241</v>
      </c>
      <c r="AE108" s="57">
        <f>+AD108/AC108</f>
        <v>0.86258755767197859</v>
      </c>
      <c r="AF108" s="58">
        <f t="shared" ref="AF108:AG108" si="9">SUBTOTAL(109,AF3:AF106)</f>
        <v>783305736.61000025</v>
      </c>
      <c r="AG108" s="59">
        <f t="shared" si="9"/>
        <v>532699451.08999997</v>
      </c>
      <c r="AH108" s="57">
        <f>+AG108/AF108</f>
        <v>0.68006581107834463</v>
      </c>
      <c r="AI108" s="55">
        <f t="shared" ref="AI108:AJ108" si="10">SUBTOTAL(109,AI3:AI106)</f>
        <v>315548</v>
      </c>
      <c r="AJ108" s="56">
        <f t="shared" si="10"/>
        <v>211463</v>
      </c>
      <c r="AK108" s="57">
        <f>+AJ108/AI108</f>
        <v>0.6701452710839555</v>
      </c>
      <c r="AL108" s="60"/>
      <c r="AM108" s="60"/>
    </row>
    <row r="109" spans="1:39" s="10" customFormat="1" ht="15.75" customHeight="1" thickBot="1">
      <c r="A109" s="33"/>
      <c r="B109" s="33"/>
      <c r="C109" s="34"/>
      <c r="D109" s="35"/>
      <c r="E109" s="36"/>
      <c r="F109" s="37"/>
      <c r="G109" s="38"/>
      <c r="H109" s="39"/>
      <c r="I109" s="36"/>
      <c r="J109" s="37"/>
      <c r="K109" s="38"/>
      <c r="L109" s="39"/>
      <c r="M109" s="40"/>
      <c r="N109" s="41"/>
      <c r="O109" s="42"/>
      <c r="P109" s="39"/>
      <c r="Q109" s="39"/>
      <c r="R109" s="37"/>
      <c r="S109" s="38"/>
      <c r="T109" s="39"/>
      <c r="U109" s="39"/>
      <c r="V109" s="37"/>
      <c r="W109" s="38"/>
      <c r="X109" s="43"/>
      <c r="Y109" s="30"/>
      <c r="Z109" s="4"/>
      <c r="AA109" s="5"/>
      <c r="AB109" s="6"/>
      <c r="AC109" s="4"/>
      <c r="AD109" s="5"/>
      <c r="AE109" s="6"/>
      <c r="AF109" s="7"/>
      <c r="AG109" s="8"/>
      <c r="AH109" s="6"/>
      <c r="AI109" s="4"/>
      <c r="AJ109" s="5"/>
      <c r="AK109" s="6"/>
      <c r="AL109" s="9"/>
      <c r="AM109" s="9"/>
    </row>
    <row r="110" spans="1:39" s="10" customFormat="1" ht="13.9">
      <c r="A110" s="62" t="s">
        <v>63</v>
      </c>
      <c r="B110" s="62" t="s">
        <v>158</v>
      </c>
      <c r="C110" s="63">
        <f>C35+C36</f>
        <v>5587736.5899999999</v>
      </c>
      <c r="D110" s="63">
        <f>D35+D36</f>
        <v>6363247</v>
      </c>
      <c r="E110" s="64">
        <f>C110/D110</f>
        <v>0.87812662151885668</v>
      </c>
      <c r="F110" s="65">
        <f>F35+F36</f>
        <v>3732</v>
      </c>
      <c r="G110" s="65">
        <f>G35+G36</f>
        <v>3167</v>
      </c>
      <c r="H110" s="66">
        <f>G110/F110</f>
        <v>0.84860664523043949</v>
      </c>
      <c r="I110" s="67">
        <v>0.9</v>
      </c>
      <c r="J110" s="68">
        <f>J35+J36</f>
        <v>4744</v>
      </c>
      <c r="K110" s="68">
        <f>K35+K36</f>
        <v>3960</v>
      </c>
      <c r="L110" s="69">
        <f>K110/J110</f>
        <v>0.83473861720067455</v>
      </c>
      <c r="M110" s="64">
        <v>0.82320000000000004</v>
      </c>
      <c r="N110" s="70">
        <f>N35+N36</f>
        <v>6032041.2300000004</v>
      </c>
      <c r="O110" s="70">
        <f>O35+O36</f>
        <v>3804530.25</v>
      </c>
      <c r="P110" s="66">
        <f>O110/N110</f>
        <v>0.63072019983523886</v>
      </c>
      <c r="Q110" s="66">
        <v>0.63219999999999998</v>
      </c>
      <c r="R110" s="68">
        <f>R35+R36</f>
        <v>3640</v>
      </c>
      <c r="S110" s="68">
        <f>S35+S36</f>
        <v>2188</v>
      </c>
      <c r="T110" s="69">
        <f>S110/R110</f>
        <v>0.60109890109890107</v>
      </c>
      <c r="U110" s="69">
        <v>0.6492</v>
      </c>
      <c r="V110" s="65">
        <f>V35+V36</f>
        <v>2424</v>
      </c>
      <c r="W110" s="65">
        <f>W35+W36</f>
        <v>2009</v>
      </c>
      <c r="X110" s="66">
        <f>W110/V110</f>
        <v>0.82879537953795379</v>
      </c>
      <c r="Y110" s="30" t="s">
        <v>158</v>
      </c>
      <c r="Z110" s="4">
        <v>3878</v>
      </c>
      <c r="AA110" s="5">
        <v>3396</v>
      </c>
      <c r="AB110" s="6">
        <v>0.87570912841670967</v>
      </c>
      <c r="AC110" s="4">
        <v>5031</v>
      </c>
      <c r="AD110" s="5">
        <v>4117</v>
      </c>
      <c r="AE110" s="6">
        <v>0.81832637646591133</v>
      </c>
      <c r="AF110" s="7">
        <v>6815914.6099999994</v>
      </c>
      <c r="AG110" s="8">
        <v>4253492.1300000008</v>
      </c>
      <c r="AH110" s="6">
        <v>0.62405302492485326</v>
      </c>
      <c r="AI110" s="4">
        <v>3855</v>
      </c>
      <c r="AJ110" s="5">
        <v>2372</v>
      </c>
      <c r="AK110" s="6">
        <v>0.61530479896238655</v>
      </c>
      <c r="AL110" s="9"/>
      <c r="AM110" s="9"/>
    </row>
    <row r="111" spans="1:39" s="10" customFormat="1" ht="14.45" thickBot="1">
      <c r="A111" s="71" t="s">
        <v>46</v>
      </c>
      <c r="B111" s="71" t="s">
        <v>159</v>
      </c>
      <c r="C111" s="72">
        <f>C44+C45</f>
        <v>31313010.949999999</v>
      </c>
      <c r="D111" s="72">
        <f>D44+D45</f>
        <v>34878795.439999998</v>
      </c>
      <c r="E111" s="73">
        <f>C111/D111</f>
        <v>0.89776640950419251</v>
      </c>
      <c r="F111" s="74">
        <f>F44+F45</f>
        <v>15625</v>
      </c>
      <c r="G111" s="74">
        <f>G44+G45</f>
        <v>15981</v>
      </c>
      <c r="H111" s="75">
        <f>G111/F111</f>
        <v>1.0227839999999999</v>
      </c>
      <c r="I111" s="76">
        <v>1</v>
      </c>
      <c r="J111" s="77">
        <f>J44+J45</f>
        <v>20983</v>
      </c>
      <c r="K111" s="77">
        <f>K44+K45</f>
        <v>17068</v>
      </c>
      <c r="L111" s="78">
        <f>K111/J111</f>
        <v>0.81342038793308868</v>
      </c>
      <c r="M111" s="79">
        <v>0.86029999999999995</v>
      </c>
      <c r="N111" s="80">
        <f>N44+N45</f>
        <v>32315300.100000001</v>
      </c>
      <c r="O111" s="80">
        <f>O44+O45</f>
        <v>24190458.57</v>
      </c>
      <c r="P111" s="81">
        <f>O111/N111</f>
        <v>0.74857601492613091</v>
      </c>
      <c r="Q111" s="81">
        <v>0.69499999999999995</v>
      </c>
      <c r="R111" s="77">
        <f>R44+R45</f>
        <v>15564</v>
      </c>
      <c r="S111" s="77">
        <f>S44+S45</f>
        <v>10751</v>
      </c>
      <c r="T111" s="78">
        <f>S111/R111</f>
        <v>0.69076072988948856</v>
      </c>
      <c r="U111" s="78">
        <v>0.69499999999999995</v>
      </c>
      <c r="V111" s="74">
        <f>V44+V45</f>
        <v>11736</v>
      </c>
      <c r="W111" s="74">
        <f>W44+W45</f>
        <v>9774</v>
      </c>
      <c r="X111" s="81">
        <f>W111/V111</f>
        <v>0.83282208588957052</v>
      </c>
      <c r="Y111" s="30" t="s">
        <v>159</v>
      </c>
      <c r="Z111" s="4">
        <v>15523</v>
      </c>
      <c r="AA111" s="5">
        <v>15877</v>
      </c>
      <c r="AB111" s="6">
        <v>1.0228048701926173</v>
      </c>
      <c r="AC111" s="4">
        <v>20782</v>
      </c>
      <c r="AD111" s="5">
        <v>17317</v>
      </c>
      <c r="AE111" s="6">
        <v>0.83326917524781063</v>
      </c>
      <c r="AF111" s="7">
        <v>36024148.700000003</v>
      </c>
      <c r="AG111" s="8">
        <v>27101445.850000001</v>
      </c>
      <c r="AH111" s="6">
        <v>0.75231329061219421</v>
      </c>
      <c r="AI111" s="4">
        <v>15932</v>
      </c>
      <c r="AJ111" s="5">
        <v>11123</v>
      </c>
      <c r="AK111" s="6">
        <v>0.69815465729349735</v>
      </c>
      <c r="AL111" s="9"/>
      <c r="AM111" s="9"/>
    </row>
    <row r="112" spans="1:39" ht="15" customHeight="1" thickBot="1">
      <c r="A112" s="82"/>
      <c r="B112" s="82"/>
      <c r="C112" s="34"/>
      <c r="D112" s="35"/>
      <c r="E112" s="36"/>
      <c r="F112" s="83"/>
      <c r="G112" s="84"/>
      <c r="H112" s="36"/>
      <c r="I112" s="36"/>
      <c r="J112" s="83"/>
      <c r="K112" s="84"/>
      <c r="L112" s="36"/>
      <c r="M112" s="40"/>
      <c r="N112" s="85"/>
      <c r="O112" s="86"/>
      <c r="P112" s="36"/>
      <c r="Q112" s="36"/>
      <c r="R112" s="83"/>
      <c r="S112" s="84"/>
      <c r="T112" s="36"/>
      <c r="U112" s="36"/>
      <c r="V112" s="83"/>
      <c r="W112" s="84"/>
      <c r="X112" s="40"/>
      <c r="Y112" s="15"/>
      <c r="Z112" s="4"/>
      <c r="AA112" s="5"/>
      <c r="AB112" s="6"/>
      <c r="AC112" s="4"/>
      <c r="AD112" s="5"/>
      <c r="AE112" s="6"/>
      <c r="AF112" s="7"/>
      <c r="AG112" s="8"/>
      <c r="AH112" s="6"/>
      <c r="AI112" s="4"/>
      <c r="AJ112" s="5"/>
      <c r="AK112" s="6"/>
      <c r="AL112" s="87"/>
      <c r="AM112" s="87"/>
    </row>
    <row r="113" spans="1:39" ht="14.45" thickBot="1">
      <c r="A113" s="89"/>
      <c r="B113" s="89" t="s">
        <v>160</v>
      </c>
      <c r="C113" s="90">
        <v>641527310</v>
      </c>
      <c r="D113" s="90">
        <v>704353648</v>
      </c>
      <c r="E113" s="47">
        <f>+C113/D113</f>
        <v>0.9108028499910602</v>
      </c>
      <c r="F113" s="91">
        <v>295491</v>
      </c>
      <c r="G113" s="91">
        <v>296630</v>
      </c>
      <c r="H113" s="49">
        <f>+G113/F113</f>
        <v>1.003854601324575</v>
      </c>
      <c r="I113" s="92">
        <v>1</v>
      </c>
      <c r="J113" s="93">
        <v>404517</v>
      </c>
      <c r="K113" s="93">
        <v>345597</v>
      </c>
      <c r="L113" s="52">
        <f>+K113/J113</f>
        <v>0.85434481121930594</v>
      </c>
      <c r="M113" s="94">
        <v>0.86805080088613895</v>
      </c>
      <c r="N113" s="95">
        <v>711688502</v>
      </c>
      <c r="O113" s="95">
        <v>483531129</v>
      </c>
      <c r="P113" s="49">
        <f>+O113/N113</f>
        <v>0.67941399592823548</v>
      </c>
      <c r="Q113" s="92">
        <v>0.67958346182440099</v>
      </c>
      <c r="R113" s="93">
        <v>308022</v>
      </c>
      <c r="S113" s="93">
        <v>203127</v>
      </c>
      <c r="T113" s="52">
        <f>+S113/R113</f>
        <v>0.65945614274305087</v>
      </c>
      <c r="U113" s="94">
        <v>0.67128210747100348</v>
      </c>
      <c r="V113" s="91">
        <v>231589</v>
      </c>
      <c r="W113" s="91">
        <v>189039</v>
      </c>
      <c r="X113" s="49">
        <f>+W113/V113</f>
        <v>0.81626933921732037</v>
      </c>
      <c r="Y113" s="15"/>
      <c r="Z113" s="4">
        <v>297947</v>
      </c>
      <c r="AA113" s="5">
        <v>299516</v>
      </c>
      <c r="AB113" s="6">
        <v>1.0052660372482354</v>
      </c>
      <c r="AC113" s="4">
        <v>404876</v>
      </c>
      <c r="AD113" s="5">
        <v>349241</v>
      </c>
      <c r="AE113" s="6">
        <v>0.86258755767197859</v>
      </c>
      <c r="AF113" s="7">
        <v>783305736.61000025</v>
      </c>
      <c r="AG113" s="8">
        <v>532699451.08999997</v>
      </c>
      <c r="AH113" s="6">
        <v>0.68006581107834463</v>
      </c>
      <c r="AI113" s="4">
        <v>315548</v>
      </c>
      <c r="AJ113" s="5">
        <v>211463</v>
      </c>
      <c r="AK113" s="6">
        <v>0.6701452710839555</v>
      </c>
      <c r="AL113" s="87"/>
      <c r="AM113" s="87"/>
    </row>
    <row r="114" spans="1:39" ht="14.25" customHeight="1">
      <c r="A114" s="96"/>
      <c r="B114" s="96"/>
      <c r="C114" s="97"/>
      <c r="D114" s="98"/>
      <c r="E114" s="99"/>
      <c r="F114" s="133" t="s">
        <v>161</v>
      </c>
      <c r="G114" s="134"/>
      <c r="H114" s="134"/>
      <c r="I114" s="135"/>
      <c r="J114" s="100"/>
      <c r="K114" s="101"/>
      <c r="L114" s="102"/>
      <c r="M114" s="103"/>
      <c r="N114" s="104"/>
      <c r="O114" s="105"/>
      <c r="P114" s="102"/>
      <c r="Q114" s="102"/>
      <c r="R114" s="106"/>
      <c r="S114" s="101"/>
      <c r="T114" s="102"/>
      <c r="U114" s="102"/>
      <c r="V114" s="106"/>
      <c r="W114" s="101"/>
      <c r="X114" s="103"/>
    </row>
    <row r="115" spans="1:39">
      <c r="G115" s="118"/>
      <c r="J115" s="120"/>
      <c r="K115" s="118"/>
    </row>
    <row r="118" spans="1:39">
      <c r="K118" s="125" t="s">
        <v>162</v>
      </c>
    </row>
  </sheetData>
  <sheetProtection formatCells="0" formatColumns="0" formatRows="0" insertColumns="0" insertRows="0" insertHyperlinks="0" deleteColumns="0" deleteRows="0" sort="0" autoFilter="0" pivotTables="0"/>
  <autoFilter ref="A2:B106" xr:uid="{00000000-0009-0000-0000-000000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2 Y3:Y114">
    <cfRule type="cellIs" dxfId="3" priority="4" stopIfTrue="1" operator="lessThan">
      <formula>0</formula>
    </cfRule>
  </conditionalFormatting>
  <conditionalFormatting sqref="AL1:AL114">
    <cfRule type="cellIs" dxfId="2" priority="3" operator="equal">
      <formula>"chk"</formula>
    </cfRule>
  </conditionalFormatting>
  <conditionalFormatting sqref="X3:X112 X114">
    <cfRule type="cellIs" dxfId="1" priority="2" stopIfTrue="1" operator="lessThan">
      <formula>0</formula>
    </cfRule>
  </conditionalFormatting>
  <conditionalFormatting sqref="X113">
    <cfRule type="cellIs" dxfId="0" priority="1" stopIfTrue="1" operator="lessThan">
      <formula>0</formula>
    </cfRule>
  </conditionalFormatting>
  <pageMargins left="0.42" right="0.31" top="0.75" bottom="0.68" header="0.5" footer="0.5"/>
  <pageSetup scale="66" pageOrder="overThenDown" orientation="landscape" r:id="rId1"/>
  <headerFooter alignWithMargins="0">
    <oddHeader xml:space="preserve">&amp;L&amp;"Arial,Bold"&amp;9COUNTY QUARTERLY REPORT&amp;C&amp;"Arial,Bold"&amp;9INCENTIVE GOAL&amp;R&amp;"Arial,Bold"&amp;9SFY2018
JAN 2018
</oddHeader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2018-06-05T13:27:02Z</dcterms:created>
  <dcterms:modified xsi:type="dcterms:W3CDTF">2023-03-07T22:54:45Z</dcterms:modified>
  <cp:category/>
  <cp:contentStatus/>
</cp:coreProperties>
</file>