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6CE6EFCB-A6D5-4AFA-AB56-D85D7487B90F}" xr6:coauthVersionLast="47" xr6:coauthVersionMax="47" xr10:uidLastSave="{00000000-0000-0000-0000-000000000000}"/>
  <bookViews>
    <workbookView xWindow="0" yWindow="0" windowWidth="15360" windowHeight="8976" firstSheet="4" activeTab="4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Report'!$A$3:$AS$3</definedName>
    <definedName name="_xlnm._FilterDatabase" localSheetId="4" hidden="1">'Incentive Goal'!$A$2:$AL$107</definedName>
    <definedName name="_xlnm._FilterDatabase" localSheetId="3" hidden="1">'Self-Assessment Scores for All '!$A$3:$B$3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'!$C$1:$K$103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38" l="1"/>
  <c r="K112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O74" i="38" s="1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N59" i="38"/>
  <c r="M59" i="38"/>
  <c r="L59" i="38"/>
  <c r="O59" i="38" s="1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O35" i="38" s="1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Q112" i="38" s="1"/>
  <c r="C108" i="30"/>
  <c r="J108" i="30" l="1"/>
  <c r="C110" i="30" l="1"/>
  <c r="S108" i="30" l="1"/>
  <c r="R108" i="30"/>
  <c r="O108" i="30"/>
  <c r="N108" i="30"/>
  <c r="K108" i="30"/>
  <c r="G108" i="30"/>
  <c r="F108" i="30"/>
  <c r="D108" i="30"/>
  <c r="B105" i="32" l="1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5" i="32" l="1"/>
  <c r="E105" i="32"/>
  <c r="C107" i="32" l="1"/>
  <c r="C109" i="32"/>
  <c r="H105" i="32"/>
  <c r="G105" i="32" l="1"/>
  <c r="I105" i="32"/>
  <c r="F105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<sst xmlns="http://schemas.openxmlformats.org/spreadsheetml/2006/main" count="1265" uniqueCount="343">
  <si>
    <t>5 Factor Report SFY2019 Jun 2019</t>
  </si>
  <si>
    <t>Cost Effectiveness as of 09.30.2018</t>
  </si>
  <si>
    <t xml:space="preserve">Tot Collections </t>
  </si>
  <si>
    <t>Collection</t>
  </si>
  <si>
    <t>Cases Under</t>
  </si>
  <si>
    <t>Paternity</t>
  </si>
  <si>
    <t>Payment</t>
  </si>
  <si>
    <t>as of May 2019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</si>
  <si>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</si>
  <si>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</si>
  <si>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</si>
  <si>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</si>
  <si>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</si>
  <si>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</si>
  <si>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</si>
  <si>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</si>
  <si>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</si>
  <si>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</si>
  <si>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</si>
  <si>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</si>
  <si>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</si>
  <si>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</si>
  <si>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</si>
  <si>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</si>
  <si>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</si>
  <si>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</si>
  <si>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</si>
  <si>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</si>
  <si>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</si>
  <si>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</si>
  <si>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</si>
  <si>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</si>
  <si>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</si>
  <si>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</si>
  <si>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</si>
  <si>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</si>
  <si>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</si>
  <si>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</si>
  <si>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</si>
  <si>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</si>
  <si>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</si>
  <si>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</si>
  <si>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</si>
  <si>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</si>
  <si>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</si>
  <si>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</si>
  <si>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</si>
  <si>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</si>
  <si>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</si>
  <si>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</si>
  <si>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</si>
  <si>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</si>
  <si>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</si>
  <si>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</si>
  <si>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</si>
  <si>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</si>
  <si>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</si>
  <si>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</si>
  <si>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</si>
  <si>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</si>
  <si>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</si>
  <si>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</si>
  <si>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</si>
  <si>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</si>
  <si>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</si>
  <si>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</si>
  <si>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</si>
  <si>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</si>
  <si>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</si>
  <si>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</si>
  <si>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</si>
  <si>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</si>
  <si>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</si>
  <si>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</si>
  <si>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</si>
  <si>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</si>
  <si>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</si>
  <si>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</si>
  <si>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</si>
  <si>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</si>
  <si>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</si>
  <si>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</si>
  <si>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</si>
  <si>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</si>
  <si>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</si>
  <si>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</si>
  <si>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</si>
  <si>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</si>
  <si>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</si>
  <si>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</si>
  <si>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</si>
  <si>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</si>
  <si>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</si>
  <si>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</si>
  <si>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</si>
  <si>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</si>
  <si>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</si>
  <si>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</si>
  <si>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</si>
  <si>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</si>
  <si>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</si>
  <si>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</si>
  <si>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</si>
  <si>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</si>
  <si>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</si>
  <si>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</si>
  <si>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</si>
  <si>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</si>
  <si>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</si>
  <si>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</si>
  <si>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</si>
  <si>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</si>
  <si>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</si>
  <si>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</si>
  <si>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</si>
  <si>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</si>
  <si>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</si>
  <si>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</si>
  <si>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</si>
  <si>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</si>
  <si>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</si>
  <si>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</si>
  <si>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</si>
  <si>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Jun 2019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</si>
  <si>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</si>
  <si>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</si>
  <si>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</si>
  <si>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</si>
  <si>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</si>
  <si>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</si>
  <si>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</si>
  <si>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</si>
  <si>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</si>
  <si>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</si>
  <si>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</si>
  <si>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</si>
  <si>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</si>
  <si>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</si>
  <si>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</si>
  <si>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</si>
  <si>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</si>
  <si>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</si>
  <si>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</si>
  <si>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</si>
  <si>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</si>
  <si>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</si>
  <si>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</si>
  <si>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</si>
  <si>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</si>
  <si>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</si>
  <si>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</si>
  <si>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</si>
  <si>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</si>
  <si>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</si>
  <si>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</si>
  <si>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</si>
  <si>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</si>
  <si>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</si>
  <si>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</si>
  <si>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</si>
  <si>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</si>
  <si>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</si>
  <si>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</si>
  <si>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</si>
  <si>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Jedrey, Judy</t>
  </si>
  <si>
    <t>McDonald, Sally</t>
  </si>
  <si>
    <t>Foreman, Cora</t>
  </si>
  <si>
    <t>Craig, Angela</t>
  </si>
  <si>
    <t>Mayfield, Kristi</t>
  </si>
  <si>
    <t>Central Office</t>
  </si>
  <si>
    <t>NA</t>
  </si>
  <si>
    <t>Filtered total</t>
  </si>
  <si>
    <t>Edgecombe Tot</t>
  </si>
  <si>
    <t>Guilford Tot</t>
  </si>
  <si>
    <t>Tribal has been included in this report to reflect Statewide Totals</t>
  </si>
  <si>
    <t>TOTAL STAFFING as of 06.30.2019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</si>
  <si>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</si>
  <si>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</si>
  <si>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</si>
  <si>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</si>
  <si>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</si>
  <si>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</si>
  <si>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</si>
  <si>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</si>
  <si>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</si>
  <si>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</si>
  <si>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</si>
  <si>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</si>
  <si>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</si>
  <si>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</si>
  <si>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</si>
  <si>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</si>
  <si>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</si>
  <si>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</si>
  <si>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</si>
  <si>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</si>
  <si>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</si>
  <si>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</si>
  <si>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</si>
  <si>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</si>
  <si>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</si>
  <si>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</si>
  <si>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</si>
  <si>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</si>
  <si>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</si>
  <si>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</si>
  <si>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</si>
  <si>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</si>
  <si>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</si>
  <si>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</si>
  <si>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</si>
  <si>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</si>
  <si>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</si>
  <si>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</si>
  <si>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</si>
  <si>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</si>
  <si>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</si>
  <si>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</si>
  <si>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temp clerical position;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</si>
  <si>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</si>
  <si>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</si>
  <si>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</si>
  <si>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</si>
  <si>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</si>
  <si>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</si>
  <si>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</si>
  <si>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</si>
  <si>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</si>
  <si>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</si>
  <si>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</si>
  <si>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</si>
  <si>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</si>
  <si>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</si>
  <si>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</si>
  <si>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</si>
  <si>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</si>
  <si>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</si>
  <si>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</si>
  <si>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</si>
  <si>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</si>
  <si>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</si>
  <si>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</si>
  <si>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</si>
  <si>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</si>
  <si>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</si>
  <si>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</si>
  <si>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</si>
  <si>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</si>
  <si>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</si>
  <si>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</si>
  <si>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 xml:space="preserve">6 Contract Deputies; 4 staff attorneys; 4 legal assts; 6 Q&amp;T Specialists; 1 Mgmt Analyst, and 1 IT Bus. Analyst </t>
  </si>
  <si>
    <t>1full time attorney 1 part time legal assistant</t>
  </si>
  <si>
    <t>1 attorney</t>
  </si>
  <si>
    <t>NORTH CAROLINA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</si>
  <si>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</si>
  <si>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</si>
  <si>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</si>
  <si>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</si>
  <si>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</si>
  <si>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</si>
  <si>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</si>
  <si>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</si>
  <si>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</si>
  <si>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>5 Deputies, 1 Attorney (ATTY included in Supervisor Count)</t>
  </si>
  <si>
    <t>2 deputies, 1 contract attorney</t>
  </si>
  <si>
    <t>Staff Attorney</t>
  </si>
  <si>
    <t>FT Contract Attorney, PT Contract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</si>
  <si>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</si>
  <si>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</si>
  <si>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</si>
  <si>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</si>
  <si>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</si>
  <si>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</si>
  <si>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</si>
  <si>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</si>
  <si>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</si>
  <si>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Jun 2019</t>
  </si>
  <si>
    <t>Case Closure</t>
  </si>
  <si>
    <t>Enforcement</t>
  </si>
  <si>
    <t>Establishment</t>
  </si>
  <si>
    <t>Expedited Process           12 Month</t>
  </si>
  <si>
    <t>Expedited Process           6 Month</t>
  </si>
  <si>
    <t>Interstate</t>
  </si>
  <si>
    <t>Medical</t>
  </si>
  <si>
    <t>Review and Adjustment Inclusive</t>
  </si>
  <si>
    <t>Review and Adjustment Review Needed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</si>
  <si>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</si>
  <si>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</si>
  <si>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</si>
  <si>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</si>
  <si>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</si>
  <si>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</si>
  <si>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</si>
  <si>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TRIBAL</t>
  </si>
  <si>
    <t>Edgecombe-County Total</t>
  </si>
  <si>
    <t>Guilford-County Total</t>
  </si>
  <si>
    <t>Incentive Goal SFY2019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</si>
  <si>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</si>
  <si>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</si>
  <si>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</si>
  <si>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</si>
  <si>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</si>
  <si>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</si>
  <si>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</si>
  <si>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</si>
  <si>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</si>
  <si>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</si>
  <si>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</si>
  <si>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</si>
  <si>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</si>
  <si>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</si>
  <si>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</si>
  <si>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</si>
  <si>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</si>
  <si>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</si>
  <si>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</si>
  <si>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</si>
  <si>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</si>
  <si>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</si>
  <si>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</si>
  <si>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</si>
  <si>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</si>
  <si>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</si>
  <si>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</si>
  <si>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</si>
  <si>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</si>
  <si>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</si>
  <si>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</si>
  <si>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</si>
  <si>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</si>
  <si>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</si>
  <si>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</si>
  <si>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</si>
  <si>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</si>
  <si>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</si>
  <si>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</si>
  <si>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</si>
  <si>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</si>
  <si>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</si>
  <si>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TRIBAL CSE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</si>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</sst>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55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2" fontId="12" fillId="6" borderId="11" xfId="11" applyNumberFormat="1" applyFont="1" applyFill="1" applyBorder="1" applyAlignment="1">
      <alignment horizontal="right"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2" xfId="0" quotePrefix="1" applyNumberFormat="1" applyFont="1" applyBorder="1"/>
    <xf numFmtId="0" fontId="12" fillId="0" borderId="13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19" xfId="10" applyNumberFormat="1" applyFont="1" applyFill="1" applyBorder="1" applyAlignment="1" applyProtection="1">
      <alignment horizontal="center"/>
    </xf>
    <xf numFmtId="9" fontId="22" fillId="5" borderId="14" xfId="10" applyNumberFormat="1" applyFont="1" applyFill="1" applyBorder="1" applyAlignment="1" applyProtection="1">
      <alignment horizontal="center"/>
    </xf>
    <xf numFmtId="1" fontId="22" fillId="5" borderId="14" xfId="10" applyNumberFormat="1" applyFont="1" applyFill="1" applyBorder="1" applyAlignment="1" applyProtection="1">
      <alignment horizontal="center"/>
    </xf>
    <xf numFmtId="1" fontId="22" fillId="5" borderId="20" xfId="10" applyNumberFormat="1" applyFont="1" applyFill="1" applyBorder="1" applyAlignment="1" applyProtection="1">
      <alignment horizontal="center" vertical="center"/>
    </xf>
    <xf numFmtId="165" fontId="32" fillId="5" borderId="0" xfId="10" applyFont="1" applyFill="1" applyBorder="1" applyAlignment="1" applyProtection="1">
      <alignment horizontal="left"/>
    </xf>
    <xf numFmtId="1" fontId="32" fillId="5" borderId="0" xfId="10" applyNumberFormat="1" applyFont="1" applyFill="1" applyBorder="1" applyAlignment="1" applyProtection="1">
      <alignment horizontal="center"/>
    </xf>
    <xf numFmtId="166" fontId="32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7" xfId="10" applyNumberFormat="1" applyFont="1" applyFill="1" applyBorder="1" applyAlignment="1" applyProtection="1">
      <alignment horizontal="center" vertical="center"/>
    </xf>
    <xf numFmtId="10" fontId="22" fillId="5" borderId="18" xfId="10" applyNumberFormat="1" applyFont="1" applyFill="1" applyBorder="1" applyAlignment="1" applyProtection="1">
      <alignment horizontal="center"/>
    </xf>
    <xf numFmtId="10" fontId="22" fillId="5" borderId="16" xfId="10" applyNumberFormat="1" applyFont="1" applyFill="1" applyBorder="1" applyAlignment="1" applyProtection="1">
      <alignment horizont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3" fontId="20" fillId="0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3" fillId="0" borderId="0" xfId="10" applyFont="1" applyFill="1" applyAlignment="1" applyProtection="1">
      <alignment horizontal="left" vertical="center"/>
    </xf>
    <xf numFmtId="17" fontId="33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7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4" fillId="0" borderId="0" xfId="17" applyFont="1" applyProtection="1"/>
    <xf numFmtId="0" fontId="35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7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7" xfId="17" applyFill="1" applyBorder="1" applyAlignment="1" applyProtection="1">
      <alignment horizontal="center"/>
    </xf>
    <xf numFmtId="0" fontId="33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/>
    </xf>
    <xf numFmtId="0" fontId="36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6" xfId="19" applyFont="1" applyFill="1" applyBorder="1" applyAlignment="1" applyProtection="1">
      <alignment horizontal="center" vertical="center"/>
    </xf>
    <xf numFmtId="2" fontId="12" fillId="3" borderId="24" xfId="18" applyNumberFormat="1" applyFont="1" applyFill="1" applyBorder="1" applyAlignment="1" applyProtection="1">
      <alignment horizontal="center" vertical="center" wrapText="1"/>
    </xf>
    <xf numFmtId="2" fontId="12" fillId="3" borderId="26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4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3" fillId="3" borderId="25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0" xfId="18" quotePrefix="1" applyNumberFormat="1" applyFont="1" applyFill="1" applyBorder="1" applyAlignment="1" applyProtection="1">
      <alignment horizontal="right"/>
    </xf>
    <xf numFmtId="2" fontId="12" fillId="0" borderId="31" xfId="18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0" fontId="12" fillId="0" borderId="33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1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1" fillId="0" borderId="0" xfId="10" applyFont="1" applyFill="1" applyBorder="1" applyProtection="1"/>
    <xf numFmtId="165" fontId="24" fillId="0" borderId="0" xfId="10" applyFont="1" applyFill="1" applyBorder="1" applyProtection="1"/>
    <xf numFmtId="165" fontId="38" fillId="0" borderId="0" xfId="10" applyFont="1" applyFill="1" applyBorder="1" applyProtection="1"/>
    <xf numFmtId="165" fontId="31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Border="1" applyAlignment="1" applyProtection="1">
      <alignment horizontal="right"/>
    </xf>
    <xf numFmtId="165" fontId="39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39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left"/>
    </xf>
    <xf numFmtId="4" fontId="31" fillId="0" borderId="0" xfId="10" applyNumberFormat="1" applyFont="1" applyFill="1" applyAlignment="1" applyProtection="1">
      <alignment horizontal="center"/>
    </xf>
    <xf numFmtId="1" fontId="31" fillId="0" borderId="0" xfId="10" applyNumberFormat="1" applyFont="1" applyFill="1" applyBorder="1" applyAlignment="1" applyProtection="1">
      <alignment horizontal="center"/>
    </xf>
    <xf numFmtId="166" fontId="31" fillId="0" borderId="0" xfId="10" applyNumberFormat="1" applyFont="1" applyFill="1" applyBorder="1" applyAlignment="1" applyProtection="1">
      <alignment horizontal="center"/>
    </xf>
    <xf numFmtId="164" fontId="31" fillId="0" borderId="0" xfId="10" applyNumberFormat="1" applyFont="1" applyFill="1" applyAlignment="1" applyProtection="1">
      <alignment horizontal="center"/>
    </xf>
    <xf numFmtId="43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Alignment="1" applyProtection="1">
      <alignment horizontal="center" vertical="center"/>
    </xf>
    <xf numFmtId="164" fontId="31" fillId="0" borderId="0" xfId="10" applyNumberFormat="1" applyFont="1" applyFill="1" applyAlignment="1" applyProtection="1">
      <alignment horizontal="center" vertical="center"/>
    </xf>
    <xf numFmtId="10" fontId="11" fillId="0" borderId="23" xfId="0" applyNumberFormat="1" applyFont="1" applyBorder="1" applyAlignment="1">
      <alignment horizontal="right" wrapText="1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2" fontId="12" fillId="11" borderId="8" xfId="11" applyNumberFormat="1" applyFont="1" applyFill="1" applyBorder="1" applyAlignment="1">
      <alignment vertical="center"/>
    </xf>
    <xf numFmtId="2" fontId="12" fillId="11" borderId="6" xfId="11" applyNumberFormat="1" applyFont="1" applyFill="1" applyBorder="1" applyAlignment="1">
      <alignment horizontal="right" vertical="center"/>
    </xf>
    <xf numFmtId="2" fontId="12" fillId="11" borderId="8" xfId="11" applyNumberFormat="1" applyFont="1" applyFill="1" applyBorder="1" applyAlignment="1">
      <alignment horizontal="right" vertical="center"/>
    </xf>
    <xf numFmtId="2" fontId="12" fillId="11" borderId="9" xfId="11" applyNumberFormat="1" applyFont="1" applyFill="1" applyBorder="1" applyAlignment="1">
      <alignment horizontal="right" vertical="center"/>
    </xf>
    <xf numFmtId="2" fontId="12" fillId="11" borderId="11" xfId="11" applyNumberFormat="1" applyFont="1" applyFill="1" applyBorder="1" applyAlignment="1">
      <alignment vertical="center"/>
    </xf>
    <xf numFmtId="2" fontId="12" fillId="11" borderId="11" xfId="11" applyNumberFormat="1" applyFont="1" applyFill="1" applyBorder="1" applyAlignment="1">
      <alignment horizontal="righ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4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right"/>
    </xf>
    <xf numFmtId="0" fontId="12" fillId="10" borderId="24" xfId="18" applyFont="1" applyFill="1" applyBorder="1" applyAlignment="1" applyProtection="1">
      <alignment horizontal="center" vertical="center" wrapText="1"/>
    </xf>
    <xf numFmtId="0" fontId="12" fillId="10" borderId="26" xfId="18" applyFont="1" applyFill="1" applyBorder="1" applyAlignment="1" applyProtection="1">
      <alignment horizontal="center" vertical="center" wrapText="1"/>
    </xf>
    <xf numFmtId="10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2" xfId="18" quotePrefix="1" applyNumberFormat="1" applyFont="1" applyFill="1" applyBorder="1" applyAlignment="1" applyProtection="1">
      <alignment horizontal="right"/>
    </xf>
    <xf numFmtId="2" fontId="12" fillId="10" borderId="30" xfId="18" quotePrefix="1" applyNumberFormat="1" applyFont="1" applyFill="1" applyBorder="1" applyAlignment="1" applyProtection="1">
      <alignment horizontal="right"/>
    </xf>
    <xf numFmtId="2" fontId="12" fillId="10" borderId="31" xfId="18" applyNumberFormat="1" applyFont="1" applyFill="1" applyBorder="1" applyAlignment="1" applyProtection="1">
      <alignment horizontal="right"/>
    </xf>
    <xf numFmtId="0" fontId="12" fillId="0" borderId="34" xfId="0" quotePrefix="1" applyNumberFormat="1" applyFont="1" applyBorder="1"/>
    <xf numFmtId="0" fontId="12" fillId="0" borderId="34" xfId="19" applyFont="1" applyFill="1" applyBorder="1" applyAlignment="1" applyProtection="1">
      <alignment horizontal="center"/>
    </xf>
    <xf numFmtId="2" fontId="12" fillId="10" borderId="34" xfId="18" applyNumberFormat="1" applyFont="1" applyFill="1" applyBorder="1" applyAlignment="1" applyProtection="1">
      <alignment horizontal="right"/>
    </xf>
    <xf numFmtId="2" fontId="12" fillId="0" borderId="34" xfId="18" quotePrefix="1" applyNumberFormat="1" applyFont="1" applyFill="1" applyBorder="1" applyAlignment="1" applyProtection="1">
      <alignment horizontal="right"/>
    </xf>
    <xf numFmtId="2" fontId="12" fillId="0" borderId="35" xfId="18" applyNumberFormat="1" applyFont="1" applyFill="1" applyBorder="1" applyAlignment="1" applyProtection="1">
      <alignment horizontal="right"/>
    </xf>
    <xf numFmtId="2" fontId="12" fillId="10" borderId="34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8" fillId="0" borderId="34" xfId="20" applyFont="1" applyFill="1" applyBorder="1" applyAlignment="1" applyProtection="1">
      <alignment wrapText="1"/>
    </xf>
    <xf numFmtId="49" fontId="12" fillId="0" borderId="34" xfId="18" applyNumberFormat="1" applyFont="1" applyFill="1" applyBorder="1" applyAlignment="1" applyProtection="1"/>
    <xf numFmtId="0" fontId="12" fillId="0" borderId="34" xfId="18" applyFont="1" applyFill="1" applyBorder="1" applyAlignment="1" applyProtection="1"/>
    <xf numFmtId="2" fontId="12" fillId="0" borderId="34" xfId="18" applyNumberFormat="1" applyFont="1" applyFill="1" applyBorder="1" applyAlignment="1" applyProtection="1">
      <alignment horizontal="right"/>
    </xf>
    <xf numFmtId="2" fontId="12" fillId="3" borderId="34" xfId="18" applyNumberFormat="1" applyFont="1" applyFill="1" applyBorder="1" applyAlignment="1" applyProtection="1">
      <alignment horizontal="right"/>
    </xf>
    <xf numFmtId="2" fontId="12" fillId="3" borderId="35" xfId="18" applyNumberFormat="1" applyFont="1" applyFill="1" applyBorder="1" applyAlignment="1" applyProtection="1">
      <alignment horizontal="right"/>
    </xf>
    <xf numFmtId="49" fontId="12" fillId="5" borderId="34" xfId="18" applyNumberFormat="1" applyFont="1" applyFill="1" applyBorder="1" applyAlignment="1" applyProtection="1"/>
    <xf numFmtId="0" fontId="12" fillId="5" borderId="34" xfId="18" applyFont="1" applyFill="1" applyBorder="1" applyAlignment="1" applyProtection="1"/>
    <xf numFmtId="2" fontId="12" fillId="5" borderId="34" xfId="18" applyNumberFormat="1" applyFont="1" applyFill="1" applyBorder="1" applyAlignment="1" applyProtection="1">
      <alignment horizontal="right"/>
    </xf>
    <xf numFmtId="2" fontId="12" fillId="5" borderId="35" xfId="18" applyNumberFormat="1" applyFont="1" applyFill="1" applyBorder="1" applyAlignment="1" applyProtection="1">
      <alignment horizontal="right"/>
    </xf>
    <xf numFmtId="49" fontId="22" fillId="5" borderId="34" xfId="18" applyNumberFormat="1" applyFont="1" applyFill="1" applyBorder="1" applyAlignment="1" applyProtection="1">
      <alignment wrapText="1"/>
    </xf>
    <xf numFmtId="0" fontId="22" fillId="5" borderId="34" xfId="18" applyFont="1" applyFill="1" applyBorder="1" applyAlignment="1" applyProtection="1">
      <alignment wrapText="1"/>
    </xf>
    <xf numFmtId="2" fontId="22" fillId="5" borderId="34" xfId="18" applyNumberFormat="1" applyFont="1" applyFill="1" applyBorder="1" applyAlignment="1" applyProtection="1">
      <alignment horizontal="right"/>
    </xf>
    <xf numFmtId="2" fontId="22" fillId="5" borderId="35" xfId="18" applyNumberFormat="1" applyFont="1" applyFill="1" applyBorder="1" applyAlignment="1" applyProtection="1">
      <alignment horizontal="right"/>
    </xf>
    <xf numFmtId="0" fontId="18" fillId="0" borderId="30" xfId="20" applyFont="1" applyFill="1" applyBorder="1" applyAlignment="1" applyProtection="1">
      <alignment wrapText="1"/>
    </xf>
    <xf numFmtId="2" fontId="12" fillId="12" borderId="34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4" xfId="18" applyNumberFormat="1" applyFont="1" applyFill="1" applyBorder="1" applyAlignment="1" applyProtection="1">
      <alignment horizontal="center"/>
    </xf>
    <xf numFmtId="0" fontId="12" fillId="0" borderId="30" xfId="19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4" xfId="17" applyFont="1" applyFill="1" applyBorder="1" applyAlignment="1" applyProtection="1">
      <alignment horizontal="center" vertical="center"/>
    </xf>
    <xf numFmtId="165" fontId="11" fillId="0" borderId="25" xfId="10" applyFont="1" applyFill="1" applyBorder="1" applyAlignment="1" applyProtection="1">
      <alignment horizontal="center" vertical="center"/>
    </xf>
    <xf numFmtId="164" fontId="18" fillId="0" borderId="24" xfId="17" applyNumberFormat="1" applyFont="1" applyFill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165" fontId="12" fillId="0" borderId="25" xfId="10" applyFont="1" applyBorder="1" applyAlignment="1" applyProtection="1">
      <alignment horizontal="center" vertic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 vertic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4" xfId="17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165" fontId="12" fillId="0" borderId="25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7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4" xfId="10" applyFont="1" applyFill="1" applyBorder="1" applyAlignment="1" applyProtection="1">
      <alignment horizontal="center" vertical="center"/>
    </xf>
    <xf numFmtId="1" fontId="12" fillId="0" borderId="34" xfId="10" applyNumberFormat="1" applyFont="1" applyFill="1" applyBorder="1" applyAlignment="1" applyProtection="1">
      <alignment horizontal="center"/>
    </xf>
    <xf numFmtId="164" fontId="12" fillId="11" borderId="34" xfId="10" applyNumberFormat="1" applyFont="1" applyFill="1" applyBorder="1" applyAlignment="1" applyProtection="1">
      <alignment horizontal="center" vertical="center"/>
    </xf>
    <xf numFmtId="10" fontId="12" fillId="11" borderId="34" xfId="10" applyNumberFormat="1" applyFont="1" applyFill="1" applyBorder="1" applyAlignment="1" applyProtection="1">
      <alignment horizontal="center" vertical="center"/>
    </xf>
    <xf numFmtId="44" fontId="12" fillId="4" borderId="34" xfId="14" applyFont="1" applyFill="1" applyBorder="1" applyAlignment="1" applyProtection="1">
      <alignment horizontal="center" vertical="center"/>
    </xf>
    <xf numFmtId="164" fontId="12" fillId="11" borderId="34" xfId="10" applyNumberFormat="1" applyFont="1" applyFill="1" applyBorder="1" applyAlignment="1" applyProtection="1">
      <alignment horizontal="center"/>
    </xf>
    <xf numFmtId="44" fontId="12" fillId="4" borderId="34" xfId="14" applyFont="1" applyFill="1" applyBorder="1" applyAlignment="1" applyProtection="1">
      <alignment horizontal="center"/>
    </xf>
    <xf numFmtId="49" fontId="22" fillId="5" borderId="34" xfId="10" applyNumberFormat="1" applyFont="1" applyFill="1" applyBorder="1" applyAlignment="1" applyProtection="1">
      <alignment horizontal="center"/>
    </xf>
    <xf numFmtId="1" fontId="22" fillId="5" borderId="34" xfId="10" applyNumberFormat="1" applyFont="1" applyFill="1" applyBorder="1" applyAlignment="1" applyProtection="1">
      <alignment horizontal="center"/>
    </xf>
    <xf numFmtId="10" fontId="22" fillId="5" borderId="34" xfId="10" applyNumberFormat="1" applyFont="1" applyFill="1" applyBorder="1" applyAlignment="1" applyProtection="1">
      <alignment horizontal="center"/>
    </xf>
    <xf numFmtId="164" fontId="22" fillId="5" borderId="34" xfId="10" applyNumberFormat="1" applyFont="1" applyFill="1" applyBorder="1" applyAlignment="1" applyProtection="1">
      <alignment horizontal="center" vertical="center"/>
    </xf>
    <xf numFmtId="10" fontId="22" fillId="5" borderId="34" xfId="10" applyNumberFormat="1" applyFont="1" applyFill="1" applyBorder="1" applyAlignment="1" applyProtection="1">
      <alignment horizontal="center" vertical="center"/>
    </xf>
    <xf numFmtId="44" fontId="22" fillId="5" borderId="34" xfId="14" applyFont="1" applyFill="1" applyBorder="1" applyAlignment="1" applyProtection="1">
      <alignment horizontal="center" vertical="center"/>
    </xf>
    <xf numFmtId="0" fontId="22" fillId="5" borderId="34" xfId="17" applyFont="1" applyFill="1" applyBorder="1" applyProtection="1"/>
    <xf numFmtId="0" fontId="22" fillId="5" borderId="34" xfId="17" applyFont="1" applyFill="1" applyBorder="1" applyAlignment="1" applyProtection="1">
      <alignment horizontal="center"/>
    </xf>
    <xf numFmtId="2" fontId="22" fillId="5" borderId="34" xfId="17" applyNumberFormat="1" applyFont="1" applyFill="1" applyBorder="1" applyAlignment="1" applyProtection="1">
      <alignment horizontal="center"/>
    </xf>
    <xf numFmtId="0" fontId="18" fillId="8" borderId="34" xfId="17" applyFont="1" applyFill="1" applyBorder="1" applyProtection="1"/>
    <xf numFmtId="0" fontId="18" fillId="8" borderId="34" xfId="17" applyNumberFormat="1" applyFont="1" applyFill="1" applyBorder="1" applyAlignment="1" applyProtection="1">
      <alignment wrapText="1"/>
    </xf>
    <xf numFmtId="2" fontId="18" fillId="0" borderId="34" xfId="17" applyNumberFormat="1" applyFont="1" applyFill="1" applyBorder="1" applyAlignment="1" applyProtection="1">
      <alignment horizontal="right" wrapText="1"/>
    </xf>
    <xf numFmtId="0" fontId="18" fillId="4" borderId="34" xfId="17" applyFont="1" applyFill="1" applyBorder="1" applyAlignment="1" applyProtection="1">
      <alignment horizontal="right" wrapText="1"/>
    </xf>
    <xf numFmtId="2" fontId="18" fillId="4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 wrapText="1"/>
    </xf>
    <xf numFmtId="164" fontId="18" fillId="0" borderId="34" xfId="17" applyNumberFormat="1" applyFont="1" applyFill="1" applyBorder="1" applyAlignment="1" applyProtection="1">
      <alignment horizontal="right" wrapText="1"/>
    </xf>
    <xf numFmtId="0" fontId="18" fillId="0" borderId="34" xfId="17" applyFont="1" applyFill="1" applyBorder="1" applyAlignment="1" applyProtection="1">
      <alignment horizontal="right" wrapText="1"/>
    </xf>
    <xf numFmtId="1" fontId="18" fillId="0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/>
    </xf>
    <xf numFmtId="0" fontId="18" fillId="2" borderId="34" xfId="0" applyFont="1" applyFill="1" applyBorder="1" applyAlignment="1">
      <alignment horizontal="right" vertical="center"/>
    </xf>
    <xf numFmtId="0" fontId="18" fillId="0" borderId="34" xfId="17" applyFont="1" applyFill="1" applyBorder="1" applyAlignment="1" applyProtection="1">
      <alignment horizontal="right" vertical="center"/>
    </xf>
    <xf numFmtId="2" fontId="18" fillId="0" borderId="34" xfId="17" applyNumberFormat="1" applyFont="1" applyFill="1" applyBorder="1" applyAlignment="1" applyProtection="1">
      <alignment horizontal="right"/>
    </xf>
    <xf numFmtId="2" fontId="18" fillId="4" borderId="34" xfId="17" applyNumberFormat="1" applyFont="1" applyFill="1" applyBorder="1" applyAlignment="1" applyProtection="1">
      <alignment horizontal="right"/>
    </xf>
    <xf numFmtId="0" fontId="18" fillId="4" borderId="34" xfId="17" applyFont="1" applyFill="1" applyBorder="1" applyAlignment="1" applyProtection="1">
      <alignment horizontal="right"/>
    </xf>
    <xf numFmtId="164" fontId="18" fillId="0" borderId="34" xfId="17" applyNumberFormat="1" applyFont="1" applyFill="1" applyBorder="1" applyAlignment="1" applyProtection="1">
      <alignment horizontal="right"/>
    </xf>
    <xf numFmtId="0" fontId="18" fillId="0" borderId="34" xfId="17" applyFont="1" applyFill="1" applyBorder="1" applyAlignment="1" applyProtection="1">
      <alignment horizontal="right"/>
    </xf>
    <xf numFmtId="0" fontId="18" fillId="0" borderId="34" xfId="17" applyFont="1" applyBorder="1" applyProtection="1"/>
    <xf numFmtId="2" fontId="18" fillId="0" borderId="34" xfId="17" applyNumberFormat="1" applyFont="1" applyFill="1" applyBorder="1" applyAlignment="1" applyProtection="1">
      <alignment horizontal="center"/>
    </xf>
    <xf numFmtId="0" fontId="22" fillId="5" borderId="36" xfId="20" applyFont="1" applyFill="1" applyBorder="1" applyAlignment="1" applyProtection="1">
      <alignment horizontal="center" vertical="center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2" fillId="0" borderId="39" xfId="18" applyFont="1" applyFill="1" applyBorder="1" applyAlignment="1" applyProtection="1">
      <alignment horizontal="right" wrapText="1"/>
    </xf>
    <xf numFmtId="2" fontId="12" fillId="0" borderId="37" xfId="18" quotePrefix="1" applyNumberFormat="1" applyFont="1" applyFill="1" applyBorder="1" applyAlignment="1" applyProtection="1">
      <alignment horizontal="right"/>
    </xf>
    <xf numFmtId="0" fontId="18" fillId="0" borderId="38" xfId="18" applyFont="1" applyFill="1" applyBorder="1" applyAlignment="1" applyProtection="1">
      <alignment horizontal="right" wrapText="1"/>
    </xf>
    <xf numFmtId="2" fontId="12" fillId="3" borderId="37" xfId="18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5" borderId="38" xfId="18" applyNumberFormat="1" applyFont="1" applyFill="1" applyBorder="1" applyAlignment="1" applyProtection="1">
      <alignment horizontal="right"/>
    </xf>
    <xf numFmtId="0" fontId="12" fillId="5" borderId="38" xfId="18" applyFont="1" applyFill="1" applyBorder="1" applyAlignment="1" applyProtection="1">
      <alignment horizontal="right" wrapText="1"/>
    </xf>
    <xf numFmtId="2" fontId="22" fillId="5" borderId="38" xfId="18" applyNumberFormat="1" applyFont="1" applyFill="1" applyBorder="1" applyAlignment="1" applyProtection="1">
      <alignment horizontal="right"/>
    </xf>
    <xf numFmtId="2" fontId="29" fillId="5" borderId="38" xfId="18" applyNumberFormat="1" applyFont="1" applyFill="1" applyBorder="1" applyAlignment="1" applyProtection="1">
      <alignment horizontal="right" wrapText="1"/>
    </xf>
    <xf numFmtId="0" fontId="12" fillId="0" borderId="34" xfId="9" quotePrefix="1" applyFont="1" applyBorder="1" applyProtection="1"/>
    <xf numFmtId="0" fontId="12" fillId="0" borderId="34" xfId="11" applyFont="1" applyFill="1" applyBorder="1" applyAlignment="1">
      <alignment vertical="center"/>
    </xf>
    <xf numFmtId="2" fontId="12" fillId="11" borderId="34" xfId="11" applyNumberFormat="1" applyFont="1" applyFill="1" applyBorder="1" applyAlignment="1">
      <alignment vertical="center"/>
    </xf>
    <xf numFmtId="2" fontId="12" fillId="6" borderId="34" xfId="11" applyNumberFormat="1" applyFont="1" applyFill="1" applyBorder="1" applyAlignment="1">
      <alignment horizontal="right" vertical="center"/>
    </xf>
    <xf numFmtId="2" fontId="12" fillId="11" borderId="34" xfId="11" applyNumberFormat="1" applyFont="1" applyFill="1" applyBorder="1" applyAlignment="1">
      <alignment horizontal="right" vertical="center"/>
    </xf>
    <xf numFmtId="0" fontId="12" fillId="0" borderId="34" xfId="9" applyFont="1" applyBorder="1" applyProtection="1"/>
    <xf numFmtId="0" fontId="12" fillId="5" borderId="34" xfId="11" applyFont="1" applyFill="1" applyBorder="1"/>
    <xf numFmtId="2" fontId="12" fillId="5" borderId="34" xfId="11" applyNumberFormat="1" applyFont="1" applyFill="1" applyBorder="1" applyAlignment="1"/>
    <xf numFmtId="2" fontId="12" fillId="0" borderId="34" xfId="12" applyNumberFormat="1" applyFont="1" applyFill="1" applyBorder="1"/>
    <xf numFmtId="2" fontId="12" fillId="0" borderId="40" xfId="12" applyNumberFormat="1" applyFont="1" applyFill="1" applyBorder="1"/>
    <xf numFmtId="2" fontId="12" fillId="11" borderId="40" xfId="11" applyNumberFormat="1" applyFont="1" applyFill="1" applyBorder="1" applyAlignment="1"/>
    <xf numFmtId="2" fontId="12" fillId="0" borderId="40" xfId="11" applyNumberFormat="1" applyFont="1" applyFill="1" applyBorder="1"/>
    <xf numFmtId="2" fontId="12" fillId="11" borderId="34" xfId="11" applyNumberFormat="1" applyFont="1" applyFill="1" applyBorder="1"/>
    <xf numFmtId="2" fontId="12" fillId="0" borderId="34" xfId="11" applyNumberFormat="1" applyFont="1" applyFill="1" applyBorder="1"/>
    <xf numFmtId="2" fontId="12" fillId="11" borderId="40" xfId="11" applyNumberFormat="1" applyFont="1" applyFill="1" applyBorder="1"/>
    <xf numFmtId="2" fontId="12" fillId="0" borderId="41" xfId="12" applyNumberFormat="1" applyFont="1" applyFill="1" applyBorder="1"/>
    <xf numFmtId="2" fontId="12" fillId="11" borderId="34" xfId="11" applyNumberFormat="1" applyFont="1" applyFill="1" applyBorder="1" applyAlignment="1"/>
    <xf numFmtId="0" fontId="1" fillId="5" borderId="34" xfId="11" applyFont="1" applyFill="1" applyBorder="1"/>
    <xf numFmtId="2" fontId="1" fillId="5" borderId="34" xfId="11" applyNumberFormat="1" applyFont="1" applyFill="1" applyBorder="1" applyAlignment="1"/>
    <xf numFmtId="0" fontId="1" fillId="13" borderId="34" xfId="11" applyFont="1" applyFill="1" applyBorder="1"/>
    <xf numFmtId="0" fontId="11" fillId="0" borderId="34" xfId="0" applyFont="1" applyFill="1" applyBorder="1" applyAlignment="1" applyProtection="1">
      <alignment horizontal="center" wrapText="1"/>
    </xf>
    <xf numFmtId="0" fontId="12" fillId="0" borderId="34" xfId="0" applyFont="1" applyFill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4" xfId="0" applyFont="1" applyFill="1" applyBorder="1" applyAlignment="1">
      <alignment horizontal="center"/>
    </xf>
    <xf numFmtId="1" fontId="12" fillId="10" borderId="34" xfId="0" applyNumberFormat="1" applyFont="1" applyFill="1" applyBorder="1" applyAlignment="1">
      <alignment horizontal="center"/>
    </xf>
    <xf numFmtId="10" fontId="12" fillId="10" borderId="34" xfId="9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0" fontId="12" fillId="10" borderId="34" xfId="0" applyNumberFormat="1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10" fontId="12" fillId="12" borderId="34" xfId="0" applyNumberFormat="1" applyFont="1" applyFill="1" applyBorder="1" applyAlignment="1">
      <alignment horizontal="center"/>
    </xf>
    <xf numFmtId="0" fontId="12" fillId="0" borderId="34" xfId="9" applyFont="1" applyFill="1" applyBorder="1" applyAlignment="1">
      <alignment horizontal="center"/>
    </xf>
    <xf numFmtId="164" fontId="12" fillId="10" borderId="34" xfId="0" applyNumberFormat="1" applyFont="1" applyFill="1" applyBorder="1" applyAlignment="1">
      <alignment horizontal="right"/>
    </xf>
    <xf numFmtId="0" fontId="12" fillId="0" borderId="34" xfId="0" quotePrefix="1" applyNumberFormat="1" applyFont="1" applyBorder="1" applyAlignment="1">
      <alignment horizontal="center"/>
    </xf>
    <xf numFmtId="10" fontId="12" fillId="0" borderId="34" xfId="0" quotePrefix="1" applyNumberFormat="1" applyFont="1" applyBorder="1" applyAlignment="1">
      <alignment horizontal="center"/>
    </xf>
    <xf numFmtId="0" fontId="12" fillId="10" borderId="34" xfId="0" quotePrefix="1" applyNumberFormat="1" applyFont="1" applyFill="1" applyBorder="1" applyAlignment="1">
      <alignment horizontal="center"/>
    </xf>
    <xf numFmtId="10" fontId="12" fillId="1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Border="1" applyAlignment="1">
      <alignment horizontal="center"/>
    </xf>
    <xf numFmtId="0" fontId="12" fillId="12" borderId="34" xfId="0" quotePrefix="1" applyNumberFormat="1" applyFont="1" applyFill="1" applyBorder="1" applyAlignment="1">
      <alignment horizontal="center"/>
    </xf>
    <xf numFmtId="10" fontId="12" fillId="12" borderId="34" xfId="0" quotePrefix="1" applyNumberFormat="1" applyFont="1" applyFill="1" applyBorder="1" applyAlignment="1">
      <alignment horizontal="center"/>
    </xf>
    <xf numFmtId="0" fontId="12" fillId="0" borderId="34" xfId="0" applyNumberFormat="1" applyFont="1" applyFill="1" applyBorder="1"/>
    <xf numFmtId="0" fontId="12" fillId="0" borderId="34" xfId="0" applyNumberFormat="1" applyFont="1" applyBorder="1"/>
    <xf numFmtId="0" fontId="12" fillId="0" borderId="34" xfId="0" quotePrefix="1" applyNumberFormat="1" applyFont="1" applyFill="1" applyBorder="1"/>
    <xf numFmtId="0" fontId="12" fillId="0" borderId="34" xfId="0" quotePrefix="1" applyNumberFormat="1" applyFont="1" applyFill="1" applyBorder="1" applyAlignment="1">
      <alignment horizontal="center"/>
    </xf>
    <xf numFmtId="10" fontId="12" fillId="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Fill="1" applyBorder="1" applyAlignment="1">
      <alignment horizontal="center"/>
    </xf>
    <xf numFmtId="164" fontId="15" fillId="10" borderId="34" xfId="0" applyNumberFormat="1" applyFont="1" applyFill="1" applyBorder="1" applyAlignment="1">
      <alignment horizontal="right"/>
    </xf>
    <xf numFmtId="10" fontId="15" fillId="10" borderId="34" xfId="0" applyNumberFormat="1" applyFont="1" applyFill="1" applyBorder="1" applyAlignment="1">
      <alignment horizontal="center"/>
    </xf>
    <xf numFmtId="3" fontId="15" fillId="0" borderId="34" xfId="0" quotePrefix="1" applyNumberFormat="1" applyFont="1" applyBorder="1" applyAlignment="1">
      <alignment horizontal="center"/>
    </xf>
    <xf numFmtId="10" fontId="15" fillId="0" borderId="34" xfId="0" quotePrefix="1" applyNumberFormat="1" applyFont="1" applyBorder="1" applyAlignment="1">
      <alignment horizontal="center"/>
    </xf>
    <xf numFmtId="10" fontId="15" fillId="0" borderId="34" xfId="0" applyNumberFormat="1" applyFont="1" applyFill="1" applyBorder="1" applyAlignment="1">
      <alignment horizontal="center"/>
    </xf>
    <xf numFmtId="3" fontId="15" fillId="10" borderId="34" xfId="0" quotePrefix="1" applyNumberFormat="1" applyFont="1" applyFill="1" applyBorder="1" applyAlignment="1">
      <alignment horizontal="center"/>
    </xf>
    <xf numFmtId="10" fontId="15" fillId="10" borderId="34" xfId="0" quotePrefix="1" applyNumberFormat="1" applyFont="1" applyFill="1" applyBorder="1" applyAlignment="1">
      <alignment horizontal="center"/>
    </xf>
    <xf numFmtId="164" fontId="15" fillId="0" borderId="34" xfId="0" quotePrefix="1" applyNumberFormat="1" applyFont="1" applyBorder="1" applyAlignment="1">
      <alignment horizontal="center"/>
    </xf>
    <xf numFmtId="3" fontId="15" fillId="12" borderId="34" xfId="0" quotePrefix="1" applyNumberFormat="1" applyFont="1" applyFill="1" applyBorder="1" applyAlignment="1">
      <alignment horizontal="center"/>
    </xf>
    <xf numFmtId="10" fontId="15" fillId="12" borderId="34" xfId="0" quotePrefix="1" applyNumberFormat="1" applyFont="1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right"/>
    </xf>
    <xf numFmtId="10" fontId="12" fillId="5" borderId="34" xfId="0" applyNumberFormat="1" applyFont="1" applyFill="1" applyBorder="1" applyAlignment="1">
      <alignment horizontal="center"/>
    </xf>
    <xf numFmtId="3" fontId="12" fillId="5" borderId="34" xfId="0" quotePrefix="1" applyNumberFormat="1" applyFont="1" applyFill="1" applyBorder="1" applyAlignment="1">
      <alignment horizontal="center"/>
    </xf>
    <xf numFmtId="10" fontId="12" fillId="5" borderId="34" xfId="0" quotePrefix="1" applyNumberFormat="1" applyFont="1" applyFill="1" applyBorder="1" applyAlignment="1">
      <alignment horizontal="center"/>
    </xf>
    <xf numFmtId="164" fontId="12" fillId="5" borderId="34" xfId="0" quotePrefix="1" applyNumberFormat="1" applyFont="1" applyFill="1" applyBorder="1" applyAlignment="1">
      <alignment horizontal="center"/>
    </xf>
    <xf numFmtId="3" fontId="12" fillId="0" borderId="34" xfId="0" quotePrefix="1" applyNumberFormat="1" applyFont="1" applyFill="1" applyBorder="1" applyAlignment="1">
      <alignment horizontal="center"/>
    </xf>
    <xf numFmtId="3" fontId="12" fillId="10" borderId="34" xfId="0" quotePrefix="1" applyNumberFormat="1" applyFont="1" applyFill="1" applyBorder="1" applyAlignment="1">
      <alignment horizontal="center"/>
    </xf>
    <xf numFmtId="3" fontId="12" fillId="12" borderId="34" xfId="0" quotePrefix="1" applyNumberFormat="1" applyFont="1" applyFill="1" applyBorder="1" applyAlignment="1">
      <alignment horizontal="center"/>
    </xf>
    <xf numFmtId="3" fontId="12" fillId="5" borderId="34" xfId="0" applyNumberFormat="1" applyFont="1" applyFill="1" applyBorder="1" applyAlignment="1">
      <alignment horizontal="center"/>
    </xf>
    <xf numFmtId="164" fontId="12" fillId="5" borderId="34" xfId="0" applyNumberFormat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/>
    </xf>
    <xf numFmtId="3" fontId="12" fillId="12" borderId="34" xfId="0" applyNumberFormat="1" applyFont="1" applyFill="1" applyBorder="1" applyAlignment="1">
      <alignment horizontal="center"/>
    </xf>
  </cellXfs>
  <cellStyles count="21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5" activePane="bottomRight" state="frozen"/>
      <selection pane="bottomRight" activeCell="D16" sqref="D16"/>
      <selection pane="bottomLeft" activeCell="D7" sqref="D7"/>
      <selection pane="topRight" activeCell="D7" sqref="D7"/>
    </sheetView>
  </sheetViews>
  <sheetFormatPr defaultColWidth="10.28515625" defaultRowHeight="10.15"/>
  <cols>
    <col min="1" max="1" width="22.5703125" style="189" customWidth="1"/>
    <col min="2" max="2" width="12.140625" style="183" customWidth="1"/>
    <col min="3" max="3" width="13" style="183" customWidth="1"/>
    <col min="4" max="4" width="16.5703125" style="184" customWidth="1"/>
    <col min="5" max="5" width="13.28515625" style="190" bestFit="1" customWidth="1"/>
    <col min="6" max="6" width="8.85546875" style="187" bestFit="1" customWidth="1"/>
    <col min="7" max="7" width="11.140625" style="187" bestFit="1" customWidth="1"/>
    <col min="8" max="8" width="16.28515625" style="187" bestFit="1" customWidth="1"/>
    <col min="9" max="9" width="9.140625" style="188" bestFit="1" customWidth="1"/>
    <col min="10" max="10" width="12.140625" style="163" customWidth="1"/>
    <col min="11" max="16384" width="10.28515625" style="160"/>
  </cols>
  <sheetData>
    <row r="1" spans="1:10" s="157" customFormat="1" ht="14.45" thickBot="1">
      <c r="A1" s="275" t="s">
        <v>0</v>
      </c>
      <c r="B1" s="275"/>
      <c r="C1" s="275"/>
      <c r="D1" s="275"/>
      <c r="E1" s="55"/>
      <c r="F1" s="55"/>
      <c r="G1" s="55"/>
      <c r="H1" s="55"/>
      <c r="I1" s="55"/>
      <c r="J1" s="276" t="s">
        <v>1</v>
      </c>
    </row>
    <row r="2" spans="1:10" s="158" customFormat="1" ht="13.5" customHeight="1" thickTop="1">
      <c r="A2" s="275"/>
      <c r="B2" s="275"/>
      <c r="C2" s="275"/>
      <c r="D2" s="275"/>
      <c r="E2" s="56" t="s">
        <v>2</v>
      </c>
      <c r="F2" s="57" t="s">
        <v>3</v>
      </c>
      <c r="G2" s="57" t="s">
        <v>4</v>
      </c>
      <c r="H2" s="58" t="s">
        <v>5</v>
      </c>
      <c r="I2" s="59" t="s">
        <v>6</v>
      </c>
      <c r="J2" s="276"/>
    </row>
    <row r="3" spans="1:10" s="158" customFormat="1" ht="12.75" customHeight="1" thickBot="1">
      <c r="A3" s="159"/>
      <c r="B3" s="60"/>
      <c r="C3" s="61"/>
      <c r="D3" s="62" t="s">
        <v>7</v>
      </c>
      <c r="E3" s="63" t="s">
        <v>8</v>
      </c>
      <c r="F3" s="64" t="s">
        <v>9</v>
      </c>
      <c r="G3" s="64" t="s">
        <v>10</v>
      </c>
      <c r="H3" s="65" t="s">
        <v>11</v>
      </c>
      <c r="I3" s="66" t="s">
        <v>12</v>
      </c>
      <c r="J3" s="276"/>
    </row>
    <row r="4" spans="1:10" ht="14.25" customHeight="1">
      <c r="A4" s="67" t="s">
        <v>13</v>
      </c>
      <c r="B4" s="68" t="s">
        <v>14</v>
      </c>
      <c r="C4" s="68" t="s">
        <v>15</v>
      </c>
      <c r="D4" s="69" t="s">
        <v>16</v>
      </c>
      <c r="E4" s="70" t="s">
        <v>17</v>
      </c>
      <c r="F4" s="71" t="s">
        <v>18</v>
      </c>
      <c r="G4" s="72" t="s">
        <v>18</v>
      </c>
      <c r="H4" s="72" t="s">
        <v>18</v>
      </c>
      <c r="I4" s="73" t="s">
        <v>18</v>
      </c>
      <c r="J4" s="277"/>
    </row>
    <row r="5" spans="1:10" ht="13.9">
      <c r="A5" s="331" t="s">
        <v>19</v>
      </c>
      <c r="B5" s="332">
        <v>6848</v>
      </c>
      <c r="C5" s="332">
        <v>570.66666666666663</v>
      </c>
      <c r="D5" s="191">
        <v>3.9E-2</v>
      </c>
      <c r="E5" s="333">
        <v>596299.09135135135</v>
      </c>
      <c r="F5" s="334">
        <v>0.6663</v>
      </c>
      <c r="G5" s="334">
        <v>0.77439999999999998</v>
      </c>
      <c r="H5" s="334">
        <v>1.0173000000000001</v>
      </c>
      <c r="I5" s="334">
        <v>0.67479999999999996</v>
      </c>
      <c r="J5" s="335">
        <v>4.9600793841366499</v>
      </c>
    </row>
    <row r="6" spans="1:10" ht="13.9">
      <c r="A6" s="331" t="s">
        <v>20</v>
      </c>
      <c r="B6" s="332">
        <v>1384</v>
      </c>
      <c r="C6" s="332">
        <v>461.33333333333331</v>
      </c>
      <c r="D6" s="191">
        <v>3.5999999999999997E-2</v>
      </c>
      <c r="E6" s="333">
        <v>526728.02249999996</v>
      </c>
      <c r="F6" s="334">
        <v>0.68720000000000003</v>
      </c>
      <c r="G6" s="334">
        <v>0.89229999999999998</v>
      </c>
      <c r="H6" s="334">
        <v>1.1059000000000001</v>
      </c>
      <c r="I6" s="334">
        <v>0.6552</v>
      </c>
      <c r="J6" s="335">
        <v>5.0931846602132413</v>
      </c>
    </row>
    <row r="7" spans="1:10" ht="13.9">
      <c r="A7" s="331" t="s">
        <v>21</v>
      </c>
      <c r="B7" s="332">
        <v>352</v>
      </c>
      <c r="C7" s="332">
        <v>469.33333333333331</v>
      </c>
      <c r="D7" s="191">
        <v>4.8000000000000001E-2</v>
      </c>
      <c r="E7" s="333">
        <v>255565.85</v>
      </c>
      <c r="F7" s="334">
        <v>0.61839999999999995</v>
      </c>
      <c r="G7" s="334">
        <v>0.89200000000000002</v>
      </c>
      <c r="H7" s="334">
        <v>1.1516999999999999</v>
      </c>
      <c r="I7" s="334">
        <v>0.61729999999999996</v>
      </c>
      <c r="J7" s="335">
        <v>2.941898556187208</v>
      </c>
    </row>
    <row r="8" spans="1:10" ht="13.9">
      <c r="A8" s="331" t="s">
        <v>22</v>
      </c>
      <c r="B8" s="332">
        <v>2077</v>
      </c>
      <c r="C8" s="332">
        <v>437.26315789473682</v>
      </c>
      <c r="D8" s="191">
        <v>4.2999999999999997E-2</v>
      </c>
      <c r="E8" s="333">
        <v>465080.76142857142</v>
      </c>
      <c r="F8" s="334">
        <v>0.66779999999999995</v>
      </c>
      <c r="G8" s="334">
        <v>0.90180000000000005</v>
      </c>
      <c r="H8" s="334">
        <v>1.0041</v>
      </c>
      <c r="I8" s="334">
        <v>0.71360000000000001</v>
      </c>
      <c r="J8" s="335">
        <v>4.7265622233872255</v>
      </c>
    </row>
    <row r="9" spans="1:10" ht="13.9">
      <c r="A9" s="331" t="s">
        <v>23</v>
      </c>
      <c r="B9" s="332">
        <v>1032</v>
      </c>
      <c r="C9" s="332">
        <v>258</v>
      </c>
      <c r="D9" s="191">
        <v>3.7999999999999999E-2</v>
      </c>
      <c r="E9" s="333">
        <v>262406.42000000004</v>
      </c>
      <c r="F9" s="334">
        <v>0.68020000000000003</v>
      </c>
      <c r="G9" s="334">
        <v>0.875</v>
      </c>
      <c r="H9" s="334">
        <v>1.0426</v>
      </c>
      <c r="I9" s="334">
        <v>0.64249999999999996</v>
      </c>
      <c r="J9" s="335">
        <v>2.0794614671080378</v>
      </c>
    </row>
    <row r="10" spans="1:10" ht="13.9">
      <c r="A10" s="331" t="s">
        <v>24</v>
      </c>
      <c r="B10" s="332">
        <v>307</v>
      </c>
      <c r="C10" s="332">
        <v>307</v>
      </c>
      <c r="D10" s="191">
        <v>3.7999999999999999E-2</v>
      </c>
      <c r="E10" s="333">
        <v>529600.87</v>
      </c>
      <c r="F10" s="334">
        <v>0.65239999999999998</v>
      </c>
      <c r="G10" s="334">
        <v>0.84689999999999999</v>
      </c>
      <c r="H10" s="334">
        <v>1.0107999999999999</v>
      </c>
      <c r="I10" s="334">
        <v>0.63370000000000004</v>
      </c>
      <c r="J10" s="335">
        <v>3.8690226183491707</v>
      </c>
    </row>
    <row r="11" spans="1:10" ht="12.75" customHeight="1">
      <c r="A11" s="331" t="s">
        <v>25</v>
      </c>
      <c r="B11" s="332">
        <v>2726</v>
      </c>
      <c r="C11" s="332">
        <v>363.46666666666664</v>
      </c>
      <c r="D11" s="191">
        <v>4.7E-2</v>
      </c>
      <c r="E11" s="333">
        <v>432737.66500000004</v>
      </c>
      <c r="F11" s="334">
        <v>0.67330000000000001</v>
      </c>
      <c r="G11" s="334">
        <v>0.87749999999999995</v>
      </c>
      <c r="H11" s="334">
        <v>1.0032000000000001</v>
      </c>
      <c r="I11" s="334">
        <v>0.65649999999999997</v>
      </c>
      <c r="J11" s="335">
        <v>3.7443666228693786</v>
      </c>
    </row>
    <row r="12" spans="1:10" ht="13.9">
      <c r="A12" s="331" t="s">
        <v>26</v>
      </c>
      <c r="B12" s="332">
        <v>1619</v>
      </c>
      <c r="C12" s="332">
        <v>462.57142857142856</v>
      </c>
      <c r="D12" s="191">
        <v>4.9000000000000002E-2</v>
      </c>
      <c r="E12" s="333">
        <v>607873.21750000003</v>
      </c>
      <c r="F12" s="334">
        <v>0.70469999999999999</v>
      </c>
      <c r="G12" s="334">
        <v>0.94320000000000004</v>
      </c>
      <c r="H12" s="334">
        <v>0.97970000000000002</v>
      </c>
      <c r="I12" s="334">
        <v>0.72319999999999995</v>
      </c>
      <c r="J12" s="335">
        <v>3.4312332946308861</v>
      </c>
    </row>
    <row r="13" spans="1:10" ht="13.9">
      <c r="A13" s="331" t="s">
        <v>27</v>
      </c>
      <c r="B13" s="332">
        <v>2092</v>
      </c>
      <c r="C13" s="332">
        <v>348.66666666666669</v>
      </c>
      <c r="D13" s="191">
        <v>4.8000000000000001E-2</v>
      </c>
      <c r="E13" s="333">
        <v>456140.58</v>
      </c>
      <c r="F13" s="334">
        <v>0.67800000000000005</v>
      </c>
      <c r="G13" s="334">
        <v>0.8982</v>
      </c>
      <c r="H13" s="334">
        <v>1.0105999999999999</v>
      </c>
      <c r="I13" s="334">
        <v>0.73080000000000001</v>
      </c>
      <c r="J13" s="335">
        <v>4.1684652448632527</v>
      </c>
    </row>
    <row r="14" spans="1:10" ht="13.9">
      <c r="A14" s="331" t="s">
        <v>28</v>
      </c>
      <c r="B14" s="332">
        <v>3462</v>
      </c>
      <c r="C14" s="332">
        <v>322.04651162790697</v>
      </c>
      <c r="D14" s="191">
        <v>0.05</v>
      </c>
      <c r="E14" s="333">
        <v>488779.84538461542</v>
      </c>
      <c r="F14" s="334">
        <v>0.67989999999999995</v>
      </c>
      <c r="G14" s="334">
        <v>0.8498</v>
      </c>
      <c r="H14" s="334">
        <v>1.0992</v>
      </c>
      <c r="I14" s="334">
        <v>0.69540000000000002</v>
      </c>
      <c r="J14" s="335">
        <v>4.2473158822780084</v>
      </c>
    </row>
    <row r="15" spans="1:10" ht="13.9">
      <c r="A15" s="331" t="s">
        <v>29</v>
      </c>
      <c r="B15" s="332">
        <v>6660</v>
      </c>
      <c r="C15" s="332">
        <v>708.51063829787233</v>
      </c>
      <c r="D15" s="191">
        <v>3.1E-2</v>
      </c>
      <c r="E15" s="333">
        <v>747816.82701149432</v>
      </c>
      <c r="F15" s="334">
        <v>0.70720000000000005</v>
      </c>
      <c r="G15" s="334">
        <v>0.93779999999999997</v>
      </c>
      <c r="H15" s="334">
        <v>1.0786</v>
      </c>
      <c r="I15" s="334">
        <v>0.72740000000000005</v>
      </c>
      <c r="J15" s="335">
        <v>8.1746332328919618</v>
      </c>
    </row>
    <row r="16" spans="1:10" ht="13.9">
      <c r="A16" s="331" t="s">
        <v>30</v>
      </c>
      <c r="B16" s="332">
        <v>3934</v>
      </c>
      <c r="C16" s="332">
        <v>491.75</v>
      </c>
      <c r="D16" s="191">
        <v>3.9E-2</v>
      </c>
      <c r="E16" s="333">
        <v>403860.17499999999</v>
      </c>
      <c r="F16" s="334">
        <v>0.61439999999999995</v>
      </c>
      <c r="G16" s="334">
        <v>0.67490000000000006</v>
      </c>
      <c r="H16" s="334">
        <v>0.83589999999999998</v>
      </c>
      <c r="I16" s="334">
        <v>0.5615</v>
      </c>
      <c r="J16" s="335">
        <v>4.3015725642758529</v>
      </c>
    </row>
    <row r="17" spans="1:10" ht="13.9">
      <c r="A17" s="331" t="s">
        <v>31</v>
      </c>
      <c r="B17" s="332">
        <v>5181</v>
      </c>
      <c r="C17" s="332">
        <v>309.31343283582089</v>
      </c>
      <c r="D17" s="191">
        <v>3.6999999999999998E-2</v>
      </c>
      <c r="E17" s="333">
        <v>526070.25173913036</v>
      </c>
      <c r="F17" s="334">
        <v>0.74860000000000004</v>
      </c>
      <c r="G17" s="334">
        <v>0.87719999999999998</v>
      </c>
      <c r="H17" s="334">
        <v>1.1415</v>
      </c>
      <c r="I17" s="334">
        <v>0.75790000000000002</v>
      </c>
      <c r="J17" s="335">
        <v>5.3982623827338392</v>
      </c>
    </row>
    <row r="18" spans="1:10" ht="13.9">
      <c r="A18" s="331" t="s">
        <v>32</v>
      </c>
      <c r="B18" s="332">
        <v>3395</v>
      </c>
      <c r="C18" s="332">
        <v>438.06451612903226</v>
      </c>
      <c r="D18" s="191">
        <v>4.2999999999999997E-2</v>
      </c>
      <c r="E18" s="333">
        <v>531851.07400000002</v>
      </c>
      <c r="F18" s="334">
        <v>0.6734</v>
      </c>
      <c r="G18" s="334">
        <v>0.87949999999999995</v>
      </c>
      <c r="H18" s="334">
        <v>1.0182</v>
      </c>
      <c r="I18" s="334">
        <v>0.65659999999999996</v>
      </c>
      <c r="J18" s="335">
        <v>6.9469018523992583</v>
      </c>
    </row>
    <row r="19" spans="1:10" ht="13.9">
      <c r="A19" s="331" t="s">
        <v>33</v>
      </c>
      <c r="B19" s="332">
        <v>302</v>
      </c>
      <c r="C19" s="332">
        <v>302</v>
      </c>
      <c r="D19" s="191">
        <v>3.9E-2</v>
      </c>
      <c r="E19" s="333">
        <v>553688.14857142861</v>
      </c>
      <c r="F19" s="334">
        <v>0.80010000000000003</v>
      </c>
      <c r="G19" s="334">
        <v>0.92049999999999998</v>
      </c>
      <c r="H19" s="334">
        <v>1.0276000000000001</v>
      </c>
      <c r="I19" s="334">
        <v>0.72389999999999999</v>
      </c>
      <c r="J19" s="335">
        <v>12.675338569202188</v>
      </c>
    </row>
    <row r="20" spans="1:10" ht="13.9">
      <c r="A20" s="331" t="s">
        <v>34</v>
      </c>
      <c r="B20" s="332">
        <v>2217</v>
      </c>
      <c r="C20" s="332">
        <v>554.25</v>
      </c>
      <c r="D20" s="191">
        <v>4.2000000000000003E-2</v>
      </c>
      <c r="E20" s="333">
        <v>993531.21142857149</v>
      </c>
      <c r="F20" s="334">
        <v>0.7268</v>
      </c>
      <c r="G20" s="334">
        <v>0.89490000000000003</v>
      </c>
      <c r="H20" s="334">
        <v>1.0347999999999999</v>
      </c>
      <c r="I20" s="334">
        <v>0.69579999999999997</v>
      </c>
      <c r="J20" s="335">
        <v>7.8601564798987109</v>
      </c>
    </row>
    <row r="21" spans="1:10" ht="13.9">
      <c r="A21" s="331" t="s">
        <v>35</v>
      </c>
      <c r="B21" s="332">
        <v>1094</v>
      </c>
      <c r="C21" s="332">
        <v>364.66666666666669</v>
      </c>
      <c r="D21" s="191">
        <v>4.7E-2</v>
      </c>
      <c r="E21" s="333">
        <v>362406.57967667433</v>
      </c>
      <c r="F21" s="334">
        <v>0.71299999999999997</v>
      </c>
      <c r="G21" s="334">
        <v>0.89759999999999995</v>
      </c>
      <c r="H21" s="334">
        <v>1.0394000000000001</v>
      </c>
      <c r="I21" s="334">
        <v>0.67520000000000002</v>
      </c>
      <c r="J21" s="335">
        <v>3.6744945854902924</v>
      </c>
    </row>
    <row r="22" spans="1:10" ht="13.9">
      <c r="A22" s="331" t="s">
        <v>36</v>
      </c>
      <c r="B22" s="332">
        <v>6513</v>
      </c>
      <c r="C22" s="332">
        <v>394.72727272727275</v>
      </c>
      <c r="D22" s="191">
        <v>3.6999999999999998E-2</v>
      </c>
      <c r="E22" s="333">
        <v>535960.81047619041</v>
      </c>
      <c r="F22" s="334">
        <v>0.7026</v>
      </c>
      <c r="G22" s="334">
        <v>0.8821</v>
      </c>
      <c r="H22" s="334">
        <v>1.0172000000000001</v>
      </c>
      <c r="I22" s="334">
        <v>0.68579999999999997</v>
      </c>
      <c r="J22" s="335">
        <v>6.5124823151669533</v>
      </c>
    </row>
    <row r="23" spans="1:10" ht="13.9">
      <c r="A23" s="331" t="s">
        <v>37</v>
      </c>
      <c r="B23" s="332">
        <v>1583</v>
      </c>
      <c r="C23" s="332">
        <v>395.75</v>
      </c>
      <c r="D23" s="191">
        <v>3.5999999999999997E-2</v>
      </c>
      <c r="E23" s="333">
        <v>517834.20400000003</v>
      </c>
      <c r="F23" s="334">
        <v>0.71989999999999998</v>
      </c>
      <c r="G23" s="334">
        <v>0.84460000000000002</v>
      </c>
      <c r="H23" s="334">
        <v>1.0504</v>
      </c>
      <c r="I23" s="334">
        <v>0.69350000000000001</v>
      </c>
      <c r="J23" s="335">
        <v>5.722047290584765</v>
      </c>
    </row>
    <row r="24" spans="1:10" ht="13.9">
      <c r="A24" s="331" t="s">
        <v>38</v>
      </c>
      <c r="B24" s="332">
        <v>762</v>
      </c>
      <c r="C24" s="332">
        <v>381</v>
      </c>
      <c r="D24" s="191">
        <v>4.4999999999999998E-2</v>
      </c>
      <c r="E24" s="333">
        <v>332987.88500000001</v>
      </c>
      <c r="F24" s="334">
        <v>0.66849999999999998</v>
      </c>
      <c r="G24" s="334">
        <v>0.87270000000000003</v>
      </c>
      <c r="H24" s="334">
        <v>1.0472999999999999</v>
      </c>
      <c r="I24" s="334">
        <v>0.66720000000000002</v>
      </c>
      <c r="J24" s="335">
        <v>3.7030828909258928</v>
      </c>
    </row>
    <row r="25" spans="1:10" s="161" customFormat="1" ht="13.9">
      <c r="A25" s="331" t="s">
        <v>39</v>
      </c>
      <c r="B25" s="332">
        <v>1058</v>
      </c>
      <c r="C25" s="332">
        <v>529</v>
      </c>
      <c r="D25" s="191">
        <v>0.05</v>
      </c>
      <c r="E25" s="333">
        <v>441312.29</v>
      </c>
      <c r="F25" s="334">
        <v>0.63739999999999997</v>
      </c>
      <c r="G25" s="334">
        <v>0.95840000000000003</v>
      </c>
      <c r="H25" s="334">
        <v>1.0035000000000001</v>
      </c>
      <c r="I25" s="334">
        <v>0.66459999999999997</v>
      </c>
      <c r="J25" s="335">
        <v>5.9471942994205929</v>
      </c>
    </row>
    <row r="26" spans="1:10" s="161" customFormat="1" ht="13.9">
      <c r="A26" s="331" t="s">
        <v>40</v>
      </c>
      <c r="B26" s="332">
        <v>274</v>
      </c>
      <c r="C26" s="332">
        <v>274</v>
      </c>
      <c r="D26" s="191">
        <v>4.5999999999999999E-2</v>
      </c>
      <c r="E26" s="333">
        <v>464609.62727272726</v>
      </c>
      <c r="F26" s="334">
        <v>0.67849999999999999</v>
      </c>
      <c r="G26" s="334">
        <v>0.89419999999999999</v>
      </c>
      <c r="H26" s="334">
        <v>0.97950000000000004</v>
      </c>
      <c r="I26" s="334">
        <v>0.68310000000000004</v>
      </c>
      <c r="J26" s="335">
        <v>3.1578700030508449</v>
      </c>
    </row>
    <row r="27" spans="1:10" ht="13.9">
      <c r="A27" s="331" t="s">
        <v>41</v>
      </c>
      <c r="B27" s="332">
        <v>7686</v>
      </c>
      <c r="C27" s="332">
        <v>452.11764705882354</v>
      </c>
      <c r="D27" s="191">
        <v>4.1000000000000002E-2</v>
      </c>
      <c r="E27" s="333">
        <v>388013.07208333333</v>
      </c>
      <c r="F27" s="334">
        <v>0.62919999999999998</v>
      </c>
      <c r="G27" s="334">
        <v>0.85129999999999995</v>
      </c>
      <c r="H27" s="334">
        <v>0.97619999999999996</v>
      </c>
      <c r="I27" s="334">
        <v>0.62590000000000001</v>
      </c>
      <c r="J27" s="335">
        <v>5.4019042856281887</v>
      </c>
    </row>
    <row r="28" spans="1:10" ht="13.9">
      <c r="A28" s="331" t="s">
        <v>42</v>
      </c>
      <c r="B28" s="332">
        <v>3946</v>
      </c>
      <c r="C28" s="332">
        <v>358.72727272727275</v>
      </c>
      <c r="D28" s="191">
        <v>5.0999999999999997E-2</v>
      </c>
      <c r="E28" s="333">
        <v>340982.18933333334</v>
      </c>
      <c r="F28" s="334">
        <v>0.64059999999999995</v>
      </c>
      <c r="G28" s="334">
        <v>0.89610000000000001</v>
      </c>
      <c r="H28" s="334">
        <v>1.0003</v>
      </c>
      <c r="I28" s="334">
        <v>0.62050000000000005</v>
      </c>
      <c r="J28" s="335">
        <v>6.2415319792585082</v>
      </c>
    </row>
    <row r="29" spans="1:10" ht="13.9">
      <c r="A29" s="331" t="s">
        <v>43</v>
      </c>
      <c r="B29" s="332">
        <v>4844</v>
      </c>
      <c r="C29" s="332">
        <v>645.86666666666667</v>
      </c>
      <c r="D29" s="191">
        <v>4.2999999999999997E-2</v>
      </c>
      <c r="E29" s="333">
        <v>1052362.0747368422</v>
      </c>
      <c r="F29" s="334">
        <v>0.71960000000000002</v>
      </c>
      <c r="G29" s="334">
        <v>0.83069999999999999</v>
      </c>
      <c r="H29" s="334">
        <v>0.99460000000000004</v>
      </c>
      <c r="I29" s="334">
        <v>0.69750000000000001</v>
      </c>
      <c r="J29" s="335">
        <v>9.7272101953476451</v>
      </c>
    </row>
    <row r="30" spans="1:10" ht="13.9">
      <c r="A30" s="331" t="s">
        <v>44</v>
      </c>
      <c r="B30" s="332">
        <v>19845</v>
      </c>
      <c r="C30" s="332">
        <v>441</v>
      </c>
      <c r="D30" s="191">
        <v>5.1999999999999998E-2</v>
      </c>
      <c r="E30" s="333">
        <v>568951.45385714294</v>
      </c>
      <c r="F30" s="334">
        <v>0.67520000000000002</v>
      </c>
      <c r="G30" s="334">
        <v>0.82969999999999999</v>
      </c>
      <c r="H30" s="334">
        <v>1.0411999999999999</v>
      </c>
      <c r="I30" s="334">
        <v>0.63349999999999995</v>
      </c>
      <c r="J30" s="335">
        <v>8.092350758587175</v>
      </c>
    </row>
    <row r="31" spans="1:10" ht="13.9">
      <c r="A31" s="331" t="s">
        <v>45</v>
      </c>
      <c r="B31" s="332">
        <v>894</v>
      </c>
      <c r="C31" s="332">
        <v>447</v>
      </c>
      <c r="D31" s="191">
        <v>3.6999999999999998E-2</v>
      </c>
      <c r="E31" s="333">
        <v>910721.83200000005</v>
      </c>
      <c r="F31" s="334">
        <v>0.66879999999999995</v>
      </c>
      <c r="G31" s="334">
        <v>0.92730000000000001</v>
      </c>
      <c r="H31" s="334">
        <v>1.0353000000000001</v>
      </c>
      <c r="I31" s="334">
        <v>0.72829999999999995</v>
      </c>
      <c r="J31" s="335">
        <v>10.850096624066051</v>
      </c>
    </row>
    <row r="32" spans="1:10" ht="13.9">
      <c r="A32" s="331" t="s">
        <v>46</v>
      </c>
      <c r="B32" s="332">
        <v>1069</v>
      </c>
      <c r="C32" s="332">
        <v>534.5</v>
      </c>
      <c r="D32" s="191">
        <v>4.2000000000000003E-2</v>
      </c>
      <c r="E32" s="333">
        <v>1129212.2119999998</v>
      </c>
      <c r="F32" s="334">
        <v>0.73440000000000005</v>
      </c>
      <c r="G32" s="334">
        <v>0.92800000000000005</v>
      </c>
      <c r="H32" s="334">
        <v>1.0599000000000001</v>
      </c>
      <c r="I32" s="334">
        <v>0.72899999999999998</v>
      </c>
      <c r="J32" s="335">
        <v>9.0493063339509145</v>
      </c>
    </row>
    <row r="33" spans="1:10" ht="13.9">
      <c r="A33" s="331" t="s">
        <v>47</v>
      </c>
      <c r="B33" s="332">
        <v>6022</v>
      </c>
      <c r="C33" s="332">
        <v>401.46666666666664</v>
      </c>
      <c r="D33" s="191">
        <v>3.7999999999999999E-2</v>
      </c>
      <c r="E33" s="333">
        <v>683766.26631578954</v>
      </c>
      <c r="F33" s="334">
        <v>0.71519999999999995</v>
      </c>
      <c r="G33" s="334">
        <v>0.84589999999999999</v>
      </c>
      <c r="H33" s="334">
        <v>1.0742</v>
      </c>
      <c r="I33" s="334">
        <v>0.71799999999999997</v>
      </c>
      <c r="J33" s="335">
        <v>8.4493494805085678</v>
      </c>
    </row>
    <row r="34" spans="1:10" ht="13.9">
      <c r="A34" s="331" t="s">
        <v>48</v>
      </c>
      <c r="B34" s="332">
        <v>1259</v>
      </c>
      <c r="C34" s="332">
        <v>335.73333333333335</v>
      </c>
      <c r="D34" s="191">
        <v>3.5000000000000003E-2</v>
      </c>
      <c r="E34" s="333">
        <v>471976.44000000006</v>
      </c>
      <c r="F34" s="334">
        <v>0.68540000000000001</v>
      </c>
      <c r="G34" s="334">
        <v>0.87770000000000004</v>
      </c>
      <c r="H34" s="334">
        <v>1.0712999999999999</v>
      </c>
      <c r="I34" s="334">
        <v>0.69099999999999995</v>
      </c>
      <c r="J34" s="335">
        <v>6.6897618599832738</v>
      </c>
    </row>
    <row r="35" spans="1:10" ht="13.9">
      <c r="A35" s="331" t="s">
        <v>49</v>
      </c>
      <c r="B35" s="332">
        <v>2805</v>
      </c>
      <c r="C35" s="332">
        <v>311.66666666666669</v>
      </c>
      <c r="D35" s="191">
        <v>4.2999999999999997E-2</v>
      </c>
      <c r="E35" s="333">
        <v>556261.85454545461</v>
      </c>
      <c r="F35" s="334">
        <v>0.66239999999999999</v>
      </c>
      <c r="G35" s="334">
        <v>0.92659999999999998</v>
      </c>
      <c r="H35" s="334">
        <v>0.98380000000000001</v>
      </c>
      <c r="I35" s="334">
        <v>0.71909999999999996</v>
      </c>
      <c r="J35" s="335">
        <v>7.7044005864040761</v>
      </c>
    </row>
    <row r="36" spans="1:10" ht="13.9">
      <c r="A36" s="331" t="s">
        <v>50</v>
      </c>
      <c r="B36" s="332">
        <v>9807</v>
      </c>
      <c r="C36" s="332">
        <v>350.25</v>
      </c>
      <c r="D36" s="191">
        <v>3.5999999999999997E-2</v>
      </c>
      <c r="E36" s="333">
        <v>448124.64842105267</v>
      </c>
      <c r="F36" s="334">
        <v>0.71350000000000002</v>
      </c>
      <c r="G36" s="334">
        <v>0.88039999999999996</v>
      </c>
      <c r="H36" s="334">
        <v>1.0196000000000001</v>
      </c>
      <c r="I36" s="334">
        <v>0.69830000000000003</v>
      </c>
      <c r="J36" s="335">
        <v>3.5593126468396354</v>
      </c>
    </row>
    <row r="37" spans="1:10" ht="13.9">
      <c r="A37" s="331" t="s">
        <v>51</v>
      </c>
      <c r="B37" s="332">
        <v>4607</v>
      </c>
      <c r="C37" s="332">
        <v>307.13333333333333</v>
      </c>
      <c r="D37" s="191">
        <v>6.0999999999999999E-2</v>
      </c>
      <c r="E37" s="333">
        <v>319694.48947368423</v>
      </c>
      <c r="F37" s="334">
        <v>0.6446674499246422</v>
      </c>
      <c r="G37" s="334">
        <v>0.83807249837204256</v>
      </c>
      <c r="H37" s="334">
        <v>0.89222254587824057</v>
      </c>
      <c r="I37" s="334">
        <v>0.63596004439511655</v>
      </c>
      <c r="J37" s="335">
        <v>3.5383234494779381</v>
      </c>
    </row>
    <row r="38" spans="1:10" ht="13.9">
      <c r="A38" s="331" t="s">
        <v>52</v>
      </c>
      <c r="B38" s="332">
        <v>14239</v>
      </c>
      <c r="C38" s="332">
        <v>438.12307692307695</v>
      </c>
      <c r="D38" s="191">
        <v>3.9E-2</v>
      </c>
      <c r="E38" s="333">
        <v>497083.67813471501</v>
      </c>
      <c r="F38" s="334">
        <v>0.6603</v>
      </c>
      <c r="G38" s="334">
        <v>0.88639999999999997</v>
      </c>
      <c r="H38" s="334">
        <v>1.0237000000000001</v>
      </c>
      <c r="I38" s="334">
        <v>0.65229999999999999</v>
      </c>
      <c r="J38" s="335">
        <v>6.8247140187097743</v>
      </c>
    </row>
    <row r="39" spans="1:10" ht="13.9">
      <c r="A39" s="331" t="s">
        <v>53</v>
      </c>
      <c r="B39" s="332">
        <v>3058</v>
      </c>
      <c r="C39" s="332">
        <v>382.25</v>
      </c>
      <c r="D39" s="191">
        <v>4.2000000000000003E-2</v>
      </c>
      <c r="E39" s="333">
        <v>609674.18111111107</v>
      </c>
      <c r="F39" s="334">
        <v>0.66869999999999996</v>
      </c>
      <c r="G39" s="334">
        <v>0.86760000000000004</v>
      </c>
      <c r="H39" s="334">
        <v>1.0507</v>
      </c>
      <c r="I39" s="334">
        <v>0.66279999999999994</v>
      </c>
      <c r="J39" s="335">
        <v>6.7734269695847367</v>
      </c>
    </row>
    <row r="40" spans="1:10" ht="13.9">
      <c r="A40" s="331" t="s">
        <v>54</v>
      </c>
      <c r="B40" s="332">
        <v>9583</v>
      </c>
      <c r="C40" s="332">
        <v>403.49473684210528</v>
      </c>
      <c r="D40" s="191">
        <v>3.9E-2</v>
      </c>
      <c r="E40" s="333">
        <v>466427.1203030303</v>
      </c>
      <c r="F40" s="334">
        <v>0.70450000000000002</v>
      </c>
      <c r="G40" s="334">
        <v>0.80810000000000004</v>
      </c>
      <c r="H40" s="334">
        <v>1.0745</v>
      </c>
      <c r="I40" s="334">
        <v>0.67100000000000004</v>
      </c>
      <c r="J40" s="335">
        <v>4.8919150829688034</v>
      </c>
    </row>
    <row r="41" spans="1:10" ht="13.9">
      <c r="A41" s="331" t="s">
        <v>55</v>
      </c>
      <c r="B41" s="332">
        <v>535</v>
      </c>
      <c r="C41" s="332">
        <v>535</v>
      </c>
      <c r="D41" s="191">
        <v>4.2999999999999997E-2</v>
      </c>
      <c r="E41" s="333">
        <v>696662.55999999994</v>
      </c>
      <c r="F41" s="334">
        <v>0.69120000000000004</v>
      </c>
      <c r="G41" s="334">
        <v>0.92710000000000004</v>
      </c>
      <c r="H41" s="334">
        <v>1.0353000000000001</v>
      </c>
      <c r="I41" s="334">
        <v>0.69869999999999999</v>
      </c>
      <c r="J41" s="335">
        <v>6.9756505277133929</v>
      </c>
    </row>
    <row r="42" spans="1:10" ht="13.9">
      <c r="A42" s="331" t="s">
        <v>56</v>
      </c>
      <c r="B42" s="332">
        <v>247</v>
      </c>
      <c r="C42" s="332">
        <v>329.33333333333331</v>
      </c>
      <c r="D42" s="191">
        <v>5.6000000000000001E-2</v>
      </c>
      <c r="E42" s="333">
        <v>609354.98</v>
      </c>
      <c r="F42" s="334">
        <v>0.67549999999999999</v>
      </c>
      <c r="G42" s="334">
        <v>0.87039999999999995</v>
      </c>
      <c r="H42" s="334">
        <v>1.1818</v>
      </c>
      <c r="I42" s="334">
        <v>0.71179999999999999</v>
      </c>
      <c r="J42" s="335">
        <v>6.4577790508442767</v>
      </c>
    </row>
    <row r="43" spans="1:10" ht="13.9">
      <c r="A43" s="331" t="s">
        <v>57</v>
      </c>
      <c r="B43" s="332">
        <v>2562</v>
      </c>
      <c r="C43" s="332">
        <v>269.68421052631578</v>
      </c>
      <c r="D43" s="191">
        <v>3.5000000000000003E-2</v>
      </c>
      <c r="E43" s="333">
        <v>408944.98545454541</v>
      </c>
      <c r="F43" s="334">
        <v>0.72360000000000002</v>
      </c>
      <c r="G43" s="334">
        <v>0.88949999999999996</v>
      </c>
      <c r="H43" s="334">
        <v>1.0351999999999999</v>
      </c>
      <c r="I43" s="334">
        <v>0.66820000000000002</v>
      </c>
      <c r="J43" s="335">
        <v>6.2391076062149144</v>
      </c>
    </row>
    <row r="44" spans="1:10" ht="13.9">
      <c r="A44" s="331" t="s">
        <v>58</v>
      </c>
      <c r="B44" s="332">
        <v>1228</v>
      </c>
      <c r="C44" s="332">
        <v>409.33333333333331</v>
      </c>
      <c r="D44" s="191">
        <v>4.1000000000000002E-2</v>
      </c>
      <c r="E44" s="333">
        <v>415825.44444444444</v>
      </c>
      <c r="F44" s="334">
        <v>0.64839999999999998</v>
      </c>
      <c r="G44" s="334">
        <v>0.95109999999999995</v>
      </c>
      <c r="H44" s="334">
        <v>1.0381</v>
      </c>
      <c r="I44" s="334">
        <v>0.69269999999999998</v>
      </c>
      <c r="J44" s="335">
        <v>6.4497074608578719</v>
      </c>
    </row>
    <row r="45" spans="1:10" ht="13.9">
      <c r="A45" s="331" t="s">
        <v>59</v>
      </c>
      <c r="B45" s="332">
        <v>20547</v>
      </c>
      <c r="C45" s="332">
        <v>446.67391304347825</v>
      </c>
      <c r="D45" s="191">
        <v>4.2999999999999997E-2</v>
      </c>
      <c r="E45" s="333">
        <v>370103.01391304348</v>
      </c>
      <c r="F45" s="334">
        <v>0.6446674499246422</v>
      </c>
      <c r="G45" s="334">
        <v>0.83807249837204256</v>
      </c>
      <c r="H45" s="334">
        <v>0.89222254587824057</v>
      </c>
      <c r="I45" s="334">
        <v>0.63596004439511655</v>
      </c>
      <c r="J45" s="335">
        <v>3.9612614531388304</v>
      </c>
    </row>
    <row r="46" spans="1:10" ht="13.9">
      <c r="A46" s="331" t="s">
        <v>60</v>
      </c>
      <c r="B46" s="332">
        <v>3986</v>
      </c>
      <c r="C46" s="332">
        <v>332.16666666666669</v>
      </c>
      <c r="D46" s="191">
        <v>5.8000000000000003E-2</v>
      </c>
      <c r="E46" s="333">
        <v>364819.47166666668</v>
      </c>
      <c r="F46" s="334">
        <v>0.69230000000000003</v>
      </c>
      <c r="G46" s="334">
        <v>0.92200000000000004</v>
      </c>
      <c r="H46" s="334">
        <v>1.0045999999999999</v>
      </c>
      <c r="I46" s="334">
        <v>0.67030000000000001</v>
      </c>
      <c r="J46" s="335">
        <v>4.2573280295832214</v>
      </c>
    </row>
    <row r="47" spans="1:10" ht="13.9">
      <c r="A47" s="331" t="s">
        <v>61</v>
      </c>
      <c r="B47" s="332">
        <v>4544</v>
      </c>
      <c r="C47" s="332">
        <v>363.52</v>
      </c>
      <c r="D47" s="191">
        <v>4.9000000000000002E-2</v>
      </c>
      <c r="E47" s="333">
        <v>521634.33243243245</v>
      </c>
      <c r="F47" s="334">
        <v>0.71150000000000002</v>
      </c>
      <c r="G47" s="334">
        <v>0.87519999999999998</v>
      </c>
      <c r="H47" s="334">
        <v>1.0536000000000001</v>
      </c>
      <c r="I47" s="334">
        <v>0.69540000000000002</v>
      </c>
      <c r="J47" s="335">
        <v>5.6263912484230039</v>
      </c>
    </row>
    <row r="48" spans="1:10" ht="13.9">
      <c r="A48" s="331" t="s">
        <v>62</v>
      </c>
      <c r="B48" s="332">
        <v>1533</v>
      </c>
      <c r="C48" s="332">
        <v>383.25</v>
      </c>
      <c r="D48" s="191">
        <v>3.5000000000000003E-2</v>
      </c>
      <c r="E48" s="333">
        <v>603294.77500000002</v>
      </c>
      <c r="F48" s="334">
        <v>0.75290000000000001</v>
      </c>
      <c r="G48" s="334">
        <v>0.89559999999999995</v>
      </c>
      <c r="H48" s="334">
        <v>1.1111</v>
      </c>
      <c r="I48" s="334">
        <v>0.7087</v>
      </c>
      <c r="J48" s="335">
        <v>4.3437252033267502</v>
      </c>
    </row>
    <row r="49" spans="1:10" ht="13.9">
      <c r="A49" s="331" t="s">
        <v>63</v>
      </c>
      <c r="B49" s="332">
        <v>2472</v>
      </c>
      <c r="C49" s="332">
        <v>520.42105263157896</v>
      </c>
      <c r="D49" s="191">
        <v>3.5000000000000003E-2</v>
      </c>
      <c r="E49" s="333">
        <v>581634.20571428572</v>
      </c>
      <c r="F49" s="334">
        <v>0.75719999999999998</v>
      </c>
      <c r="G49" s="334">
        <v>0.83409999999999995</v>
      </c>
      <c r="H49" s="334">
        <v>1.1055999999999999</v>
      </c>
      <c r="I49" s="334">
        <v>0.68259999999999998</v>
      </c>
      <c r="J49" s="335">
        <v>7.1906053620379629</v>
      </c>
    </row>
    <row r="50" spans="1:10" ht="13.9">
      <c r="A50" s="331" t="s">
        <v>64</v>
      </c>
      <c r="B50" s="332">
        <v>1811</v>
      </c>
      <c r="C50" s="332">
        <v>517.42857142857144</v>
      </c>
      <c r="D50" s="191">
        <v>5.3999999999999999E-2</v>
      </c>
      <c r="E50" s="333">
        <v>724951.04749999999</v>
      </c>
      <c r="F50" s="334">
        <v>0.73419999999999996</v>
      </c>
      <c r="G50" s="334">
        <v>0.92490000000000006</v>
      </c>
      <c r="H50" s="334">
        <v>0.99470000000000003</v>
      </c>
      <c r="I50" s="334">
        <v>0.75109999999999999</v>
      </c>
      <c r="J50" s="335">
        <v>6.3517742265798249</v>
      </c>
    </row>
    <row r="51" spans="1:10" ht="13.9">
      <c r="A51" s="331" t="s">
        <v>65</v>
      </c>
      <c r="B51" s="332">
        <v>2720</v>
      </c>
      <c r="C51" s="332">
        <v>453.33333333333331</v>
      </c>
      <c r="D51" s="191">
        <v>5.0999999999999997E-2</v>
      </c>
      <c r="E51" s="333">
        <v>494568.39777777781</v>
      </c>
      <c r="F51" s="334">
        <v>0.65059999999999996</v>
      </c>
      <c r="G51" s="334">
        <v>0.8165</v>
      </c>
      <c r="H51" s="334">
        <v>0.98860000000000003</v>
      </c>
      <c r="I51" s="334">
        <v>0.65210000000000001</v>
      </c>
      <c r="J51" s="335">
        <v>6.5880744758414327</v>
      </c>
    </row>
    <row r="52" spans="1:10" ht="13.9">
      <c r="A52" s="331" t="s">
        <v>66</v>
      </c>
      <c r="B52" s="332">
        <v>179</v>
      </c>
      <c r="C52" s="332">
        <v>358</v>
      </c>
      <c r="D52" s="191">
        <v>6.8000000000000005E-2</v>
      </c>
      <c r="E52" s="333">
        <v>271014.52</v>
      </c>
      <c r="F52" s="334">
        <v>0.54039999999999999</v>
      </c>
      <c r="G52" s="334">
        <v>0.89939999999999998</v>
      </c>
      <c r="H52" s="334">
        <v>1.0075000000000001</v>
      </c>
      <c r="I52" s="334">
        <v>0.61539999999999995</v>
      </c>
      <c r="J52" s="335">
        <v>2.5994065002204017</v>
      </c>
    </row>
    <row r="53" spans="1:10" ht="13.9">
      <c r="A53" s="331" t="s">
        <v>67</v>
      </c>
      <c r="B53" s="332">
        <v>6110</v>
      </c>
      <c r="C53" s="332">
        <v>444.36363636363637</v>
      </c>
      <c r="D53" s="191">
        <v>3.6999999999999998E-2</v>
      </c>
      <c r="E53" s="333">
        <v>631978.20000000007</v>
      </c>
      <c r="F53" s="334">
        <v>0.66120000000000001</v>
      </c>
      <c r="G53" s="334">
        <v>0.87409999999999999</v>
      </c>
      <c r="H53" s="334">
        <v>1.0056</v>
      </c>
      <c r="I53" s="334">
        <v>0.66379999999999995</v>
      </c>
      <c r="J53" s="335">
        <v>7.4278853026113323</v>
      </c>
    </row>
    <row r="54" spans="1:10" s="161" customFormat="1" ht="13.9">
      <c r="A54" s="331" t="s">
        <v>68</v>
      </c>
      <c r="B54" s="332">
        <v>863</v>
      </c>
      <c r="C54" s="332">
        <v>431.5</v>
      </c>
      <c r="D54" s="191">
        <v>4.2999999999999997E-2</v>
      </c>
      <c r="E54" s="333">
        <v>559522.73750000005</v>
      </c>
      <c r="F54" s="334">
        <v>0.71189999999999998</v>
      </c>
      <c r="G54" s="334">
        <v>0.9143</v>
      </c>
      <c r="H54" s="334">
        <v>1.0404</v>
      </c>
      <c r="I54" s="334">
        <v>0.71030000000000004</v>
      </c>
      <c r="J54" s="335">
        <v>5.2080205548655325</v>
      </c>
    </row>
    <row r="55" spans="1:10" ht="13.9">
      <c r="A55" s="331" t="s">
        <v>69</v>
      </c>
      <c r="B55" s="332">
        <v>6378</v>
      </c>
      <c r="C55" s="332">
        <v>425.2</v>
      </c>
      <c r="D55" s="191">
        <v>3.7999999999999999E-2</v>
      </c>
      <c r="E55" s="333">
        <v>726921.10761904763</v>
      </c>
      <c r="F55" s="334">
        <v>0.73309999999999997</v>
      </c>
      <c r="G55" s="334">
        <v>0.87390000000000001</v>
      </c>
      <c r="H55" s="334">
        <v>1.0750999999999999</v>
      </c>
      <c r="I55" s="334">
        <v>0.72299999999999998</v>
      </c>
      <c r="J55" s="335">
        <v>6.9664995698827754</v>
      </c>
    </row>
    <row r="56" spans="1:10" s="162" customFormat="1" ht="13.9">
      <c r="A56" s="331" t="s">
        <v>70</v>
      </c>
      <c r="B56" s="332">
        <v>490</v>
      </c>
      <c r="C56" s="332">
        <v>490</v>
      </c>
      <c r="D56" s="191">
        <v>0.04</v>
      </c>
      <c r="E56" s="333">
        <v>874572.55833333347</v>
      </c>
      <c r="F56" s="334">
        <v>0.73650000000000004</v>
      </c>
      <c r="G56" s="334">
        <v>0.93669999999999998</v>
      </c>
      <c r="H56" s="334">
        <v>1.0147999999999999</v>
      </c>
      <c r="I56" s="334">
        <v>0.69840000000000002</v>
      </c>
      <c r="J56" s="335">
        <v>2.1031118157960069</v>
      </c>
    </row>
    <row r="57" spans="1:10" ht="13.9">
      <c r="A57" s="331" t="s">
        <v>71</v>
      </c>
      <c r="B57" s="332">
        <v>2500</v>
      </c>
      <c r="C57" s="332">
        <v>370.37037037037038</v>
      </c>
      <c r="D57" s="191">
        <v>4.5999999999999999E-2</v>
      </c>
      <c r="E57" s="333">
        <v>456265.04972972971</v>
      </c>
      <c r="F57" s="334">
        <v>0.66959999999999997</v>
      </c>
      <c r="G57" s="334">
        <v>0.86960000000000004</v>
      </c>
      <c r="H57" s="334">
        <v>1.0057</v>
      </c>
      <c r="I57" s="334">
        <v>0.68989999999999996</v>
      </c>
      <c r="J57" s="335">
        <v>5.4318767604899341</v>
      </c>
    </row>
    <row r="58" spans="1:10" ht="13.9">
      <c r="A58" s="331" t="s">
        <v>72</v>
      </c>
      <c r="B58" s="332">
        <v>5394</v>
      </c>
      <c r="C58" s="332">
        <v>414.92307692307691</v>
      </c>
      <c r="D58" s="191">
        <v>0.04</v>
      </c>
      <c r="E58" s="333">
        <v>397908.07611111109</v>
      </c>
      <c r="F58" s="334">
        <v>0.62450000000000006</v>
      </c>
      <c r="G58" s="334">
        <v>0.86450000000000005</v>
      </c>
      <c r="H58" s="334">
        <v>0.92920000000000003</v>
      </c>
      <c r="I58" s="334">
        <v>0.61280000000000001</v>
      </c>
      <c r="J58" s="335">
        <v>5.6712475779247029</v>
      </c>
    </row>
    <row r="59" spans="1:10" ht="13.9">
      <c r="A59" s="331" t="s">
        <v>73</v>
      </c>
      <c r="B59" s="332">
        <v>2643</v>
      </c>
      <c r="C59" s="332">
        <v>341.03225806451616</v>
      </c>
      <c r="D59" s="191">
        <v>3.5999999999999997E-2</v>
      </c>
      <c r="E59" s="333">
        <v>526364.84100000001</v>
      </c>
      <c r="F59" s="334">
        <v>0.71179999999999999</v>
      </c>
      <c r="G59" s="334">
        <v>0.85660000000000003</v>
      </c>
      <c r="H59" s="334">
        <v>1.0610999999999999</v>
      </c>
      <c r="I59" s="334">
        <v>0.6895</v>
      </c>
      <c r="J59" s="335">
        <v>6.1149169685646241</v>
      </c>
    </row>
    <row r="60" spans="1:10" s="161" customFormat="1" ht="13.9">
      <c r="A60" s="331" t="s">
        <v>74</v>
      </c>
      <c r="B60" s="332">
        <v>946</v>
      </c>
      <c r="C60" s="332">
        <v>315.33333333333331</v>
      </c>
      <c r="D60" s="191">
        <v>0.04</v>
      </c>
      <c r="E60" s="333">
        <v>585205.09538461536</v>
      </c>
      <c r="F60" s="334">
        <v>0.65439999999999998</v>
      </c>
      <c r="G60" s="334">
        <v>0.91649999999999998</v>
      </c>
      <c r="H60" s="334">
        <v>1.2428999999999999</v>
      </c>
      <c r="I60" s="334">
        <v>0.67149999999999999</v>
      </c>
      <c r="J60" s="335">
        <v>4.5406144652471907</v>
      </c>
    </row>
    <row r="61" spans="1:10" ht="13.9">
      <c r="A61" s="331" t="s">
        <v>75</v>
      </c>
      <c r="B61" s="332">
        <v>670</v>
      </c>
      <c r="C61" s="332">
        <v>893.33333333333337</v>
      </c>
      <c r="D61" s="191">
        <v>3.7999999999999999E-2</v>
      </c>
      <c r="E61" s="336">
        <v>770502.18400000001</v>
      </c>
      <c r="F61" s="334">
        <v>0.66439999999999999</v>
      </c>
      <c r="G61" s="334">
        <v>0.93879999999999997</v>
      </c>
      <c r="H61" s="334">
        <v>1.0642</v>
      </c>
      <c r="I61" s="334">
        <v>0.66749999999999998</v>
      </c>
      <c r="J61" s="337">
        <v>6.4289726680433104</v>
      </c>
    </row>
    <row r="62" spans="1:10" ht="13.9">
      <c r="A62" s="331" t="s">
        <v>76</v>
      </c>
      <c r="B62" s="332">
        <v>2194</v>
      </c>
      <c r="C62" s="332">
        <v>365.66666666666669</v>
      </c>
      <c r="D62" s="191">
        <v>5.3999999999999999E-2</v>
      </c>
      <c r="E62" s="333">
        <v>366917.70810810808</v>
      </c>
      <c r="F62" s="334">
        <v>0.61150000000000004</v>
      </c>
      <c r="G62" s="334">
        <v>0.90149999999999997</v>
      </c>
      <c r="H62" s="334">
        <v>0.96940000000000004</v>
      </c>
      <c r="I62" s="334">
        <v>0.58240000000000003</v>
      </c>
      <c r="J62" s="335">
        <v>5.0244764040531447</v>
      </c>
    </row>
    <row r="63" spans="1:10" ht="13.9">
      <c r="A63" s="331" t="s">
        <v>77</v>
      </c>
      <c r="B63" s="332">
        <v>1974</v>
      </c>
      <c r="C63" s="332">
        <v>493.5</v>
      </c>
      <c r="D63" s="191">
        <v>3.7999999999999999E-2</v>
      </c>
      <c r="E63" s="333">
        <v>437425.40285714285</v>
      </c>
      <c r="F63" s="334">
        <v>0.63929999999999998</v>
      </c>
      <c r="G63" s="334">
        <v>0.87390000000000001</v>
      </c>
      <c r="H63" s="334">
        <v>1.0271999999999999</v>
      </c>
      <c r="I63" s="334">
        <v>0.56040000000000001</v>
      </c>
      <c r="J63" s="335">
        <v>6.9952866721311091</v>
      </c>
    </row>
    <row r="64" spans="1:10" ht="13.9">
      <c r="A64" s="331" t="s">
        <v>78</v>
      </c>
      <c r="B64" s="332">
        <v>32829</v>
      </c>
      <c r="C64" s="332">
        <v>431.96052631578948</v>
      </c>
      <c r="D64" s="191">
        <v>3.6999999999999998E-2</v>
      </c>
      <c r="E64" s="333">
        <v>471049.33936936938</v>
      </c>
      <c r="F64" s="334">
        <v>0.62790000000000001</v>
      </c>
      <c r="G64" s="334">
        <v>0.73850000000000005</v>
      </c>
      <c r="H64" s="334">
        <v>0.98260000000000003</v>
      </c>
      <c r="I64" s="334">
        <v>0.65300000000000002</v>
      </c>
      <c r="J64" s="335">
        <v>4.8331145068643009</v>
      </c>
    </row>
    <row r="65" spans="1:10" ht="13.9">
      <c r="A65" s="331" t="s">
        <v>79</v>
      </c>
      <c r="B65" s="332">
        <v>352</v>
      </c>
      <c r="C65" s="332">
        <v>352</v>
      </c>
      <c r="D65" s="191">
        <v>4.9000000000000002E-2</v>
      </c>
      <c r="E65" s="333">
        <v>762772.11</v>
      </c>
      <c r="F65" s="334">
        <v>0.77480000000000004</v>
      </c>
      <c r="G65" s="334">
        <v>0.92900000000000005</v>
      </c>
      <c r="H65" s="334">
        <v>1.1501999999999999</v>
      </c>
      <c r="I65" s="334">
        <v>0.72009999999999996</v>
      </c>
      <c r="J65" s="335">
        <v>5.2140008566339908</v>
      </c>
    </row>
    <row r="66" spans="1:10" ht="13.9">
      <c r="A66" s="331" t="s">
        <v>80</v>
      </c>
      <c r="B66" s="332">
        <v>1508</v>
      </c>
      <c r="C66" s="332">
        <v>377</v>
      </c>
      <c r="D66" s="191">
        <v>4.1000000000000002E-2</v>
      </c>
      <c r="E66" s="333">
        <v>419829.6983333333</v>
      </c>
      <c r="F66" s="334">
        <v>0.70889999999999997</v>
      </c>
      <c r="G66" s="334">
        <v>0.94359999999999999</v>
      </c>
      <c r="H66" s="334">
        <v>1.0685</v>
      </c>
      <c r="I66" s="334">
        <v>0.70599999999999996</v>
      </c>
      <c r="J66" s="335">
        <v>5.7323107707447019</v>
      </c>
    </row>
    <row r="67" spans="1:10" ht="13.9">
      <c r="A67" s="331" t="s">
        <v>81</v>
      </c>
      <c r="B67" s="332">
        <v>2555</v>
      </c>
      <c r="C67" s="332">
        <v>365</v>
      </c>
      <c r="D67" s="191">
        <v>0.04</v>
      </c>
      <c r="E67" s="333">
        <v>518361.84727272729</v>
      </c>
      <c r="F67" s="334">
        <v>0.70889999999999997</v>
      </c>
      <c r="G67" s="334">
        <v>0.88849999999999996</v>
      </c>
      <c r="H67" s="334">
        <v>1.1009</v>
      </c>
      <c r="I67" s="334">
        <v>0.68059999999999998</v>
      </c>
      <c r="J67" s="335">
        <v>5.2990624789932408</v>
      </c>
    </row>
    <row r="68" spans="1:10" s="161" customFormat="1" ht="13.9">
      <c r="A68" s="331" t="s">
        <v>82</v>
      </c>
      <c r="B68" s="332">
        <v>5141</v>
      </c>
      <c r="C68" s="332">
        <v>395.46153846153845</v>
      </c>
      <c r="D68" s="191">
        <v>5.1999999999999998E-2</v>
      </c>
      <c r="E68" s="333">
        <v>471415.70578947366</v>
      </c>
      <c r="F68" s="334">
        <v>0.70989999999999998</v>
      </c>
      <c r="G68" s="334">
        <v>0.87119999999999997</v>
      </c>
      <c r="H68" s="334">
        <v>0.97509999999999997</v>
      </c>
      <c r="I68" s="334">
        <v>0.70960000000000001</v>
      </c>
      <c r="J68" s="335">
        <v>5.18524105034375</v>
      </c>
    </row>
    <row r="69" spans="1:10" ht="13.9">
      <c r="A69" s="331" t="s">
        <v>83</v>
      </c>
      <c r="B69" s="332">
        <v>6785</v>
      </c>
      <c r="C69" s="332">
        <v>678.5</v>
      </c>
      <c r="D69" s="191">
        <v>3.6999999999999998E-2</v>
      </c>
      <c r="E69" s="333">
        <v>751857.79249999998</v>
      </c>
      <c r="F69" s="334">
        <v>0.69450000000000001</v>
      </c>
      <c r="G69" s="334">
        <v>0.84570000000000001</v>
      </c>
      <c r="H69" s="334">
        <v>1.0065999999999999</v>
      </c>
      <c r="I69" s="334">
        <v>0.66100000000000003</v>
      </c>
      <c r="J69" s="335">
        <v>8.0288501252888018</v>
      </c>
    </row>
    <row r="70" spans="1:10" ht="13.9">
      <c r="A70" s="331" t="s">
        <v>84</v>
      </c>
      <c r="B70" s="332">
        <v>2205</v>
      </c>
      <c r="C70" s="332">
        <v>367.5</v>
      </c>
      <c r="D70" s="191">
        <v>5.2999999999999999E-2</v>
      </c>
      <c r="E70" s="333">
        <v>305420.67125000001</v>
      </c>
      <c r="F70" s="334">
        <v>0.62760000000000005</v>
      </c>
      <c r="G70" s="334">
        <v>0.8054</v>
      </c>
      <c r="H70" s="334">
        <v>0.9244</v>
      </c>
      <c r="I70" s="334">
        <v>0.61460000000000004</v>
      </c>
      <c r="J70" s="335">
        <v>3.2459283477502185</v>
      </c>
    </row>
    <row r="71" spans="1:10" ht="13.9">
      <c r="A71" s="331" t="s">
        <v>85</v>
      </c>
      <c r="B71" s="332">
        <v>8714</v>
      </c>
      <c r="C71" s="332">
        <v>871.4</v>
      </c>
      <c r="D71" s="191">
        <v>4.8000000000000001E-2</v>
      </c>
      <c r="E71" s="333">
        <v>1205721.7588888889</v>
      </c>
      <c r="F71" s="334">
        <v>0.67090000000000005</v>
      </c>
      <c r="G71" s="334">
        <v>0.90449999999999997</v>
      </c>
      <c r="H71" s="334">
        <v>1.0243</v>
      </c>
      <c r="I71" s="334">
        <v>0.65939999999999999</v>
      </c>
      <c r="J71" s="335">
        <v>20.368029713852675</v>
      </c>
    </row>
    <row r="72" spans="1:10" ht="13.9">
      <c r="A72" s="331" t="s">
        <v>86</v>
      </c>
      <c r="B72" s="332">
        <v>1971</v>
      </c>
      <c r="C72" s="332">
        <v>246.375</v>
      </c>
      <c r="D72" s="191">
        <v>3.5999999999999997E-2</v>
      </c>
      <c r="E72" s="333">
        <v>405915.20846153848</v>
      </c>
      <c r="F72" s="334">
        <v>0.72470000000000001</v>
      </c>
      <c r="G72" s="334">
        <v>0.86</v>
      </c>
      <c r="H72" s="334">
        <v>1.1229</v>
      </c>
      <c r="I72" s="334">
        <v>0.7288</v>
      </c>
      <c r="J72" s="335">
        <v>2.2264008091420533</v>
      </c>
    </row>
    <row r="73" spans="1:10" s="161" customFormat="1" ht="13.9">
      <c r="A73" s="331" t="s">
        <v>87</v>
      </c>
      <c r="B73" s="332">
        <v>575</v>
      </c>
      <c r="C73" s="332">
        <v>287.5</v>
      </c>
      <c r="D73" s="191">
        <v>0.04</v>
      </c>
      <c r="E73" s="333">
        <v>480768.321888412</v>
      </c>
      <c r="F73" s="334">
        <v>0.62509999999999999</v>
      </c>
      <c r="G73" s="334">
        <v>0.9113</v>
      </c>
      <c r="H73" s="334">
        <v>1.0203</v>
      </c>
      <c r="I73" s="334">
        <v>0.66149999999999998</v>
      </c>
      <c r="J73" s="335">
        <v>5.6528939505547084</v>
      </c>
    </row>
    <row r="74" spans="1:10" s="161" customFormat="1" ht="13.9">
      <c r="A74" s="331" t="s">
        <v>88</v>
      </c>
      <c r="B74" s="332">
        <v>2643</v>
      </c>
      <c r="C74" s="332">
        <v>440.5</v>
      </c>
      <c r="D74" s="191">
        <v>4.5999999999999999E-2</v>
      </c>
      <c r="E74" s="333">
        <v>737509.02666666661</v>
      </c>
      <c r="F74" s="334">
        <v>0.69769999999999999</v>
      </c>
      <c r="G74" s="334">
        <v>0.91</v>
      </c>
      <c r="H74" s="334">
        <v>1.0056</v>
      </c>
      <c r="I74" s="334">
        <v>0.67879999999999996</v>
      </c>
      <c r="J74" s="335">
        <v>9.0145745942976667</v>
      </c>
    </row>
    <row r="75" spans="1:10" ht="13.9">
      <c r="A75" s="331" t="s">
        <v>89</v>
      </c>
      <c r="B75" s="332">
        <v>1774</v>
      </c>
      <c r="C75" s="332">
        <v>591.33333333333337</v>
      </c>
      <c r="D75" s="191">
        <v>0.04</v>
      </c>
      <c r="E75" s="333">
        <v>723179.58799999999</v>
      </c>
      <c r="F75" s="334">
        <v>0.68869999999999998</v>
      </c>
      <c r="G75" s="334">
        <v>0.89849999999999997</v>
      </c>
      <c r="H75" s="334">
        <v>1.0148999999999999</v>
      </c>
      <c r="I75" s="334">
        <v>0.7198</v>
      </c>
      <c r="J75" s="335">
        <v>7.9389329622595612</v>
      </c>
    </row>
    <row r="76" spans="1:10" s="161" customFormat="1" ht="13.9">
      <c r="A76" s="331" t="s">
        <v>90</v>
      </c>
      <c r="B76" s="332">
        <v>603</v>
      </c>
      <c r="C76" s="332">
        <v>301.5</v>
      </c>
      <c r="D76" s="191">
        <v>5.1999999999999998E-2</v>
      </c>
      <c r="E76" s="333">
        <v>431591.55272727273</v>
      </c>
      <c r="F76" s="334">
        <v>0.68930000000000002</v>
      </c>
      <c r="G76" s="334">
        <v>0.93030000000000002</v>
      </c>
      <c r="H76" s="334">
        <v>1.0318000000000001</v>
      </c>
      <c r="I76" s="334">
        <v>0.73429999999999995</v>
      </c>
      <c r="J76" s="335">
        <v>7.860607945425766</v>
      </c>
    </row>
    <row r="77" spans="1:10" s="161" customFormat="1" ht="13.9">
      <c r="A77" s="331" t="s">
        <v>91</v>
      </c>
      <c r="B77" s="332">
        <v>1934</v>
      </c>
      <c r="C77" s="332">
        <v>322.33333333333331</v>
      </c>
      <c r="D77" s="191">
        <v>4.3999999999999997E-2</v>
      </c>
      <c r="E77" s="333">
        <v>443393.97625000001</v>
      </c>
      <c r="F77" s="334">
        <v>0.67749999999999999</v>
      </c>
      <c r="G77" s="334">
        <v>0.92859999999999998</v>
      </c>
      <c r="H77" s="334">
        <v>1.038</v>
      </c>
      <c r="I77" s="334">
        <v>0.67759999999999998</v>
      </c>
      <c r="J77" s="335">
        <v>5.1267493332419489</v>
      </c>
    </row>
    <row r="78" spans="1:10" s="161" customFormat="1" ht="13.9">
      <c r="A78" s="331" t="s">
        <v>92</v>
      </c>
      <c r="B78" s="332">
        <v>9406</v>
      </c>
      <c r="C78" s="332">
        <v>442.63529411764705</v>
      </c>
      <c r="D78" s="191">
        <v>4.4999999999999998E-2</v>
      </c>
      <c r="E78" s="333">
        <v>568527.91711907345</v>
      </c>
      <c r="F78" s="334">
        <v>0.66010000000000002</v>
      </c>
      <c r="G78" s="334">
        <v>0.89790000000000003</v>
      </c>
      <c r="H78" s="334">
        <v>1.0024999999999999</v>
      </c>
      <c r="I78" s="334">
        <v>0.69</v>
      </c>
      <c r="J78" s="335">
        <v>4.8969617874217946</v>
      </c>
    </row>
    <row r="79" spans="1:10" ht="13.9">
      <c r="A79" s="331" t="s">
        <v>93</v>
      </c>
      <c r="B79" s="332">
        <v>436</v>
      </c>
      <c r="C79" s="332">
        <v>436</v>
      </c>
      <c r="D79" s="191">
        <v>0.04</v>
      </c>
      <c r="E79" s="333">
        <v>922881.89</v>
      </c>
      <c r="F79" s="334">
        <v>0.75139999999999996</v>
      </c>
      <c r="G79" s="334">
        <v>0.92659999999999998</v>
      </c>
      <c r="H79" s="334">
        <v>1.0284</v>
      </c>
      <c r="I79" s="334">
        <v>0.76190000000000002</v>
      </c>
      <c r="J79" s="335">
        <v>9.4366810142129012</v>
      </c>
    </row>
    <row r="80" spans="1:10" ht="13.9">
      <c r="A80" s="331" t="s">
        <v>94</v>
      </c>
      <c r="B80" s="332">
        <v>5316</v>
      </c>
      <c r="C80" s="332">
        <v>531.6</v>
      </c>
      <c r="D80" s="191">
        <v>3.9E-2</v>
      </c>
      <c r="E80" s="333">
        <v>655298.94785714278</v>
      </c>
      <c r="F80" s="334">
        <v>0.66359999999999997</v>
      </c>
      <c r="G80" s="334">
        <v>0.84799999999999998</v>
      </c>
      <c r="H80" s="334">
        <v>1.0846</v>
      </c>
      <c r="I80" s="334">
        <v>0.65300000000000002</v>
      </c>
      <c r="J80" s="335">
        <v>9.2626957633667057</v>
      </c>
    </row>
    <row r="81" spans="1:10" s="161" customFormat="1" ht="13.9">
      <c r="A81" s="331" t="s">
        <v>95</v>
      </c>
      <c r="B81" s="332">
        <v>4089</v>
      </c>
      <c r="C81" s="332">
        <v>408.9</v>
      </c>
      <c r="D81" s="191">
        <v>5.3999999999999999E-2</v>
      </c>
      <c r="E81" s="333">
        <v>531263.90749999997</v>
      </c>
      <c r="F81" s="334">
        <v>0.67789999999999995</v>
      </c>
      <c r="G81" s="334">
        <v>0.90410000000000001</v>
      </c>
      <c r="H81" s="334">
        <v>1.0185</v>
      </c>
      <c r="I81" s="334">
        <v>0.66410000000000002</v>
      </c>
      <c r="J81" s="335">
        <v>5.9467879751850585</v>
      </c>
    </row>
    <row r="82" spans="1:10" ht="13.9">
      <c r="A82" s="331" t="s">
        <v>96</v>
      </c>
      <c r="B82" s="332">
        <v>10083</v>
      </c>
      <c r="C82" s="332">
        <v>403.32</v>
      </c>
      <c r="D82" s="191">
        <v>5.7000000000000002E-2</v>
      </c>
      <c r="E82" s="333">
        <v>384901.95166666672</v>
      </c>
      <c r="F82" s="334">
        <v>0.65110000000000001</v>
      </c>
      <c r="G82" s="334">
        <v>0.878</v>
      </c>
      <c r="H82" s="334">
        <v>0.9899</v>
      </c>
      <c r="I82" s="334">
        <v>0.65539999999999998</v>
      </c>
      <c r="J82" s="335">
        <v>3.9886560713839212</v>
      </c>
    </row>
    <row r="83" spans="1:10" s="161" customFormat="1" ht="13.9">
      <c r="A83" s="331" t="s">
        <v>97</v>
      </c>
      <c r="B83" s="332">
        <v>3672</v>
      </c>
      <c r="C83" s="332">
        <v>459</v>
      </c>
      <c r="D83" s="191">
        <v>4.5999999999999999E-2</v>
      </c>
      <c r="E83" s="336">
        <v>559413.19090909092</v>
      </c>
      <c r="F83" s="334">
        <v>0.69420000000000004</v>
      </c>
      <c r="G83" s="334">
        <v>0.88070000000000004</v>
      </c>
      <c r="H83" s="334">
        <v>1.0037</v>
      </c>
      <c r="I83" s="334">
        <v>0.63819999999999999</v>
      </c>
      <c r="J83" s="337">
        <v>6.5850973667557993</v>
      </c>
    </row>
    <row r="84" spans="1:10" s="161" customFormat="1" ht="13.9">
      <c r="A84" s="331" t="s">
        <v>98</v>
      </c>
      <c r="B84" s="332">
        <v>5888</v>
      </c>
      <c r="C84" s="332">
        <v>373.84126984126982</v>
      </c>
      <c r="D84" s="191">
        <v>0.04</v>
      </c>
      <c r="E84" s="333">
        <v>470786.59863636363</v>
      </c>
      <c r="F84" s="334">
        <v>0.70730000000000004</v>
      </c>
      <c r="G84" s="334">
        <v>0.8629</v>
      </c>
      <c r="H84" s="334">
        <v>1.0234000000000001</v>
      </c>
      <c r="I84" s="334">
        <v>0.71830000000000005</v>
      </c>
      <c r="J84" s="335">
        <v>5.3624780223154778</v>
      </c>
    </row>
    <row r="85" spans="1:10" ht="13.9">
      <c r="A85" s="331" t="s">
        <v>99</v>
      </c>
      <c r="B85" s="332">
        <v>3720</v>
      </c>
      <c r="C85" s="332">
        <v>465</v>
      </c>
      <c r="D85" s="191">
        <v>5.0999999999999997E-2</v>
      </c>
      <c r="E85" s="333">
        <v>588102.19777777779</v>
      </c>
      <c r="F85" s="334">
        <v>0.63380000000000003</v>
      </c>
      <c r="G85" s="334">
        <v>0.90480000000000005</v>
      </c>
      <c r="H85" s="334">
        <v>1.0661</v>
      </c>
      <c r="I85" s="334">
        <v>0.59470000000000001</v>
      </c>
      <c r="J85" s="335">
        <v>6.8500277398154186</v>
      </c>
    </row>
    <row r="86" spans="1:10" s="161" customFormat="1" ht="13.9">
      <c r="A86" s="331" t="s">
        <v>100</v>
      </c>
      <c r="B86" s="332">
        <v>3551</v>
      </c>
      <c r="C86" s="332">
        <v>322.81818181818181</v>
      </c>
      <c r="D86" s="191">
        <v>3.9E-2</v>
      </c>
      <c r="E86" s="333">
        <v>465538.91642857145</v>
      </c>
      <c r="F86" s="334">
        <v>0.68379999999999996</v>
      </c>
      <c r="G86" s="334">
        <v>0.89890000000000003</v>
      </c>
      <c r="H86" s="334">
        <v>1.0022</v>
      </c>
      <c r="I86" s="334">
        <v>0.6321</v>
      </c>
      <c r="J86" s="335">
        <v>5.8345616732019989</v>
      </c>
    </row>
    <row r="87" spans="1:10" s="161" customFormat="1" ht="13.9">
      <c r="A87" s="331" t="s">
        <v>101</v>
      </c>
      <c r="B87" s="332">
        <v>4469</v>
      </c>
      <c r="C87" s="332">
        <v>406.27272727272725</v>
      </c>
      <c r="D87" s="191">
        <v>6.6000000000000003E-2</v>
      </c>
      <c r="E87" s="333">
        <v>398441.93</v>
      </c>
      <c r="F87" s="334">
        <v>0.60150000000000003</v>
      </c>
      <c r="G87" s="334">
        <v>0.91300000000000003</v>
      </c>
      <c r="H87" s="334">
        <v>0.98980000000000001</v>
      </c>
      <c r="I87" s="334">
        <v>0.57620000000000005</v>
      </c>
      <c r="J87" s="335">
        <v>4.8182127199992655</v>
      </c>
    </row>
    <row r="88" spans="1:10" s="161" customFormat="1" ht="13.9">
      <c r="A88" s="331" t="s">
        <v>102</v>
      </c>
      <c r="B88" s="332">
        <v>2528</v>
      </c>
      <c r="C88" s="332">
        <v>381.58490566037733</v>
      </c>
      <c r="D88" s="191">
        <v>3.9E-2</v>
      </c>
      <c r="E88" s="333">
        <v>406703.76519480522</v>
      </c>
      <c r="F88" s="334">
        <v>0.71709999999999996</v>
      </c>
      <c r="G88" s="334">
        <v>0.85050000000000003</v>
      </c>
      <c r="H88" s="334">
        <v>1.0287999999999999</v>
      </c>
      <c r="I88" s="334">
        <v>0.71399999999999997</v>
      </c>
      <c r="J88" s="335">
        <v>5.1237442667866446</v>
      </c>
    </row>
    <row r="89" spans="1:10" s="161" customFormat="1" ht="13.9">
      <c r="A89" s="331" t="s">
        <v>103</v>
      </c>
      <c r="B89" s="332">
        <v>1405</v>
      </c>
      <c r="C89" s="332">
        <v>351.25</v>
      </c>
      <c r="D89" s="191">
        <v>3.6999999999999998E-2</v>
      </c>
      <c r="E89" s="333">
        <v>560570.12222222215</v>
      </c>
      <c r="F89" s="334">
        <v>0.68530000000000002</v>
      </c>
      <c r="G89" s="334">
        <v>0.88039999999999996</v>
      </c>
      <c r="H89" s="334">
        <v>1.0797000000000001</v>
      </c>
      <c r="I89" s="334">
        <v>0.60219999999999996</v>
      </c>
      <c r="J89" s="335">
        <v>6.3812557464000861</v>
      </c>
    </row>
    <row r="90" spans="1:10" s="161" customFormat="1" ht="13.9">
      <c r="A90" s="331" t="s">
        <v>104</v>
      </c>
      <c r="B90" s="332">
        <v>2161</v>
      </c>
      <c r="C90" s="332">
        <v>308.71428571428572</v>
      </c>
      <c r="D90" s="191">
        <v>3.7999999999999999E-2</v>
      </c>
      <c r="E90" s="333">
        <v>349516.10399999999</v>
      </c>
      <c r="F90" s="334">
        <v>0.66910000000000003</v>
      </c>
      <c r="G90" s="334">
        <v>0.85929999999999995</v>
      </c>
      <c r="H90" s="334">
        <v>1.1487000000000001</v>
      </c>
      <c r="I90" s="334">
        <v>0.62719999999999998</v>
      </c>
      <c r="J90" s="335">
        <v>5.1220339071210956</v>
      </c>
    </row>
    <row r="91" spans="1:10" s="161" customFormat="1" ht="12" customHeight="1">
      <c r="A91" s="331" t="s">
        <v>105</v>
      </c>
      <c r="B91" s="332">
        <v>479</v>
      </c>
      <c r="C91" s="332">
        <v>479</v>
      </c>
      <c r="D91" s="191">
        <v>4.1000000000000002E-2</v>
      </c>
      <c r="E91" s="333">
        <v>673754.53636363626</v>
      </c>
      <c r="F91" s="334">
        <v>0.66290000000000004</v>
      </c>
      <c r="G91" s="334">
        <v>0.80379999999999996</v>
      </c>
      <c r="H91" s="334">
        <v>1.0037</v>
      </c>
      <c r="I91" s="334">
        <v>0.64059999999999995</v>
      </c>
      <c r="J91" s="335">
        <v>2.2238191361892414</v>
      </c>
    </row>
    <row r="92" spans="1:10" ht="13.9">
      <c r="A92" s="331" t="s">
        <v>106</v>
      </c>
      <c r="B92" s="332">
        <v>856</v>
      </c>
      <c r="C92" s="332">
        <v>285.33333333333331</v>
      </c>
      <c r="D92" s="191">
        <v>0.04</v>
      </c>
      <c r="E92" s="333">
        <v>399868.15749999997</v>
      </c>
      <c r="F92" s="334">
        <v>0.68369999999999997</v>
      </c>
      <c r="G92" s="334">
        <v>0.90190000000000003</v>
      </c>
      <c r="H92" s="334">
        <v>1.0551999999999999</v>
      </c>
      <c r="I92" s="334">
        <v>0.69510000000000005</v>
      </c>
      <c r="J92" s="335">
        <v>3.4812671337647498</v>
      </c>
    </row>
    <row r="93" spans="1:10" ht="13.9">
      <c r="A93" s="331" t="s">
        <v>107</v>
      </c>
      <c r="B93" s="332">
        <v>241</v>
      </c>
      <c r="C93" s="332">
        <v>482</v>
      </c>
      <c r="D93" s="191">
        <v>5.8000000000000003E-2</v>
      </c>
      <c r="E93" s="333">
        <v>422980.44</v>
      </c>
      <c r="F93" s="334">
        <v>0.66339999999999999</v>
      </c>
      <c r="G93" s="334">
        <v>0.90039999999999998</v>
      </c>
      <c r="H93" s="334">
        <v>0.95379999999999998</v>
      </c>
      <c r="I93" s="334">
        <v>0.73429999999999995</v>
      </c>
      <c r="J93" s="335">
        <v>7.0019251064006767</v>
      </c>
    </row>
    <row r="94" spans="1:10" ht="13.9">
      <c r="A94" s="331" t="s">
        <v>108</v>
      </c>
      <c r="B94" s="332">
        <v>5374</v>
      </c>
      <c r="C94" s="332">
        <v>457.36170212765956</v>
      </c>
      <c r="D94" s="191">
        <v>3.5999999999999997E-2</v>
      </c>
      <c r="E94" s="333">
        <v>716700.7971428571</v>
      </c>
      <c r="F94" s="334">
        <v>0.62019999999999997</v>
      </c>
      <c r="G94" s="334">
        <v>0.87980000000000003</v>
      </c>
      <c r="H94" s="334">
        <v>0.98839999999999995</v>
      </c>
      <c r="I94" s="334">
        <v>0.63570000000000004</v>
      </c>
      <c r="J94" s="335">
        <v>6.3848761915317338</v>
      </c>
    </row>
    <row r="95" spans="1:10" ht="13.9">
      <c r="A95" s="331" t="s">
        <v>109</v>
      </c>
      <c r="B95" s="332">
        <v>3143</v>
      </c>
      <c r="C95" s="332">
        <v>299.33333333333331</v>
      </c>
      <c r="D95" s="191">
        <v>5.8999999999999997E-2</v>
      </c>
      <c r="E95" s="333">
        <v>404177.48333333334</v>
      </c>
      <c r="F95" s="334">
        <v>0.68989999999999996</v>
      </c>
      <c r="G95" s="334">
        <v>0.88770000000000004</v>
      </c>
      <c r="H95" s="334">
        <v>1.0117</v>
      </c>
      <c r="I95" s="334">
        <v>0.71360000000000001</v>
      </c>
      <c r="J95" s="335">
        <v>6.177692668341809</v>
      </c>
    </row>
    <row r="96" spans="1:10" ht="13.9">
      <c r="A96" s="331" t="s">
        <v>110</v>
      </c>
      <c r="B96" s="332">
        <v>21244</v>
      </c>
      <c r="C96" s="332">
        <v>472.0888888888889</v>
      </c>
      <c r="D96" s="191">
        <v>3.5000000000000003E-2</v>
      </c>
      <c r="E96" s="333">
        <v>741226.13090909086</v>
      </c>
      <c r="F96" s="334">
        <v>0.69369999999999998</v>
      </c>
      <c r="G96" s="334">
        <v>0.87180000000000002</v>
      </c>
      <c r="H96" s="334">
        <v>1.0384</v>
      </c>
      <c r="I96" s="334">
        <v>0.69189999999999996</v>
      </c>
      <c r="J96" s="335">
        <v>5.8870148750808768</v>
      </c>
    </row>
    <row r="97" spans="1:10" ht="13.9">
      <c r="A97" s="331" t="s">
        <v>111</v>
      </c>
      <c r="B97" s="332">
        <v>1176</v>
      </c>
      <c r="C97" s="332">
        <v>294</v>
      </c>
      <c r="D97" s="191">
        <v>0.06</v>
      </c>
      <c r="E97" s="333">
        <v>345919.06666666665</v>
      </c>
      <c r="F97" s="334">
        <v>0.69889999999999997</v>
      </c>
      <c r="G97" s="334">
        <v>0.91920000000000002</v>
      </c>
      <c r="H97" s="334">
        <v>1.0528999999999999</v>
      </c>
      <c r="I97" s="334">
        <v>0.74970000000000003</v>
      </c>
      <c r="J97" s="335">
        <v>4.5896684267825618</v>
      </c>
    </row>
    <row r="98" spans="1:10" ht="13.9">
      <c r="A98" s="331" t="s">
        <v>112</v>
      </c>
      <c r="B98" s="332">
        <v>1246</v>
      </c>
      <c r="C98" s="332">
        <v>356</v>
      </c>
      <c r="D98" s="191">
        <v>5.7000000000000002E-2</v>
      </c>
      <c r="E98" s="333">
        <v>242965.17166666666</v>
      </c>
      <c r="F98" s="334">
        <v>0.67149999999999999</v>
      </c>
      <c r="G98" s="334">
        <v>0.93100000000000005</v>
      </c>
      <c r="H98" s="334">
        <v>0.98860000000000003</v>
      </c>
      <c r="I98" s="334">
        <v>0.67010000000000003</v>
      </c>
      <c r="J98" s="335">
        <v>3.9978972359872187</v>
      </c>
    </row>
    <row r="99" spans="1:10" ht="13.9">
      <c r="A99" s="331" t="s">
        <v>113</v>
      </c>
      <c r="B99" s="332">
        <v>722</v>
      </c>
      <c r="C99" s="332">
        <v>722</v>
      </c>
      <c r="D99" s="191">
        <v>3.7999999999999999E-2</v>
      </c>
      <c r="E99" s="333">
        <v>605820.15333333332</v>
      </c>
      <c r="F99" s="334">
        <v>0.73150000000000004</v>
      </c>
      <c r="G99" s="334">
        <v>0.89610000000000001</v>
      </c>
      <c r="H99" s="334">
        <v>1.1738999999999999</v>
      </c>
      <c r="I99" s="334">
        <v>0.7117</v>
      </c>
      <c r="J99" s="335">
        <v>5.2056475351337239</v>
      </c>
    </row>
    <row r="100" spans="1:10" ht="13.9">
      <c r="A100" s="331" t="s">
        <v>114</v>
      </c>
      <c r="B100" s="332">
        <v>9023</v>
      </c>
      <c r="C100" s="332">
        <v>451.15</v>
      </c>
      <c r="D100" s="191">
        <v>4.3999999999999997E-2</v>
      </c>
      <c r="E100" s="333">
        <v>460108.07821428572</v>
      </c>
      <c r="F100" s="334">
        <v>0.66890000000000005</v>
      </c>
      <c r="G100" s="334">
        <v>0.82179999999999997</v>
      </c>
      <c r="H100" s="334">
        <v>0.98509999999999998</v>
      </c>
      <c r="I100" s="334">
        <v>0.62580000000000002</v>
      </c>
      <c r="J100" s="335">
        <v>7.0183116460696677</v>
      </c>
    </row>
    <row r="101" spans="1:10" ht="13.9">
      <c r="A101" s="331" t="s">
        <v>115</v>
      </c>
      <c r="B101" s="332">
        <v>3074</v>
      </c>
      <c r="C101" s="332">
        <v>512.33333333333337</v>
      </c>
      <c r="D101" s="191">
        <v>4.1000000000000002E-2</v>
      </c>
      <c r="E101" s="333">
        <v>423718.94874999998</v>
      </c>
      <c r="F101" s="334">
        <v>0.56850000000000001</v>
      </c>
      <c r="G101" s="334">
        <v>0.82950000000000002</v>
      </c>
      <c r="H101" s="334">
        <v>0.95550000000000002</v>
      </c>
      <c r="I101" s="334">
        <v>0.5353</v>
      </c>
      <c r="J101" s="335">
        <v>5.8554782885116836</v>
      </c>
    </row>
    <row r="102" spans="1:10" ht="13.9">
      <c r="A102" s="331" t="s">
        <v>116</v>
      </c>
      <c r="B102" s="332">
        <v>5166</v>
      </c>
      <c r="C102" s="332">
        <v>413.28</v>
      </c>
      <c r="D102" s="191">
        <v>6.2E-2</v>
      </c>
      <c r="E102" s="333">
        <v>487562.54166666669</v>
      </c>
      <c r="F102" s="334">
        <v>0.67500000000000004</v>
      </c>
      <c r="G102" s="334">
        <v>0.92610000000000003</v>
      </c>
      <c r="H102" s="334">
        <v>1.0112000000000001</v>
      </c>
      <c r="I102" s="334">
        <v>0.6542</v>
      </c>
      <c r="J102" s="335">
        <v>5.1979892962432412</v>
      </c>
    </row>
    <row r="103" spans="1:10" ht="13.9">
      <c r="A103" s="331" t="s">
        <v>117</v>
      </c>
      <c r="B103" s="332">
        <v>1289</v>
      </c>
      <c r="C103" s="332">
        <v>339.21052631578948</v>
      </c>
      <c r="D103" s="191">
        <v>3.5999999999999997E-2</v>
      </c>
      <c r="E103" s="333">
        <v>585023.16842105263</v>
      </c>
      <c r="F103" s="334">
        <v>0.62609999999999999</v>
      </c>
      <c r="G103" s="334">
        <v>0.90149999999999997</v>
      </c>
      <c r="H103" s="334">
        <v>1.018</v>
      </c>
      <c r="I103" s="334">
        <v>0.60809999999999997</v>
      </c>
      <c r="J103" s="335">
        <v>5.6098860608258168</v>
      </c>
    </row>
    <row r="104" spans="1:10" ht="13.9">
      <c r="A104" s="331" t="s">
        <v>118</v>
      </c>
      <c r="B104" s="332">
        <v>361</v>
      </c>
      <c r="C104" s="332">
        <v>481.33333333333331</v>
      </c>
      <c r="D104" s="191">
        <v>3.9E-2</v>
      </c>
      <c r="E104" s="333">
        <v>664051.73</v>
      </c>
      <c r="F104" s="334">
        <v>0.75319999999999998</v>
      </c>
      <c r="G104" s="334">
        <v>0.83930000000000005</v>
      </c>
      <c r="H104" s="334">
        <v>1.0464</v>
      </c>
      <c r="I104" s="334">
        <v>0.64419999999999999</v>
      </c>
      <c r="J104" s="337">
        <v>6.0695881807151526</v>
      </c>
    </row>
    <row r="105" spans="1:10" s="161" customFormat="1" ht="12.75" customHeight="1">
      <c r="A105" s="338" t="s">
        <v>119</v>
      </c>
      <c r="B105" s="339">
        <f>'Incentive Goal'!J113</f>
        <v>396775</v>
      </c>
      <c r="C105" s="339">
        <f>'Agent Activity Report'!$F$110</f>
        <v>421.84302155596316</v>
      </c>
      <c r="D105" s="340">
        <v>0.04</v>
      </c>
      <c r="E105" s="341">
        <f>'Agent Activity Report'!$M$110</f>
        <v>520699.21840431541</v>
      </c>
      <c r="F105" s="342">
        <f>'Incentive Goal'!P113</f>
        <v>0.68118834239257631</v>
      </c>
      <c r="G105" s="342">
        <f>'Incentive Goal'!L113</f>
        <v>0.85668199861382399</v>
      </c>
      <c r="H105" s="342">
        <f>'Incentive Goal'!H113</f>
        <v>1.0162050737800274</v>
      </c>
      <c r="I105" s="342">
        <f>'Incentive Goal'!T113</f>
        <v>0.6692854177087727</v>
      </c>
      <c r="J105" s="343">
        <v>4.5</v>
      </c>
    </row>
    <row r="106" spans="1:10" ht="13.9">
      <c r="A106" s="74"/>
      <c r="B106" s="75"/>
      <c r="C106" s="75"/>
      <c r="D106" s="76"/>
      <c r="E106" s="77"/>
      <c r="F106" s="78"/>
      <c r="G106" s="78"/>
      <c r="H106" s="78"/>
      <c r="I106" s="79"/>
    </row>
    <row r="107" spans="1:10" s="158" customFormat="1" ht="13.9">
      <c r="A107" s="80">
        <f>SUBTOTAL(103,A5:A104)</f>
        <v>100</v>
      </c>
      <c r="B107" s="81">
        <f>SUBTOTAL(109,B5:B104)</f>
        <v>396769</v>
      </c>
      <c r="C107" s="82">
        <f>SUBTOTAL(101,C5:C104)</f>
        <v>422.19801627521059</v>
      </c>
      <c r="D107" s="83">
        <f>SUBTOTAL(101,D5:D104)</f>
        <v>4.3969999999999981E-2</v>
      </c>
      <c r="E107" s="84"/>
      <c r="F107" s="85"/>
      <c r="G107" s="85"/>
      <c r="H107" s="85"/>
      <c r="I107" s="85"/>
    </row>
    <row r="108" spans="1:10" ht="13.9" hidden="1">
      <c r="A108" s="164" t="s">
        <v>120</v>
      </c>
      <c r="B108" s="165" t="s">
        <v>121</v>
      </c>
      <c r="C108" s="165" t="s">
        <v>122</v>
      </c>
      <c r="D108" s="166" t="s">
        <v>122</v>
      </c>
      <c r="E108" s="167"/>
      <c r="F108" s="78"/>
      <c r="G108" s="78"/>
      <c r="H108" s="78"/>
      <c r="I108" s="78"/>
      <c r="J108" s="160"/>
    </row>
    <row r="109" spans="1:10" ht="13.9" hidden="1">
      <c r="A109" s="164">
        <f>SUBTOTAL(103,A5:A103)</f>
        <v>99</v>
      </c>
      <c r="B109" s="168">
        <f>SUBTOTAL(109,B5:B103)</f>
        <v>396408</v>
      </c>
      <c r="C109" s="164">
        <f>SUBTOTAL(101,C5:C103)</f>
        <v>421.60068984028004</v>
      </c>
      <c r="D109" s="164">
        <f>SUBTOTAL(101,D5:D103)</f>
        <v>4.4020202020202008E-2</v>
      </c>
      <c r="E109" s="167"/>
      <c r="F109" s="78"/>
      <c r="G109" s="78"/>
      <c r="H109" s="78"/>
      <c r="I109" s="78"/>
      <c r="J109" s="160"/>
    </row>
    <row r="110" spans="1:10" ht="13.9">
      <c r="A110" s="164"/>
      <c r="B110" s="165"/>
      <c r="C110" s="165"/>
      <c r="D110" s="76"/>
      <c r="E110" s="167"/>
      <c r="F110" s="78"/>
      <c r="G110" s="78"/>
      <c r="H110" s="78"/>
      <c r="I110" s="78"/>
      <c r="J110" s="160"/>
    </row>
    <row r="111" spans="1:10" s="169" customFormat="1" ht="13.9">
      <c r="A111" s="86"/>
      <c r="B111" s="266"/>
      <c r="C111" s="175"/>
      <c r="D111" s="267"/>
      <c r="E111" s="267"/>
      <c r="F111" s="78"/>
      <c r="G111" s="78"/>
      <c r="H111" s="78"/>
      <c r="I111" s="78"/>
    </row>
    <row r="112" spans="1:10" ht="13.9">
      <c r="A112" s="87"/>
      <c r="B112" s="165"/>
      <c r="C112" s="165"/>
      <c r="D112" s="166"/>
      <c r="E112" s="167"/>
      <c r="F112" s="78"/>
      <c r="G112" s="78"/>
      <c r="H112" s="78"/>
      <c r="I112" s="78"/>
      <c r="J112" s="160"/>
    </row>
    <row r="113" spans="1:10" ht="13.9">
      <c r="A113" s="86"/>
      <c r="B113" s="165"/>
      <c r="C113" s="165"/>
      <c r="D113" s="76"/>
      <c r="E113" s="167"/>
      <c r="F113" s="78"/>
      <c r="G113" s="78"/>
      <c r="H113" s="78"/>
      <c r="I113" s="78"/>
      <c r="J113" s="160"/>
    </row>
    <row r="114" spans="1:10" ht="15" customHeight="1">
      <c r="A114" s="170"/>
      <c r="B114" s="75"/>
      <c r="C114" s="75"/>
      <c r="D114" s="76"/>
      <c r="E114" s="77"/>
      <c r="F114" s="78"/>
      <c r="G114" s="78"/>
      <c r="H114" s="78"/>
      <c r="I114" s="79"/>
      <c r="J114" s="160"/>
    </row>
    <row r="115" spans="1:10" ht="13.9">
      <c r="A115" s="171"/>
      <c r="B115" s="75"/>
      <c r="C115" s="75"/>
      <c r="D115" s="76"/>
      <c r="E115" s="167"/>
      <c r="F115" s="172"/>
      <c r="G115" s="78"/>
      <c r="H115" s="78"/>
      <c r="I115" s="79"/>
      <c r="J115" s="160"/>
    </row>
    <row r="116" spans="1:10" ht="13.9">
      <c r="A116" s="171"/>
      <c r="B116" s="75"/>
      <c r="C116" s="75"/>
      <c r="D116" s="76"/>
      <c r="E116" s="167"/>
      <c r="F116" s="172"/>
      <c r="G116" s="78"/>
      <c r="H116" s="78"/>
      <c r="I116" s="79"/>
      <c r="J116" s="160"/>
    </row>
    <row r="117" spans="1:10" ht="13.9">
      <c r="A117" s="173"/>
      <c r="B117" s="75"/>
      <c r="C117" s="75"/>
      <c r="D117" s="76"/>
      <c r="E117" s="167"/>
      <c r="F117" s="172"/>
      <c r="G117" s="78"/>
      <c r="H117" s="78"/>
      <c r="I117" s="79"/>
      <c r="J117" s="160"/>
    </row>
    <row r="118" spans="1:10" s="157" customFormat="1" ht="13.9">
      <c r="A118" s="174"/>
      <c r="B118" s="75"/>
      <c r="C118" s="75"/>
      <c r="D118" s="76"/>
      <c r="E118" s="167"/>
      <c r="F118" s="78"/>
      <c r="G118" s="78"/>
      <c r="H118" s="78"/>
      <c r="I118" s="78"/>
    </row>
    <row r="119" spans="1:10" s="157" customFormat="1" ht="13.9">
      <c r="A119" s="74"/>
      <c r="B119" s="75"/>
      <c r="C119" s="175"/>
      <c r="D119" s="175"/>
      <c r="E119" s="167"/>
      <c r="F119" s="78"/>
      <c r="G119" s="78"/>
      <c r="H119" s="78"/>
      <c r="I119" s="78"/>
    </row>
    <row r="120" spans="1:10" s="157" customFormat="1" ht="13.9">
      <c r="A120" s="74"/>
      <c r="B120" s="75"/>
      <c r="C120" s="75"/>
      <c r="D120" s="176"/>
      <c r="E120" s="167"/>
      <c r="F120" s="78"/>
      <c r="G120" s="78"/>
      <c r="H120" s="78"/>
      <c r="I120" s="78"/>
    </row>
    <row r="121" spans="1:10" s="157" customFormat="1" ht="13.9">
      <c r="A121" s="74"/>
      <c r="B121" s="75"/>
      <c r="C121" s="75"/>
      <c r="D121" s="76"/>
      <c r="E121" s="167"/>
      <c r="F121" s="78"/>
      <c r="G121" s="78"/>
      <c r="H121" s="78"/>
      <c r="I121" s="78"/>
    </row>
    <row r="122" spans="1:10" s="157" customFormat="1" ht="13.9">
      <c r="A122" s="74"/>
      <c r="B122" s="75"/>
      <c r="C122" s="75"/>
      <c r="D122" s="175"/>
      <c r="E122" s="167"/>
      <c r="F122" s="78"/>
      <c r="G122" s="78"/>
      <c r="H122" s="78"/>
      <c r="I122" s="78"/>
    </row>
    <row r="123" spans="1:10" s="157" customFormat="1" ht="13.9">
      <c r="A123" s="174"/>
      <c r="B123" s="75"/>
      <c r="C123" s="75"/>
      <c r="D123" s="76"/>
      <c r="E123" s="167"/>
      <c r="F123" s="78"/>
      <c r="G123" s="78"/>
      <c r="H123" s="78"/>
      <c r="I123" s="78"/>
    </row>
    <row r="124" spans="1:10" s="157" customFormat="1" ht="13.9">
      <c r="A124" s="74"/>
      <c r="B124" s="75"/>
      <c r="C124" s="75"/>
      <c r="D124" s="76"/>
      <c r="E124" s="167"/>
      <c r="F124" s="78"/>
      <c r="G124" s="78"/>
      <c r="H124" s="78"/>
      <c r="I124" s="78"/>
    </row>
    <row r="125" spans="1:10" s="157" customFormat="1" ht="13.9">
      <c r="A125" s="174"/>
      <c r="B125" s="75"/>
      <c r="C125" s="75"/>
      <c r="D125" s="76"/>
      <c r="E125" s="167"/>
      <c r="F125" s="78"/>
      <c r="G125" s="78"/>
      <c r="H125" s="78"/>
      <c r="I125" s="78"/>
    </row>
    <row r="126" spans="1:10" s="161" customFormat="1" ht="13.9">
      <c r="A126" s="170"/>
      <c r="B126" s="177"/>
      <c r="C126" s="177"/>
      <c r="D126" s="178"/>
      <c r="E126" s="179"/>
      <c r="F126" s="180"/>
      <c r="G126" s="180"/>
      <c r="H126" s="180"/>
      <c r="I126" s="180"/>
    </row>
    <row r="127" spans="1:10" ht="13.9">
      <c r="A127" s="171"/>
      <c r="B127" s="75"/>
      <c r="C127" s="75"/>
      <c r="D127" s="76"/>
      <c r="E127" s="167"/>
      <c r="F127" s="172"/>
      <c r="G127" s="78"/>
      <c r="H127" s="78"/>
      <c r="I127" s="79"/>
      <c r="J127" s="160"/>
    </row>
    <row r="128" spans="1:10" ht="13.9">
      <c r="A128" s="181"/>
      <c r="B128" s="75"/>
      <c r="C128" s="75"/>
      <c r="D128" s="76"/>
      <c r="E128" s="167"/>
      <c r="F128" s="172"/>
      <c r="G128" s="78"/>
      <c r="H128" s="78"/>
      <c r="I128" s="79"/>
      <c r="J128" s="160"/>
    </row>
    <row r="129" spans="1:9" s="163" customFormat="1" ht="13.9">
      <c r="A129" s="171"/>
      <c r="B129" s="75"/>
      <c r="C129" s="75"/>
      <c r="D129" s="76"/>
      <c r="E129" s="167"/>
      <c r="F129" s="172"/>
      <c r="G129" s="78"/>
      <c r="H129" s="78"/>
      <c r="I129" s="79"/>
    </row>
    <row r="130" spans="1:9" s="163" customFormat="1" ht="13.9">
      <c r="A130" s="171"/>
      <c r="B130" s="75"/>
      <c r="C130" s="75"/>
      <c r="D130" s="76"/>
      <c r="E130" s="167"/>
      <c r="F130" s="172"/>
      <c r="G130" s="78"/>
      <c r="H130" s="78"/>
      <c r="I130" s="79"/>
    </row>
    <row r="131" spans="1:9" s="163" customFormat="1" ht="13.9">
      <c r="A131" s="171"/>
      <c r="B131" s="75"/>
      <c r="C131" s="75"/>
      <c r="D131" s="76"/>
      <c r="E131" s="167"/>
      <c r="F131" s="172"/>
      <c r="G131" s="78"/>
      <c r="H131" s="78"/>
      <c r="I131" s="79"/>
    </row>
    <row r="132" spans="1:9" s="163" customFormat="1" ht="13.9">
      <c r="A132" s="171"/>
      <c r="B132" s="75"/>
      <c r="C132" s="75"/>
      <c r="D132" s="76"/>
      <c r="E132" s="167"/>
      <c r="F132" s="172"/>
      <c r="G132" s="78"/>
      <c r="H132" s="78"/>
      <c r="I132" s="79"/>
    </row>
    <row r="133" spans="1:9" s="163" customFormat="1" ht="13.9">
      <c r="A133" s="171"/>
      <c r="B133" s="75"/>
      <c r="C133" s="75"/>
      <c r="D133" s="76"/>
      <c r="E133" s="167"/>
      <c r="F133" s="172"/>
      <c r="G133" s="78"/>
      <c r="H133" s="78"/>
      <c r="I133" s="79"/>
    </row>
    <row r="134" spans="1:9" s="163" customFormat="1" ht="13.9">
      <c r="A134" s="171"/>
      <c r="B134" s="75"/>
      <c r="C134" s="75"/>
      <c r="D134" s="76"/>
      <c r="E134" s="167"/>
      <c r="F134" s="172"/>
      <c r="G134" s="78"/>
      <c r="H134" s="78"/>
      <c r="I134" s="79"/>
    </row>
    <row r="135" spans="1:9" s="163" customFormat="1" ht="13.9">
      <c r="A135" s="171"/>
      <c r="B135" s="75"/>
      <c r="C135" s="75"/>
      <c r="D135" s="76"/>
      <c r="E135" s="167"/>
      <c r="F135" s="172"/>
      <c r="G135" s="78"/>
      <c r="H135" s="78"/>
      <c r="I135" s="79"/>
    </row>
    <row r="136" spans="1:9" s="163" customFormat="1" ht="13.9">
      <c r="A136" s="171"/>
      <c r="B136" s="75"/>
      <c r="C136" s="75"/>
      <c r="D136" s="76"/>
      <c r="E136" s="167"/>
      <c r="F136" s="172"/>
      <c r="G136" s="78"/>
      <c r="H136" s="78"/>
      <c r="I136" s="79"/>
    </row>
    <row r="137" spans="1:9" s="163" customFormat="1" ht="13.9">
      <c r="A137" s="171"/>
      <c r="B137" s="75"/>
      <c r="C137" s="75"/>
      <c r="D137" s="76"/>
      <c r="E137" s="167"/>
      <c r="F137" s="172"/>
      <c r="G137" s="78"/>
      <c r="H137" s="78"/>
      <c r="I137" s="79"/>
    </row>
    <row r="138" spans="1:9" s="163" customFormat="1" ht="13.9">
      <c r="A138" s="171"/>
      <c r="B138" s="75"/>
      <c r="C138" s="75"/>
      <c r="D138" s="76"/>
      <c r="E138" s="167"/>
      <c r="F138" s="172"/>
      <c r="G138" s="78"/>
      <c r="H138" s="78"/>
      <c r="I138" s="79"/>
    </row>
    <row r="139" spans="1:9" s="163" customFormat="1" ht="13.9">
      <c r="A139" s="171"/>
      <c r="B139" s="75"/>
      <c r="C139" s="75"/>
      <c r="D139" s="76"/>
      <c r="E139" s="167"/>
      <c r="F139" s="172"/>
      <c r="G139" s="78"/>
      <c r="H139" s="78"/>
      <c r="I139" s="79"/>
    </row>
    <row r="140" spans="1:9" s="163" customFormat="1" ht="13.9">
      <c r="A140" s="171"/>
      <c r="B140" s="75"/>
      <c r="C140" s="75"/>
      <c r="D140" s="76"/>
      <c r="E140" s="167"/>
      <c r="F140" s="172"/>
      <c r="G140" s="78"/>
      <c r="H140" s="78"/>
      <c r="I140" s="79"/>
    </row>
    <row r="141" spans="1:9" s="163" customFormat="1" ht="13.9">
      <c r="A141" s="171"/>
      <c r="B141" s="75"/>
      <c r="C141" s="75"/>
      <c r="D141" s="76"/>
      <c r="E141" s="167"/>
      <c r="F141" s="172"/>
      <c r="G141" s="78"/>
      <c r="H141" s="78"/>
      <c r="I141" s="79"/>
    </row>
    <row r="142" spans="1:9" s="163" customFormat="1" ht="13.9">
      <c r="A142" s="171"/>
      <c r="B142" s="75"/>
      <c r="C142" s="75"/>
      <c r="D142" s="76"/>
      <c r="E142" s="167"/>
      <c r="F142" s="172"/>
      <c r="G142" s="78"/>
      <c r="H142" s="78"/>
      <c r="I142" s="79"/>
    </row>
    <row r="143" spans="1:9" s="163" customFormat="1">
      <c r="A143" s="182"/>
      <c r="B143" s="183"/>
      <c r="C143" s="183"/>
      <c r="D143" s="184"/>
      <c r="E143" s="185"/>
      <c r="F143" s="186"/>
      <c r="G143" s="187"/>
      <c r="H143" s="187"/>
      <c r="I143" s="188"/>
    </row>
    <row r="144" spans="1:9" s="163" customFormat="1">
      <c r="A144" s="182"/>
      <c r="B144" s="183"/>
      <c r="C144" s="183"/>
      <c r="D144" s="184"/>
      <c r="E144" s="185"/>
      <c r="F144" s="186"/>
      <c r="G144" s="187"/>
      <c r="H144" s="187"/>
      <c r="I144" s="188"/>
    </row>
    <row r="145" spans="1:10" s="187" customFormat="1">
      <c r="A145" s="182"/>
      <c r="B145" s="183"/>
      <c r="C145" s="183"/>
      <c r="D145" s="184"/>
      <c r="E145" s="185"/>
      <c r="F145" s="186"/>
      <c r="I145" s="188"/>
      <c r="J145" s="163"/>
    </row>
    <row r="146" spans="1:10" s="187" customFormat="1">
      <c r="A146" s="182"/>
      <c r="B146" s="183"/>
      <c r="C146" s="183"/>
      <c r="D146" s="184"/>
      <c r="E146" s="185"/>
      <c r="F146" s="186"/>
      <c r="I146" s="188"/>
      <c r="J146" s="163"/>
    </row>
    <row r="147" spans="1:10" s="187" customFormat="1">
      <c r="A147" s="182"/>
      <c r="B147" s="183"/>
      <c r="C147" s="183"/>
      <c r="D147" s="184"/>
      <c r="E147" s="185"/>
      <c r="F147" s="186"/>
      <c r="I147" s="188"/>
      <c r="J147" s="163"/>
    </row>
    <row r="148" spans="1:10" s="187" customFormat="1">
      <c r="A148" s="182"/>
      <c r="B148" s="183"/>
      <c r="C148" s="183"/>
      <c r="D148" s="184"/>
      <c r="E148" s="185"/>
      <c r="F148" s="186"/>
      <c r="I148" s="188"/>
      <c r="J148" s="163"/>
    </row>
    <row r="149" spans="1:10" s="187" customFormat="1">
      <c r="A149" s="182"/>
      <c r="B149" s="183"/>
      <c r="C149" s="183"/>
      <c r="D149" s="184"/>
      <c r="E149" s="185"/>
      <c r="F149" s="186"/>
      <c r="I149" s="188"/>
      <c r="J149" s="163"/>
    </row>
    <row r="150" spans="1:10" s="187" customFormat="1">
      <c r="A150" s="182"/>
      <c r="B150" s="183"/>
      <c r="C150" s="183"/>
      <c r="D150" s="184"/>
      <c r="E150" s="185"/>
      <c r="F150" s="186"/>
      <c r="I150" s="188"/>
      <c r="J150" s="163"/>
    </row>
    <row r="151" spans="1:10" s="187" customFormat="1">
      <c r="A151" s="182"/>
      <c r="B151" s="183"/>
      <c r="C151" s="183"/>
      <c r="D151" s="184"/>
      <c r="E151" s="185"/>
      <c r="F151" s="186"/>
      <c r="I151" s="188"/>
      <c r="J151" s="163"/>
    </row>
    <row r="152" spans="1:10" s="187" customFormat="1">
      <c r="A152" s="182"/>
      <c r="B152" s="183"/>
      <c r="C152" s="183"/>
      <c r="D152" s="184"/>
      <c r="E152" s="185"/>
      <c r="F152" s="186"/>
      <c r="I152" s="188"/>
      <c r="J152" s="163"/>
    </row>
    <row r="153" spans="1:10" s="187" customFormat="1">
      <c r="A153" s="182"/>
      <c r="B153" s="183"/>
      <c r="C153" s="183"/>
      <c r="D153" s="184"/>
      <c r="E153" s="185"/>
      <c r="F153" s="186"/>
      <c r="I153" s="188"/>
      <c r="J153" s="163"/>
    </row>
    <row r="154" spans="1:10" s="187" customFormat="1">
      <c r="A154" s="182"/>
      <c r="B154" s="183"/>
      <c r="C154" s="183"/>
      <c r="D154" s="184"/>
      <c r="E154" s="185"/>
      <c r="F154" s="186"/>
      <c r="I154" s="188"/>
      <c r="J154" s="163"/>
    </row>
    <row r="155" spans="1:10" s="187" customFormat="1">
      <c r="A155" s="182"/>
      <c r="B155" s="183"/>
      <c r="C155" s="183"/>
      <c r="D155" s="184"/>
      <c r="E155" s="185"/>
      <c r="F155" s="186"/>
      <c r="I155" s="188"/>
      <c r="J155" s="163"/>
    </row>
    <row r="156" spans="1:10" s="187" customFormat="1">
      <c r="A156" s="182"/>
      <c r="B156" s="183"/>
      <c r="C156" s="183"/>
      <c r="D156" s="184"/>
      <c r="E156" s="185"/>
      <c r="F156" s="186"/>
      <c r="I156" s="188"/>
      <c r="J156" s="163"/>
    </row>
    <row r="157" spans="1:10" s="187" customFormat="1">
      <c r="A157" s="182"/>
      <c r="B157" s="183"/>
      <c r="C157" s="183"/>
      <c r="D157" s="184"/>
      <c r="E157" s="185"/>
      <c r="F157" s="186"/>
      <c r="I157" s="188"/>
      <c r="J157" s="163"/>
    </row>
    <row r="158" spans="1:10" s="187" customFormat="1">
      <c r="A158" s="182"/>
      <c r="B158" s="183"/>
      <c r="C158" s="183"/>
      <c r="D158" s="184"/>
      <c r="E158" s="185"/>
      <c r="F158" s="186"/>
      <c r="I158" s="188"/>
      <c r="J158" s="163"/>
    </row>
    <row r="159" spans="1:10" s="187" customFormat="1">
      <c r="A159" s="182"/>
      <c r="B159" s="183"/>
      <c r="C159" s="183"/>
      <c r="D159" s="184"/>
      <c r="E159" s="185"/>
      <c r="F159" s="186"/>
      <c r="I159" s="188"/>
      <c r="J159" s="163"/>
    </row>
    <row r="160" spans="1:10" s="187" customFormat="1">
      <c r="A160" s="182"/>
      <c r="B160" s="183"/>
      <c r="C160" s="183"/>
      <c r="D160" s="184"/>
      <c r="E160" s="185"/>
      <c r="F160" s="186"/>
      <c r="I160" s="188"/>
      <c r="J160" s="163"/>
    </row>
    <row r="161" spans="1:10" s="187" customFormat="1">
      <c r="A161" s="182"/>
      <c r="B161" s="183"/>
      <c r="C161" s="183"/>
      <c r="D161" s="184"/>
      <c r="E161" s="185"/>
      <c r="F161" s="186"/>
      <c r="I161" s="188"/>
      <c r="J161" s="163"/>
    </row>
    <row r="162" spans="1:10" s="187" customFormat="1">
      <c r="A162" s="182"/>
      <c r="B162" s="183"/>
      <c r="C162" s="183"/>
      <c r="D162" s="184"/>
      <c r="E162" s="185"/>
      <c r="F162" s="186"/>
      <c r="I162" s="188"/>
      <c r="J162" s="163"/>
    </row>
    <row r="163" spans="1:10" s="187" customFormat="1">
      <c r="A163" s="182"/>
      <c r="B163" s="183"/>
      <c r="C163" s="183"/>
      <c r="D163" s="184"/>
      <c r="E163" s="185"/>
      <c r="F163" s="186"/>
      <c r="I163" s="188"/>
      <c r="J163" s="163"/>
    </row>
    <row r="164" spans="1:10" s="187" customFormat="1">
      <c r="A164" s="182"/>
      <c r="B164" s="183"/>
      <c r="C164" s="183"/>
      <c r="D164" s="184"/>
      <c r="E164" s="185"/>
      <c r="F164" s="186"/>
      <c r="I164" s="188"/>
      <c r="J164" s="163"/>
    </row>
    <row r="165" spans="1:10" s="187" customFormat="1">
      <c r="A165" s="182"/>
      <c r="B165" s="183"/>
      <c r="C165" s="183"/>
      <c r="D165" s="184"/>
      <c r="E165" s="185"/>
      <c r="F165" s="186"/>
      <c r="I165" s="188"/>
      <c r="J165" s="163"/>
    </row>
    <row r="166" spans="1:10" s="187" customFormat="1">
      <c r="A166" s="182"/>
      <c r="B166" s="183"/>
      <c r="C166" s="183"/>
      <c r="D166" s="184"/>
      <c r="E166" s="185"/>
      <c r="F166" s="186"/>
      <c r="I166" s="188"/>
      <c r="J166" s="163"/>
    </row>
    <row r="167" spans="1:10" s="187" customFormat="1">
      <c r="A167" s="182"/>
      <c r="B167" s="183"/>
      <c r="C167" s="183"/>
      <c r="D167" s="184"/>
      <c r="E167" s="185"/>
      <c r="F167" s="186"/>
      <c r="I167" s="188"/>
      <c r="J167" s="163"/>
    </row>
    <row r="168" spans="1:10" s="187" customFormat="1">
      <c r="A168" s="182"/>
      <c r="B168" s="183"/>
      <c r="C168" s="183"/>
      <c r="D168" s="184"/>
      <c r="E168" s="185"/>
      <c r="F168" s="186"/>
      <c r="I168" s="188"/>
      <c r="J168" s="163"/>
    </row>
    <row r="169" spans="1:10" s="187" customFormat="1">
      <c r="A169" s="182"/>
      <c r="B169" s="183"/>
      <c r="C169" s="183"/>
      <c r="D169" s="184"/>
      <c r="E169" s="185"/>
      <c r="F169" s="186"/>
      <c r="I169" s="188"/>
      <c r="J169" s="163"/>
    </row>
    <row r="170" spans="1:10" s="187" customFormat="1">
      <c r="A170" s="182"/>
      <c r="B170" s="183"/>
      <c r="C170" s="183"/>
      <c r="D170" s="184"/>
      <c r="E170" s="185"/>
      <c r="F170" s="186"/>
      <c r="I170" s="188"/>
      <c r="J170" s="163"/>
    </row>
    <row r="171" spans="1:10" s="187" customFormat="1">
      <c r="A171" s="182"/>
      <c r="B171" s="183"/>
      <c r="C171" s="183"/>
      <c r="D171" s="184"/>
      <c r="E171" s="185"/>
      <c r="F171" s="186"/>
      <c r="I171" s="188"/>
      <c r="J171" s="163"/>
    </row>
    <row r="172" spans="1:10" s="187" customFormat="1">
      <c r="A172" s="182"/>
      <c r="B172" s="183"/>
      <c r="C172" s="183"/>
      <c r="D172" s="184"/>
      <c r="E172" s="185"/>
      <c r="F172" s="186"/>
      <c r="I172" s="188"/>
      <c r="J172" s="163"/>
    </row>
    <row r="173" spans="1:10" s="187" customFormat="1">
      <c r="A173" s="182"/>
      <c r="B173" s="183"/>
      <c r="C173" s="183"/>
      <c r="D173" s="184"/>
      <c r="E173" s="185"/>
      <c r="F173" s="186"/>
      <c r="I173" s="188"/>
      <c r="J173" s="163"/>
    </row>
    <row r="174" spans="1:10" s="187" customFormat="1">
      <c r="A174" s="182"/>
      <c r="B174" s="183"/>
      <c r="C174" s="183"/>
      <c r="D174" s="184"/>
      <c r="E174" s="185"/>
      <c r="F174" s="186"/>
      <c r="I174" s="188"/>
      <c r="J174" s="163"/>
    </row>
    <row r="175" spans="1:10" s="187" customFormat="1">
      <c r="A175" s="182"/>
      <c r="B175" s="183"/>
      <c r="C175" s="183"/>
      <c r="D175" s="184"/>
      <c r="E175" s="185"/>
      <c r="F175" s="186"/>
      <c r="I175" s="188"/>
      <c r="J175" s="163"/>
    </row>
    <row r="176" spans="1:10" s="187" customFormat="1">
      <c r="A176" s="182"/>
      <c r="B176" s="183"/>
      <c r="C176" s="183"/>
      <c r="D176" s="184"/>
      <c r="E176" s="185"/>
      <c r="F176" s="186"/>
      <c r="I176" s="188"/>
      <c r="J176" s="163"/>
    </row>
    <row r="177" spans="1:10" s="187" customFormat="1">
      <c r="A177" s="182"/>
      <c r="B177" s="183"/>
      <c r="C177" s="183"/>
      <c r="D177" s="184"/>
      <c r="E177" s="185"/>
      <c r="F177" s="186"/>
      <c r="I177" s="188"/>
      <c r="J177" s="163"/>
    </row>
    <row r="178" spans="1:10" s="187" customFormat="1">
      <c r="A178" s="182"/>
      <c r="B178" s="183"/>
      <c r="C178" s="183"/>
      <c r="D178" s="184"/>
      <c r="E178" s="185"/>
      <c r="F178" s="186"/>
      <c r="I178" s="188"/>
      <c r="J178" s="163"/>
    </row>
    <row r="179" spans="1:10" s="187" customFormat="1">
      <c r="A179" s="182"/>
      <c r="B179" s="183"/>
      <c r="C179" s="183"/>
      <c r="D179" s="184"/>
      <c r="E179" s="185"/>
      <c r="F179" s="186"/>
      <c r="I179" s="188"/>
      <c r="J179" s="163"/>
    </row>
    <row r="180" spans="1:10" s="187" customFormat="1">
      <c r="A180" s="182"/>
      <c r="B180" s="183"/>
      <c r="C180" s="183"/>
      <c r="D180" s="184"/>
      <c r="E180" s="185"/>
      <c r="F180" s="186"/>
      <c r="I180" s="188"/>
      <c r="J180" s="163"/>
    </row>
    <row r="181" spans="1:10" s="187" customFormat="1">
      <c r="A181" s="182"/>
      <c r="B181" s="183"/>
      <c r="C181" s="183"/>
      <c r="D181" s="184"/>
      <c r="E181" s="185"/>
      <c r="F181" s="186"/>
      <c r="I181" s="188"/>
      <c r="J181" s="163"/>
    </row>
    <row r="182" spans="1:10" s="187" customFormat="1">
      <c r="A182" s="182"/>
      <c r="B182" s="183"/>
      <c r="C182" s="183"/>
      <c r="D182" s="184"/>
      <c r="E182" s="185"/>
      <c r="F182" s="186"/>
      <c r="I182" s="188"/>
      <c r="J182" s="163"/>
    </row>
    <row r="183" spans="1:10" s="187" customFormat="1">
      <c r="A183" s="182"/>
      <c r="B183" s="183"/>
      <c r="C183" s="183"/>
      <c r="D183" s="184"/>
      <c r="E183" s="185"/>
      <c r="F183" s="186"/>
      <c r="I183" s="188"/>
      <c r="J183" s="163"/>
    </row>
    <row r="184" spans="1:10" s="187" customFormat="1">
      <c r="A184" s="182"/>
      <c r="B184" s="183"/>
      <c r="C184" s="183"/>
      <c r="D184" s="184"/>
      <c r="E184" s="185"/>
      <c r="F184" s="186"/>
      <c r="I184" s="188"/>
      <c r="J184" s="163"/>
    </row>
    <row r="185" spans="1:10" s="187" customFormat="1">
      <c r="A185" s="182"/>
      <c r="B185" s="183"/>
      <c r="C185" s="183"/>
      <c r="D185" s="184"/>
      <c r="E185" s="185"/>
      <c r="F185" s="186"/>
      <c r="I185" s="188"/>
      <c r="J185" s="163"/>
    </row>
    <row r="186" spans="1:10" s="187" customFormat="1">
      <c r="A186" s="182"/>
      <c r="B186" s="183"/>
      <c r="C186" s="183"/>
      <c r="D186" s="184"/>
      <c r="E186" s="185"/>
      <c r="F186" s="186"/>
      <c r="I186" s="188"/>
      <c r="J186" s="163"/>
    </row>
    <row r="187" spans="1:10" s="187" customFormat="1">
      <c r="A187" s="182"/>
      <c r="B187" s="183"/>
      <c r="C187" s="183"/>
      <c r="D187" s="184"/>
      <c r="E187" s="185"/>
      <c r="F187" s="186"/>
      <c r="I187" s="188"/>
      <c r="J187" s="163"/>
    </row>
    <row r="188" spans="1:10" s="187" customFormat="1">
      <c r="A188" s="182"/>
      <c r="B188" s="183"/>
      <c r="C188" s="183"/>
      <c r="D188" s="184"/>
      <c r="E188" s="185"/>
      <c r="F188" s="186"/>
      <c r="I188" s="188"/>
      <c r="J188" s="163"/>
    </row>
    <row r="189" spans="1:10" s="187" customFormat="1">
      <c r="A189" s="182"/>
      <c r="B189" s="183"/>
      <c r="C189" s="183"/>
      <c r="D189" s="184"/>
      <c r="E189" s="185"/>
      <c r="F189" s="186"/>
      <c r="I189" s="188"/>
      <c r="J189" s="163"/>
    </row>
    <row r="190" spans="1:10" s="187" customFormat="1">
      <c r="A190" s="182"/>
      <c r="B190" s="183"/>
      <c r="C190" s="183"/>
      <c r="D190" s="184"/>
      <c r="E190" s="185"/>
      <c r="F190" s="186"/>
      <c r="I190" s="188"/>
      <c r="J190" s="163"/>
    </row>
    <row r="191" spans="1:10" s="187" customFormat="1">
      <c r="A191" s="182"/>
      <c r="B191" s="183"/>
      <c r="C191" s="183"/>
      <c r="D191" s="184"/>
      <c r="E191" s="185"/>
      <c r="F191" s="186"/>
      <c r="I191" s="188"/>
      <c r="J191" s="163"/>
    </row>
    <row r="192" spans="1:10" s="187" customFormat="1">
      <c r="A192" s="182"/>
      <c r="B192" s="183"/>
      <c r="C192" s="183"/>
      <c r="D192" s="184"/>
      <c r="E192" s="185"/>
      <c r="F192" s="186"/>
      <c r="I192" s="188"/>
      <c r="J192" s="163"/>
    </row>
    <row r="193" spans="1:10" s="187" customFormat="1">
      <c r="A193" s="182"/>
      <c r="B193" s="183"/>
      <c r="C193" s="183"/>
      <c r="D193" s="184"/>
      <c r="E193" s="185"/>
      <c r="F193" s="186"/>
      <c r="I193" s="188"/>
      <c r="J193" s="163"/>
    </row>
    <row r="194" spans="1:10" s="187" customFormat="1">
      <c r="A194" s="182"/>
      <c r="B194" s="183"/>
      <c r="C194" s="183"/>
      <c r="D194" s="184"/>
      <c r="E194" s="185"/>
      <c r="F194" s="186"/>
      <c r="I194" s="188"/>
      <c r="J194" s="163"/>
    </row>
    <row r="195" spans="1:10" s="187" customFormat="1">
      <c r="A195" s="182"/>
      <c r="B195" s="183"/>
      <c r="C195" s="183"/>
      <c r="D195" s="184"/>
      <c r="E195" s="185"/>
      <c r="F195" s="186"/>
      <c r="I195" s="188"/>
      <c r="J195" s="163"/>
    </row>
    <row r="196" spans="1:10" s="187" customFormat="1">
      <c r="A196" s="182"/>
      <c r="B196" s="183"/>
      <c r="C196" s="183"/>
      <c r="D196" s="184"/>
      <c r="E196" s="185"/>
      <c r="F196" s="186"/>
      <c r="I196" s="188"/>
      <c r="J196" s="163"/>
    </row>
    <row r="197" spans="1:10" s="187" customFormat="1">
      <c r="A197" s="182"/>
      <c r="B197" s="183"/>
      <c r="C197" s="183"/>
      <c r="D197" s="184"/>
      <c r="E197" s="185"/>
      <c r="F197" s="186"/>
      <c r="I197" s="188"/>
      <c r="J197" s="163"/>
    </row>
    <row r="198" spans="1:10" s="187" customFormat="1">
      <c r="A198" s="182"/>
      <c r="B198" s="183"/>
      <c r="C198" s="183"/>
      <c r="D198" s="184"/>
      <c r="E198" s="185"/>
      <c r="F198" s="186"/>
      <c r="I198" s="188"/>
      <c r="J198" s="163"/>
    </row>
    <row r="199" spans="1:10" s="187" customFormat="1">
      <c r="A199" s="182"/>
      <c r="B199" s="183"/>
      <c r="C199" s="183"/>
      <c r="D199" s="184"/>
      <c r="E199" s="185"/>
      <c r="F199" s="186"/>
      <c r="I199" s="188"/>
      <c r="J199" s="163"/>
    </row>
    <row r="200" spans="1:10" s="187" customFormat="1">
      <c r="A200" s="182"/>
      <c r="B200" s="183"/>
      <c r="C200" s="183"/>
      <c r="D200" s="184"/>
      <c r="E200" s="185"/>
      <c r="F200" s="186"/>
      <c r="I200" s="188"/>
      <c r="J200" s="163"/>
    </row>
    <row r="201" spans="1:10" s="187" customFormat="1">
      <c r="A201" s="182"/>
      <c r="B201" s="183"/>
      <c r="C201" s="183"/>
      <c r="D201" s="184"/>
      <c r="E201" s="185"/>
      <c r="F201" s="186"/>
      <c r="I201" s="188"/>
      <c r="J201" s="163"/>
    </row>
    <row r="202" spans="1:10" s="187" customFormat="1">
      <c r="A202" s="182"/>
      <c r="B202" s="183"/>
      <c r="C202" s="183"/>
      <c r="D202" s="184"/>
      <c r="E202" s="185"/>
      <c r="F202" s="186"/>
      <c r="I202" s="188"/>
      <c r="J202" s="163"/>
    </row>
    <row r="203" spans="1:10" s="187" customFormat="1">
      <c r="A203" s="182"/>
      <c r="B203" s="183"/>
      <c r="C203" s="183"/>
      <c r="D203" s="184"/>
      <c r="E203" s="185"/>
      <c r="F203" s="186"/>
      <c r="I203" s="188"/>
      <c r="J203" s="163"/>
    </row>
    <row r="204" spans="1:10" s="187" customFormat="1">
      <c r="A204" s="182"/>
      <c r="B204" s="183"/>
      <c r="C204" s="183"/>
      <c r="D204" s="184"/>
      <c r="E204" s="185"/>
      <c r="F204" s="186"/>
      <c r="I204" s="188"/>
      <c r="J204" s="163"/>
    </row>
    <row r="205" spans="1:10" s="187" customFormat="1">
      <c r="A205" s="182"/>
      <c r="B205" s="183"/>
      <c r="C205" s="183"/>
      <c r="D205" s="184"/>
      <c r="E205" s="185"/>
      <c r="F205" s="186"/>
      <c r="I205" s="188"/>
      <c r="J205" s="163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pane="bottomRight" activeCell="A3" sqref="A3:AS3"/>
      <selection pane="bottomLeft" activeCell="D7" sqref="D7"/>
      <selection pane="topRight" activeCell="D7" sqref="D7"/>
    </sheetView>
  </sheetViews>
  <sheetFormatPr defaultColWidth="9.140625" defaultRowHeight="13.15"/>
  <cols>
    <col min="1" max="1" width="15.7109375" style="88" bestFit="1" customWidth="1"/>
    <col min="2" max="2" width="25.85546875" style="88" customWidth="1"/>
    <col min="3" max="3" width="15.140625" style="105" bestFit="1" customWidth="1"/>
    <col min="4" max="4" width="14" style="106" bestFit="1" customWidth="1"/>
    <col min="5" max="5" width="12" style="107" bestFit="1" customWidth="1"/>
    <col min="6" max="6" width="12.28515625" style="108" bestFit="1" customWidth="1"/>
    <col min="7" max="7" width="11" style="107" bestFit="1" customWidth="1"/>
    <col min="8" max="8" width="12.85546875" style="109" bestFit="1" customWidth="1"/>
    <col min="9" max="9" width="10.7109375" style="107" bestFit="1" customWidth="1"/>
    <col min="10" max="10" width="13.5703125" style="108" customWidth="1"/>
    <col min="11" max="11" width="16.85546875" style="110" bestFit="1" customWidth="1"/>
    <col min="12" max="12" width="12.140625" style="111" bestFit="1" customWidth="1"/>
    <col min="13" max="13" width="14" style="112" bestFit="1" customWidth="1"/>
    <col min="14" max="14" width="12" style="107" bestFit="1" customWidth="1"/>
    <col min="15" max="15" width="18" style="113" bestFit="1" customWidth="1"/>
    <col min="16" max="16" width="9.85546875" style="109" bestFit="1" customWidth="1"/>
    <col min="17" max="17" width="9.28515625" style="108" bestFit="1" customWidth="1"/>
    <col min="18" max="18" width="10.5703125" style="107" bestFit="1" customWidth="1"/>
    <col min="19" max="19" width="10.5703125" style="113" customWidth="1"/>
    <col min="20" max="20" width="9.85546875" style="109" bestFit="1" customWidth="1"/>
    <col min="21" max="21" width="9.28515625" style="108" bestFit="1" customWidth="1"/>
    <col min="22" max="22" width="7.7109375" style="107" bestFit="1" customWidth="1"/>
    <col min="23" max="23" width="8.42578125" style="113" bestFit="1" customWidth="1"/>
    <col min="24" max="24" width="9.85546875" style="109" bestFit="1" customWidth="1"/>
    <col min="25" max="25" width="9.28515625" style="108" bestFit="1" customWidth="1"/>
    <col min="26" max="26" width="8.5703125" style="107" bestFit="1" customWidth="1"/>
    <col min="27" max="27" width="8.42578125" style="113" bestFit="1" customWidth="1"/>
    <col min="28" max="28" width="9.85546875" style="109" bestFit="1" customWidth="1"/>
    <col min="29" max="29" width="9.28515625" style="108" bestFit="1" customWidth="1"/>
    <col min="30" max="30" width="9.85546875" style="109" bestFit="1" customWidth="1"/>
    <col min="31" max="31" width="14.42578125" style="109" customWidth="1"/>
    <col min="32" max="32" width="10.42578125" style="107" customWidth="1"/>
    <col min="33" max="33" width="16" style="108" customWidth="1"/>
    <col min="34" max="34" width="9.85546875" style="109" bestFit="1" customWidth="1"/>
    <col min="35" max="35" width="19.5703125" style="108" customWidth="1"/>
    <col min="36" max="36" width="9.85546875" style="107" bestFit="1" customWidth="1"/>
    <col min="37" max="37" width="9.28515625" style="108" bestFit="1" customWidth="1"/>
    <col min="38" max="38" width="9.85546875" style="107" bestFit="1" customWidth="1"/>
    <col min="39" max="39" width="14" style="108" customWidth="1"/>
    <col min="40" max="40" width="9.140625" style="107"/>
    <col min="41" max="41" width="8.42578125" style="113" bestFit="1" customWidth="1"/>
    <col min="42" max="42" width="9.85546875" style="109" bestFit="1" customWidth="1"/>
    <col min="43" max="43" width="9.28515625" style="108" bestFit="1" customWidth="1"/>
    <col min="44" max="44" width="9.85546875" style="107" bestFit="1" customWidth="1"/>
    <col min="45" max="45" width="10.5703125" style="108" customWidth="1"/>
    <col min="46" max="16384" width="9.140625" style="88"/>
  </cols>
  <sheetData>
    <row r="1" spans="1:45" ht="24" customHeight="1">
      <c r="A1" s="303" t="s">
        <v>123</v>
      </c>
      <c r="B1" s="304"/>
      <c r="C1" s="292" t="s">
        <v>124</v>
      </c>
      <c r="D1" s="293"/>
      <c r="E1" s="280" t="s">
        <v>125</v>
      </c>
      <c r="F1" s="283"/>
      <c r="G1" s="280" t="s">
        <v>126</v>
      </c>
      <c r="H1" s="283"/>
      <c r="I1" s="280" t="s">
        <v>127</v>
      </c>
      <c r="J1" s="283"/>
      <c r="K1" s="306" t="s">
        <v>128</v>
      </c>
      <c r="L1" s="307"/>
      <c r="M1" s="308"/>
      <c r="N1" s="280" t="s">
        <v>129</v>
      </c>
      <c r="O1" s="281"/>
      <c r="P1" s="281"/>
      <c r="Q1" s="283"/>
      <c r="R1" s="280" t="s">
        <v>130</v>
      </c>
      <c r="S1" s="281"/>
      <c r="T1" s="281"/>
      <c r="U1" s="285"/>
      <c r="V1" s="280" t="s">
        <v>5</v>
      </c>
      <c r="W1" s="281"/>
      <c r="X1" s="281"/>
      <c r="Y1" s="285"/>
      <c r="Z1" s="280" t="s">
        <v>131</v>
      </c>
      <c r="AA1" s="281"/>
      <c r="AB1" s="281"/>
      <c r="AC1" s="285"/>
      <c r="AD1" s="280" t="s">
        <v>132</v>
      </c>
      <c r="AE1" s="285"/>
      <c r="AF1" s="280" t="s">
        <v>133</v>
      </c>
      <c r="AG1" s="283"/>
      <c r="AH1" s="281" t="s">
        <v>134</v>
      </c>
      <c r="AI1" s="284"/>
      <c r="AJ1" s="280" t="s">
        <v>135</v>
      </c>
      <c r="AK1" s="285"/>
      <c r="AL1" s="280" t="s">
        <v>136</v>
      </c>
      <c r="AM1" s="285"/>
      <c r="AN1" s="280" t="s">
        <v>137</v>
      </c>
      <c r="AO1" s="281"/>
      <c r="AP1" s="282"/>
      <c r="AQ1" s="283"/>
      <c r="AR1" s="280" t="s">
        <v>138</v>
      </c>
      <c r="AS1" s="283"/>
    </row>
    <row r="2" spans="1:45" ht="34.5" customHeight="1" thickBot="1">
      <c r="A2" s="305"/>
      <c r="B2" s="304"/>
      <c r="C2" s="286" t="s">
        <v>139</v>
      </c>
      <c r="D2" s="279"/>
      <c r="E2" s="287" t="s">
        <v>140</v>
      </c>
      <c r="F2" s="288"/>
      <c r="G2" s="287" t="s">
        <v>141</v>
      </c>
      <c r="H2" s="288"/>
      <c r="I2" s="287" t="s">
        <v>142</v>
      </c>
      <c r="J2" s="288"/>
      <c r="K2" s="289" t="s">
        <v>143</v>
      </c>
      <c r="L2" s="290"/>
      <c r="M2" s="291"/>
      <c r="N2" s="300" t="s">
        <v>144</v>
      </c>
      <c r="O2" s="301"/>
      <c r="P2" s="301"/>
      <c r="Q2" s="302"/>
      <c r="R2" s="300" t="s">
        <v>144</v>
      </c>
      <c r="S2" s="301"/>
      <c r="T2" s="301"/>
      <c r="U2" s="302"/>
      <c r="V2" s="300" t="s">
        <v>144</v>
      </c>
      <c r="W2" s="301"/>
      <c r="X2" s="301"/>
      <c r="Y2" s="302"/>
      <c r="Z2" s="278" t="s">
        <v>144</v>
      </c>
      <c r="AA2" s="294"/>
      <c r="AB2" s="294"/>
      <c r="AC2" s="279"/>
      <c r="AD2" s="278" t="s">
        <v>144</v>
      </c>
      <c r="AE2" s="297"/>
      <c r="AF2" s="278" t="s">
        <v>144</v>
      </c>
      <c r="AG2" s="279"/>
      <c r="AH2" s="278" t="s">
        <v>144</v>
      </c>
      <c r="AI2" s="279"/>
      <c r="AJ2" s="278" t="s">
        <v>144</v>
      </c>
      <c r="AK2" s="279"/>
      <c r="AL2" s="278" t="s">
        <v>144</v>
      </c>
      <c r="AM2" s="279"/>
      <c r="AN2" s="278" t="s">
        <v>144</v>
      </c>
      <c r="AO2" s="294"/>
      <c r="AP2" s="294"/>
      <c r="AQ2" s="279"/>
      <c r="AR2" s="295" t="s">
        <v>144</v>
      </c>
      <c r="AS2" s="296"/>
    </row>
    <row r="3" spans="1:45" ht="13.5" customHeight="1">
      <c r="A3" s="344" t="s">
        <v>145</v>
      </c>
      <c r="B3" s="345" t="s">
        <v>146</v>
      </c>
      <c r="C3" s="346" t="s">
        <v>147</v>
      </c>
      <c r="D3" s="346" t="s">
        <v>148</v>
      </c>
      <c r="E3" s="89" t="s">
        <v>125</v>
      </c>
      <c r="F3" s="89" t="s">
        <v>15</v>
      </c>
      <c r="G3" s="89" t="s">
        <v>149</v>
      </c>
      <c r="H3" s="89" t="s">
        <v>150</v>
      </c>
      <c r="I3" s="89" t="s">
        <v>151</v>
      </c>
      <c r="J3" s="89" t="s">
        <v>152</v>
      </c>
      <c r="K3" s="90" t="s">
        <v>153</v>
      </c>
      <c r="L3" s="90" t="s">
        <v>154</v>
      </c>
      <c r="M3" s="90" t="s">
        <v>155</v>
      </c>
      <c r="N3" s="89" t="s">
        <v>156</v>
      </c>
      <c r="O3" s="89" t="s">
        <v>157</v>
      </c>
      <c r="P3" s="89" t="s">
        <v>158</v>
      </c>
      <c r="Q3" s="89" t="s">
        <v>159</v>
      </c>
      <c r="R3" s="89" t="s">
        <v>156</v>
      </c>
      <c r="S3" s="89" t="s">
        <v>157</v>
      </c>
      <c r="T3" s="89" t="s">
        <v>158</v>
      </c>
      <c r="U3" s="89" t="s">
        <v>159</v>
      </c>
      <c r="V3" s="89" t="s">
        <v>156</v>
      </c>
      <c r="W3" s="89" t="s">
        <v>157</v>
      </c>
      <c r="X3" s="89" t="s">
        <v>158</v>
      </c>
      <c r="Y3" s="89" t="s">
        <v>159</v>
      </c>
      <c r="Z3" s="345" t="s">
        <v>156</v>
      </c>
      <c r="AA3" s="345" t="s">
        <v>157</v>
      </c>
      <c r="AB3" s="345" t="s">
        <v>158</v>
      </c>
      <c r="AC3" s="345" t="s">
        <v>159</v>
      </c>
      <c r="AD3" s="345" t="s">
        <v>158</v>
      </c>
      <c r="AE3" s="345" t="s">
        <v>159</v>
      </c>
      <c r="AF3" s="345" t="s">
        <v>158</v>
      </c>
      <c r="AG3" s="345" t="s">
        <v>159</v>
      </c>
      <c r="AH3" s="345" t="s">
        <v>158</v>
      </c>
      <c r="AI3" s="345" t="s">
        <v>159</v>
      </c>
      <c r="AJ3" s="345" t="s">
        <v>158</v>
      </c>
      <c r="AK3" s="345" t="s">
        <v>159</v>
      </c>
      <c r="AL3" s="345" t="s">
        <v>158</v>
      </c>
      <c r="AM3" s="345" t="s">
        <v>159</v>
      </c>
      <c r="AN3" s="345" t="s">
        <v>156</v>
      </c>
      <c r="AO3" s="345" t="s">
        <v>157</v>
      </c>
      <c r="AP3" s="345" t="s">
        <v>158</v>
      </c>
      <c r="AQ3" s="345" t="s">
        <v>159</v>
      </c>
      <c r="AR3" s="345" t="s">
        <v>158</v>
      </c>
      <c r="AS3" s="345" t="s">
        <v>159</v>
      </c>
    </row>
    <row r="4" spans="1:45" ht="13.5" customHeight="1">
      <c r="A4" s="347" t="s">
        <v>160</v>
      </c>
      <c r="B4" s="348" t="str">
        <f>'Incentive Goal'!B3</f>
        <v>ALAMANCE</v>
      </c>
      <c r="C4" s="349">
        <v>12</v>
      </c>
      <c r="D4" s="349">
        <v>18.5</v>
      </c>
      <c r="E4" s="350">
        <v>6848</v>
      </c>
      <c r="F4" s="351">
        <v>570.66666666666663</v>
      </c>
      <c r="G4" s="352">
        <v>602</v>
      </c>
      <c r="H4" s="351">
        <v>50.166666666666664</v>
      </c>
      <c r="I4" s="352">
        <v>404</v>
      </c>
      <c r="J4" s="351">
        <v>33.666666666666664</v>
      </c>
      <c r="K4" s="353">
        <v>11031533.189999999</v>
      </c>
      <c r="L4" s="353">
        <v>919294.4325</v>
      </c>
      <c r="M4" s="353">
        <v>596299.09135135135</v>
      </c>
      <c r="N4" s="354">
        <v>237278</v>
      </c>
      <c r="O4" s="349">
        <v>19773.166666666668</v>
      </c>
      <c r="P4" s="354">
        <v>915</v>
      </c>
      <c r="Q4" s="349">
        <v>76.25</v>
      </c>
      <c r="R4" s="354">
        <v>2701</v>
      </c>
      <c r="S4" s="349">
        <v>225.08333333333334</v>
      </c>
      <c r="T4" s="354">
        <v>133</v>
      </c>
      <c r="U4" s="349">
        <v>11.083333333333334</v>
      </c>
      <c r="V4" s="354">
        <v>349</v>
      </c>
      <c r="W4" s="349">
        <v>29.083333333333332</v>
      </c>
      <c r="X4" s="354">
        <v>596</v>
      </c>
      <c r="Y4" s="349">
        <v>49.666666666666664</v>
      </c>
      <c r="Z4" s="354">
        <v>880</v>
      </c>
      <c r="AA4" s="349">
        <v>73.333333333333329</v>
      </c>
      <c r="AB4" s="354">
        <v>388</v>
      </c>
      <c r="AC4" s="349">
        <v>32.333333333333336</v>
      </c>
      <c r="AD4" s="355">
        <v>23</v>
      </c>
      <c r="AE4" s="349">
        <v>1.9166666666666667</v>
      </c>
      <c r="AF4" s="354">
        <v>235</v>
      </c>
      <c r="AG4" s="349">
        <v>19.583333333333332</v>
      </c>
      <c r="AH4" s="354">
        <v>305</v>
      </c>
      <c r="AI4" s="349">
        <v>25.416666666666668</v>
      </c>
      <c r="AJ4" s="354">
        <v>34</v>
      </c>
      <c r="AK4" s="349">
        <v>2.8333333333333335</v>
      </c>
      <c r="AL4" s="354">
        <v>3213</v>
      </c>
      <c r="AM4" s="349">
        <v>267.75</v>
      </c>
      <c r="AN4" s="354">
        <v>2065</v>
      </c>
      <c r="AO4" s="349">
        <v>172.08333333333334</v>
      </c>
      <c r="AP4" s="354">
        <v>2573</v>
      </c>
      <c r="AQ4" s="349">
        <v>214.41666666666666</v>
      </c>
      <c r="AR4" s="354">
        <v>1076</v>
      </c>
      <c r="AS4" s="349">
        <v>89.666666666666671</v>
      </c>
    </row>
    <row r="5" spans="1:45" ht="13.5" customHeight="1">
      <c r="A5" s="347" t="s">
        <v>161</v>
      </c>
      <c r="B5" s="348" t="str">
        <f>'Incentive Goal'!B4</f>
        <v>ALEXANDER</v>
      </c>
      <c r="C5" s="349">
        <v>3</v>
      </c>
      <c r="D5" s="349">
        <v>4</v>
      </c>
      <c r="E5" s="350">
        <v>1384</v>
      </c>
      <c r="F5" s="351">
        <v>461.33333333333331</v>
      </c>
      <c r="G5" s="352">
        <v>135</v>
      </c>
      <c r="H5" s="351">
        <v>45</v>
      </c>
      <c r="I5" s="352">
        <v>163</v>
      </c>
      <c r="J5" s="351">
        <v>54.333333333333336</v>
      </c>
      <c r="K5" s="353">
        <v>2106912.09</v>
      </c>
      <c r="L5" s="353">
        <v>702304.02999999991</v>
      </c>
      <c r="M5" s="353">
        <v>526728.02249999996</v>
      </c>
      <c r="N5" s="354">
        <v>60497</v>
      </c>
      <c r="O5" s="349">
        <v>20165.666666666668</v>
      </c>
      <c r="P5" s="354">
        <v>85</v>
      </c>
      <c r="Q5" s="349">
        <v>28.333333333333332</v>
      </c>
      <c r="R5" s="354">
        <v>458</v>
      </c>
      <c r="S5" s="349">
        <v>152.66666666666666</v>
      </c>
      <c r="T5" s="354">
        <v>16</v>
      </c>
      <c r="U5" s="349">
        <v>5.333333333333333</v>
      </c>
      <c r="V5" s="354">
        <v>26</v>
      </c>
      <c r="W5" s="349">
        <v>8.6666666666666661</v>
      </c>
      <c r="X5" s="354">
        <v>134</v>
      </c>
      <c r="Y5" s="349">
        <v>44.666666666666664</v>
      </c>
      <c r="Z5" s="354">
        <v>163</v>
      </c>
      <c r="AA5" s="349">
        <v>54.333333333333336</v>
      </c>
      <c r="AB5" s="354">
        <v>150</v>
      </c>
      <c r="AC5" s="349">
        <v>50</v>
      </c>
      <c r="AD5" s="355">
        <v>148</v>
      </c>
      <c r="AE5" s="349">
        <v>49.333333333333336</v>
      </c>
      <c r="AF5" s="354">
        <v>31</v>
      </c>
      <c r="AG5" s="349">
        <v>10.333333333333334</v>
      </c>
      <c r="AH5" s="354">
        <v>81</v>
      </c>
      <c r="AI5" s="349">
        <v>27</v>
      </c>
      <c r="AJ5" s="354">
        <v>14</v>
      </c>
      <c r="AK5" s="349">
        <v>4.666666666666667</v>
      </c>
      <c r="AL5" s="354">
        <v>578</v>
      </c>
      <c r="AM5" s="349">
        <v>192.66666666666666</v>
      </c>
      <c r="AN5" s="354">
        <v>744</v>
      </c>
      <c r="AO5" s="349">
        <v>248</v>
      </c>
      <c r="AP5" s="354">
        <v>954</v>
      </c>
      <c r="AQ5" s="349">
        <v>318</v>
      </c>
      <c r="AR5" s="354">
        <v>166</v>
      </c>
      <c r="AS5" s="349">
        <v>55.333333333333336</v>
      </c>
    </row>
    <row r="6" spans="1:45" ht="13.5" customHeight="1">
      <c r="A6" s="347" t="s">
        <v>161</v>
      </c>
      <c r="B6" s="348" t="str">
        <f>'Incentive Goal'!B5</f>
        <v>ALLEGHANY</v>
      </c>
      <c r="C6" s="349">
        <v>0.75</v>
      </c>
      <c r="D6" s="349">
        <v>2</v>
      </c>
      <c r="E6" s="350">
        <v>352</v>
      </c>
      <c r="F6" s="351">
        <v>469.33333333333331</v>
      </c>
      <c r="G6" s="352">
        <v>11</v>
      </c>
      <c r="H6" s="351">
        <v>14.666666666666666</v>
      </c>
      <c r="I6" s="352">
        <v>48</v>
      </c>
      <c r="J6" s="351">
        <v>64</v>
      </c>
      <c r="K6" s="353">
        <v>511131.7</v>
      </c>
      <c r="L6" s="353">
        <v>681508.93333333335</v>
      </c>
      <c r="M6" s="353">
        <v>255565.85</v>
      </c>
      <c r="N6" s="354">
        <v>12951</v>
      </c>
      <c r="O6" s="349">
        <v>17268</v>
      </c>
      <c r="P6" s="354">
        <v>36</v>
      </c>
      <c r="Q6" s="349">
        <v>48</v>
      </c>
      <c r="R6" s="354">
        <v>887</v>
      </c>
      <c r="S6" s="349">
        <v>1182.6666666666667</v>
      </c>
      <c r="T6" s="354">
        <v>9</v>
      </c>
      <c r="U6" s="349">
        <v>12</v>
      </c>
      <c r="V6" s="354">
        <v>2</v>
      </c>
      <c r="W6" s="349">
        <v>2.6666666666666665</v>
      </c>
      <c r="X6" s="354">
        <v>12</v>
      </c>
      <c r="Y6" s="349">
        <v>16</v>
      </c>
      <c r="Z6" s="354">
        <v>21</v>
      </c>
      <c r="AA6" s="349">
        <v>28</v>
      </c>
      <c r="AB6" s="354">
        <v>49</v>
      </c>
      <c r="AC6" s="349">
        <v>65.333333333333329</v>
      </c>
      <c r="AD6" s="355">
        <v>4</v>
      </c>
      <c r="AE6" s="349">
        <v>5.333333333333333</v>
      </c>
      <c r="AF6" s="354">
        <v>11</v>
      </c>
      <c r="AG6" s="349">
        <v>14.666666666666666</v>
      </c>
      <c r="AH6" s="354">
        <v>59</v>
      </c>
      <c r="AI6" s="349">
        <v>78.666666666666671</v>
      </c>
      <c r="AJ6" s="354">
        <v>6</v>
      </c>
      <c r="AK6" s="349">
        <v>8</v>
      </c>
      <c r="AL6" s="354">
        <v>114</v>
      </c>
      <c r="AM6" s="349">
        <v>152</v>
      </c>
      <c r="AN6" s="354">
        <v>204</v>
      </c>
      <c r="AO6" s="349">
        <v>272</v>
      </c>
      <c r="AP6" s="354">
        <v>289</v>
      </c>
      <c r="AQ6" s="349">
        <v>385.33333333333331</v>
      </c>
      <c r="AR6" s="354">
        <v>137</v>
      </c>
      <c r="AS6" s="349">
        <v>182.66666666666666</v>
      </c>
    </row>
    <row r="7" spans="1:45" ht="13.5" customHeight="1">
      <c r="A7" s="347" t="s">
        <v>162</v>
      </c>
      <c r="B7" s="348" t="str">
        <f>'Incentive Goal'!B6</f>
        <v>ANSON</v>
      </c>
      <c r="C7" s="349">
        <v>4.75</v>
      </c>
      <c r="D7" s="349">
        <v>7</v>
      </c>
      <c r="E7" s="350">
        <v>2077</v>
      </c>
      <c r="F7" s="351">
        <v>437.26315789473682</v>
      </c>
      <c r="G7" s="352">
        <v>164</v>
      </c>
      <c r="H7" s="351">
        <v>34.526315789473685</v>
      </c>
      <c r="I7" s="352">
        <v>169</v>
      </c>
      <c r="J7" s="351">
        <v>35.578947368421055</v>
      </c>
      <c r="K7" s="353">
        <v>3255565.33</v>
      </c>
      <c r="L7" s="353">
        <v>685382.17473684216</v>
      </c>
      <c r="M7" s="353">
        <v>465080.76142857142</v>
      </c>
      <c r="N7" s="354">
        <v>94590</v>
      </c>
      <c r="O7" s="349">
        <v>19913.684210526317</v>
      </c>
      <c r="P7" s="354">
        <v>144</v>
      </c>
      <c r="Q7" s="349">
        <v>30.315789473684209</v>
      </c>
      <c r="R7" s="354">
        <v>1073</v>
      </c>
      <c r="S7" s="349">
        <v>225.89473684210526</v>
      </c>
      <c r="T7" s="354">
        <v>29</v>
      </c>
      <c r="U7" s="349">
        <v>6.1052631578947372</v>
      </c>
      <c r="V7" s="354">
        <v>61</v>
      </c>
      <c r="W7" s="349">
        <v>12.842105263157896</v>
      </c>
      <c r="X7" s="354">
        <v>176</v>
      </c>
      <c r="Y7" s="349">
        <v>37.05263157894737</v>
      </c>
      <c r="Z7" s="354">
        <v>178</v>
      </c>
      <c r="AA7" s="349">
        <v>37.473684210526315</v>
      </c>
      <c r="AB7" s="354">
        <v>136</v>
      </c>
      <c r="AC7" s="349">
        <v>28.631578947368421</v>
      </c>
      <c r="AD7" s="355">
        <v>21</v>
      </c>
      <c r="AE7" s="349">
        <v>4.4210526315789478</v>
      </c>
      <c r="AF7" s="354">
        <v>49</v>
      </c>
      <c r="AG7" s="349">
        <v>10.315789473684211</v>
      </c>
      <c r="AH7" s="354">
        <v>129</v>
      </c>
      <c r="AI7" s="349">
        <v>27.157894736842106</v>
      </c>
      <c r="AJ7" s="354">
        <v>56</v>
      </c>
      <c r="AK7" s="349">
        <v>11.789473684210526</v>
      </c>
      <c r="AL7" s="354">
        <v>1484</v>
      </c>
      <c r="AM7" s="349">
        <v>312.42105263157896</v>
      </c>
      <c r="AN7" s="354">
        <v>1742</v>
      </c>
      <c r="AO7" s="349">
        <v>366.73684210526318</v>
      </c>
      <c r="AP7" s="354">
        <v>1373</v>
      </c>
      <c r="AQ7" s="349">
        <v>289.05263157894734</v>
      </c>
      <c r="AR7" s="354">
        <v>262</v>
      </c>
      <c r="AS7" s="349">
        <v>55.157894736842103</v>
      </c>
    </row>
    <row r="8" spans="1:45" ht="13.5" customHeight="1">
      <c r="A8" s="347" t="s">
        <v>161</v>
      </c>
      <c r="B8" s="348" t="str">
        <f>'Incentive Goal'!B7</f>
        <v>ASHE</v>
      </c>
      <c r="C8" s="349">
        <v>4</v>
      </c>
      <c r="D8" s="349">
        <v>5</v>
      </c>
      <c r="E8" s="350">
        <v>1032</v>
      </c>
      <c r="F8" s="351">
        <v>258</v>
      </c>
      <c r="G8" s="352">
        <v>18</v>
      </c>
      <c r="H8" s="351">
        <v>4.5</v>
      </c>
      <c r="I8" s="352">
        <v>86</v>
      </c>
      <c r="J8" s="351">
        <v>21.5</v>
      </c>
      <c r="K8" s="353">
        <v>1312032.1000000001</v>
      </c>
      <c r="L8" s="353">
        <v>328008.02500000002</v>
      </c>
      <c r="M8" s="353">
        <v>262406.42000000004</v>
      </c>
      <c r="N8" s="354">
        <v>36518</v>
      </c>
      <c r="O8" s="349">
        <v>9129.5</v>
      </c>
      <c r="P8" s="354">
        <v>97</v>
      </c>
      <c r="Q8" s="349">
        <v>24.25</v>
      </c>
      <c r="R8" s="354">
        <v>708</v>
      </c>
      <c r="S8" s="349">
        <v>177</v>
      </c>
      <c r="T8" s="354">
        <v>4</v>
      </c>
      <c r="U8" s="349">
        <v>1</v>
      </c>
      <c r="V8" s="354">
        <v>19</v>
      </c>
      <c r="W8" s="349">
        <v>4.75</v>
      </c>
      <c r="X8" s="354">
        <v>16</v>
      </c>
      <c r="Y8" s="349">
        <v>4</v>
      </c>
      <c r="Z8" s="354">
        <v>153</v>
      </c>
      <c r="AA8" s="349">
        <v>38.25</v>
      </c>
      <c r="AB8" s="354">
        <v>85</v>
      </c>
      <c r="AC8" s="349">
        <v>21.25</v>
      </c>
      <c r="AD8" s="355">
        <v>5</v>
      </c>
      <c r="AE8" s="349">
        <v>1.25</v>
      </c>
      <c r="AF8" s="354">
        <v>35</v>
      </c>
      <c r="AG8" s="349">
        <v>8.75</v>
      </c>
      <c r="AH8" s="354">
        <v>67</v>
      </c>
      <c r="AI8" s="349">
        <v>16.75</v>
      </c>
      <c r="AJ8" s="354">
        <v>8</v>
      </c>
      <c r="AK8" s="349">
        <v>2</v>
      </c>
      <c r="AL8" s="354">
        <v>459</v>
      </c>
      <c r="AM8" s="349">
        <v>114.75</v>
      </c>
      <c r="AN8" s="354">
        <v>1393</v>
      </c>
      <c r="AO8" s="349">
        <v>348.25</v>
      </c>
      <c r="AP8" s="354">
        <v>399</v>
      </c>
      <c r="AQ8" s="349">
        <v>99.75</v>
      </c>
      <c r="AR8" s="354">
        <v>627</v>
      </c>
      <c r="AS8" s="349">
        <v>156.75</v>
      </c>
    </row>
    <row r="9" spans="1:45" ht="13.5" customHeight="1">
      <c r="A9" s="347" t="s">
        <v>163</v>
      </c>
      <c r="B9" s="348" t="str">
        <f>'Incentive Goal'!B8</f>
        <v>AVERY</v>
      </c>
      <c r="C9" s="349">
        <v>1</v>
      </c>
      <c r="D9" s="349">
        <v>1</v>
      </c>
      <c r="E9" s="350">
        <v>307</v>
      </c>
      <c r="F9" s="351">
        <v>307</v>
      </c>
      <c r="G9" s="352">
        <v>2</v>
      </c>
      <c r="H9" s="351">
        <v>2</v>
      </c>
      <c r="I9" s="352">
        <v>28</v>
      </c>
      <c r="J9" s="351">
        <v>28</v>
      </c>
      <c r="K9" s="353">
        <v>529600.87</v>
      </c>
      <c r="L9" s="353">
        <v>529600.87</v>
      </c>
      <c r="M9" s="353">
        <v>529600.87</v>
      </c>
      <c r="N9" s="354">
        <v>12778</v>
      </c>
      <c r="O9" s="349">
        <v>12778</v>
      </c>
      <c r="P9" s="354">
        <v>32</v>
      </c>
      <c r="Q9" s="349">
        <v>32</v>
      </c>
      <c r="R9" s="354">
        <v>72</v>
      </c>
      <c r="S9" s="349">
        <v>72</v>
      </c>
      <c r="T9" s="354">
        <v>4</v>
      </c>
      <c r="U9" s="349">
        <v>4</v>
      </c>
      <c r="V9" s="354">
        <v>5</v>
      </c>
      <c r="W9" s="349">
        <v>5</v>
      </c>
      <c r="X9" s="354">
        <v>2</v>
      </c>
      <c r="Y9" s="349">
        <v>2</v>
      </c>
      <c r="Z9" s="354">
        <v>39</v>
      </c>
      <c r="AA9" s="349">
        <v>39</v>
      </c>
      <c r="AB9" s="354">
        <v>29</v>
      </c>
      <c r="AC9" s="349">
        <v>29</v>
      </c>
      <c r="AD9" s="355">
        <v>0</v>
      </c>
      <c r="AE9" s="349">
        <v>0</v>
      </c>
      <c r="AF9" s="354">
        <v>16</v>
      </c>
      <c r="AG9" s="349">
        <v>16</v>
      </c>
      <c r="AH9" s="354">
        <v>28</v>
      </c>
      <c r="AI9" s="349">
        <v>28</v>
      </c>
      <c r="AJ9" s="354">
        <v>0</v>
      </c>
      <c r="AK9" s="349">
        <v>0</v>
      </c>
      <c r="AL9" s="354">
        <v>100</v>
      </c>
      <c r="AM9" s="349">
        <v>100</v>
      </c>
      <c r="AN9" s="354">
        <v>316</v>
      </c>
      <c r="AO9" s="349">
        <v>316</v>
      </c>
      <c r="AP9" s="354">
        <v>91</v>
      </c>
      <c r="AQ9" s="349">
        <v>91</v>
      </c>
      <c r="AR9" s="354">
        <v>52</v>
      </c>
      <c r="AS9" s="349">
        <v>52</v>
      </c>
    </row>
    <row r="10" spans="1:45" ht="13.5" customHeight="1">
      <c r="A10" s="347" t="s">
        <v>164</v>
      </c>
      <c r="B10" s="348" t="str">
        <f>'Incentive Goal'!B9</f>
        <v>BEAUFORT</v>
      </c>
      <c r="C10" s="349">
        <v>7.5</v>
      </c>
      <c r="D10" s="349">
        <v>10</v>
      </c>
      <c r="E10" s="350">
        <v>2726</v>
      </c>
      <c r="F10" s="351">
        <v>363.46666666666664</v>
      </c>
      <c r="G10" s="352">
        <v>160</v>
      </c>
      <c r="H10" s="351">
        <v>21.333333333333332</v>
      </c>
      <c r="I10" s="352">
        <v>177</v>
      </c>
      <c r="J10" s="351">
        <v>23.6</v>
      </c>
      <c r="K10" s="353">
        <v>4327376.6500000004</v>
      </c>
      <c r="L10" s="353">
        <v>576983.55333333334</v>
      </c>
      <c r="M10" s="353">
        <v>432737.66500000004</v>
      </c>
      <c r="N10" s="354">
        <v>112816</v>
      </c>
      <c r="O10" s="349">
        <v>15042.133333333333</v>
      </c>
      <c r="P10" s="354">
        <v>233</v>
      </c>
      <c r="Q10" s="349">
        <v>31.066666666666666</v>
      </c>
      <c r="R10" s="354">
        <v>1424</v>
      </c>
      <c r="S10" s="349">
        <v>189.86666666666667</v>
      </c>
      <c r="T10" s="354">
        <v>40</v>
      </c>
      <c r="U10" s="349">
        <v>5.333333333333333</v>
      </c>
      <c r="V10" s="354">
        <v>69</v>
      </c>
      <c r="W10" s="349">
        <v>9.1999999999999993</v>
      </c>
      <c r="X10" s="354">
        <v>162</v>
      </c>
      <c r="Y10" s="349">
        <v>21.6</v>
      </c>
      <c r="Z10" s="354">
        <v>374</v>
      </c>
      <c r="AA10" s="349">
        <v>49.866666666666667</v>
      </c>
      <c r="AB10" s="354">
        <v>194</v>
      </c>
      <c r="AC10" s="349">
        <v>25.866666666666667</v>
      </c>
      <c r="AD10" s="355">
        <v>21</v>
      </c>
      <c r="AE10" s="349">
        <v>2.8</v>
      </c>
      <c r="AF10" s="354">
        <v>176</v>
      </c>
      <c r="AG10" s="349">
        <v>23.466666666666665</v>
      </c>
      <c r="AH10" s="354">
        <v>123</v>
      </c>
      <c r="AI10" s="349">
        <v>16.399999999999999</v>
      </c>
      <c r="AJ10" s="354">
        <v>97</v>
      </c>
      <c r="AK10" s="349">
        <v>12.933333333333334</v>
      </c>
      <c r="AL10" s="354">
        <v>1368</v>
      </c>
      <c r="AM10" s="349">
        <v>182.4</v>
      </c>
      <c r="AN10" s="354">
        <v>1629</v>
      </c>
      <c r="AO10" s="349">
        <v>217.2</v>
      </c>
      <c r="AP10" s="354">
        <v>999</v>
      </c>
      <c r="AQ10" s="349">
        <v>133.19999999999999</v>
      </c>
      <c r="AR10" s="354">
        <v>368</v>
      </c>
      <c r="AS10" s="349">
        <v>49.06666666666667</v>
      </c>
    </row>
    <row r="11" spans="1:45" ht="13.5" customHeight="1">
      <c r="A11" s="347" t="s">
        <v>164</v>
      </c>
      <c r="B11" s="348" t="str">
        <f>'Incentive Goal'!B10</f>
        <v>BERTIE</v>
      </c>
      <c r="C11" s="349">
        <v>3.5</v>
      </c>
      <c r="D11" s="349">
        <v>4</v>
      </c>
      <c r="E11" s="350">
        <v>1619</v>
      </c>
      <c r="F11" s="351">
        <v>462.57142857142856</v>
      </c>
      <c r="G11" s="352">
        <v>83</v>
      </c>
      <c r="H11" s="351">
        <v>23.714285714285715</v>
      </c>
      <c r="I11" s="352">
        <v>72</v>
      </c>
      <c r="J11" s="351">
        <v>20.571428571428573</v>
      </c>
      <c r="K11" s="353">
        <v>2431492.87</v>
      </c>
      <c r="L11" s="353">
        <v>694712.24857142859</v>
      </c>
      <c r="M11" s="353">
        <v>607873.21750000003</v>
      </c>
      <c r="N11" s="354">
        <v>47786</v>
      </c>
      <c r="O11" s="349">
        <v>13653.142857142857</v>
      </c>
      <c r="P11" s="354">
        <v>157</v>
      </c>
      <c r="Q11" s="349">
        <v>44.857142857142854</v>
      </c>
      <c r="R11" s="354">
        <v>599</v>
      </c>
      <c r="S11" s="349">
        <v>171.14285714285714</v>
      </c>
      <c r="T11" s="354">
        <v>22</v>
      </c>
      <c r="U11" s="349">
        <v>6.2857142857142856</v>
      </c>
      <c r="V11" s="354">
        <v>19</v>
      </c>
      <c r="W11" s="349">
        <v>5.4285714285714288</v>
      </c>
      <c r="X11" s="354">
        <v>35</v>
      </c>
      <c r="Y11" s="349">
        <v>10</v>
      </c>
      <c r="Z11" s="354">
        <v>13</v>
      </c>
      <c r="AA11" s="349">
        <v>3.7142857142857144</v>
      </c>
      <c r="AB11" s="354">
        <v>18</v>
      </c>
      <c r="AC11" s="349">
        <v>5.1428571428571432</v>
      </c>
      <c r="AD11" s="355">
        <v>4</v>
      </c>
      <c r="AE11" s="349">
        <v>1.1428571428571428</v>
      </c>
      <c r="AF11" s="354">
        <v>26</v>
      </c>
      <c r="AG11" s="349">
        <v>7.4285714285714288</v>
      </c>
      <c r="AH11" s="354">
        <v>133</v>
      </c>
      <c r="AI11" s="349">
        <v>38</v>
      </c>
      <c r="AJ11" s="354">
        <v>24</v>
      </c>
      <c r="AK11" s="349">
        <v>6.8571428571428568</v>
      </c>
      <c r="AL11" s="354">
        <v>927</v>
      </c>
      <c r="AM11" s="349">
        <v>264.85714285714283</v>
      </c>
      <c r="AN11" s="354">
        <v>940</v>
      </c>
      <c r="AO11" s="349">
        <v>268.57142857142856</v>
      </c>
      <c r="AP11" s="354">
        <v>924</v>
      </c>
      <c r="AQ11" s="349">
        <v>264</v>
      </c>
      <c r="AR11" s="354">
        <v>262</v>
      </c>
      <c r="AS11" s="349">
        <v>74.857142857142861</v>
      </c>
    </row>
    <row r="12" spans="1:45" ht="13.5" customHeight="1">
      <c r="A12" s="347" t="s">
        <v>165</v>
      </c>
      <c r="B12" s="348" t="str">
        <f>'Incentive Goal'!B11</f>
        <v>BLADEN</v>
      </c>
      <c r="C12" s="349">
        <v>6</v>
      </c>
      <c r="D12" s="349">
        <v>8</v>
      </c>
      <c r="E12" s="350">
        <v>2092</v>
      </c>
      <c r="F12" s="351">
        <v>348.66666666666669</v>
      </c>
      <c r="G12" s="352">
        <v>182</v>
      </c>
      <c r="H12" s="351">
        <v>30.333333333333332</v>
      </c>
      <c r="I12" s="352">
        <v>138</v>
      </c>
      <c r="J12" s="351">
        <v>23</v>
      </c>
      <c r="K12" s="353">
        <v>3649124.64</v>
      </c>
      <c r="L12" s="353">
        <v>608187.44000000006</v>
      </c>
      <c r="M12" s="353">
        <v>456140.58</v>
      </c>
      <c r="N12" s="354">
        <v>104366</v>
      </c>
      <c r="O12" s="349">
        <v>17394.333333333332</v>
      </c>
      <c r="P12" s="354">
        <v>289</v>
      </c>
      <c r="Q12" s="349">
        <v>48.166666666666664</v>
      </c>
      <c r="R12" s="354">
        <v>3832</v>
      </c>
      <c r="S12" s="349">
        <v>638.66666666666663</v>
      </c>
      <c r="T12" s="354">
        <v>233</v>
      </c>
      <c r="U12" s="349">
        <v>38.833333333333336</v>
      </c>
      <c r="V12" s="354">
        <v>118</v>
      </c>
      <c r="W12" s="349">
        <v>19.666666666666668</v>
      </c>
      <c r="X12" s="354">
        <v>163</v>
      </c>
      <c r="Y12" s="349">
        <v>27.166666666666668</v>
      </c>
      <c r="Z12" s="354">
        <v>240</v>
      </c>
      <c r="AA12" s="349">
        <v>40</v>
      </c>
      <c r="AB12" s="354">
        <v>137</v>
      </c>
      <c r="AC12" s="349">
        <v>22.833333333333332</v>
      </c>
      <c r="AD12" s="355">
        <v>232</v>
      </c>
      <c r="AE12" s="349">
        <v>38.666666666666664</v>
      </c>
      <c r="AF12" s="354">
        <v>106</v>
      </c>
      <c r="AG12" s="349">
        <v>17.666666666666668</v>
      </c>
      <c r="AH12" s="354">
        <v>181</v>
      </c>
      <c r="AI12" s="349">
        <v>30.166666666666668</v>
      </c>
      <c r="AJ12" s="354">
        <v>43</v>
      </c>
      <c r="AK12" s="349">
        <v>7.166666666666667</v>
      </c>
      <c r="AL12" s="354">
        <v>1616</v>
      </c>
      <c r="AM12" s="349">
        <v>269.33333333333331</v>
      </c>
      <c r="AN12" s="354">
        <v>1904</v>
      </c>
      <c r="AO12" s="349">
        <v>317.33333333333331</v>
      </c>
      <c r="AP12" s="354">
        <v>5536</v>
      </c>
      <c r="AQ12" s="349">
        <v>922.66666666666663</v>
      </c>
      <c r="AR12" s="354">
        <v>530</v>
      </c>
      <c r="AS12" s="349">
        <v>88.333333333333329</v>
      </c>
    </row>
    <row r="13" spans="1:45" ht="13.5" customHeight="1">
      <c r="A13" s="347" t="s">
        <v>166</v>
      </c>
      <c r="B13" s="348" t="str">
        <f>'Incentive Goal'!B12</f>
        <v>BRUNSWICK</v>
      </c>
      <c r="C13" s="349">
        <v>10.75</v>
      </c>
      <c r="D13" s="349">
        <v>13</v>
      </c>
      <c r="E13" s="350">
        <v>3462</v>
      </c>
      <c r="F13" s="351">
        <v>322.04651162790697</v>
      </c>
      <c r="G13" s="352">
        <v>434</v>
      </c>
      <c r="H13" s="351">
        <v>40.372093023255815</v>
      </c>
      <c r="I13" s="352">
        <v>405</v>
      </c>
      <c r="J13" s="351">
        <v>37.674418604651166</v>
      </c>
      <c r="K13" s="353">
        <v>6354137.9900000002</v>
      </c>
      <c r="L13" s="353">
        <v>591082.60372093029</v>
      </c>
      <c r="M13" s="353">
        <v>488779.84538461542</v>
      </c>
      <c r="N13" s="354">
        <v>139589</v>
      </c>
      <c r="O13" s="349">
        <v>12985.023255813954</v>
      </c>
      <c r="P13" s="354">
        <v>588</v>
      </c>
      <c r="Q13" s="349">
        <v>54.697674418604649</v>
      </c>
      <c r="R13" s="354">
        <v>4788</v>
      </c>
      <c r="S13" s="349">
        <v>445.39534883720933</v>
      </c>
      <c r="T13" s="354">
        <v>403</v>
      </c>
      <c r="U13" s="349">
        <v>37.488372093023258</v>
      </c>
      <c r="V13" s="354">
        <v>107</v>
      </c>
      <c r="W13" s="349">
        <v>9.9534883720930232</v>
      </c>
      <c r="X13" s="354">
        <v>460</v>
      </c>
      <c r="Y13" s="349">
        <v>42.790697674418603</v>
      </c>
      <c r="Z13" s="354">
        <v>433</v>
      </c>
      <c r="AA13" s="349">
        <v>40.279069767441861</v>
      </c>
      <c r="AB13" s="354">
        <v>381</v>
      </c>
      <c r="AC13" s="349">
        <v>35.441860465116278</v>
      </c>
      <c r="AD13" s="355">
        <v>771</v>
      </c>
      <c r="AE13" s="349">
        <v>71.720930232558146</v>
      </c>
      <c r="AF13" s="354">
        <v>190</v>
      </c>
      <c r="AG13" s="349">
        <v>17.674418604651162</v>
      </c>
      <c r="AH13" s="354">
        <v>235</v>
      </c>
      <c r="AI13" s="349">
        <v>21.86046511627907</v>
      </c>
      <c r="AJ13" s="354">
        <v>27</v>
      </c>
      <c r="AK13" s="349">
        <v>2.5116279069767442</v>
      </c>
      <c r="AL13" s="354">
        <v>1537</v>
      </c>
      <c r="AM13" s="349">
        <v>142.97674418604652</v>
      </c>
      <c r="AN13" s="354">
        <v>2284</v>
      </c>
      <c r="AO13" s="349">
        <v>212.46511627906978</v>
      </c>
      <c r="AP13" s="354">
        <v>4325</v>
      </c>
      <c r="AQ13" s="349">
        <v>402.32558139534882</v>
      </c>
      <c r="AR13" s="354">
        <v>1169</v>
      </c>
      <c r="AS13" s="349">
        <v>108.74418604651163</v>
      </c>
    </row>
    <row r="14" spans="1:45" ht="13.5" customHeight="1">
      <c r="A14" s="347" t="s">
        <v>167</v>
      </c>
      <c r="B14" s="348" t="str">
        <f>'Incentive Goal'!B13</f>
        <v>BUNCOMBE</v>
      </c>
      <c r="C14" s="349">
        <v>9.4</v>
      </c>
      <c r="D14" s="349">
        <v>17.399999999999999</v>
      </c>
      <c r="E14" s="350">
        <v>6660</v>
      </c>
      <c r="F14" s="351">
        <v>708.51063829787233</v>
      </c>
      <c r="G14" s="352">
        <v>368</v>
      </c>
      <c r="H14" s="351">
        <v>39.148936170212764</v>
      </c>
      <c r="I14" s="352">
        <v>722</v>
      </c>
      <c r="J14" s="351">
        <v>76.808510638297875</v>
      </c>
      <c r="K14" s="353">
        <v>13012012.789999999</v>
      </c>
      <c r="L14" s="353">
        <v>1384256.6797872339</v>
      </c>
      <c r="M14" s="353">
        <v>747816.82701149432</v>
      </c>
      <c r="N14" s="354">
        <v>278770</v>
      </c>
      <c r="O14" s="349">
        <v>29656.382978723403</v>
      </c>
      <c r="P14" s="354">
        <v>1137</v>
      </c>
      <c r="Q14" s="349">
        <v>120.95744680851064</v>
      </c>
      <c r="R14" s="354">
        <v>4641</v>
      </c>
      <c r="S14" s="349">
        <v>493.72340425531911</v>
      </c>
      <c r="T14" s="354">
        <v>691</v>
      </c>
      <c r="U14" s="349">
        <v>73.510638297872333</v>
      </c>
      <c r="V14" s="354">
        <v>176</v>
      </c>
      <c r="W14" s="349">
        <v>18.723404255319149</v>
      </c>
      <c r="X14" s="354">
        <v>354</v>
      </c>
      <c r="Y14" s="349">
        <v>37.659574468085104</v>
      </c>
      <c r="Z14" s="354">
        <v>887</v>
      </c>
      <c r="AA14" s="349">
        <v>94.361702127659569</v>
      </c>
      <c r="AB14" s="354">
        <v>699</v>
      </c>
      <c r="AC14" s="349">
        <v>74.361702127659569</v>
      </c>
      <c r="AD14" s="355">
        <v>106</v>
      </c>
      <c r="AE14" s="349">
        <v>11.276595744680851</v>
      </c>
      <c r="AF14" s="354">
        <v>219</v>
      </c>
      <c r="AG14" s="349">
        <v>23.297872340425531</v>
      </c>
      <c r="AH14" s="354">
        <v>1280</v>
      </c>
      <c r="AI14" s="349">
        <v>136.17021276595744</v>
      </c>
      <c r="AJ14" s="354">
        <v>190</v>
      </c>
      <c r="AK14" s="349">
        <v>20.212765957446809</v>
      </c>
      <c r="AL14" s="354">
        <v>4323</v>
      </c>
      <c r="AM14" s="349">
        <v>459.89361702127655</v>
      </c>
      <c r="AN14" s="354">
        <v>9115</v>
      </c>
      <c r="AO14" s="349">
        <v>969.68085106382978</v>
      </c>
      <c r="AP14" s="354">
        <v>4588</v>
      </c>
      <c r="AQ14" s="349">
        <v>488.08510638297872</v>
      </c>
      <c r="AR14" s="354">
        <v>8622</v>
      </c>
      <c r="AS14" s="349">
        <v>917.23404255319144</v>
      </c>
    </row>
    <row r="15" spans="1:45" ht="13.5" customHeight="1">
      <c r="A15" s="347" t="s">
        <v>163</v>
      </c>
      <c r="B15" s="348" t="str">
        <f>'Incentive Goal'!B14</f>
        <v>BURKE</v>
      </c>
      <c r="C15" s="349">
        <v>8</v>
      </c>
      <c r="D15" s="349">
        <v>10</v>
      </c>
      <c r="E15" s="350">
        <v>3934</v>
      </c>
      <c r="F15" s="351">
        <v>491.75</v>
      </c>
      <c r="G15" s="352">
        <v>165</v>
      </c>
      <c r="H15" s="351">
        <v>20.625</v>
      </c>
      <c r="I15" s="352">
        <v>287</v>
      </c>
      <c r="J15" s="351">
        <v>35.875</v>
      </c>
      <c r="K15" s="353">
        <v>4038601.75</v>
      </c>
      <c r="L15" s="353">
        <v>504825.21875</v>
      </c>
      <c r="M15" s="353">
        <v>403860.17499999999</v>
      </c>
      <c r="N15" s="354">
        <v>210084</v>
      </c>
      <c r="O15" s="349">
        <v>26260.5</v>
      </c>
      <c r="P15" s="354">
        <v>633</v>
      </c>
      <c r="Q15" s="349">
        <v>79.125</v>
      </c>
      <c r="R15" s="354">
        <v>4395</v>
      </c>
      <c r="S15" s="349">
        <v>549.375</v>
      </c>
      <c r="T15" s="354">
        <v>39</v>
      </c>
      <c r="U15" s="349">
        <v>4.875</v>
      </c>
      <c r="V15" s="354">
        <v>9</v>
      </c>
      <c r="W15" s="349">
        <v>1.125</v>
      </c>
      <c r="X15" s="354">
        <v>163</v>
      </c>
      <c r="Y15" s="349">
        <v>20.375</v>
      </c>
      <c r="Z15" s="354">
        <v>152</v>
      </c>
      <c r="AA15" s="349">
        <v>19</v>
      </c>
      <c r="AB15" s="354">
        <v>287</v>
      </c>
      <c r="AC15" s="349">
        <v>35.875</v>
      </c>
      <c r="AD15" s="355">
        <v>17</v>
      </c>
      <c r="AE15" s="349">
        <v>2.125</v>
      </c>
      <c r="AF15" s="354">
        <v>92</v>
      </c>
      <c r="AG15" s="349">
        <v>11.5</v>
      </c>
      <c r="AH15" s="354">
        <v>237</v>
      </c>
      <c r="AI15" s="349">
        <v>29.625</v>
      </c>
      <c r="AJ15" s="354">
        <v>17</v>
      </c>
      <c r="AK15" s="349">
        <v>2.125</v>
      </c>
      <c r="AL15" s="354">
        <v>1418</v>
      </c>
      <c r="AM15" s="349">
        <v>177.25</v>
      </c>
      <c r="AN15" s="354">
        <v>2339</v>
      </c>
      <c r="AO15" s="349">
        <v>292.375</v>
      </c>
      <c r="AP15" s="354">
        <v>1023</v>
      </c>
      <c r="AQ15" s="349">
        <v>127.875</v>
      </c>
      <c r="AR15" s="354">
        <v>566</v>
      </c>
      <c r="AS15" s="349">
        <v>70.75</v>
      </c>
    </row>
    <row r="16" spans="1:45" ht="13.5" customHeight="1">
      <c r="A16" s="347" t="s">
        <v>162</v>
      </c>
      <c r="B16" s="348" t="str">
        <f>'Incentive Goal'!B15</f>
        <v>CABARRUS</v>
      </c>
      <c r="C16" s="349">
        <v>16.75</v>
      </c>
      <c r="D16" s="349">
        <v>23</v>
      </c>
      <c r="E16" s="350">
        <v>5181</v>
      </c>
      <c r="F16" s="351">
        <v>309.31343283582089</v>
      </c>
      <c r="G16" s="352">
        <v>579</v>
      </c>
      <c r="H16" s="351">
        <v>34.567164179104481</v>
      </c>
      <c r="I16" s="352">
        <v>546</v>
      </c>
      <c r="J16" s="351">
        <v>32.597014925373138</v>
      </c>
      <c r="K16" s="353">
        <v>12099615.789999999</v>
      </c>
      <c r="L16" s="353">
        <v>722365.12179104472</v>
      </c>
      <c r="M16" s="353">
        <v>526070.25173913036</v>
      </c>
      <c r="N16" s="354">
        <v>199929</v>
      </c>
      <c r="O16" s="349">
        <v>11936.059701492537</v>
      </c>
      <c r="P16" s="354">
        <v>1210</v>
      </c>
      <c r="Q16" s="349">
        <v>72.238805970149258</v>
      </c>
      <c r="R16" s="354">
        <v>7437</v>
      </c>
      <c r="S16" s="349">
        <v>444</v>
      </c>
      <c r="T16" s="354">
        <v>311</v>
      </c>
      <c r="U16" s="349">
        <v>18.567164179104477</v>
      </c>
      <c r="V16" s="354">
        <v>183</v>
      </c>
      <c r="W16" s="349">
        <v>10.925373134328359</v>
      </c>
      <c r="X16" s="354">
        <v>618</v>
      </c>
      <c r="Y16" s="349">
        <v>36.895522388059703</v>
      </c>
      <c r="Z16" s="354">
        <v>656</v>
      </c>
      <c r="AA16" s="349">
        <v>39.164179104477611</v>
      </c>
      <c r="AB16" s="354">
        <v>509</v>
      </c>
      <c r="AC16" s="349">
        <v>30.388059701492537</v>
      </c>
      <c r="AD16" s="355">
        <v>143</v>
      </c>
      <c r="AE16" s="349">
        <v>8.5373134328358216</v>
      </c>
      <c r="AF16" s="354">
        <v>307</v>
      </c>
      <c r="AG16" s="349">
        <v>18.328358208955223</v>
      </c>
      <c r="AH16" s="354">
        <v>406</v>
      </c>
      <c r="AI16" s="349">
        <v>24.238805970149254</v>
      </c>
      <c r="AJ16" s="354">
        <v>169</v>
      </c>
      <c r="AK16" s="349">
        <v>10.08955223880597</v>
      </c>
      <c r="AL16" s="354">
        <v>3986</v>
      </c>
      <c r="AM16" s="349">
        <v>237.97014925373134</v>
      </c>
      <c r="AN16" s="354">
        <v>7288</v>
      </c>
      <c r="AO16" s="349">
        <v>435.1044776119403</v>
      </c>
      <c r="AP16" s="354">
        <v>9447</v>
      </c>
      <c r="AQ16" s="349">
        <v>564</v>
      </c>
      <c r="AR16" s="354">
        <v>4283</v>
      </c>
      <c r="AS16" s="349">
        <v>255.70149253731344</v>
      </c>
    </row>
    <row r="17" spans="1:45" ht="13.5" customHeight="1">
      <c r="A17" s="347" t="s">
        <v>163</v>
      </c>
      <c r="B17" s="348" t="str">
        <f>'Incentive Goal'!B16</f>
        <v>CALDWELL</v>
      </c>
      <c r="C17" s="349">
        <v>7.75</v>
      </c>
      <c r="D17" s="349">
        <v>10</v>
      </c>
      <c r="E17" s="350">
        <v>3395</v>
      </c>
      <c r="F17" s="351">
        <v>438.06451612903226</v>
      </c>
      <c r="G17" s="352">
        <v>174</v>
      </c>
      <c r="H17" s="351">
        <v>22.451612903225808</v>
      </c>
      <c r="I17" s="352">
        <v>253</v>
      </c>
      <c r="J17" s="351">
        <v>32.645161290322584</v>
      </c>
      <c r="K17" s="353">
        <v>5318510.74</v>
      </c>
      <c r="L17" s="353">
        <v>686259.45032258064</v>
      </c>
      <c r="M17" s="353">
        <v>531851.07400000002</v>
      </c>
      <c r="N17" s="354">
        <v>166261</v>
      </c>
      <c r="O17" s="349">
        <v>21453.032258064515</v>
      </c>
      <c r="P17" s="354">
        <v>716</v>
      </c>
      <c r="Q17" s="349">
        <v>92.387096774193552</v>
      </c>
      <c r="R17" s="354">
        <v>3024</v>
      </c>
      <c r="S17" s="349">
        <v>390.19354838709677</v>
      </c>
      <c r="T17" s="354">
        <v>282</v>
      </c>
      <c r="U17" s="349">
        <v>36.387096774193552</v>
      </c>
      <c r="V17" s="354">
        <v>25</v>
      </c>
      <c r="W17" s="349">
        <v>3.225806451612903</v>
      </c>
      <c r="X17" s="354">
        <v>179</v>
      </c>
      <c r="Y17" s="349">
        <v>23.096774193548388</v>
      </c>
      <c r="Z17" s="354">
        <v>148</v>
      </c>
      <c r="AA17" s="349">
        <v>19.096774193548388</v>
      </c>
      <c r="AB17" s="354">
        <v>236</v>
      </c>
      <c r="AC17" s="349">
        <v>30.451612903225808</v>
      </c>
      <c r="AD17" s="355">
        <v>8</v>
      </c>
      <c r="AE17" s="349">
        <v>1.032258064516129</v>
      </c>
      <c r="AF17" s="354">
        <v>28</v>
      </c>
      <c r="AG17" s="349">
        <v>3.6129032258064515</v>
      </c>
      <c r="AH17" s="354">
        <v>332</v>
      </c>
      <c r="AI17" s="349">
        <v>42.838709677419352</v>
      </c>
      <c r="AJ17" s="354">
        <v>41</v>
      </c>
      <c r="AK17" s="349">
        <v>5.290322580645161</v>
      </c>
      <c r="AL17" s="354">
        <v>2150</v>
      </c>
      <c r="AM17" s="349">
        <v>277.41935483870969</v>
      </c>
      <c r="AN17" s="354">
        <v>2367</v>
      </c>
      <c r="AO17" s="349">
        <v>305.41935483870969</v>
      </c>
      <c r="AP17" s="354">
        <v>1103</v>
      </c>
      <c r="AQ17" s="349">
        <v>142.32258064516128</v>
      </c>
      <c r="AR17" s="354">
        <v>1761</v>
      </c>
      <c r="AS17" s="349">
        <v>227.2258064516129</v>
      </c>
    </row>
    <row r="18" spans="1:45" ht="13.5" customHeight="1">
      <c r="A18" s="347" t="s">
        <v>164</v>
      </c>
      <c r="B18" s="348" t="str">
        <f>'Incentive Goal'!B17</f>
        <v>CAMDEN</v>
      </c>
      <c r="C18" s="349">
        <v>1</v>
      </c>
      <c r="D18" s="349">
        <v>1.75</v>
      </c>
      <c r="E18" s="350">
        <v>302</v>
      </c>
      <c r="F18" s="351">
        <v>302</v>
      </c>
      <c r="G18" s="352">
        <v>26</v>
      </c>
      <c r="H18" s="351">
        <v>26</v>
      </c>
      <c r="I18" s="352">
        <v>30</v>
      </c>
      <c r="J18" s="351">
        <v>30</v>
      </c>
      <c r="K18" s="353">
        <v>968954.26</v>
      </c>
      <c r="L18" s="353">
        <v>968954.26</v>
      </c>
      <c r="M18" s="353">
        <v>553688.14857142861</v>
      </c>
      <c r="N18" s="354">
        <v>13944</v>
      </c>
      <c r="O18" s="349">
        <v>13944</v>
      </c>
      <c r="P18" s="354">
        <v>20</v>
      </c>
      <c r="Q18" s="349">
        <v>20</v>
      </c>
      <c r="R18" s="354">
        <v>308</v>
      </c>
      <c r="S18" s="349">
        <v>308</v>
      </c>
      <c r="T18" s="354">
        <v>28</v>
      </c>
      <c r="U18" s="349">
        <v>28</v>
      </c>
      <c r="V18" s="354">
        <v>0</v>
      </c>
      <c r="W18" s="349">
        <v>0</v>
      </c>
      <c r="X18" s="354">
        <v>6</v>
      </c>
      <c r="Y18" s="349">
        <v>6</v>
      </c>
      <c r="Z18" s="354">
        <v>0</v>
      </c>
      <c r="AA18" s="349">
        <v>0</v>
      </c>
      <c r="AB18" s="354">
        <v>2</v>
      </c>
      <c r="AC18" s="349">
        <v>2</v>
      </c>
      <c r="AD18" s="355">
        <v>0</v>
      </c>
      <c r="AE18" s="349">
        <v>0</v>
      </c>
      <c r="AF18" s="354">
        <v>29</v>
      </c>
      <c r="AG18" s="349">
        <v>29</v>
      </c>
      <c r="AH18" s="354">
        <v>63</v>
      </c>
      <c r="AI18" s="349">
        <v>63</v>
      </c>
      <c r="AJ18" s="354">
        <v>1</v>
      </c>
      <c r="AK18" s="349">
        <v>1</v>
      </c>
      <c r="AL18" s="354">
        <v>145</v>
      </c>
      <c r="AM18" s="349">
        <v>145</v>
      </c>
      <c r="AN18" s="354">
        <v>471</v>
      </c>
      <c r="AO18" s="349">
        <v>471</v>
      </c>
      <c r="AP18" s="354">
        <v>1105</v>
      </c>
      <c r="AQ18" s="349">
        <v>1105</v>
      </c>
      <c r="AR18" s="354">
        <v>74</v>
      </c>
      <c r="AS18" s="349">
        <v>74</v>
      </c>
    </row>
    <row r="19" spans="1:45" ht="13.5" customHeight="1">
      <c r="A19" s="347" t="s">
        <v>166</v>
      </c>
      <c r="B19" s="348" t="str">
        <f>'Incentive Goal'!B18</f>
        <v>CARTERET</v>
      </c>
      <c r="C19" s="349">
        <v>4</v>
      </c>
      <c r="D19" s="349">
        <v>5.25</v>
      </c>
      <c r="E19" s="350">
        <v>2217</v>
      </c>
      <c r="F19" s="351">
        <v>554.25</v>
      </c>
      <c r="G19" s="352">
        <v>120</v>
      </c>
      <c r="H19" s="351">
        <v>30</v>
      </c>
      <c r="I19" s="352">
        <v>151</v>
      </c>
      <c r="J19" s="351">
        <v>37.75</v>
      </c>
      <c r="K19" s="353">
        <v>5216038.8600000003</v>
      </c>
      <c r="L19" s="353">
        <v>1304009.7150000001</v>
      </c>
      <c r="M19" s="353">
        <v>993531.21142857149</v>
      </c>
      <c r="N19" s="354">
        <v>94310</v>
      </c>
      <c r="O19" s="349">
        <v>23577.5</v>
      </c>
      <c r="P19" s="354">
        <v>348</v>
      </c>
      <c r="Q19" s="349">
        <v>87</v>
      </c>
      <c r="R19" s="354">
        <v>8037</v>
      </c>
      <c r="S19" s="349">
        <v>2009.25</v>
      </c>
      <c r="T19" s="354">
        <v>688</v>
      </c>
      <c r="U19" s="349">
        <v>172</v>
      </c>
      <c r="V19" s="354">
        <v>19</v>
      </c>
      <c r="W19" s="349">
        <v>4.75</v>
      </c>
      <c r="X19" s="354">
        <v>127</v>
      </c>
      <c r="Y19" s="349">
        <v>31.75</v>
      </c>
      <c r="Z19" s="354">
        <v>33</v>
      </c>
      <c r="AA19" s="349">
        <v>8.25</v>
      </c>
      <c r="AB19" s="354">
        <v>143</v>
      </c>
      <c r="AC19" s="349">
        <v>35.75</v>
      </c>
      <c r="AD19" s="355">
        <v>124</v>
      </c>
      <c r="AE19" s="349">
        <v>31</v>
      </c>
      <c r="AF19" s="354">
        <v>60</v>
      </c>
      <c r="AG19" s="349">
        <v>15</v>
      </c>
      <c r="AH19" s="354">
        <v>138</v>
      </c>
      <c r="AI19" s="349">
        <v>34.5</v>
      </c>
      <c r="AJ19" s="354">
        <v>26</v>
      </c>
      <c r="AK19" s="349">
        <v>6.5</v>
      </c>
      <c r="AL19" s="354">
        <v>1059</v>
      </c>
      <c r="AM19" s="349">
        <v>264.75</v>
      </c>
      <c r="AN19" s="354">
        <v>701</v>
      </c>
      <c r="AO19" s="349">
        <v>175.25</v>
      </c>
      <c r="AP19" s="354">
        <v>4269</v>
      </c>
      <c r="AQ19" s="349">
        <v>1067.25</v>
      </c>
      <c r="AR19" s="354">
        <v>411</v>
      </c>
      <c r="AS19" s="349">
        <v>102.75</v>
      </c>
    </row>
    <row r="20" spans="1:45" ht="13.5" customHeight="1">
      <c r="A20" s="347" t="s">
        <v>168</v>
      </c>
      <c r="B20" s="348" t="str">
        <f>'Incentive Goal'!B19</f>
        <v>CASWELL</v>
      </c>
      <c r="C20" s="349">
        <v>3</v>
      </c>
      <c r="D20" s="349">
        <v>4.33</v>
      </c>
      <c r="E20" s="350">
        <v>1094</v>
      </c>
      <c r="F20" s="351">
        <v>364.66666666666669</v>
      </c>
      <c r="G20" s="352">
        <v>76</v>
      </c>
      <c r="H20" s="351">
        <v>25.333333333333332</v>
      </c>
      <c r="I20" s="352">
        <v>88</v>
      </c>
      <c r="J20" s="351">
        <v>29.333333333333332</v>
      </c>
      <c r="K20" s="353">
        <v>1569220.49</v>
      </c>
      <c r="L20" s="353">
        <v>523073.49666666664</v>
      </c>
      <c r="M20" s="353">
        <v>362406.57967667433</v>
      </c>
      <c r="N20" s="354">
        <v>43231</v>
      </c>
      <c r="O20" s="349">
        <v>14410.333333333334</v>
      </c>
      <c r="P20" s="354">
        <v>103</v>
      </c>
      <c r="Q20" s="349">
        <v>34.333333333333336</v>
      </c>
      <c r="R20" s="354">
        <v>2758</v>
      </c>
      <c r="S20" s="349">
        <v>919.33333333333337</v>
      </c>
      <c r="T20" s="354">
        <v>148</v>
      </c>
      <c r="U20" s="349">
        <v>49.333333333333336</v>
      </c>
      <c r="V20" s="354">
        <v>25</v>
      </c>
      <c r="W20" s="349">
        <v>8.3333333333333339</v>
      </c>
      <c r="X20" s="354">
        <v>75</v>
      </c>
      <c r="Y20" s="349">
        <v>25</v>
      </c>
      <c r="Z20" s="354">
        <v>79</v>
      </c>
      <c r="AA20" s="349">
        <v>26.333333333333332</v>
      </c>
      <c r="AB20" s="354">
        <v>88</v>
      </c>
      <c r="AC20" s="349">
        <v>29.333333333333332</v>
      </c>
      <c r="AD20" s="355">
        <v>6</v>
      </c>
      <c r="AE20" s="349">
        <v>2</v>
      </c>
      <c r="AF20" s="354">
        <v>40</v>
      </c>
      <c r="AG20" s="349">
        <v>13.333333333333334</v>
      </c>
      <c r="AH20" s="354">
        <v>28</v>
      </c>
      <c r="AI20" s="349">
        <v>9.3333333333333339</v>
      </c>
      <c r="AJ20" s="354">
        <v>14</v>
      </c>
      <c r="AK20" s="349">
        <v>4.666666666666667</v>
      </c>
      <c r="AL20" s="354">
        <v>477</v>
      </c>
      <c r="AM20" s="349">
        <v>159</v>
      </c>
      <c r="AN20" s="354">
        <v>635</v>
      </c>
      <c r="AO20" s="349">
        <v>211.66666666666666</v>
      </c>
      <c r="AP20" s="354">
        <v>516</v>
      </c>
      <c r="AQ20" s="349">
        <v>172</v>
      </c>
      <c r="AR20" s="354">
        <v>188</v>
      </c>
      <c r="AS20" s="349">
        <v>62.666666666666664</v>
      </c>
    </row>
    <row r="21" spans="1:45" ht="13.5" customHeight="1">
      <c r="A21" s="347" t="s">
        <v>163</v>
      </c>
      <c r="B21" s="348" t="str">
        <f>'Incentive Goal'!B20</f>
        <v>CATAWBA</v>
      </c>
      <c r="C21" s="349">
        <v>16.5</v>
      </c>
      <c r="D21" s="349">
        <v>21</v>
      </c>
      <c r="E21" s="350">
        <v>6513</v>
      </c>
      <c r="F21" s="351">
        <v>394.72727272727275</v>
      </c>
      <c r="G21" s="352">
        <v>408</v>
      </c>
      <c r="H21" s="351">
        <v>24.727272727272727</v>
      </c>
      <c r="I21" s="352">
        <v>551</v>
      </c>
      <c r="J21" s="351">
        <v>33.393939393939391</v>
      </c>
      <c r="K21" s="353">
        <v>11255177.02</v>
      </c>
      <c r="L21" s="353">
        <v>682131.94060606055</v>
      </c>
      <c r="M21" s="353">
        <v>535960.81047619041</v>
      </c>
      <c r="N21" s="354">
        <v>284527</v>
      </c>
      <c r="O21" s="349">
        <v>17244.060606060608</v>
      </c>
      <c r="P21" s="354">
        <v>892</v>
      </c>
      <c r="Q21" s="349">
        <v>54.060606060606062</v>
      </c>
      <c r="R21" s="354">
        <v>11118</v>
      </c>
      <c r="S21" s="349">
        <v>673.81818181818187</v>
      </c>
      <c r="T21" s="354">
        <v>456</v>
      </c>
      <c r="U21" s="349">
        <v>27.636363636363637</v>
      </c>
      <c r="V21" s="354">
        <v>191</v>
      </c>
      <c r="W21" s="349">
        <v>11.575757575757576</v>
      </c>
      <c r="X21" s="354">
        <v>396</v>
      </c>
      <c r="Y21" s="349">
        <v>24</v>
      </c>
      <c r="Z21" s="354">
        <v>627</v>
      </c>
      <c r="AA21" s="349">
        <v>38</v>
      </c>
      <c r="AB21" s="354">
        <v>531</v>
      </c>
      <c r="AC21" s="349">
        <v>32.18181818181818</v>
      </c>
      <c r="AD21" s="355">
        <v>35</v>
      </c>
      <c r="AE21" s="349">
        <v>2.1212121212121211</v>
      </c>
      <c r="AF21" s="354">
        <v>148</v>
      </c>
      <c r="AG21" s="349">
        <v>8.9696969696969688</v>
      </c>
      <c r="AH21" s="354">
        <v>408</v>
      </c>
      <c r="AI21" s="349">
        <v>24.727272727272727</v>
      </c>
      <c r="AJ21" s="354">
        <v>120</v>
      </c>
      <c r="AK21" s="349">
        <v>7.2727272727272725</v>
      </c>
      <c r="AL21" s="354">
        <v>4268</v>
      </c>
      <c r="AM21" s="349">
        <v>258.66666666666669</v>
      </c>
      <c r="AN21" s="354">
        <v>7524</v>
      </c>
      <c r="AO21" s="349">
        <v>456</v>
      </c>
      <c r="AP21" s="354">
        <v>6848</v>
      </c>
      <c r="AQ21" s="349">
        <v>415.030303030303</v>
      </c>
      <c r="AR21" s="354">
        <v>3632</v>
      </c>
      <c r="AS21" s="349">
        <v>220.12121212121212</v>
      </c>
    </row>
    <row r="22" spans="1:45" ht="13.5" customHeight="1">
      <c r="A22" s="347" t="s">
        <v>160</v>
      </c>
      <c r="B22" s="348" t="str">
        <f>'Incentive Goal'!B21</f>
        <v>CHATHAM</v>
      </c>
      <c r="C22" s="349">
        <v>4</v>
      </c>
      <c r="D22" s="349">
        <v>5</v>
      </c>
      <c r="E22" s="350">
        <v>1583</v>
      </c>
      <c r="F22" s="351">
        <v>395.75</v>
      </c>
      <c r="G22" s="352">
        <v>137</v>
      </c>
      <c r="H22" s="351">
        <v>34.25</v>
      </c>
      <c r="I22" s="352">
        <v>130</v>
      </c>
      <c r="J22" s="351">
        <v>32.5</v>
      </c>
      <c r="K22" s="353">
        <v>2589171.02</v>
      </c>
      <c r="L22" s="353">
        <v>647292.755</v>
      </c>
      <c r="M22" s="353">
        <v>517834.20400000003</v>
      </c>
      <c r="N22" s="354">
        <v>60175</v>
      </c>
      <c r="O22" s="349">
        <v>15043.75</v>
      </c>
      <c r="P22" s="354">
        <v>334</v>
      </c>
      <c r="Q22" s="349">
        <v>83.5</v>
      </c>
      <c r="R22" s="354">
        <v>2912</v>
      </c>
      <c r="S22" s="349">
        <v>728</v>
      </c>
      <c r="T22" s="354">
        <v>47</v>
      </c>
      <c r="U22" s="349">
        <v>11.75</v>
      </c>
      <c r="V22" s="354">
        <v>31</v>
      </c>
      <c r="W22" s="349">
        <v>7.75</v>
      </c>
      <c r="X22" s="354">
        <v>143</v>
      </c>
      <c r="Y22" s="349">
        <v>35.75</v>
      </c>
      <c r="Z22" s="354">
        <v>97</v>
      </c>
      <c r="AA22" s="349">
        <v>24.25</v>
      </c>
      <c r="AB22" s="354">
        <v>115</v>
      </c>
      <c r="AC22" s="349">
        <v>28.75</v>
      </c>
      <c r="AD22" s="355">
        <v>1</v>
      </c>
      <c r="AE22" s="349">
        <v>0.25</v>
      </c>
      <c r="AF22" s="354">
        <v>62</v>
      </c>
      <c r="AG22" s="349">
        <v>15.5</v>
      </c>
      <c r="AH22" s="354">
        <v>42</v>
      </c>
      <c r="AI22" s="349">
        <v>10.5</v>
      </c>
      <c r="AJ22" s="354">
        <v>34</v>
      </c>
      <c r="AK22" s="349">
        <v>8.5</v>
      </c>
      <c r="AL22" s="354">
        <v>626</v>
      </c>
      <c r="AM22" s="349">
        <v>156.5</v>
      </c>
      <c r="AN22" s="354">
        <v>918</v>
      </c>
      <c r="AO22" s="349">
        <v>229.5</v>
      </c>
      <c r="AP22" s="354">
        <v>1620</v>
      </c>
      <c r="AQ22" s="349">
        <v>405</v>
      </c>
      <c r="AR22" s="354">
        <v>670</v>
      </c>
      <c r="AS22" s="349">
        <v>167.5</v>
      </c>
    </row>
    <row r="23" spans="1:45" ht="13.5" customHeight="1">
      <c r="A23" s="347" t="s">
        <v>167</v>
      </c>
      <c r="B23" s="348" t="str">
        <f>'Incentive Goal'!B22</f>
        <v>CHEROKEE</v>
      </c>
      <c r="C23" s="349">
        <v>2</v>
      </c>
      <c r="D23" s="349">
        <v>4</v>
      </c>
      <c r="E23" s="350">
        <v>762</v>
      </c>
      <c r="F23" s="351">
        <v>381</v>
      </c>
      <c r="G23" s="352">
        <v>24</v>
      </c>
      <c r="H23" s="351">
        <v>12</v>
      </c>
      <c r="I23" s="352">
        <v>58</v>
      </c>
      <c r="J23" s="351">
        <v>29</v>
      </c>
      <c r="K23" s="353">
        <v>1331951.54</v>
      </c>
      <c r="L23" s="353">
        <v>665975.77</v>
      </c>
      <c r="M23" s="353">
        <v>332987.88500000001</v>
      </c>
      <c r="N23" s="354">
        <v>34087</v>
      </c>
      <c r="O23" s="349">
        <v>17043.5</v>
      </c>
      <c r="P23" s="354">
        <v>159</v>
      </c>
      <c r="Q23" s="349">
        <v>79.5</v>
      </c>
      <c r="R23" s="354">
        <v>2167</v>
      </c>
      <c r="S23" s="349">
        <v>1083.5</v>
      </c>
      <c r="T23" s="354">
        <v>55</v>
      </c>
      <c r="U23" s="349">
        <v>27.5</v>
      </c>
      <c r="V23" s="354">
        <v>14</v>
      </c>
      <c r="W23" s="349">
        <v>7</v>
      </c>
      <c r="X23" s="354">
        <v>23</v>
      </c>
      <c r="Y23" s="349">
        <v>11.5</v>
      </c>
      <c r="Z23" s="354">
        <v>63</v>
      </c>
      <c r="AA23" s="349">
        <v>31.5</v>
      </c>
      <c r="AB23" s="354">
        <v>68</v>
      </c>
      <c r="AC23" s="349">
        <v>34</v>
      </c>
      <c r="AD23" s="355">
        <v>17</v>
      </c>
      <c r="AE23" s="349">
        <v>8.5</v>
      </c>
      <c r="AF23" s="354">
        <v>4</v>
      </c>
      <c r="AG23" s="349">
        <v>2</v>
      </c>
      <c r="AH23" s="354">
        <v>61</v>
      </c>
      <c r="AI23" s="349">
        <v>30.5</v>
      </c>
      <c r="AJ23" s="354">
        <v>8</v>
      </c>
      <c r="AK23" s="349">
        <v>4</v>
      </c>
      <c r="AL23" s="354">
        <v>319</v>
      </c>
      <c r="AM23" s="349">
        <v>159.5</v>
      </c>
      <c r="AN23" s="354">
        <v>591</v>
      </c>
      <c r="AO23" s="349">
        <v>295.5</v>
      </c>
      <c r="AP23" s="354">
        <v>622</v>
      </c>
      <c r="AQ23" s="349">
        <v>311</v>
      </c>
      <c r="AR23" s="354">
        <v>559</v>
      </c>
      <c r="AS23" s="349">
        <v>279.5</v>
      </c>
    </row>
    <row r="24" spans="1:45" ht="13.5" customHeight="1">
      <c r="A24" s="347" t="s">
        <v>164</v>
      </c>
      <c r="B24" s="348" t="str">
        <f>'Incentive Goal'!B23</f>
        <v>CHOWAN</v>
      </c>
      <c r="C24" s="349">
        <v>2</v>
      </c>
      <c r="D24" s="349">
        <v>4</v>
      </c>
      <c r="E24" s="350">
        <v>1058</v>
      </c>
      <c r="F24" s="351">
        <v>529</v>
      </c>
      <c r="G24" s="352">
        <v>56</v>
      </c>
      <c r="H24" s="351">
        <v>28</v>
      </c>
      <c r="I24" s="352">
        <v>68</v>
      </c>
      <c r="J24" s="351">
        <v>34</v>
      </c>
      <c r="K24" s="353">
        <v>1765249.16</v>
      </c>
      <c r="L24" s="353">
        <v>882624.58</v>
      </c>
      <c r="M24" s="353">
        <v>441312.29</v>
      </c>
      <c r="N24" s="354">
        <v>51492</v>
      </c>
      <c r="O24" s="349">
        <v>25746</v>
      </c>
      <c r="P24" s="354">
        <v>131</v>
      </c>
      <c r="Q24" s="349">
        <v>65.5</v>
      </c>
      <c r="R24" s="354">
        <v>1335</v>
      </c>
      <c r="S24" s="349">
        <v>667.5</v>
      </c>
      <c r="T24" s="354">
        <v>118</v>
      </c>
      <c r="U24" s="349">
        <v>59</v>
      </c>
      <c r="V24" s="354">
        <v>32</v>
      </c>
      <c r="W24" s="349">
        <v>16</v>
      </c>
      <c r="X24" s="354">
        <v>60</v>
      </c>
      <c r="Y24" s="349">
        <v>30</v>
      </c>
      <c r="Z24" s="354">
        <v>84</v>
      </c>
      <c r="AA24" s="349">
        <v>42</v>
      </c>
      <c r="AB24" s="354">
        <v>56</v>
      </c>
      <c r="AC24" s="349">
        <v>28</v>
      </c>
      <c r="AD24" s="355">
        <v>8</v>
      </c>
      <c r="AE24" s="349">
        <v>4</v>
      </c>
      <c r="AF24" s="354">
        <v>52</v>
      </c>
      <c r="AG24" s="349">
        <v>26</v>
      </c>
      <c r="AH24" s="354">
        <v>83</v>
      </c>
      <c r="AI24" s="349">
        <v>41.5</v>
      </c>
      <c r="AJ24" s="354">
        <v>12</v>
      </c>
      <c r="AK24" s="349">
        <v>6</v>
      </c>
      <c r="AL24" s="354">
        <v>663</v>
      </c>
      <c r="AM24" s="349">
        <v>331.5</v>
      </c>
      <c r="AN24" s="354">
        <v>865</v>
      </c>
      <c r="AO24" s="349">
        <v>432.5</v>
      </c>
      <c r="AP24" s="354">
        <v>480</v>
      </c>
      <c r="AQ24" s="349">
        <v>240</v>
      </c>
      <c r="AR24" s="354">
        <v>383</v>
      </c>
      <c r="AS24" s="349">
        <v>191.5</v>
      </c>
    </row>
    <row r="25" spans="1:45" ht="13.5" customHeight="1">
      <c r="A25" s="347" t="s">
        <v>167</v>
      </c>
      <c r="B25" s="348" t="str">
        <f>'Incentive Goal'!B24</f>
        <v>CLAY</v>
      </c>
      <c r="C25" s="349">
        <v>1</v>
      </c>
      <c r="D25" s="349">
        <v>1.1000000000000001</v>
      </c>
      <c r="E25" s="350">
        <v>274</v>
      </c>
      <c r="F25" s="351">
        <v>274</v>
      </c>
      <c r="G25" s="356">
        <v>4</v>
      </c>
      <c r="H25" s="351">
        <v>4</v>
      </c>
      <c r="I25" s="352">
        <v>18</v>
      </c>
      <c r="J25" s="351">
        <v>18</v>
      </c>
      <c r="K25" s="353">
        <v>511070.59</v>
      </c>
      <c r="L25" s="353">
        <v>511070.59</v>
      </c>
      <c r="M25" s="353">
        <v>464609.62727272726</v>
      </c>
      <c r="N25" s="354">
        <v>10886</v>
      </c>
      <c r="O25" s="349">
        <v>10886</v>
      </c>
      <c r="P25" s="354">
        <v>47</v>
      </c>
      <c r="Q25" s="349">
        <v>47</v>
      </c>
      <c r="R25" s="354">
        <v>448</v>
      </c>
      <c r="S25" s="349">
        <v>448</v>
      </c>
      <c r="T25" s="354">
        <v>100</v>
      </c>
      <c r="U25" s="349">
        <v>100</v>
      </c>
      <c r="V25" s="354">
        <v>1</v>
      </c>
      <c r="W25" s="349">
        <v>1</v>
      </c>
      <c r="X25" s="354">
        <v>2</v>
      </c>
      <c r="Y25" s="349">
        <v>2</v>
      </c>
      <c r="Z25" s="354">
        <v>10</v>
      </c>
      <c r="AA25" s="349">
        <v>10</v>
      </c>
      <c r="AB25" s="354">
        <v>19</v>
      </c>
      <c r="AC25" s="349">
        <v>19</v>
      </c>
      <c r="AD25" s="355">
        <v>12</v>
      </c>
      <c r="AE25" s="349">
        <v>12</v>
      </c>
      <c r="AF25" s="354">
        <v>5</v>
      </c>
      <c r="AG25" s="349">
        <v>5</v>
      </c>
      <c r="AH25" s="354">
        <v>23</v>
      </c>
      <c r="AI25" s="349">
        <v>23</v>
      </c>
      <c r="AJ25" s="354">
        <v>7</v>
      </c>
      <c r="AK25" s="349">
        <v>7</v>
      </c>
      <c r="AL25" s="354">
        <v>78</v>
      </c>
      <c r="AM25" s="349">
        <v>78</v>
      </c>
      <c r="AN25" s="354">
        <v>259</v>
      </c>
      <c r="AO25" s="349">
        <v>259</v>
      </c>
      <c r="AP25" s="354">
        <v>181</v>
      </c>
      <c r="AQ25" s="349">
        <v>181</v>
      </c>
      <c r="AR25" s="354">
        <v>219</v>
      </c>
      <c r="AS25" s="349">
        <v>219</v>
      </c>
    </row>
    <row r="26" spans="1:45" ht="13.5" customHeight="1">
      <c r="A26" s="347" t="s">
        <v>163</v>
      </c>
      <c r="B26" s="348" t="str">
        <f>'Incentive Goal'!B25</f>
        <v>CLEVELAND</v>
      </c>
      <c r="C26" s="349">
        <v>17</v>
      </c>
      <c r="D26" s="349">
        <v>24</v>
      </c>
      <c r="E26" s="350">
        <v>7686</v>
      </c>
      <c r="F26" s="351">
        <v>452.11764705882354</v>
      </c>
      <c r="G26" s="352">
        <v>385</v>
      </c>
      <c r="H26" s="351">
        <v>22.647058823529413</v>
      </c>
      <c r="I26" s="352">
        <v>598</v>
      </c>
      <c r="J26" s="351">
        <v>35.176470588235297</v>
      </c>
      <c r="K26" s="353">
        <v>9312313.7300000004</v>
      </c>
      <c r="L26" s="353">
        <v>547783.16058823536</v>
      </c>
      <c r="M26" s="353">
        <v>388013.07208333333</v>
      </c>
      <c r="N26" s="354">
        <v>376660</v>
      </c>
      <c r="O26" s="349">
        <v>22156.470588235294</v>
      </c>
      <c r="P26" s="354">
        <v>756</v>
      </c>
      <c r="Q26" s="349">
        <v>44.470588235294116</v>
      </c>
      <c r="R26" s="354">
        <v>12579</v>
      </c>
      <c r="S26" s="349">
        <v>739.94117647058829</v>
      </c>
      <c r="T26" s="354">
        <v>250</v>
      </c>
      <c r="U26" s="349">
        <v>14.705882352941176</v>
      </c>
      <c r="V26" s="354">
        <v>384</v>
      </c>
      <c r="W26" s="349">
        <v>22.588235294117649</v>
      </c>
      <c r="X26" s="354">
        <v>377</v>
      </c>
      <c r="Y26" s="349">
        <v>22.176470588235293</v>
      </c>
      <c r="Z26" s="354">
        <v>775</v>
      </c>
      <c r="AA26" s="349">
        <v>45.588235294117645</v>
      </c>
      <c r="AB26" s="354">
        <v>515</v>
      </c>
      <c r="AC26" s="349">
        <v>30.294117647058822</v>
      </c>
      <c r="AD26" s="355">
        <v>46</v>
      </c>
      <c r="AE26" s="349">
        <v>2.7058823529411766</v>
      </c>
      <c r="AF26" s="354">
        <v>211</v>
      </c>
      <c r="AG26" s="349">
        <v>12.411764705882353</v>
      </c>
      <c r="AH26" s="354">
        <v>1315</v>
      </c>
      <c r="AI26" s="349">
        <v>77.352941176470594</v>
      </c>
      <c r="AJ26" s="354">
        <v>41</v>
      </c>
      <c r="AK26" s="349">
        <v>2.4117647058823528</v>
      </c>
      <c r="AL26" s="354">
        <v>5136</v>
      </c>
      <c r="AM26" s="349">
        <v>302.11764705882354</v>
      </c>
      <c r="AN26" s="354">
        <v>5109</v>
      </c>
      <c r="AO26" s="349">
        <v>300.52941176470586</v>
      </c>
      <c r="AP26" s="354">
        <v>5921</v>
      </c>
      <c r="AQ26" s="349">
        <v>348.29411764705884</v>
      </c>
      <c r="AR26" s="354">
        <v>3029</v>
      </c>
      <c r="AS26" s="349">
        <v>178.1764705882353</v>
      </c>
    </row>
    <row r="27" spans="1:45" ht="13.5" customHeight="1">
      <c r="A27" s="347" t="s">
        <v>166</v>
      </c>
      <c r="B27" s="348" t="str">
        <f>'Incentive Goal'!B26</f>
        <v>COLUMBUS</v>
      </c>
      <c r="C27" s="349">
        <v>11</v>
      </c>
      <c r="D27" s="349">
        <v>15</v>
      </c>
      <c r="E27" s="350">
        <v>3946</v>
      </c>
      <c r="F27" s="351">
        <v>358.72727272727275</v>
      </c>
      <c r="G27" s="352">
        <v>215</v>
      </c>
      <c r="H27" s="351">
        <v>19.545454545454547</v>
      </c>
      <c r="I27" s="352">
        <v>293</v>
      </c>
      <c r="J27" s="351">
        <v>26.636363636363637</v>
      </c>
      <c r="K27" s="353">
        <v>5114732.84</v>
      </c>
      <c r="L27" s="353">
        <v>464975.71272727271</v>
      </c>
      <c r="M27" s="353">
        <v>340982.18933333334</v>
      </c>
      <c r="N27" s="354">
        <v>174178</v>
      </c>
      <c r="O27" s="349">
        <v>15834.363636363636</v>
      </c>
      <c r="P27" s="354">
        <v>207</v>
      </c>
      <c r="Q27" s="349">
        <v>18.818181818181817</v>
      </c>
      <c r="R27" s="354">
        <v>5253</v>
      </c>
      <c r="S27" s="349">
        <v>477.54545454545456</v>
      </c>
      <c r="T27" s="354">
        <v>660</v>
      </c>
      <c r="U27" s="349">
        <v>60</v>
      </c>
      <c r="V27" s="354">
        <v>226</v>
      </c>
      <c r="W27" s="349">
        <v>20.545454545454547</v>
      </c>
      <c r="X27" s="354">
        <v>220</v>
      </c>
      <c r="Y27" s="349">
        <v>20</v>
      </c>
      <c r="Z27" s="354">
        <v>452</v>
      </c>
      <c r="AA27" s="349">
        <v>41.090909090909093</v>
      </c>
      <c r="AB27" s="354">
        <v>245</v>
      </c>
      <c r="AC27" s="349">
        <v>22.272727272727273</v>
      </c>
      <c r="AD27" s="355">
        <v>72</v>
      </c>
      <c r="AE27" s="349">
        <v>6.5454545454545459</v>
      </c>
      <c r="AF27" s="354">
        <v>95</v>
      </c>
      <c r="AG27" s="349">
        <v>8.6363636363636367</v>
      </c>
      <c r="AH27" s="354">
        <v>318</v>
      </c>
      <c r="AI27" s="349">
        <v>28.90909090909091</v>
      </c>
      <c r="AJ27" s="354">
        <v>37</v>
      </c>
      <c r="AK27" s="349">
        <v>3.3636363636363638</v>
      </c>
      <c r="AL27" s="354">
        <v>1994</v>
      </c>
      <c r="AM27" s="349">
        <v>181.27272727272728</v>
      </c>
      <c r="AN27" s="354">
        <v>2112</v>
      </c>
      <c r="AO27" s="349">
        <v>192</v>
      </c>
      <c r="AP27" s="354">
        <v>7531</v>
      </c>
      <c r="AQ27" s="349">
        <v>684.63636363636363</v>
      </c>
      <c r="AR27" s="354">
        <v>835</v>
      </c>
      <c r="AS27" s="349">
        <v>75.909090909090907</v>
      </c>
    </row>
    <row r="28" spans="1:45" ht="13.5" customHeight="1">
      <c r="A28" s="347" t="s">
        <v>164</v>
      </c>
      <c r="B28" s="348" t="str">
        <f>'Incentive Goal'!B27</f>
        <v>CRAVEN</v>
      </c>
      <c r="C28" s="349">
        <v>7.5</v>
      </c>
      <c r="D28" s="349">
        <v>9.5</v>
      </c>
      <c r="E28" s="350">
        <v>4844</v>
      </c>
      <c r="F28" s="351">
        <v>645.86666666666667</v>
      </c>
      <c r="G28" s="352">
        <v>443</v>
      </c>
      <c r="H28" s="351">
        <v>59.06666666666667</v>
      </c>
      <c r="I28" s="352">
        <v>274</v>
      </c>
      <c r="J28" s="351">
        <v>36.533333333333331</v>
      </c>
      <c r="K28" s="353">
        <v>9997439.7100000009</v>
      </c>
      <c r="L28" s="353">
        <v>1332991.9613333335</v>
      </c>
      <c r="M28" s="353">
        <v>1052362.0747368422</v>
      </c>
      <c r="N28" s="354">
        <v>194440</v>
      </c>
      <c r="O28" s="349">
        <v>25925.333333333332</v>
      </c>
      <c r="P28" s="354">
        <v>707</v>
      </c>
      <c r="Q28" s="349">
        <v>94.266666666666666</v>
      </c>
      <c r="R28" s="354">
        <v>12936</v>
      </c>
      <c r="S28" s="349">
        <v>1724.8</v>
      </c>
      <c r="T28" s="354">
        <v>1361</v>
      </c>
      <c r="U28" s="349">
        <v>181.46666666666667</v>
      </c>
      <c r="V28" s="354">
        <v>147</v>
      </c>
      <c r="W28" s="349">
        <v>19.600000000000001</v>
      </c>
      <c r="X28" s="354">
        <v>443</v>
      </c>
      <c r="Y28" s="349">
        <v>59.06666666666667</v>
      </c>
      <c r="Z28" s="354">
        <v>376</v>
      </c>
      <c r="AA28" s="349">
        <v>50.133333333333333</v>
      </c>
      <c r="AB28" s="354">
        <v>267</v>
      </c>
      <c r="AC28" s="349">
        <v>35.6</v>
      </c>
      <c r="AD28" s="355">
        <v>136</v>
      </c>
      <c r="AE28" s="349">
        <v>18.133333333333333</v>
      </c>
      <c r="AF28" s="354">
        <v>57</v>
      </c>
      <c r="AG28" s="349">
        <v>7.6</v>
      </c>
      <c r="AH28" s="354">
        <v>310</v>
      </c>
      <c r="AI28" s="349">
        <v>41.333333333333336</v>
      </c>
      <c r="AJ28" s="354">
        <v>58</v>
      </c>
      <c r="AK28" s="349">
        <v>7.7333333333333334</v>
      </c>
      <c r="AL28" s="354">
        <v>2445</v>
      </c>
      <c r="AM28" s="349">
        <v>326</v>
      </c>
      <c r="AN28" s="354">
        <v>2360</v>
      </c>
      <c r="AO28" s="349">
        <v>314.66666666666669</v>
      </c>
      <c r="AP28" s="354">
        <v>5178</v>
      </c>
      <c r="AQ28" s="349">
        <v>690.4</v>
      </c>
      <c r="AR28" s="354">
        <v>1435</v>
      </c>
      <c r="AS28" s="349">
        <v>191.33333333333334</v>
      </c>
    </row>
    <row r="29" spans="1:45" ht="13.5" customHeight="1">
      <c r="A29" s="347" t="s">
        <v>165</v>
      </c>
      <c r="B29" s="348" t="str">
        <f>'Incentive Goal'!B28</f>
        <v>CUMBERLAND</v>
      </c>
      <c r="C29" s="349">
        <v>45</v>
      </c>
      <c r="D29" s="349">
        <v>70</v>
      </c>
      <c r="E29" s="350">
        <v>19845</v>
      </c>
      <c r="F29" s="351">
        <v>441</v>
      </c>
      <c r="G29" s="352">
        <v>1543</v>
      </c>
      <c r="H29" s="351">
        <v>34.288888888888891</v>
      </c>
      <c r="I29" s="352">
        <v>1227</v>
      </c>
      <c r="J29" s="351">
        <v>27.266666666666666</v>
      </c>
      <c r="K29" s="353">
        <v>39826601.770000003</v>
      </c>
      <c r="L29" s="353">
        <v>885035.594888889</v>
      </c>
      <c r="M29" s="353">
        <v>568951.45385714294</v>
      </c>
      <c r="N29" s="354">
        <v>790333</v>
      </c>
      <c r="O29" s="349">
        <v>17562.955555555556</v>
      </c>
      <c r="P29" s="354">
        <v>3045</v>
      </c>
      <c r="Q29" s="349">
        <v>67.666666666666671</v>
      </c>
      <c r="R29" s="354">
        <v>15140</v>
      </c>
      <c r="S29" s="349">
        <v>336.44444444444446</v>
      </c>
      <c r="T29" s="354">
        <v>1879</v>
      </c>
      <c r="U29" s="349">
        <v>41.755555555555553</v>
      </c>
      <c r="V29" s="354">
        <v>451</v>
      </c>
      <c r="W29" s="349">
        <v>10.022222222222222</v>
      </c>
      <c r="X29" s="354">
        <v>1605</v>
      </c>
      <c r="Y29" s="349">
        <v>35.666666666666664</v>
      </c>
      <c r="Z29" s="354">
        <v>1428</v>
      </c>
      <c r="AA29" s="349">
        <v>31.733333333333334</v>
      </c>
      <c r="AB29" s="354">
        <v>1164</v>
      </c>
      <c r="AC29" s="349">
        <v>25.866666666666667</v>
      </c>
      <c r="AD29" s="355">
        <v>105</v>
      </c>
      <c r="AE29" s="349">
        <v>2.3333333333333335</v>
      </c>
      <c r="AF29" s="354">
        <v>1368</v>
      </c>
      <c r="AG29" s="349">
        <v>30.4</v>
      </c>
      <c r="AH29" s="354">
        <v>1022</v>
      </c>
      <c r="AI29" s="349">
        <v>22.711111111111112</v>
      </c>
      <c r="AJ29" s="354">
        <v>451</v>
      </c>
      <c r="AK29" s="349">
        <v>10.022222222222222</v>
      </c>
      <c r="AL29" s="354">
        <v>10163</v>
      </c>
      <c r="AM29" s="349">
        <v>225.84444444444443</v>
      </c>
      <c r="AN29" s="354">
        <v>6771</v>
      </c>
      <c r="AO29" s="349">
        <v>150.46666666666667</v>
      </c>
      <c r="AP29" s="354">
        <v>27287</v>
      </c>
      <c r="AQ29" s="349">
        <v>606.37777777777774</v>
      </c>
      <c r="AR29" s="354">
        <v>1954</v>
      </c>
      <c r="AS29" s="349">
        <v>43.422222222222224</v>
      </c>
    </row>
    <row r="30" spans="1:45" ht="13.5" customHeight="1">
      <c r="A30" s="347" t="s">
        <v>164</v>
      </c>
      <c r="B30" s="348" t="str">
        <f>'Incentive Goal'!B29</f>
        <v>CURRITUCK</v>
      </c>
      <c r="C30" s="349">
        <v>2</v>
      </c>
      <c r="D30" s="349">
        <v>2.5</v>
      </c>
      <c r="E30" s="350">
        <v>894</v>
      </c>
      <c r="F30" s="351">
        <v>447</v>
      </c>
      <c r="G30" s="352">
        <v>46</v>
      </c>
      <c r="H30" s="351">
        <v>23</v>
      </c>
      <c r="I30" s="352">
        <v>59</v>
      </c>
      <c r="J30" s="351">
        <v>29.5</v>
      </c>
      <c r="K30" s="353">
        <v>2276804.58</v>
      </c>
      <c r="L30" s="353">
        <v>1138402.29</v>
      </c>
      <c r="M30" s="353">
        <v>910721.83200000005</v>
      </c>
      <c r="N30" s="354">
        <v>20739</v>
      </c>
      <c r="O30" s="349">
        <v>10369.5</v>
      </c>
      <c r="P30" s="354">
        <v>34</v>
      </c>
      <c r="Q30" s="349">
        <v>17</v>
      </c>
      <c r="R30" s="354">
        <v>414</v>
      </c>
      <c r="S30" s="349">
        <v>207</v>
      </c>
      <c r="T30" s="354">
        <v>10</v>
      </c>
      <c r="U30" s="349">
        <v>5</v>
      </c>
      <c r="V30" s="354">
        <v>5</v>
      </c>
      <c r="W30" s="349">
        <v>2.5</v>
      </c>
      <c r="X30" s="354">
        <v>1</v>
      </c>
      <c r="Y30" s="349">
        <v>0.5</v>
      </c>
      <c r="Z30" s="354">
        <v>0</v>
      </c>
      <c r="AA30" s="349">
        <v>0</v>
      </c>
      <c r="AB30" s="354">
        <v>25</v>
      </c>
      <c r="AC30" s="349">
        <v>12.5</v>
      </c>
      <c r="AD30" s="355">
        <v>0</v>
      </c>
      <c r="AE30" s="349">
        <v>0</v>
      </c>
      <c r="AF30" s="354">
        <v>41</v>
      </c>
      <c r="AG30" s="349">
        <v>20.5</v>
      </c>
      <c r="AH30" s="354">
        <v>70</v>
      </c>
      <c r="AI30" s="349">
        <v>35</v>
      </c>
      <c r="AJ30" s="354">
        <v>10</v>
      </c>
      <c r="AK30" s="349">
        <v>5</v>
      </c>
      <c r="AL30" s="354">
        <v>366</v>
      </c>
      <c r="AM30" s="349">
        <v>183</v>
      </c>
      <c r="AN30" s="354">
        <v>1466</v>
      </c>
      <c r="AO30" s="349">
        <v>733</v>
      </c>
      <c r="AP30" s="354">
        <v>628</v>
      </c>
      <c r="AQ30" s="349">
        <v>314</v>
      </c>
      <c r="AR30" s="354">
        <v>490</v>
      </c>
      <c r="AS30" s="349">
        <v>245</v>
      </c>
    </row>
    <row r="31" spans="1:45" ht="13.5" customHeight="1">
      <c r="A31" s="347" t="s">
        <v>164</v>
      </c>
      <c r="B31" s="348" t="str">
        <f>'Incentive Goal'!B30</f>
        <v>DARE</v>
      </c>
      <c r="C31" s="349">
        <v>2</v>
      </c>
      <c r="D31" s="349">
        <v>2.5</v>
      </c>
      <c r="E31" s="350">
        <v>1069</v>
      </c>
      <c r="F31" s="351">
        <v>534.5</v>
      </c>
      <c r="G31" s="352">
        <v>58</v>
      </c>
      <c r="H31" s="351">
        <v>29</v>
      </c>
      <c r="I31" s="352">
        <v>83</v>
      </c>
      <c r="J31" s="351">
        <v>41.5</v>
      </c>
      <c r="K31" s="353">
        <v>2823030.53</v>
      </c>
      <c r="L31" s="353">
        <v>1411515.2649999999</v>
      </c>
      <c r="M31" s="353">
        <v>1129212.2119999998</v>
      </c>
      <c r="N31" s="354">
        <v>39115</v>
      </c>
      <c r="O31" s="349">
        <v>19557.5</v>
      </c>
      <c r="P31" s="354">
        <v>174</v>
      </c>
      <c r="Q31" s="349">
        <v>87</v>
      </c>
      <c r="R31" s="354">
        <v>397</v>
      </c>
      <c r="S31" s="349">
        <v>198.5</v>
      </c>
      <c r="T31" s="354">
        <v>15</v>
      </c>
      <c r="U31" s="349">
        <v>7.5</v>
      </c>
      <c r="V31" s="354">
        <v>18</v>
      </c>
      <c r="W31" s="349">
        <v>9</v>
      </c>
      <c r="X31" s="354">
        <v>108</v>
      </c>
      <c r="Y31" s="349">
        <v>54</v>
      </c>
      <c r="Z31" s="354">
        <v>128</v>
      </c>
      <c r="AA31" s="349">
        <v>64</v>
      </c>
      <c r="AB31" s="354">
        <v>109</v>
      </c>
      <c r="AC31" s="349">
        <v>54.5</v>
      </c>
      <c r="AD31" s="355">
        <v>0</v>
      </c>
      <c r="AE31" s="349">
        <v>0</v>
      </c>
      <c r="AF31" s="354">
        <v>46</v>
      </c>
      <c r="AG31" s="349">
        <v>23</v>
      </c>
      <c r="AH31" s="354">
        <v>59</v>
      </c>
      <c r="AI31" s="349">
        <v>29.5</v>
      </c>
      <c r="AJ31" s="354">
        <v>8</v>
      </c>
      <c r="AK31" s="349">
        <v>4</v>
      </c>
      <c r="AL31" s="354">
        <v>340</v>
      </c>
      <c r="AM31" s="349">
        <v>170</v>
      </c>
      <c r="AN31" s="354">
        <v>921</v>
      </c>
      <c r="AO31" s="349">
        <v>460.5</v>
      </c>
      <c r="AP31" s="354">
        <v>1124</v>
      </c>
      <c r="AQ31" s="349">
        <v>562</v>
      </c>
      <c r="AR31" s="354">
        <v>476</v>
      </c>
      <c r="AS31" s="349">
        <v>238</v>
      </c>
    </row>
    <row r="32" spans="1:45" ht="13.5" customHeight="1">
      <c r="A32" s="347" t="s">
        <v>162</v>
      </c>
      <c r="B32" s="348" t="str">
        <f>'Incentive Goal'!B31</f>
        <v>DAVIDSON</v>
      </c>
      <c r="C32" s="349">
        <v>15</v>
      </c>
      <c r="D32" s="349">
        <v>19</v>
      </c>
      <c r="E32" s="350">
        <v>6022</v>
      </c>
      <c r="F32" s="351">
        <v>401.46666666666664</v>
      </c>
      <c r="G32" s="352">
        <v>447</v>
      </c>
      <c r="H32" s="351">
        <v>29.8</v>
      </c>
      <c r="I32" s="352">
        <v>465</v>
      </c>
      <c r="J32" s="351">
        <v>31</v>
      </c>
      <c r="K32" s="353">
        <v>12991559.060000001</v>
      </c>
      <c r="L32" s="353">
        <v>866103.93733333342</v>
      </c>
      <c r="M32" s="353">
        <v>683766.26631578954</v>
      </c>
      <c r="N32" s="354">
        <v>243101</v>
      </c>
      <c r="O32" s="349">
        <v>16206.733333333334</v>
      </c>
      <c r="P32" s="354">
        <v>810</v>
      </c>
      <c r="Q32" s="349">
        <v>54</v>
      </c>
      <c r="R32" s="354">
        <v>14066</v>
      </c>
      <c r="S32" s="349">
        <v>937.73333333333335</v>
      </c>
      <c r="T32" s="354">
        <v>1653</v>
      </c>
      <c r="U32" s="349">
        <v>110.2</v>
      </c>
      <c r="V32" s="354">
        <v>321</v>
      </c>
      <c r="W32" s="349">
        <v>21.4</v>
      </c>
      <c r="X32" s="354">
        <v>424</v>
      </c>
      <c r="Y32" s="349">
        <v>28.266666666666666</v>
      </c>
      <c r="Z32" s="354">
        <v>992</v>
      </c>
      <c r="AA32" s="349">
        <v>66.13333333333334</v>
      </c>
      <c r="AB32" s="354">
        <v>474</v>
      </c>
      <c r="AC32" s="349">
        <v>31.6</v>
      </c>
      <c r="AD32" s="355">
        <v>38</v>
      </c>
      <c r="AE32" s="349">
        <v>2.5333333333333332</v>
      </c>
      <c r="AF32" s="354">
        <v>243</v>
      </c>
      <c r="AG32" s="349">
        <v>16.2</v>
      </c>
      <c r="AH32" s="354">
        <v>484</v>
      </c>
      <c r="AI32" s="349">
        <v>32.266666666666666</v>
      </c>
      <c r="AJ32" s="354">
        <v>132</v>
      </c>
      <c r="AK32" s="349">
        <v>8.8000000000000007</v>
      </c>
      <c r="AL32" s="354">
        <v>3013</v>
      </c>
      <c r="AM32" s="349">
        <v>200.86666666666667</v>
      </c>
      <c r="AN32" s="354">
        <v>4905</v>
      </c>
      <c r="AO32" s="349">
        <v>327</v>
      </c>
      <c r="AP32" s="354">
        <v>7442</v>
      </c>
      <c r="AQ32" s="349">
        <v>496.13333333333333</v>
      </c>
      <c r="AR32" s="354">
        <v>3083</v>
      </c>
      <c r="AS32" s="349">
        <v>205.53333333333333</v>
      </c>
    </row>
    <row r="33" spans="1:45" ht="13.5" customHeight="1">
      <c r="A33" s="347" t="s">
        <v>161</v>
      </c>
      <c r="B33" s="348" t="str">
        <f>'Incentive Goal'!B32</f>
        <v>DAVIE</v>
      </c>
      <c r="C33" s="349">
        <v>3.75</v>
      </c>
      <c r="D33" s="349">
        <v>5</v>
      </c>
      <c r="E33" s="350">
        <v>1259</v>
      </c>
      <c r="F33" s="351">
        <v>335.73333333333335</v>
      </c>
      <c r="G33" s="352">
        <v>87</v>
      </c>
      <c r="H33" s="351">
        <v>23.2</v>
      </c>
      <c r="I33" s="352">
        <v>147</v>
      </c>
      <c r="J33" s="351">
        <v>39.200000000000003</v>
      </c>
      <c r="K33" s="353">
        <v>2359882.2000000002</v>
      </c>
      <c r="L33" s="353">
        <v>629301.92000000004</v>
      </c>
      <c r="M33" s="353">
        <v>471976.44000000006</v>
      </c>
      <c r="N33" s="354">
        <v>44326</v>
      </c>
      <c r="O33" s="349">
        <v>11820.266666666666</v>
      </c>
      <c r="P33" s="354">
        <v>115</v>
      </c>
      <c r="Q33" s="349">
        <v>30.666666666666668</v>
      </c>
      <c r="R33" s="354">
        <v>896</v>
      </c>
      <c r="S33" s="349">
        <v>238.93333333333334</v>
      </c>
      <c r="T33" s="354">
        <v>21</v>
      </c>
      <c r="U33" s="349">
        <v>5.6</v>
      </c>
      <c r="V33" s="354">
        <v>24</v>
      </c>
      <c r="W33" s="349">
        <v>6.4</v>
      </c>
      <c r="X33" s="354">
        <v>87</v>
      </c>
      <c r="Y33" s="349">
        <v>23.2</v>
      </c>
      <c r="Z33" s="354">
        <v>190</v>
      </c>
      <c r="AA33" s="349">
        <v>50.666666666666664</v>
      </c>
      <c r="AB33" s="354">
        <v>140</v>
      </c>
      <c r="AC33" s="349">
        <v>37.333333333333336</v>
      </c>
      <c r="AD33" s="355">
        <v>10</v>
      </c>
      <c r="AE33" s="349">
        <v>2.6666666666666665</v>
      </c>
      <c r="AF33" s="354">
        <v>61</v>
      </c>
      <c r="AG33" s="349">
        <v>16.266666666666666</v>
      </c>
      <c r="AH33" s="354">
        <v>83</v>
      </c>
      <c r="AI33" s="349">
        <v>22.133333333333333</v>
      </c>
      <c r="AJ33" s="354">
        <v>26</v>
      </c>
      <c r="AK33" s="349">
        <v>6.9333333333333336</v>
      </c>
      <c r="AL33" s="354">
        <v>626</v>
      </c>
      <c r="AM33" s="349">
        <v>166.93333333333334</v>
      </c>
      <c r="AN33" s="354">
        <v>713</v>
      </c>
      <c r="AO33" s="349">
        <v>190.13333333333333</v>
      </c>
      <c r="AP33" s="354">
        <v>342</v>
      </c>
      <c r="AQ33" s="349">
        <v>91.2</v>
      </c>
      <c r="AR33" s="354">
        <v>310</v>
      </c>
      <c r="AS33" s="349">
        <v>82.666666666666671</v>
      </c>
    </row>
    <row r="34" spans="1:45" ht="13.5" customHeight="1">
      <c r="A34" s="347" t="s">
        <v>166</v>
      </c>
      <c r="B34" s="348" t="str">
        <f>'Incentive Goal'!B33</f>
        <v>DUPLIN</v>
      </c>
      <c r="C34" s="349">
        <v>9</v>
      </c>
      <c r="D34" s="349">
        <v>11</v>
      </c>
      <c r="E34" s="350">
        <v>2805</v>
      </c>
      <c r="F34" s="351">
        <v>311.66666666666669</v>
      </c>
      <c r="G34" s="352">
        <v>140</v>
      </c>
      <c r="H34" s="351">
        <v>15.555555555555555</v>
      </c>
      <c r="I34" s="352">
        <v>200</v>
      </c>
      <c r="J34" s="351">
        <v>22.222222222222221</v>
      </c>
      <c r="K34" s="353">
        <v>6118880.4000000004</v>
      </c>
      <c r="L34" s="353">
        <v>679875.60000000009</v>
      </c>
      <c r="M34" s="353">
        <v>556261.85454545461</v>
      </c>
      <c r="N34" s="354">
        <v>117112</v>
      </c>
      <c r="O34" s="349">
        <v>13012.444444444445</v>
      </c>
      <c r="P34" s="354">
        <v>164</v>
      </c>
      <c r="Q34" s="349">
        <v>18.222222222222221</v>
      </c>
      <c r="R34" s="354">
        <v>1619</v>
      </c>
      <c r="S34" s="349">
        <v>179.88888888888889</v>
      </c>
      <c r="T34" s="354">
        <v>46</v>
      </c>
      <c r="U34" s="349">
        <v>5.1111111111111107</v>
      </c>
      <c r="V34" s="354">
        <v>160</v>
      </c>
      <c r="W34" s="349">
        <v>17.777777777777779</v>
      </c>
      <c r="X34" s="354">
        <v>140</v>
      </c>
      <c r="Y34" s="349">
        <v>15.555555555555555</v>
      </c>
      <c r="Z34" s="354">
        <v>307</v>
      </c>
      <c r="AA34" s="349">
        <v>34.111111111111114</v>
      </c>
      <c r="AB34" s="354">
        <v>160</v>
      </c>
      <c r="AC34" s="349">
        <v>17.777777777777779</v>
      </c>
      <c r="AD34" s="355">
        <v>14</v>
      </c>
      <c r="AE34" s="349">
        <v>1.5555555555555556</v>
      </c>
      <c r="AF34" s="354">
        <v>168</v>
      </c>
      <c r="AG34" s="349">
        <v>18.666666666666668</v>
      </c>
      <c r="AH34" s="354">
        <v>178</v>
      </c>
      <c r="AI34" s="349">
        <v>19.777777777777779</v>
      </c>
      <c r="AJ34" s="354">
        <v>28</v>
      </c>
      <c r="AK34" s="349">
        <v>3.1111111111111112</v>
      </c>
      <c r="AL34" s="354">
        <v>1545</v>
      </c>
      <c r="AM34" s="349">
        <v>171.66666666666666</v>
      </c>
      <c r="AN34" s="354">
        <v>2818</v>
      </c>
      <c r="AO34" s="349">
        <v>313.11111111111109</v>
      </c>
      <c r="AP34" s="354">
        <v>958</v>
      </c>
      <c r="AQ34" s="349">
        <v>106.44444444444444</v>
      </c>
      <c r="AR34" s="354">
        <v>1343</v>
      </c>
      <c r="AS34" s="349">
        <v>149.22222222222223</v>
      </c>
    </row>
    <row r="35" spans="1:45" ht="13.5" customHeight="1">
      <c r="A35" s="347" t="s">
        <v>160</v>
      </c>
      <c r="B35" s="348" t="str">
        <f>'Incentive Goal'!B34</f>
        <v>DURHAM</v>
      </c>
      <c r="C35" s="349">
        <v>28</v>
      </c>
      <c r="D35" s="349">
        <v>38</v>
      </c>
      <c r="E35" s="350">
        <v>9807</v>
      </c>
      <c r="F35" s="351">
        <v>350.25</v>
      </c>
      <c r="G35" s="352">
        <v>850</v>
      </c>
      <c r="H35" s="351">
        <v>30.357142857142858</v>
      </c>
      <c r="I35" s="352">
        <v>635</v>
      </c>
      <c r="J35" s="351">
        <v>22.678571428571427</v>
      </c>
      <c r="K35" s="353">
        <v>17028736.640000001</v>
      </c>
      <c r="L35" s="353">
        <v>608169.16571428569</v>
      </c>
      <c r="M35" s="353">
        <v>448124.64842105267</v>
      </c>
      <c r="N35" s="354">
        <v>403417</v>
      </c>
      <c r="O35" s="349">
        <v>14407.75</v>
      </c>
      <c r="P35" s="354">
        <v>1957</v>
      </c>
      <c r="Q35" s="349">
        <v>69.892857142857139</v>
      </c>
      <c r="R35" s="354">
        <v>10947</v>
      </c>
      <c r="S35" s="349">
        <v>390.96428571428572</v>
      </c>
      <c r="T35" s="354">
        <v>545</v>
      </c>
      <c r="U35" s="349">
        <v>19.464285714285715</v>
      </c>
      <c r="V35" s="354">
        <v>241</v>
      </c>
      <c r="W35" s="349">
        <v>8.6071428571428577</v>
      </c>
      <c r="X35" s="354">
        <v>918</v>
      </c>
      <c r="Y35" s="349">
        <v>32.785714285714285</v>
      </c>
      <c r="Z35" s="354">
        <v>765</v>
      </c>
      <c r="AA35" s="349">
        <v>27.321428571428573</v>
      </c>
      <c r="AB35" s="354">
        <v>620</v>
      </c>
      <c r="AC35" s="349">
        <v>22.142857142857142</v>
      </c>
      <c r="AD35" s="355">
        <v>66</v>
      </c>
      <c r="AE35" s="349">
        <v>2.3571428571428572</v>
      </c>
      <c r="AF35" s="354">
        <v>394</v>
      </c>
      <c r="AG35" s="349">
        <v>14.071428571428571</v>
      </c>
      <c r="AH35" s="354">
        <v>500</v>
      </c>
      <c r="AI35" s="349">
        <v>17.857142857142858</v>
      </c>
      <c r="AJ35" s="354">
        <v>297</v>
      </c>
      <c r="AK35" s="349">
        <v>10.607142857142858</v>
      </c>
      <c r="AL35" s="354">
        <v>7182</v>
      </c>
      <c r="AM35" s="349">
        <v>256.5</v>
      </c>
      <c r="AN35" s="354">
        <v>5765</v>
      </c>
      <c r="AO35" s="349">
        <v>205.89285714285714</v>
      </c>
      <c r="AP35" s="354">
        <v>12706</v>
      </c>
      <c r="AQ35" s="349">
        <v>453.78571428571428</v>
      </c>
      <c r="AR35" s="354">
        <v>1713</v>
      </c>
      <c r="AS35" s="349">
        <v>61.178571428571431</v>
      </c>
    </row>
    <row r="36" spans="1:45" ht="13.5" customHeight="1">
      <c r="A36" s="347" t="s">
        <v>168</v>
      </c>
      <c r="B36" s="348" t="str">
        <f>'Incentive Goal'!B35</f>
        <v>EDGE-Rky Mt</v>
      </c>
      <c r="C36" s="349">
        <v>8.5</v>
      </c>
      <c r="D36" s="349">
        <v>11</v>
      </c>
      <c r="E36" s="350">
        <v>2330</v>
      </c>
      <c r="F36" s="351">
        <v>274.11764705882354</v>
      </c>
      <c r="G36" s="352">
        <v>96</v>
      </c>
      <c r="H36" s="351">
        <v>11.294117647058824</v>
      </c>
      <c r="I36" s="352">
        <v>103</v>
      </c>
      <c r="J36" s="351">
        <v>12.117647058823529</v>
      </c>
      <c r="K36" s="353">
        <v>2886642.86</v>
      </c>
      <c r="L36" s="353">
        <v>339605.04235294118</v>
      </c>
      <c r="M36" s="353">
        <v>262422.07818181819</v>
      </c>
      <c r="N36" s="354">
        <v>119460</v>
      </c>
      <c r="O36" s="349">
        <v>14054.117647058823</v>
      </c>
      <c r="P36" s="354">
        <v>299</v>
      </c>
      <c r="Q36" s="349">
        <v>35.176470588235297</v>
      </c>
      <c r="R36" s="354">
        <v>8098</v>
      </c>
      <c r="S36" s="349">
        <v>952.70588235294122</v>
      </c>
      <c r="T36" s="354">
        <v>1109</v>
      </c>
      <c r="U36" s="349">
        <v>130.47058823529412</v>
      </c>
      <c r="V36" s="354">
        <v>128</v>
      </c>
      <c r="W36" s="349">
        <v>15.058823529411764</v>
      </c>
      <c r="X36" s="354">
        <v>124</v>
      </c>
      <c r="Y36" s="349">
        <v>14.588235294117647</v>
      </c>
      <c r="Z36" s="354">
        <v>205</v>
      </c>
      <c r="AA36" s="349">
        <v>24.117647058823529</v>
      </c>
      <c r="AB36" s="354">
        <v>94</v>
      </c>
      <c r="AC36" s="349">
        <v>11.058823529411764</v>
      </c>
      <c r="AD36" s="355">
        <v>15</v>
      </c>
      <c r="AE36" s="349">
        <v>1.7647058823529411</v>
      </c>
      <c r="AF36" s="354">
        <v>177</v>
      </c>
      <c r="AG36" s="349">
        <v>20.823529411764707</v>
      </c>
      <c r="AH36" s="354">
        <v>159</v>
      </c>
      <c r="AI36" s="349">
        <v>18.705882352941178</v>
      </c>
      <c r="AJ36" s="354">
        <v>35</v>
      </c>
      <c r="AK36" s="349">
        <v>4.117647058823529</v>
      </c>
      <c r="AL36" s="354">
        <v>1290</v>
      </c>
      <c r="AM36" s="349">
        <v>151.76470588235293</v>
      </c>
      <c r="AN36" s="354">
        <v>2737</v>
      </c>
      <c r="AO36" s="349">
        <v>322</v>
      </c>
      <c r="AP36" s="354">
        <v>1200</v>
      </c>
      <c r="AQ36" s="349">
        <v>141.1764705882353</v>
      </c>
      <c r="AR36" s="354">
        <v>643</v>
      </c>
      <c r="AS36" s="349">
        <v>75.647058823529406</v>
      </c>
    </row>
    <row r="37" spans="1:45" ht="13.5" customHeight="1">
      <c r="A37" s="347" t="s">
        <v>168</v>
      </c>
      <c r="B37" s="348" t="str">
        <f>'Incentive Goal'!B36</f>
        <v>EDGE-Tarboro</v>
      </c>
      <c r="C37" s="349">
        <v>6.5</v>
      </c>
      <c r="D37" s="349">
        <v>8</v>
      </c>
      <c r="E37" s="350">
        <v>2277</v>
      </c>
      <c r="F37" s="351">
        <v>350.30769230769232</v>
      </c>
      <c r="G37" s="352">
        <v>120</v>
      </c>
      <c r="H37" s="351">
        <v>18.46153846153846</v>
      </c>
      <c r="I37" s="352">
        <v>101</v>
      </c>
      <c r="J37" s="351">
        <v>15.538461538461538</v>
      </c>
      <c r="K37" s="353">
        <v>3187552.44</v>
      </c>
      <c r="L37" s="353">
        <v>490392.68307692307</v>
      </c>
      <c r="M37" s="353">
        <v>398444.05499999999</v>
      </c>
      <c r="N37" s="357">
        <v>80681</v>
      </c>
      <c r="O37" s="349">
        <v>12412.461538461539</v>
      </c>
      <c r="P37" s="354">
        <v>211</v>
      </c>
      <c r="Q37" s="349">
        <v>32.46153846153846</v>
      </c>
      <c r="R37" s="354">
        <v>3115</v>
      </c>
      <c r="S37" s="349">
        <v>479.23076923076923</v>
      </c>
      <c r="T37" s="354">
        <v>359</v>
      </c>
      <c r="U37" s="349">
        <v>55.230769230769234</v>
      </c>
      <c r="V37" s="354">
        <v>86</v>
      </c>
      <c r="W37" s="349">
        <v>13.23076923076923</v>
      </c>
      <c r="X37" s="354">
        <v>96</v>
      </c>
      <c r="Y37" s="349">
        <v>14.76923076923077</v>
      </c>
      <c r="Z37" s="354">
        <v>171</v>
      </c>
      <c r="AA37" s="349">
        <v>26.307692307692307</v>
      </c>
      <c r="AB37" s="354">
        <v>103</v>
      </c>
      <c r="AC37" s="349">
        <v>15.846153846153847</v>
      </c>
      <c r="AD37" s="355">
        <v>20</v>
      </c>
      <c r="AE37" s="349">
        <v>3.0769230769230771</v>
      </c>
      <c r="AF37" s="354">
        <v>380</v>
      </c>
      <c r="AG37" s="349">
        <v>58.46153846153846</v>
      </c>
      <c r="AH37" s="354">
        <v>118</v>
      </c>
      <c r="AI37" s="349">
        <v>18.153846153846153</v>
      </c>
      <c r="AJ37" s="354">
        <v>11</v>
      </c>
      <c r="AK37" s="349">
        <v>1.6923076923076923</v>
      </c>
      <c r="AL37" s="354">
        <v>1379</v>
      </c>
      <c r="AM37" s="349">
        <v>212.15384615384616</v>
      </c>
      <c r="AN37" s="354">
        <v>1882</v>
      </c>
      <c r="AO37" s="349">
        <v>289.53846153846155</v>
      </c>
      <c r="AP37" s="354">
        <v>1323</v>
      </c>
      <c r="AQ37" s="349">
        <v>203.53846153846155</v>
      </c>
      <c r="AR37" s="354">
        <v>798</v>
      </c>
      <c r="AS37" s="349">
        <v>122.76923076923077</v>
      </c>
    </row>
    <row r="38" spans="1:45" ht="13.5" customHeight="1">
      <c r="A38" s="347" t="s">
        <v>162</v>
      </c>
      <c r="B38" s="348" t="str">
        <f>'Incentive Goal'!B37</f>
        <v>FORSYTH</v>
      </c>
      <c r="C38" s="349">
        <v>32.5</v>
      </c>
      <c r="D38" s="349">
        <v>48.25</v>
      </c>
      <c r="E38" s="350">
        <v>14239</v>
      </c>
      <c r="F38" s="351">
        <v>438.12307692307695</v>
      </c>
      <c r="G38" s="352">
        <v>1130</v>
      </c>
      <c r="H38" s="351">
        <v>34.769230769230766</v>
      </c>
      <c r="I38" s="352">
        <v>946</v>
      </c>
      <c r="J38" s="351">
        <v>29.107692307692307</v>
      </c>
      <c r="K38" s="353">
        <v>23984287.469999999</v>
      </c>
      <c r="L38" s="353">
        <v>737978.076</v>
      </c>
      <c r="M38" s="353">
        <v>497083.67813471501</v>
      </c>
      <c r="N38" s="357">
        <v>555458</v>
      </c>
      <c r="O38" s="349">
        <v>17091.015384615384</v>
      </c>
      <c r="P38" s="354">
        <v>2064</v>
      </c>
      <c r="Q38" s="349">
        <v>63.507692307692309</v>
      </c>
      <c r="R38" s="354">
        <v>15229</v>
      </c>
      <c r="S38" s="349">
        <v>468.5846153846154</v>
      </c>
      <c r="T38" s="354">
        <v>2359</v>
      </c>
      <c r="U38" s="349">
        <v>72.58461538461539</v>
      </c>
      <c r="V38" s="354">
        <v>402</v>
      </c>
      <c r="W38" s="349">
        <v>12.36923076923077</v>
      </c>
      <c r="X38" s="354">
        <v>1206</v>
      </c>
      <c r="Y38" s="349">
        <v>37.107692307692311</v>
      </c>
      <c r="Z38" s="354">
        <v>980</v>
      </c>
      <c r="AA38" s="349">
        <v>30.153846153846153</v>
      </c>
      <c r="AB38" s="354">
        <v>843</v>
      </c>
      <c r="AC38" s="349">
        <v>25.938461538461539</v>
      </c>
      <c r="AD38" s="355">
        <v>1224</v>
      </c>
      <c r="AE38" s="349">
        <v>37.661538461538463</v>
      </c>
      <c r="AF38" s="354">
        <v>568</v>
      </c>
      <c r="AG38" s="349">
        <v>17.476923076923075</v>
      </c>
      <c r="AH38" s="354">
        <v>980</v>
      </c>
      <c r="AI38" s="349">
        <v>30.153846153846153</v>
      </c>
      <c r="AJ38" s="354">
        <v>199</v>
      </c>
      <c r="AK38" s="349">
        <v>6.1230769230769226</v>
      </c>
      <c r="AL38" s="354">
        <v>8403</v>
      </c>
      <c r="AM38" s="349">
        <v>258.55384615384617</v>
      </c>
      <c r="AN38" s="354">
        <v>4385</v>
      </c>
      <c r="AO38" s="349">
        <v>134.92307692307693</v>
      </c>
      <c r="AP38" s="354">
        <v>21045</v>
      </c>
      <c r="AQ38" s="349">
        <v>647.53846153846155</v>
      </c>
      <c r="AR38" s="354">
        <v>1284</v>
      </c>
      <c r="AS38" s="349">
        <v>39.507692307692309</v>
      </c>
    </row>
    <row r="39" spans="1:45" ht="13.5" customHeight="1">
      <c r="A39" s="347" t="s">
        <v>160</v>
      </c>
      <c r="B39" s="348" t="str">
        <f>'Incentive Goal'!B38</f>
        <v>FRANKLIN</v>
      </c>
      <c r="C39" s="349">
        <v>8</v>
      </c>
      <c r="D39" s="349">
        <v>9</v>
      </c>
      <c r="E39" s="350">
        <v>3058</v>
      </c>
      <c r="F39" s="351">
        <v>382.25</v>
      </c>
      <c r="G39" s="352">
        <v>232</v>
      </c>
      <c r="H39" s="351">
        <v>29</v>
      </c>
      <c r="I39" s="352">
        <v>162</v>
      </c>
      <c r="J39" s="351">
        <v>20.25</v>
      </c>
      <c r="K39" s="353">
        <v>5487067.6299999999</v>
      </c>
      <c r="L39" s="353">
        <v>685883.45374999999</v>
      </c>
      <c r="M39" s="353">
        <v>609674.18111111107</v>
      </c>
      <c r="N39" s="357">
        <v>105158</v>
      </c>
      <c r="O39" s="349">
        <v>13144.75</v>
      </c>
      <c r="P39" s="354">
        <v>555</v>
      </c>
      <c r="Q39" s="349">
        <v>69.375</v>
      </c>
      <c r="R39" s="354">
        <v>1237</v>
      </c>
      <c r="S39" s="349">
        <v>154.625</v>
      </c>
      <c r="T39" s="354">
        <v>34</v>
      </c>
      <c r="U39" s="349">
        <v>4.25</v>
      </c>
      <c r="V39" s="354">
        <v>38</v>
      </c>
      <c r="W39" s="349">
        <v>4.75</v>
      </c>
      <c r="X39" s="354">
        <v>240</v>
      </c>
      <c r="Y39" s="349">
        <v>30</v>
      </c>
      <c r="Z39" s="354">
        <v>215</v>
      </c>
      <c r="AA39" s="349">
        <v>26.875</v>
      </c>
      <c r="AB39" s="354">
        <v>143</v>
      </c>
      <c r="AC39" s="349">
        <v>17.875</v>
      </c>
      <c r="AD39" s="355">
        <v>14</v>
      </c>
      <c r="AE39" s="349">
        <v>1.75</v>
      </c>
      <c r="AF39" s="354">
        <v>196</v>
      </c>
      <c r="AG39" s="349">
        <v>24.5</v>
      </c>
      <c r="AH39" s="354">
        <v>149</v>
      </c>
      <c r="AI39" s="349">
        <v>18.625</v>
      </c>
      <c r="AJ39" s="354">
        <v>18</v>
      </c>
      <c r="AK39" s="349">
        <v>2.25</v>
      </c>
      <c r="AL39" s="354">
        <v>1791</v>
      </c>
      <c r="AM39" s="349">
        <v>223.875</v>
      </c>
      <c r="AN39" s="354">
        <v>1479</v>
      </c>
      <c r="AO39" s="349">
        <v>184.875</v>
      </c>
      <c r="AP39" s="354">
        <v>4242</v>
      </c>
      <c r="AQ39" s="349">
        <v>530.25</v>
      </c>
      <c r="AR39" s="354">
        <v>677</v>
      </c>
      <c r="AS39" s="349">
        <v>84.625</v>
      </c>
    </row>
    <row r="40" spans="1:45" ht="13.5" customHeight="1">
      <c r="A40" s="347" t="s">
        <v>163</v>
      </c>
      <c r="B40" s="348" t="str">
        <f>'Incentive Goal'!B39</f>
        <v>GASTON</v>
      </c>
      <c r="C40" s="349">
        <v>23.75</v>
      </c>
      <c r="D40" s="349">
        <v>33</v>
      </c>
      <c r="E40" s="350">
        <v>9583</v>
      </c>
      <c r="F40" s="351">
        <v>403.49473684210528</v>
      </c>
      <c r="G40" s="352">
        <v>901</v>
      </c>
      <c r="H40" s="351">
        <v>37.93684210526316</v>
      </c>
      <c r="I40" s="352">
        <v>631</v>
      </c>
      <c r="J40" s="351">
        <v>26.568421052631578</v>
      </c>
      <c r="K40" s="353">
        <v>15392094.970000001</v>
      </c>
      <c r="L40" s="353">
        <v>648088.20926315791</v>
      </c>
      <c r="M40" s="353">
        <v>466427.1203030303</v>
      </c>
      <c r="N40" s="357">
        <v>431101</v>
      </c>
      <c r="O40" s="349">
        <v>18151.621052631577</v>
      </c>
      <c r="P40" s="354">
        <v>1764</v>
      </c>
      <c r="Q40" s="349">
        <v>74.273684210526312</v>
      </c>
      <c r="R40" s="354">
        <v>21833</v>
      </c>
      <c r="S40" s="349">
        <v>919.28421052631575</v>
      </c>
      <c r="T40" s="354">
        <v>2578</v>
      </c>
      <c r="U40" s="349">
        <v>108.54736842105264</v>
      </c>
      <c r="V40" s="354">
        <v>301</v>
      </c>
      <c r="W40" s="349">
        <v>12.673684210526316</v>
      </c>
      <c r="X40" s="354">
        <v>895</v>
      </c>
      <c r="Y40" s="349">
        <v>37.684210526315788</v>
      </c>
      <c r="Z40" s="354">
        <v>1031</v>
      </c>
      <c r="AA40" s="349">
        <v>43.410526315789475</v>
      </c>
      <c r="AB40" s="354">
        <v>591</v>
      </c>
      <c r="AC40" s="349">
        <v>24.88421052631579</v>
      </c>
      <c r="AD40" s="355">
        <v>134</v>
      </c>
      <c r="AE40" s="349">
        <v>5.6421052631578945</v>
      </c>
      <c r="AF40" s="354">
        <v>477</v>
      </c>
      <c r="AG40" s="349">
        <v>20.08421052631579</v>
      </c>
      <c r="AH40" s="354">
        <v>540</v>
      </c>
      <c r="AI40" s="349">
        <v>22.736842105263158</v>
      </c>
      <c r="AJ40" s="354">
        <v>192</v>
      </c>
      <c r="AK40" s="349">
        <v>8.0842105263157897</v>
      </c>
      <c r="AL40" s="354">
        <v>6268</v>
      </c>
      <c r="AM40" s="349">
        <v>263.91578947368419</v>
      </c>
      <c r="AN40" s="354">
        <v>3412</v>
      </c>
      <c r="AO40" s="349">
        <v>143.66315789473686</v>
      </c>
      <c r="AP40" s="354">
        <v>9383</v>
      </c>
      <c r="AQ40" s="349">
        <v>395.07368421052632</v>
      </c>
      <c r="AR40" s="354">
        <v>1886</v>
      </c>
      <c r="AS40" s="349">
        <v>79.410526315789468</v>
      </c>
    </row>
    <row r="41" spans="1:45" ht="13.5" customHeight="1">
      <c r="A41" s="347" t="s">
        <v>164</v>
      </c>
      <c r="B41" s="348" t="str">
        <f>'Incentive Goal'!B40</f>
        <v>GATES</v>
      </c>
      <c r="C41" s="349">
        <v>1</v>
      </c>
      <c r="D41" s="349">
        <v>1.75</v>
      </c>
      <c r="E41" s="350">
        <v>535</v>
      </c>
      <c r="F41" s="351">
        <v>535</v>
      </c>
      <c r="G41" s="352">
        <v>32</v>
      </c>
      <c r="H41" s="351">
        <v>32</v>
      </c>
      <c r="I41" s="352">
        <v>39</v>
      </c>
      <c r="J41" s="351">
        <v>39</v>
      </c>
      <c r="K41" s="353">
        <v>1219159.48</v>
      </c>
      <c r="L41" s="353">
        <v>1219159.48</v>
      </c>
      <c r="M41" s="353">
        <v>696662.55999999994</v>
      </c>
      <c r="N41" s="357">
        <v>21</v>
      </c>
      <c r="O41" s="349">
        <v>21</v>
      </c>
      <c r="P41" s="354">
        <v>0</v>
      </c>
      <c r="Q41" s="349">
        <v>0</v>
      </c>
      <c r="R41" s="354">
        <v>3</v>
      </c>
      <c r="S41" s="349">
        <v>3</v>
      </c>
      <c r="T41" s="354">
        <v>0</v>
      </c>
      <c r="U41" s="349">
        <v>0</v>
      </c>
      <c r="V41" s="354">
        <v>3</v>
      </c>
      <c r="W41" s="349">
        <v>3</v>
      </c>
      <c r="X41" s="354">
        <v>0</v>
      </c>
      <c r="Y41" s="349">
        <v>0</v>
      </c>
      <c r="Z41" s="354">
        <v>0</v>
      </c>
      <c r="AA41" s="349">
        <v>0</v>
      </c>
      <c r="AB41" s="354">
        <v>0</v>
      </c>
      <c r="AC41" s="349">
        <v>0</v>
      </c>
      <c r="AD41" s="355">
        <v>0</v>
      </c>
      <c r="AE41" s="349">
        <v>0</v>
      </c>
      <c r="AF41" s="354">
        <v>0</v>
      </c>
      <c r="AG41" s="349">
        <v>0</v>
      </c>
      <c r="AH41" s="354">
        <v>0</v>
      </c>
      <c r="AI41" s="349">
        <v>0</v>
      </c>
      <c r="AJ41" s="354">
        <v>6</v>
      </c>
      <c r="AK41" s="349">
        <v>6</v>
      </c>
      <c r="AL41" s="354">
        <v>294</v>
      </c>
      <c r="AM41" s="349">
        <v>294</v>
      </c>
      <c r="AN41" s="354">
        <v>0</v>
      </c>
      <c r="AO41" s="349">
        <v>0</v>
      </c>
      <c r="AP41" s="354">
        <v>2</v>
      </c>
      <c r="AQ41" s="349">
        <v>2</v>
      </c>
      <c r="AR41" s="354">
        <v>123</v>
      </c>
      <c r="AS41" s="349">
        <v>123</v>
      </c>
    </row>
    <row r="42" spans="1:45" ht="13.5" customHeight="1">
      <c r="A42" s="347" t="s">
        <v>167</v>
      </c>
      <c r="B42" s="348" t="str">
        <f>'Incentive Goal'!B41</f>
        <v>GRAHAM</v>
      </c>
      <c r="C42" s="349">
        <v>0.75</v>
      </c>
      <c r="D42" s="349">
        <v>1</v>
      </c>
      <c r="E42" s="350">
        <v>247</v>
      </c>
      <c r="F42" s="351">
        <v>329.33333333333331</v>
      </c>
      <c r="G42" s="352">
        <v>15</v>
      </c>
      <c r="H42" s="351">
        <v>20</v>
      </c>
      <c r="I42" s="352">
        <v>51</v>
      </c>
      <c r="J42" s="351">
        <v>68</v>
      </c>
      <c r="K42" s="353">
        <v>609354.98</v>
      </c>
      <c r="L42" s="353">
        <v>812473.30666666664</v>
      </c>
      <c r="M42" s="353">
        <v>609354.98</v>
      </c>
      <c r="N42" s="357">
        <v>9323</v>
      </c>
      <c r="O42" s="349">
        <v>12430.666666666666</v>
      </c>
      <c r="P42" s="354">
        <v>19</v>
      </c>
      <c r="Q42" s="349">
        <v>25.333333333333332</v>
      </c>
      <c r="R42" s="354">
        <v>1632</v>
      </c>
      <c r="S42" s="349">
        <v>2176</v>
      </c>
      <c r="T42" s="354">
        <v>68</v>
      </c>
      <c r="U42" s="349">
        <v>90.666666666666671</v>
      </c>
      <c r="V42" s="354">
        <v>17</v>
      </c>
      <c r="W42" s="349">
        <v>22.666666666666668</v>
      </c>
      <c r="X42" s="354">
        <v>16</v>
      </c>
      <c r="Y42" s="349">
        <v>21.333333333333332</v>
      </c>
      <c r="Z42" s="354">
        <v>85</v>
      </c>
      <c r="AA42" s="349">
        <v>113.33333333333333</v>
      </c>
      <c r="AB42" s="354">
        <v>51</v>
      </c>
      <c r="AC42" s="349">
        <v>68</v>
      </c>
      <c r="AD42" s="355">
        <v>1</v>
      </c>
      <c r="AE42" s="349">
        <v>1.3333333333333333</v>
      </c>
      <c r="AF42" s="354">
        <v>15</v>
      </c>
      <c r="AG42" s="349">
        <v>20</v>
      </c>
      <c r="AH42" s="354">
        <v>29</v>
      </c>
      <c r="AI42" s="349">
        <v>38.666666666666664</v>
      </c>
      <c r="AJ42" s="354">
        <v>7</v>
      </c>
      <c r="AK42" s="349">
        <v>9.3333333333333339</v>
      </c>
      <c r="AL42" s="354">
        <v>172</v>
      </c>
      <c r="AM42" s="349">
        <v>229.33333333333334</v>
      </c>
      <c r="AN42" s="354">
        <v>336</v>
      </c>
      <c r="AO42" s="349">
        <v>448</v>
      </c>
      <c r="AP42" s="354">
        <v>319</v>
      </c>
      <c r="AQ42" s="349">
        <v>425.33333333333331</v>
      </c>
      <c r="AR42" s="354">
        <v>321</v>
      </c>
      <c r="AS42" s="349">
        <v>428</v>
      </c>
    </row>
    <row r="43" spans="1:45" ht="13.5" customHeight="1">
      <c r="A43" s="347" t="s">
        <v>168</v>
      </c>
      <c r="B43" s="348" t="str">
        <f>'Incentive Goal'!B42</f>
        <v>GRANVILLE</v>
      </c>
      <c r="C43" s="349">
        <v>9.5</v>
      </c>
      <c r="D43" s="349">
        <v>11</v>
      </c>
      <c r="E43" s="350">
        <v>2562</v>
      </c>
      <c r="F43" s="351">
        <v>269.68421052631578</v>
      </c>
      <c r="G43" s="352">
        <v>182</v>
      </c>
      <c r="H43" s="351">
        <v>19.157894736842106</v>
      </c>
      <c r="I43" s="352">
        <v>186</v>
      </c>
      <c r="J43" s="351">
        <v>19.578947368421051</v>
      </c>
      <c r="K43" s="353">
        <v>4498394.84</v>
      </c>
      <c r="L43" s="353">
        <v>473515.24631578947</v>
      </c>
      <c r="M43" s="353">
        <v>408944.98545454541</v>
      </c>
      <c r="N43" s="357">
        <v>103275</v>
      </c>
      <c r="O43" s="349">
        <v>10871.052631578947</v>
      </c>
      <c r="P43" s="354">
        <v>404</v>
      </c>
      <c r="Q43" s="349">
        <v>42.526315789473685</v>
      </c>
      <c r="R43" s="354">
        <v>1519</v>
      </c>
      <c r="S43" s="349">
        <v>159.89473684210526</v>
      </c>
      <c r="T43" s="354">
        <v>91</v>
      </c>
      <c r="U43" s="349">
        <v>9.5789473684210531</v>
      </c>
      <c r="V43" s="354">
        <v>54</v>
      </c>
      <c r="W43" s="349">
        <v>5.6842105263157894</v>
      </c>
      <c r="X43" s="354">
        <v>181</v>
      </c>
      <c r="Y43" s="349">
        <v>19.05263157894737</v>
      </c>
      <c r="Z43" s="354">
        <v>210</v>
      </c>
      <c r="AA43" s="349">
        <v>22.105263157894736</v>
      </c>
      <c r="AB43" s="354">
        <v>164</v>
      </c>
      <c r="AC43" s="349">
        <v>17.263157894736842</v>
      </c>
      <c r="AD43" s="355">
        <v>80</v>
      </c>
      <c r="AE43" s="349">
        <v>8.4210526315789469</v>
      </c>
      <c r="AF43" s="354">
        <v>245</v>
      </c>
      <c r="AG43" s="349">
        <v>25.789473684210527</v>
      </c>
      <c r="AH43" s="354">
        <v>132</v>
      </c>
      <c r="AI43" s="349">
        <v>13.894736842105264</v>
      </c>
      <c r="AJ43" s="354">
        <v>23</v>
      </c>
      <c r="AK43" s="349">
        <v>2.4210526315789473</v>
      </c>
      <c r="AL43" s="354">
        <v>1500</v>
      </c>
      <c r="AM43" s="349">
        <v>157.89473684210526</v>
      </c>
      <c r="AN43" s="354">
        <v>2894</v>
      </c>
      <c r="AO43" s="349">
        <v>304.63157894736844</v>
      </c>
      <c r="AP43" s="354">
        <v>1662</v>
      </c>
      <c r="AQ43" s="349">
        <v>174.94736842105263</v>
      </c>
      <c r="AR43" s="354">
        <v>532</v>
      </c>
      <c r="AS43" s="349">
        <v>56</v>
      </c>
    </row>
    <row r="44" spans="1:45" ht="13.5" customHeight="1">
      <c r="A44" s="347" t="s">
        <v>160</v>
      </c>
      <c r="B44" s="348" t="str">
        <f>'Incentive Goal'!B43</f>
        <v>GREENE</v>
      </c>
      <c r="C44" s="349">
        <v>3</v>
      </c>
      <c r="D44" s="349">
        <v>4.5</v>
      </c>
      <c r="E44" s="350">
        <v>1228</v>
      </c>
      <c r="F44" s="351">
        <v>409.33333333333331</v>
      </c>
      <c r="G44" s="352">
        <v>99</v>
      </c>
      <c r="H44" s="351">
        <v>33</v>
      </c>
      <c r="I44" s="352">
        <v>102</v>
      </c>
      <c r="J44" s="351">
        <v>34</v>
      </c>
      <c r="K44" s="353">
        <v>1871214.5</v>
      </c>
      <c r="L44" s="353">
        <v>623738.16666666663</v>
      </c>
      <c r="M44" s="353">
        <v>415825.44444444444</v>
      </c>
      <c r="N44" s="357">
        <v>50365</v>
      </c>
      <c r="O44" s="349">
        <v>16788.333333333332</v>
      </c>
      <c r="P44" s="354">
        <v>110</v>
      </c>
      <c r="Q44" s="349">
        <v>36.666666666666664</v>
      </c>
      <c r="R44" s="354">
        <v>3472</v>
      </c>
      <c r="S44" s="349">
        <v>1157.3333333333333</v>
      </c>
      <c r="T44" s="354">
        <v>288</v>
      </c>
      <c r="U44" s="349">
        <v>96</v>
      </c>
      <c r="V44" s="354">
        <v>64</v>
      </c>
      <c r="W44" s="349">
        <v>21.333333333333332</v>
      </c>
      <c r="X44" s="354">
        <v>107</v>
      </c>
      <c r="Y44" s="349">
        <v>35.666666666666664</v>
      </c>
      <c r="Z44" s="354">
        <v>139</v>
      </c>
      <c r="AA44" s="349">
        <v>46.333333333333336</v>
      </c>
      <c r="AB44" s="354">
        <v>96</v>
      </c>
      <c r="AC44" s="349">
        <v>32</v>
      </c>
      <c r="AD44" s="355">
        <v>7</v>
      </c>
      <c r="AE44" s="349">
        <v>2.3333333333333335</v>
      </c>
      <c r="AF44" s="354">
        <v>61</v>
      </c>
      <c r="AG44" s="349">
        <v>20.333333333333332</v>
      </c>
      <c r="AH44" s="354">
        <v>108</v>
      </c>
      <c r="AI44" s="349">
        <v>36</v>
      </c>
      <c r="AJ44" s="354">
        <v>21</v>
      </c>
      <c r="AK44" s="349">
        <v>7</v>
      </c>
      <c r="AL44" s="354">
        <v>919</v>
      </c>
      <c r="AM44" s="349">
        <v>306.33333333333331</v>
      </c>
      <c r="AN44" s="354">
        <v>879</v>
      </c>
      <c r="AO44" s="349">
        <v>293</v>
      </c>
      <c r="AP44" s="354">
        <v>429</v>
      </c>
      <c r="AQ44" s="349">
        <v>143</v>
      </c>
      <c r="AR44" s="354">
        <v>917</v>
      </c>
      <c r="AS44" s="349">
        <v>305.66666666666669</v>
      </c>
    </row>
    <row r="45" spans="1:45" ht="13.5" customHeight="1">
      <c r="A45" s="347" t="s">
        <v>161</v>
      </c>
      <c r="B45" s="348" t="str">
        <f>'Incentive Goal'!B44</f>
        <v>GUIL-Gboro</v>
      </c>
      <c r="C45" s="349">
        <v>32</v>
      </c>
      <c r="D45" s="349">
        <v>63</v>
      </c>
      <c r="E45" s="350">
        <v>14714</v>
      </c>
      <c r="F45" s="351">
        <v>459.8125</v>
      </c>
      <c r="G45" s="352">
        <v>420</v>
      </c>
      <c r="H45" s="351">
        <v>13.125</v>
      </c>
      <c r="I45" s="352">
        <v>1125</v>
      </c>
      <c r="J45" s="351">
        <v>35.15625</v>
      </c>
      <c r="K45" s="353">
        <v>25230065.109999999</v>
      </c>
      <c r="L45" s="353">
        <v>788439.53468749998</v>
      </c>
      <c r="M45" s="353">
        <v>400477.22396825394</v>
      </c>
      <c r="N45" s="357">
        <v>607686</v>
      </c>
      <c r="O45" s="349">
        <v>18990.1875</v>
      </c>
      <c r="P45" s="354">
        <v>2733</v>
      </c>
      <c r="Q45" s="349">
        <v>85.40625</v>
      </c>
      <c r="R45" s="354">
        <v>6385</v>
      </c>
      <c r="S45" s="349">
        <v>199.53125</v>
      </c>
      <c r="T45" s="354">
        <v>464</v>
      </c>
      <c r="U45" s="349">
        <v>14.5</v>
      </c>
      <c r="V45" s="354">
        <v>581</v>
      </c>
      <c r="W45" s="349">
        <v>18.15625</v>
      </c>
      <c r="X45" s="354">
        <v>1524</v>
      </c>
      <c r="Y45" s="349">
        <v>47.625</v>
      </c>
      <c r="Z45" s="354">
        <v>1518</v>
      </c>
      <c r="AA45" s="349">
        <v>47.4375</v>
      </c>
      <c r="AB45" s="354">
        <v>1090</v>
      </c>
      <c r="AC45" s="349">
        <v>34.0625</v>
      </c>
      <c r="AD45" s="355">
        <v>1209</v>
      </c>
      <c r="AE45" s="349">
        <v>37.78125</v>
      </c>
      <c r="AF45" s="354">
        <v>693</v>
      </c>
      <c r="AG45" s="349">
        <v>21.65625</v>
      </c>
      <c r="AH45" s="354">
        <v>673</v>
      </c>
      <c r="AI45" s="349">
        <v>21.03125</v>
      </c>
      <c r="AJ45" s="354">
        <v>249</v>
      </c>
      <c r="AK45" s="349">
        <v>7.78125</v>
      </c>
      <c r="AL45" s="354">
        <v>9430</v>
      </c>
      <c r="AM45" s="349">
        <v>294.6875</v>
      </c>
      <c r="AN45" s="354">
        <v>5778</v>
      </c>
      <c r="AO45" s="349">
        <v>180.5625</v>
      </c>
      <c r="AP45" s="354">
        <v>17688</v>
      </c>
      <c r="AQ45" s="349">
        <v>552.75</v>
      </c>
      <c r="AR45" s="354">
        <v>1984</v>
      </c>
      <c r="AS45" s="349">
        <v>62</v>
      </c>
    </row>
    <row r="46" spans="1:45" ht="13.5" customHeight="1">
      <c r="A46" s="347" t="s">
        <v>161</v>
      </c>
      <c r="B46" s="348" t="str">
        <f>'Incentive Goal'!B45</f>
        <v>GUIL-HP</v>
      </c>
      <c r="C46" s="349">
        <v>14</v>
      </c>
      <c r="D46" s="349">
        <v>29</v>
      </c>
      <c r="E46" s="350">
        <v>5833</v>
      </c>
      <c r="F46" s="351">
        <v>416.64285714285717</v>
      </c>
      <c r="G46" s="352">
        <v>1509</v>
      </c>
      <c r="H46" s="351">
        <v>107.78571428571429</v>
      </c>
      <c r="I46" s="352">
        <v>329</v>
      </c>
      <c r="J46" s="351">
        <v>23.5</v>
      </c>
      <c r="K46" s="353">
        <v>8819412.1699999999</v>
      </c>
      <c r="L46" s="353">
        <v>629958.01214285719</v>
      </c>
      <c r="M46" s="353">
        <v>304117.66103448276</v>
      </c>
      <c r="N46" s="358">
        <v>249619</v>
      </c>
      <c r="O46" s="349">
        <v>17829.928571428572</v>
      </c>
      <c r="P46" s="354">
        <v>974</v>
      </c>
      <c r="Q46" s="349">
        <v>69.571428571428569</v>
      </c>
      <c r="R46" s="354">
        <v>3572</v>
      </c>
      <c r="S46" s="349">
        <v>255.14285714285714</v>
      </c>
      <c r="T46" s="354">
        <v>120</v>
      </c>
      <c r="U46" s="349">
        <v>8.5714285714285712</v>
      </c>
      <c r="V46" s="354">
        <v>159</v>
      </c>
      <c r="W46" s="349">
        <v>11.357142857142858</v>
      </c>
      <c r="X46" s="354">
        <v>418</v>
      </c>
      <c r="Y46" s="349">
        <v>29.857142857142858</v>
      </c>
      <c r="Z46" s="354">
        <v>309</v>
      </c>
      <c r="AA46" s="349">
        <v>22.071428571428573</v>
      </c>
      <c r="AB46" s="354">
        <v>304</v>
      </c>
      <c r="AC46" s="349">
        <v>21.714285714285715</v>
      </c>
      <c r="AD46" s="355">
        <v>231</v>
      </c>
      <c r="AE46" s="349">
        <v>16.5</v>
      </c>
      <c r="AF46" s="354">
        <v>216</v>
      </c>
      <c r="AG46" s="349">
        <v>15.428571428571429</v>
      </c>
      <c r="AH46" s="354">
        <v>228</v>
      </c>
      <c r="AI46" s="349">
        <v>16.285714285714285</v>
      </c>
      <c r="AJ46" s="354">
        <v>116</v>
      </c>
      <c r="AK46" s="349">
        <v>8.2857142857142865</v>
      </c>
      <c r="AL46" s="354">
        <v>3879</v>
      </c>
      <c r="AM46" s="349">
        <v>277.07142857142856</v>
      </c>
      <c r="AN46" s="354">
        <v>3104</v>
      </c>
      <c r="AO46" s="349">
        <v>221.71428571428572</v>
      </c>
      <c r="AP46" s="354">
        <v>12186</v>
      </c>
      <c r="AQ46" s="349">
        <v>870.42857142857144</v>
      </c>
      <c r="AR46" s="354">
        <v>524</v>
      </c>
      <c r="AS46" s="349">
        <v>37.428571428571431</v>
      </c>
    </row>
    <row r="47" spans="1:45" ht="13.5" customHeight="1">
      <c r="A47" s="347" t="s">
        <v>168</v>
      </c>
      <c r="B47" s="348" t="str">
        <f>'Incentive Goal'!B46</f>
        <v>HALIFAX</v>
      </c>
      <c r="C47" s="349">
        <v>12</v>
      </c>
      <c r="D47" s="349">
        <v>18</v>
      </c>
      <c r="E47" s="350">
        <v>3986</v>
      </c>
      <c r="F47" s="351">
        <v>332.16666666666669</v>
      </c>
      <c r="G47" s="352">
        <v>159</v>
      </c>
      <c r="H47" s="351">
        <v>13.25</v>
      </c>
      <c r="I47" s="352">
        <v>213</v>
      </c>
      <c r="J47" s="351">
        <v>17.75</v>
      </c>
      <c r="K47" s="353">
        <v>6566750.4900000002</v>
      </c>
      <c r="L47" s="353">
        <v>547229.20750000002</v>
      </c>
      <c r="M47" s="353">
        <v>364819.47166666668</v>
      </c>
      <c r="N47" s="357">
        <v>161830</v>
      </c>
      <c r="O47" s="349">
        <v>13485.833333333334</v>
      </c>
      <c r="P47" s="354">
        <v>218</v>
      </c>
      <c r="Q47" s="349">
        <v>18.166666666666668</v>
      </c>
      <c r="R47" s="354">
        <v>9323</v>
      </c>
      <c r="S47" s="349">
        <v>776.91666666666663</v>
      </c>
      <c r="T47" s="354">
        <v>427</v>
      </c>
      <c r="U47" s="349">
        <v>35.583333333333336</v>
      </c>
      <c r="V47" s="354">
        <v>111</v>
      </c>
      <c r="W47" s="349">
        <v>9.25</v>
      </c>
      <c r="X47" s="354">
        <v>164</v>
      </c>
      <c r="Y47" s="349">
        <v>13.666666666666666</v>
      </c>
      <c r="Z47" s="354">
        <v>305</v>
      </c>
      <c r="AA47" s="349">
        <v>25.416666666666668</v>
      </c>
      <c r="AB47" s="354">
        <v>214</v>
      </c>
      <c r="AC47" s="349">
        <v>17.833333333333332</v>
      </c>
      <c r="AD47" s="355">
        <v>12</v>
      </c>
      <c r="AE47" s="349">
        <v>1</v>
      </c>
      <c r="AF47" s="354">
        <v>275</v>
      </c>
      <c r="AG47" s="349">
        <v>22.916666666666668</v>
      </c>
      <c r="AH47" s="354">
        <v>445</v>
      </c>
      <c r="AI47" s="349">
        <v>37.083333333333336</v>
      </c>
      <c r="AJ47" s="354">
        <v>92</v>
      </c>
      <c r="AK47" s="349">
        <v>7.666666666666667</v>
      </c>
      <c r="AL47" s="354">
        <v>2402</v>
      </c>
      <c r="AM47" s="349">
        <v>200.16666666666666</v>
      </c>
      <c r="AN47" s="354">
        <v>3590</v>
      </c>
      <c r="AO47" s="349">
        <v>299.16666666666669</v>
      </c>
      <c r="AP47" s="354">
        <v>4965</v>
      </c>
      <c r="AQ47" s="349">
        <v>413.75</v>
      </c>
      <c r="AR47" s="354">
        <v>2118</v>
      </c>
      <c r="AS47" s="349">
        <v>176.5</v>
      </c>
    </row>
    <row r="48" spans="1:45" ht="13.5" customHeight="1">
      <c r="A48" s="347" t="s">
        <v>165</v>
      </c>
      <c r="B48" s="348" t="str">
        <f>'Incentive Goal'!B47</f>
        <v>HARNETT</v>
      </c>
      <c r="C48" s="349">
        <v>12.5</v>
      </c>
      <c r="D48" s="349">
        <v>18.5</v>
      </c>
      <c r="E48" s="350">
        <v>4544</v>
      </c>
      <c r="F48" s="351">
        <v>363.52</v>
      </c>
      <c r="G48" s="352">
        <v>360</v>
      </c>
      <c r="H48" s="351">
        <v>28.8</v>
      </c>
      <c r="I48" s="352">
        <v>340</v>
      </c>
      <c r="J48" s="351">
        <v>27.2</v>
      </c>
      <c r="K48" s="353">
        <v>9650235.1500000004</v>
      </c>
      <c r="L48" s="353">
        <v>772018.81200000003</v>
      </c>
      <c r="M48" s="353">
        <v>521634.33243243245</v>
      </c>
      <c r="N48" s="357">
        <v>186626</v>
      </c>
      <c r="O48" s="349">
        <v>14930.08</v>
      </c>
      <c r="P48" s="354">
        <v>523</v>
      </c>
      <c r="Q48" s="349">
        <v>41.84</v>
      </c>
      <c r="R48" s="354">
        <v>3863</v>
      </c>
      <c r="S48" s="349">
        <v>309.04000000000002</v>
      </c>
      <c r="T48" s="354">
        <v>119</v>
      </c>
      <c r="U48" s="349">
        <v>9.52</v>
      </c>
      <c r="V48" s="354">
        <v>100</v>
      </c>
      <c r="W48" s="349">
        <v>8</v>
      </c>
      <c r="X48" s="354">
        <v>378</v>
      </c>
      <c r="Y48" s="349">
        <v>30.24</v>
      </c>
      <c r="Z48" s="354">
        <v>415</v>
      </c>
      <c r="AA48" s="349">
        <v>33.200000000000003</v>
      </c>
      <c r="AB48" s="354">
        <v>322</v>
      </c>
      <c r="AC48" s="349">
        <v>25.76</v>
      </c>
      <c r="AD48" s="355">
        <v>73</v>
      </c>
      <c r="AE48" s="349">
        <v>5.84</v>
      </c>
      <c r="AF48" s="354">
        <v>292</v>
      </c>
      <c r="AG48" s="349">
        <v>23.36</v>
      </c>
      <c r="AH48" s="354">
        <v>300</v>
      </c>
      <c r="AI48" s="349">
        <v>24</v>
      </c>
      <c r="AJ48" s="354">
        <v>29</v>
      </c>
      <c r="AK48" s="349">
        <v>2.3199999999999998</v>
      </c>
      <c r="AL48" s="354">
        <v>2041</v>
      </c>
      <c r="AM48" s="349">
        <v>163.28</v>
      </c>
      <c r="AN48" s="354">
        <v>2073</v>
      </c>
      <c r="AO48" s="349">
        <v>165.84</v>
      </c>
      <c r="AP48" s="354">
        <v>5417</v>
      </c>
      <c r="AQ48" s="349">
        <v>433.36</v>
      </c>
      <c r="AR48" s="354">
        <v>2034</v>
      </c>
      <c r="AS48" s="349">
        <v>162.72</v>
      </c>
    </row>
    <row r="49" spans="1:45" ht="13.5" customHeight="1">
      <c r="A49" s="347" t="s">
        <v>167</v>
      </c>
      <c r="B49" s="348" t="str">
        <f>'Incentive Goal'!B48</f>
        <v>HAYWOOD</v>
      </c>
      <c r="C49" s="349">
        <v>4</v>
      </c>
      <c r="D49" s="349">
        <v>6</v>
      </c>
      <c r="E49" s="350">
        <v>1533</v>
      </c>
      <c r="F49" s="351">
        <v>383.25</v>
      </c>
      <c r="G49" s="352">
        <v>168</v>
      </c>
      <c r="H49" s="351">
        <v>42</v>
      </c>
      <c r="I49" s="352">
        <v>225</v>
      </c>
      <c r="J49" s="351">
        <v>56.25</v>
      </c>
      <c r="K49" s="353">
        <v>3619768.65</v>
      </c>
      <c r="L49" s="353">
        <v>904942.16249999998</v>
      </c>
      <c r="M49" s="353">
        <v>603294.77500000002</v>
      </c>
      <c r="N49" s="357">
        <v>60866</v>
      </c>
      <c r="O49" s="349">
        <v>15216.5</v>
      </c>
      <c r="P49" s="354">
        <v>275</v>
      </c>
      <c r="Q49" s="349">
        <v>68.75</v>
      </c>
      <c r="R49" s="354">
        <v>2884</v>
      </c>
      <c r="S49" s="349">
        <v>721</v>
      </c>
      <c r="T49" s="354">
        <v>469</v>
      </c>
      <c r="U49" s="349">
        <v>117.25</v>
      </c>
      <c r="V49" s="354">
        <v>48</v>
      </c>
      <c r="W49" s="349">
        <v>12</v>
      </c>
      <c r="X49" s="354">
        <v>196</v>
      </c>
      <c r="Y49" s="349">
        <v>49</v>
      </c>
      <c r="Z49" s="354">
        <v>355</v>
      </c>
      <c r="AA49" s="349">
        <v>88.75</v>
      </c>
      <c r="AB49" s="354">
        <v>215</v>
      </c>
      <c r="AC49" s="349">
        <v>53.75</v>
      </c>
      <c r="AD49" s="355">
        <v>302</v>
      </c>
      <c r="AE49" s="349">
        <v>75.5</v>
      </c>
      <c r="AF49" s="354">
        <v>297</v>
      </c>
      <c r="AG49" s="349">
        <v>74.25</v>
      </c>
      <c r="AH49" s="354">
        <v>34</v>
      </c>
      <c r="AI49" s="349">
        <v>8.5</v>
      </c>
      <c r="AJ49" s="354">
        <v>20</v>
      </c>
      <c r="AK49" s="349">
        <v>5</v>
      </c>
      <c r="AL49" s="354">
        <v>1205</v>
      </c>
      <c r="AM49" s="349">
        <v>301.25</v>
      </c>
      <c r="AN49" s="354">
        <v>2016</v>
      </c>
      <c r="AO49" s="349">
        <v>504</v>
      </c>
      <c r="AP49" s="354">
        <v>1025</v>
      </c>
      <c r="AQ49" s="349">
        <v>256.25</v>
      </c>
      <c r="AR49" s="354">
        <v>1727</v>
      </c>
      <c r="AS49" s="349">
        <v>431.75</v>
      </c>
    </row>
    <row r="50" spans="1:45" ht="13.5" customHeight="1">
      <c r="A50" s="347" t="s">
        <v>167</v>
      </c>
      <c r="B50" s="348" t="str">
        <f>'Incentive Goal'!B49</f>
        <v>HENDERSON</v>
      </c>
      <c r="C50" s="349">
        <v>4.75</v>
      </c>
      <c r="D50" s="349">
        <v>7</v>
      </c>
      <c r="E50" s="350">
        <v>2472</v>
      </c>
      <c r="F50" s="351">
        <v>520.42105263157896</v>
      </c>
      <c r="G50" s="352">
        <v>255</v>
      </c>
      <c r="H50" s="351">
        <v>53.684210526315788</v>
      </c>
      <c r="I50" s="352">
        <v>233</v>
      </c>
      <c r="J50" s="351">
        <v>49.05263157894737</v>
      </c>
      <c r="K50" s="353">
        <v>4071439.44</v>
      </c>
      <c r="L50" s="353">
        <v>857145.1452631579</v>
      </c>
      <c r="M50" s="353">
        <v>581634.20571428572</v>
      </c>
      <c r="N50" s="357">
        <v>92595</v>
      </c>
      <c r="O50" s="349">
        <v>19493.684210526317</v>
      </c>
      <c r="P50" s="354">
        <v>487</v>
      </c>
      <c r="Q50" s="349">
        <v>102.52631578947368</v>
      </c>
      <c r="R50" s="354">
        <v>1230</v>
      </c>
      <c r="S50" s="349">
        <v>258.94736842105266</v>
      </c>
      <c r="T50" s="354">
        <v>62</v>
      </c>
      <c r="U50" s="349">
        <v>13.052631578947368</v>
      </c>
      <c r="V50" s="354">
        <v>60</v>
      </c>
      <c r="W50" s="349">
        <v>12.631578947368421</v>
      </c>
      <c r="X50" s="354">
        <v>277</v>
      </c>
      <c r="Y50" s="349">
        <v>58.315789473684212</v>
      </c>
      <c r="Z50" s="354">
        <v>228</v>
      </c>
      <c r="AA50" s="349">
        <v>48</v>
      </c>
      <c r="AB50" s="354">
        <v>227</v>
      </c>
      <c r="AC50" s="349">
        <v>47.789473684210527</v>
      </c>
      <c r="AD50" s="355">
        <v>89</v>
      </c>
      <c r="AE50" s="349">
        <v>18.736842105263158</v>
      </c>
      <c r="AF50" s="354">
        <v>65</v>
      </c>
      <c r="AG50" s="349">
        <v>13.684210526315789</v>
      </c>
      <c r="AH50" s="354">
        <v>197</v>
      </c>
      <c r="AI50" s="349">
        <v>41.473684210526315</v>
      </c>
      <c r="AJ50" s="354">
        <v>43</v>
      </c>
      <c r="AK50" s="349">
        <v>9.0526315789473681</v>
      </c>
      <c r="AL50" s="354">
        <v>1407</v>
      </c>
      <c r="AM50" s="349">
        <v>296.21052631578948</v>
      </c>
      <c r="AN50" s="354">
        <v>1824</v>
      </c>
      <c r="AO50" s="349">
        <v>384</v>
      </c>
      <c r="AP50" s="354">
        <v>1837</v>
      </c>
      <c r="AQ50" s="349">
        <v>386.73684210526318</v>
      </c>
      <c r="AR50" s="354">
        <v>786</v>
      </c>
      <c r="AS50" s="349">
        <v>165.47368421052633</v>
      </c>
    </row>
    <row r="51" spans="1:45" ht="13.5" customHeight="1">
      <c r="A51" s="347" t="s">
        <v>164</v>
      </c>
      <c r="B51" s="348" t="str">
        <f>'Incentive Goal'!B50</f>
        <v>HERTFORD</v>
      </c>
      <c r="C51" s="349">
        <v>3.5</v>
      </c>
      <c r="D51" s="349">
        <v>4</v>
      </c>
      <c r="E51" s="350">
        <v>1811</v>
      </c>
      <c r="F51" s="351">
        <v>517.42857142857144</v>
      </c>
      <c r="G51" s="352">
        <v>174</v>
      </c>
      <c r="H51" s="351">
        <v>49.714285714285715</v>
      </c>
      <c r="I51" s="352">
        <v>135</v>
      </c>
      <c r="J51" s="351">
        <v>38.571428571428569</v>
      </c>
      <c r="K51" s="353">
        <v>2899804.19</v>
      </c>
      <c r="L51" s="353">
        <v>828515.48285714281</v>
      </c>
      <c r="M51" s="353">
        <v>724951.04749999999</v>
      </c>
      <c r="N51" s="357">
        <v>87473</v>
      </c>
      <c r="O51" s="349">
        <v>24992.285714285714</v>
      </c>
      <c r="P51" s="354">
        <v>199</v>
      </c>
      <c r="Q51" s="349">
        <v>56.857142857142854</v>
      </c>
      <c r="R51" s="354">
        <v>1745</v>
      </c>
      <c r="S51" s="349">
        <v>498.57142857142856</v>
      </c>
      <c r="T51" s="354">
        <v>58</v>
      </c>
      <c r="U51" s="349">
        <v>16.571428571428573</v>
      </c>
      <c r="V51" s="354">
        <v>110</v>
      </c>
      <c r="W51" s="349">
        <v>31.428571428571427</v>
      </c>
      <c r="X51" s="354">
        <v>229</v>
      </c>
      <c r="Y51" s="349">
        <v>65.428571428571431</v>
      </c>
      <c r="Z51" s="354">
        <v>263</v>
      </c>
      <c r="AA51" s="349">
        <v>75.142857142857139</v>
      </c>
      <c r="AB51" s="354">
        <v>171</v>
      </c>
      <c r="AC51" s="349">
        <v>48.857142857142854</v>
      </c>
      <c r="AD51" s="355">
        <v>15</v>
      </c>
      <c r="AE51" s="349">
        <v>4.2857142857142856</v>
      </c>
      <c r="AF51" s="354">
        <v>84</v>
      </c>
      <c r="AG51" s="349">
        <v>24</v>
      </c>
      <c r="AH51" s="354">
        <v>100</v>
      </c>
      <c r="AI51" s="349">
        <v>28.571428571428573</v>
      </c>
      <c r="AJ51" s="354">
        <v>49</v>
      </c>
      <c r="AK51" s="349">
        <v>14</v>
      </c>
      <c r="AL51" s="354">
        <v>1417</v>
      </c>
      <c r="AM51" s="349">
        <v>404.85714285714283</v>
      </c>
      <c r="AN51" s="354">
        <v>797</v>
      </c>
      <c r="AO51" s="349">
        <v>227.71428571428572</v>
      </c>
      <c r="AP51" s="354">
        <v>1763</v>
      </c>
      <c r="AQ51" s="349">
        <v>503.71428571428572</v>
      </c>
      <c r="AR51" s="354">
        <v>641</v>
      </c>
      <c r="AS51" s="349">
        <v>183.14285714285714</v>
      </c>
    </row>
    <row r="52" spans="1:45" ht="13.5" customHeight="1">
      <c r="A52" s="347" t="s">
        <v>165</v>
      </c>
      <c r="B52" s="348" t="str">
        <f>'Incentive Goal'!B51</f>
        <v>HOKE</v>
      </c>
      <c r="C52" s="349">
        <v>6</v>
      </c>
      <c r="D52" s="349">
        <v>9</v>
      </c>
      <c r="E52" s="350">
        <v>2720</v>
      </c>
      <c r="F52" s="351">
        <v>453.33333333333331</v>
      </c>
      <c r="G52" s="352">
        <v>216</v>
      </c>
      <c r="H52" s="351">
        <v>36</v>
      </c>
      <c r="I52" s="352">
        <v>188</v>
      </c>
      <c r="J52" s="351">
        <v>31.333333333333332</v>
      </c>
      <c r="K52" s="353">
        <v>4451115.58</v>
      </c>
      <c r="L52" s="353">
        <v>741852.59666666668</v>
      </c>
      <c r="M52" s="353">
        <v>494568.39777777781</v>
      </c>
      <c r="N52" s="357">
        <v>103740</v>
      </c>
      <c r="O52" s="349">
        <v>17290</v>
      </c>
      <c r="P52" s="354">
        <v>289</v>
      </c>
      <c r="Q52" s="349">
        <v>48.166666666666664</v>
      </c>
      <c r="R52" s="354">
        <v>1930</v>
      </c>
      <c r="S52" s="349">
        <v>321.66666666666669</v>
      </c>
      <c r="T52" s="354">
        <v>85</v>
      </c>
      <c r="U52" s="349">
        <v>14.166666666666666</v>
      </c>
      <c r="V52" s="354">
        <v>81</v>
      </c>
      <c r="W52" s="349">
        <v>13.5</v>
      </c>
      <c r="X52" s="354">
        <v>211</v>
      </c>
      <c r="Y52" s="349">
        <v>35.166666666666664</v>
      </c>
      <c r="Z52" s="354">
        <v>234</v>
      </c>
      <c r="AA52" s="349">
        <v>39</v>
      </c>
      <c r="AB52" s="354">
        <v>175</v>
      </c>
      <c r="AC52" s="349">
        <v>29.166666666666668</v>
      </c>
      <c r="AD52" s="355">
        <v>93</v>
      </c>
      <c r="AE52" s="349">
        <v>15.5</v>
      </c>
      <c r="AF52" s="354">
        <v>166</v>
      </c>
      <c r="AG52" s="349">
        <v>27.666666666666668</v>
      </c>
      <c r="AH52" s="354">
        <v>176</v>
      </c>
      <c r="AI52" s="349">
        <v>29.333333333333332</v>
      </c>
      <c r="AJ52" s="354">
        <v>47</v>
      </c>
      <c r="AK52" s="349">
        <v>7.833333333333333</v>
      </c>
      <c r="AL52" s="354">
        <v>1531</v>
      </c>
      <c r="AM52" s="349">
        <v>255.16666666666666</v>
      </c>
      <c r="AN52" s="354">
        <v>1634</v>
      </c>
      <c r="AO52" s="349">
        <v>272.33333333333331</v>
      </c>
      <c r="AP52" s="354">
        <v>2366</v>
      </c>
      <c r="AQ52" s="349">
        <v>394.33333333333331</v>
      </c>
      <c r="AR52" s="354">
        <v>441</v>
      </c>
      <c r="AS52" s="349">
        <v>73.5</v>
      </c>
    </row>
    <row r="53" spans="1:45" ht="13.5" customHeight="1">
      <c r="A53" s="347" t="s">
        <v>164</v>
      </c>
      <c r="B53" s="348" t="str">
        <f>'Incentive Goal'!B52</f>
        <v>HYDE</v>
      </c>
      <c r="C53" s="349">
        <v>0.5</v>
      </c>
      <c r="D53" s="349">
        <v>1</v>
      </c>
      <c r="E53" s="350">
        <v>179</v>
      </c>
      <c r="F53" s="351">
        <v>358</v>
      </c>
      <c r="G53" s="352">
        <v>5</v>
      </c>
      <c r="H53" s="351">
        <v>10</v>
      </c>
      <c r="I53" s="352">
        <v>2</v>
      </c>
      <c r="J53" s="351">
        <v>4</v>
      </c>
      <c r="K53" s="353">
        <v>271014.52</v>
      </c>
      <c r="L53" s="353">
        <v>542029.04</v>
      </c>
      <c r="M53" s="353">
        <v>271014.52</v>
      </c>
      <c r="N53" s="357">
        <v>0</v>
      </c>
      <c r="O53" s="349">
        <v>0</v>
      </c>
      <c r="P53" s="358">
        <v>0</v>
      </c>
      <c r="Q53" s="349">
        <v>0</v>
      </c>
      <c r="R53" s="354">
        <v>0</v>
      </c>
      <c r="S53" s="349">
        <v>0</v>
      </c>
      <c r="T53" s="354">
        <v>0</v>
      </c>
      <c r="U53" s="349">
        <v>0</v>
      </c>
      <c r="V53" s="354">
        <v>0</v>
      </c>
      <c r="W53" s="349">
        <v>0</v>
      </c>
      <c r="X53" s="354">
        <v>0</v>
      </c>
      <c r="Y53" s="349">
        <v>0</v>
      </c>
      <c r="Z53" s="354">
        <v>0</v>
      </c>
      <c r="AA53" s="349">
        <v>0</v>
      </c>
      <c r="AB53" s="354">
        <v>0</v>
      </c>
      <c r="AC53" s="349">
        <v>0</v>
      </c>
      <c r="AD53" s="355">
        <v>0</v>
      </c>
      <c r="AE53" s="349">
        <v>0</v>
      </c>
      <c r="AF53" s="354">
        <v>0</v>
      </c>
      <c r="AG53" s="349">
        <v>0</v>
      </c>
      <c r="AH53" s="354">
        <v>0</v>
      </c>
      <c r="AI53" s="349">
        <v>0</v>
      </c>
      <c r="AJ53" s="354">
        <v>3</v>
      </c>
      <c r="AK53" s="349">
        <v>6</v>
      </c>
      <c r="AL53" s="354">
        <v>49</v>
      </c>
      <c r="AM53" s="349">
        <v>98</v>
      </c>
      <c r="AN53" s="354">
        <v>0</v>
      </c>
      <c r="AO53" s="349">
        <v>0</v>
      </c>
      <c r="AP53" s="354">
        <v>0</v>
      </c>
      <c r="AQ53" s="349">
        <v>0</v>
      </c>
      <c r="AR53" s="354">
        <v>40</v>
      </c>
      <c r="AS53" s="349">
        <v>80</v>
      </c>
    </row>
    <row r="54" spans="1:45" ht="13.5" customHeight="1">
      <c r="A54" s="347" t="s">
        <v>161</v>
      </c>
      <c r="B54" s="348" t="str">
        <f>'Incentive Goal'!B53</f>
        <v>IREDELL</v>
      </c>
      <c r="C54" s="349">
        <v>13.75</v>
      </c>
      <c r="D54" s="349">
        <v>17</v>
      </c>
      <c r="E54" s="350">
        <v>6110</v>
      </c>
      <c r="F54" s="351">
        <v>444.36363636363637</v>
      </c>
      <c r="G54" s="352">
        <v>443</v>
      </c>
      <c r="H54" s="351">
        <v>32.218181818181819</v>
      </c>
      <c r="I54" s="352">
        <v>382</v>
      </c>
      <c r="J54" s="351">
        <v>27.781818181818181</v>
      </c>
      <c r="K54" s="353">
        <v>10743629.4</v>
      </c>
      <c r="L54" s="353">
        <v>781354.86545454548</v>
      </c>
      <c r="M54" s="353">
        <v>631978.20000000007</v>
      </c>
      <c r="N54" s="357">
        <v>247287</v>
      </c>
      <c r="O54" s="349">
        <v>17984.50909090909</v>
      </c>
      <c r="P54" s="357">
        <v>749</v>
      </c>
      <c r="Q54" s="349">
        <v>54.472727272727276</v>
      </c>
      <c r="R54" s="354">
        <v>5862</v>
      </c>
      <c r="S54" s="349">
        <v>426.32727272727271</v>
      </c>
      <c r="T54" s="354">
        <v>499</v>
      </c>
      <c r="U54" s="349">
        <v>36.290909090909089</v>
      </c>
      <c r="V54" s="354">
        <v>78</v>
      </c>
      <c r="W54" s="349">
        <v>5.6727272727272728</v>
      </c>
      <c r="X54" s="354">
        <v>450</v>
      </c>
      <c r="Y54" s="349">
        <v>32.727272727272727</v>
      </c>
      <c r="Z54" s="354">
        <v>488</v>
      </c>
      <c r="AA54" s="349">
        <v>35.490909090909092</v>
      </c>
      <c r="AB54" s="354">
        <v>372</v>
      </c>
      <c r="AC54" s="349">
        <v>27.054545454545455</v>
      </c>
      <c r="AD54" s="355">
        <v>296</v>
      </c>
      <c r="AE54" s="349">
        <v>21.527272727272727</v>
      </c>
      <c r="AF54" s="354">
        <v>174</v>
      </c>
      <c r="AG54" s="349">
        <v>12.654545454545454</v>
      </c>
      <c r="AH54" s="354">
        <v>422</v>
      </c>
      <c r="AI54" s="349">
        <v>30.690909090909091</v>
      </c>
      <c r="AJ54" s="354">
        <v>68</v>
      </c>
      <c r="AK54" s="349">
        <v>4.9454545454545453</v>
      </c>
      <c r="AL54" s="354">
        <v>3662</v>
      </c>
      <c r="AM54" s="349">
        <v>266.32727272727271</v>
      </c>
      <c r="AN54" s="354">
        <v>3108</v>
      </c>
      <c r="AO54" s="349">
        <v>226.03636363636363</v>
      </c>
      <c r="AP54" s="354">
        <v>5796</v>
      </c>
      <c r="AQ54" s="349">
        <v>421.5272727272727</v>
      </c>
      <c r="AR54" s="354">
        <v>1081</v>
      </c>
      <c r="AS54" s="349">
        <v>78.618181818181824</v>
      </c>
    </row>
    <row r="55" spans="1:45" ht="13.5" customHeight="1">
      <c r="A55" s="347" t="s">
        <v>167</v>
      </c>
      <c r="B55" s="348" t="str">
        <f>'Incentive Goal'!B54</f>
        <v>JACKSON</v>
      </c>
      <c r="C55" s="349">
        <v>2</v>
      </c>
      <c r="D55" s="349">
        <v>4</v>
      </c>
      <c r="E55" s="350">
        <v>863</v>
      </c>
      <c r="F55" s="351">
        <v>431.5</v>
      </c>
      <c r="G55" s="352">
        <v>48</v>
      </c>
      <c r="H55" s="351">
        <v>24</v>
      </c>
      <c r="I55" s="352">
        <v>90</v>
      </c>
      <c r="J55" s="351">
        <v>45</v>
      </c>
      <c r="K55" s="353">
        <v>2238090.9500000002</v>
      </c>
      <c r="L55" s="353">
        <v>1119045.4750000001</v>
      </c>
      <c r="M55" s="353">
        <v>559522.73750000005</v>
      </c>
      <c r="N55" s="357">
        <v>22783</v>
      </c>
      <c r="O55" s="349">
        <v>11391.5</v>
      </c>
      <c r="P55" s="357">
        <v>57</v>
      </c>
      <c r="Q55" s="349">
        <v>28.5</v>
      </c>
      <c r="R55" s="354">
        <v>724</v>
      </c>
      <c r="S55" s="349">
        <v>362</v>
      </c>
      <c r="T55" s="354">
        <v>31</v>
      </c>
      <c r="U55" s="349">
        <v>15.5</v>
      </c>
      <c r="V55" s="354">
        <v>30</v>
      </c>
      <c r="W55" s="349">
        <v>15</v>
      </c>
      <c r="X55" s="354">
        <v>44</v>
      </c>
      <c r="Y55" s="349">
        <v>22</v>
      </c>
      <c r="Z55" s="354">
        <v>177</v>
      </c>
      <c r="AA55" s="349">
        <v>88.5</v>
      </c>
      <c r="AB55" s="354">
        <v>93</v>
      </c>
      <c r="AC55" s="349">
        <v>46.5</v>
      </c>
      <c r="AD55" s="355">
        <v>2</v>
      </c>
      <c r="AE55" s="349">
        <v>1</v>
      </c>
      <c r="AF55" s="354">
        <v>51</v>
      </c>
      <c r="AG55" s="349">
        <v>25.5</v>
      </c>
      <c r="AH55" s="354">
        <v>113</v>
      </c>
      <c r="AI55" s="349">
        <v>56.5</v>
      </c>
      <c r="AJ55" s="354">
        <v>42</v>
      </c>
      <c r="AK55" s="349">
        <v>21</v>
      </c>
      <c r="AL55" s="354">
        <v>459</v>
      </c>
      <c r="AM55" s="349">
        <v>229.5</v>
      </c>
      <c r="AN55" s="354">
        <v>854</v>
      </c>
      <c r="AO55" s="349">
        <v>427</v>
      </c>
      <c r="AP55" s="354">
        <v>714</v>
      </c>
      <c r="AQ55" s="349">
        <v>357</v>
      </c>
      <c r="AR55" s="354">
        <v>1084</v>
      </c>
      <c r="AS55" s="349">
        <v>542</v>
      </c>
    </row>
    <row r="56" spans="1:45" ht="13.5" customHeight="1">
      <c r="A56" s="347" t="s">
        <v>160</v>
      </c>
      <c r="B56" s="348" t="str">
        <f>'Incentive Goal'!B55</f>
        <v>JOHNSTON</v>
      </c>
      <c r="C56" s="349">
        <v>15</v>
      </c>
      <c r="D56" s="349">
        <v>21</v>
      </c>
      <c r="E56" s="350">
        <v>6378</v>
      </c>
      <c r="F56" s="351">
        <v>425.2</v>
      </c>
      <c r="G56" s="352">
        <v>751</v>
      </c>
      <c r="H56" s="351">
        <v>50.06666666666667</v>
      </c>
      <c r="I56" s="352">
        <v>698</v>
      </c>
      <c r="J56" s="351">
        <v>46.533333333333331</v>
      </c>
      <c r="K56" s="353">
        <v>15265343.26</v>
      </c>
      <c r="L56" s="353">
        <v>1017689.5506666667</v>
      </c>
      <c r="M56" s="353">
        <v>726921.10761904763</v>
      </c>
      <c r="N56" s="357">
        <v>253205</v>
      </c>
      <c r="O56" s="349">
        <v>16880.333333333332</v>
      </c>
      <c r="P56" s="357">
        <v>1364</v>
      </c>
      <c r="Q56" s="349">
        <v>90.933333333333337</v>
      </c>
      <c r="R56" s="354">
        <v>5627</v>
      </c>
      <c r="S56" s="349">
        <v>375.13333333333333</v>
      </c>
      <c r="T56" s="354">
        <v>446</v>
      </c>
      <c r="U56" s="349">
        <v>29.733333333333334</v>
      </c>
      <c r="V56" s="354">
        <v>329</v>
      </c>
      <c r="W56" s="349">
        <v>21.933333333333334</v>
      </c>
      <c r="X56" s="354">
        <v>815</v>
      </c>
      <c r="Y56" s="349">
        <v>54.333333333333336</v>
      </c>
      <c r="Z56" s="354">
        <v>823</v>
      </c>
      <c r="AA56" s="349">
        <v>54.866666666666667</v>
      </c>
      <c r="AB56" s="354">
        <v>679</v>
      </c>
      <c r="AC56" s="349">
        <v>45.266666666666666</v>
      </c>
      <c r="AD56" s="355">
        <v>37</v>
      </c>
      <c r="AE56" s="349">
        <v>2.4666666666666668</v>
      </c>
      <c r="AF56" s="354">
        <v>367</v>
      </c>
      <c r="AG56" s="349">
        <v>24.466666666666665</v>
      </c>
      <c r="AH56" s="354">
        <v>885</v>
      </c>
      <c r="AI56" s="349">
        <v>59</v>
      </c>
      <c r="AJ56" s="354">
        <v>85</v>
      </c>
      <c r="AK56" s="349">
        <v>5.666666666666667</v>
      </c>
      <c r="AL56" s="354">
        <v>4497</v>
      </c>
      <c r="AM56" s="349">
        <v>299.8</v>
      </c>
      <c r="AN56" s="354">
        <v>4285</v>
      </c>
      <c r="AO56" s="349">
        <v>285.66666666666669</v>
      </c>
      <c r="AP56" s="354">
        <v>5116</v>
      </c>
      <c r="AQ56" s="349">
        <v>341.06666666666666</v>
      </c>
      <c r="AR56" s="354">
        <v>2799</v>
      </c>
      <c r="AS56" s="349">
        <v>186.6</v>
      </c>
    </row>
    <row r="57" spans="1:45" ht="13.5" customHeight="1">
      <c r="A57" s="347" t="s">
        <v>166</v>
      </c>
      <c r="B57" s="348" t="str">
        <f>'Incentive Goal'!B56</f>
        <v>JONES</v>
      </c>
      <c r="C57" s="349">
        <v>1</v>
      </c>
      <c r="D57" s="349">
        <v>1.2</v>
      </c>
      <c r="E57" s="350">
        <v>490</v>
      </c>
      <c r="F57" s="351">
        <v>490</v>
      </c>
      <c r="G57" s="352">
        <v>31</v>
      </c>
      <c r="H57" s="351">
        <v>31</v>
      </c>
      <c r="I57" s="352">
        <v>19</v>
      </c>
      <c r="J57" s="351">
        <v>19</v>
      </c>
      <c r="K57" s="353">
        <v>1049487.07</v>
      </c>
      <c r="L57" s="353">
        <v>1049487.07</v>
      </c>
      <c r="M57" s="353">
        <v>874572.55833333347</v>
      </c>
      <c r="N57" s="357">
        <v>20672</v>
      </c>
      <c r="O57" s="349">
        <v>20672</v>
      </c>
      <c r="P57" s="357">
        <v>26</v>
      </c>
      <c r="Q57" s="349">
        <v>26</v>
      </c>
      <c r="R57" s="354">
        <v>497</v>
      </c>
      <c r="S57" s="349">
        <v>497</v>
      </c>
      <c r="T57" s="354">
        <v>11</v>
      </c>
      <c r="U57" s="349">
        <v>11</v>
      </c>
      <c r="V57" s="354">
        <v>10</v>
      </c>
      <c r="W57" s="349">
        <v>10</v>
      </c>
      <c r="X57" s="354">
        <v>32</v>
      </c>
      <c r="Y57" s="349">
        <v>32</v>
      </c>
      <c r="Z57" s="354">
        <v>21</v>
      </c>
      <c r="AA57" s="349">
        <v>21</v>
      </c>
      <c r="AB57" s="354">
        <v>19</v>
      </c>
      <c r="AC57" s="349">
        <v>19</v>
      </c>
      <c r="AD57" s="355">
        <v>2</v>
      </c>
      <c r="AE57" s="349">
        <v>2</v>
      </c>
      <c r="AF57" s="354">
        <v>22</v>
      </c>
      <c r="AG57" s="349">
        <v>22</v>
      </c>
      <c r="AH57" s="354">
        <v>20</v>
      </c>
      <c r="AI57" s="349">
        <v>20</v>
      </c>
      <c r="AJ57" s="354">
        <v>4</v>
      </c>
      <c r="AK57" s="349">
        <v>4</v>
      </c>
      <c r="AL57" s="354">
        <v>221</v>
      </c>
      <c r="AM57" s="349">
        <v>221</v>
      </c>
      <c r="AN57" s="354">
        <v>191</v>
      </c>
      <c r="AO57" s="349">
        <v>191</v>
      </c>
      <c r="AP57" s="354">
        <v>377</v>
      </c>
      <c r="AQ57" s="349">
        <v>377</v>
      </c>
      <c r="AR57" s="354">
        <v>150</v>
      </c>
      <c r="AS57" s="349">
        <v>150</v>
      </c>
    </row>
    <row r="58" spans="1:45" ht="13.5" customHeight="1">
      <c r="A58" s="347" t="s">
        <v>165</v>
      </c>
      <c r="B58" s="348" t="str">
        <f>'Incentive Goal'!B57</f>
        <v>LEE</v>
      </c>
      <c r="C58" s="349">
        <v>6.75</v>
      </c>
      <c r="D58" s="349">
        <v>9.25</v>
      </c>
      <c r="E58" s="350">
        <v>2500</v>
      </c>
      <c r="F58" s="351">
        <v>370.37037037037038</v>
      </c>
      <c r="G58" s="352">
        <v>165</v>
      </c>
      <c r="H58" s="351">
        <v>24.444444444444443</v>
      </c>
      <c r="I58" s="352">
        <v>146</v>
      </c>
      <c r="J58" s="351">
        <v>21.62962962962963</v>
      </c>
      <c r="K58" s="353">
        <v>4220451.71</v>
      </c>
      <c r="L58" s="353">
        <v>625252.10518518521</v>
      </c>
      <c r="M58" s="353">
        <v>456265.04972972971</v>
      </c>
      <c r="N58" s="357">
        <v>98056</v>
      </c>
      <c r="O58" s="349">
        <v>14526.814814814816</v>
      </c>
      <c r="P58" s="357">
        <v>381</v>
      </c>
      <c r="Q58" s="349">
        <v>56.444444444444443</v>
      </c>
      <c r="R58" s="354">
        <v>1984</v>
      </c>
      <c r="S58" s="349">
        <v>293.92592592592592</v>
      </c>
      <c r="T58" s="354">
        <v>64</v>
      </c>
      <c r="U58" s="349">
        <v>9.481481481481481</v>
      </c>
      <c r="V58" s="354">
        <v>54</v>
      </c>
      <c r="W58" s="349">
        <v>8</v>
      </c>
      <c r="X58" s="354">
        <v>181</v>
      </c>
      <c r="Y58" s="349">
        <v>26.814814814814813</v>
      </c>
      <c r="Z58" s="354">
        <v>155</v>
      </c>
      <c r="AA58" s="349">
        <v>22.962962962962962</v>
      </c>
      <c r="AB58" s="354">
        <v>146</v>
      </c>
      <c r="AC58" s="349">
        <v>21.62962962962963</v>
      </c>
      <c r="AD58" s="355">
        <v>19</v>
      </c>
      <c r="AE58" s="349">
        <v>2.8148148148148149</v>
      </c>
      <c r="AF58" s="354">
        <v>66</v>
      </c>
      <c r="AG58" s="349">
        <v>9.7777777777777786</v>
      </c>
      <c r="AH58" s="354">
        <v>193</v>
      </c>
      <c r="AI58" s="349">
        <v>28.592592592592592</v>
      </c>
      <c r="AJ58" s="354">
        <v>38</v>
      </c>
      <c r="AK58" s="349">
        <v>5.6296296296296298</v>
      </c>
      <c r="AL58" s="354">
        <v>1355</v>
      </c>
      <c r="AM58" s="349">
        <v>200.74074074074073</v>
      </c>
      <c r="AN58" s="354">
        <v>1397</v>
      </c>
      <c r="AO58" s="349">
        <v>206.96296296296296</v>
      </c>
      <c r="AP58" s="354">
        <v>2348</v>
      </c>
      <c r="AQ58" s="349">
        <v>347.85185185185185</v>
      </c>
      <c r="AR58" s="354">
        <v>683</v>
      </c>
      <c r="AS58" s="349">
        <v>101.18518518518519</v>
      </c>
    </row>
    <row r="59" spans="1:45" ht="13.5" customHeight="1">
      <c r="A59" s="347" t="s">
        <v>166</v>
      </c>
      <c r="B59" s="348" t="str">
        <f>'Incentive Goal'!B58</f>
        <v>LENOIR</v>
      </c>
      <c r="C59" s="349">
        <v>13</v>
      </c>
      <c r="D59" s="349">
        <v>18</v>
      </c>
      <c r="E59" s="350">
        <v>5394</v>
      </c>
      <c r="F59" s="351">
        <v>414.92307692307691</v>
      </c>
      <c r="G59" s="352">
        <v>234</v>
      </c>
      <c r="H59" s="351">
        <v>18</v>
      </c>
      <c r="I59" s="352">
        <v>187</v>
      </c>
      <c r="J59" s="351">
        <v>14.384615384615385</v>
      </c>
      <c r="K59" s="353">
        <v>7162345.3700000001</v>
      </c>
      <c r="L59" s="353">
        <v>550949.64384615386</v>
      </c>
      <c r="M59" s="353">
        <v>397908.07611111109</v>
      </c>
      <c r="N59" s="357">
        <v>233262</v>
      </c>
      <c r="O59" s="349">
        <v>17943.23076923077</v>
      </c>
      <c r="P59" s="357">
        <v>793</v>
      </c>
      <c r="Q59" s="349">
        <v>61</v>
      </c>
      <c r="R59" s="354">
        <v>7354</v>
      </c>
      <c r="S59" s="349">
        <v>565.69230769230774</v>
      </c>
      <c r="T59" s="354">
        <v>479</v>
      </c>
      <c r="U59" s="349">
        <v>36.846153846153847</v>
      </c>
      <c r="V59" s="354">
        <v>185</v>
      </c>
      <c r="W59" s="349">
        <v>14.23076923076923</v>
      </c>
      <c r="X59" s="354">
        <v>241</v>
      </c>
      <c r="Y59" s="349">
        <v>18.53846153846154</v>
      </c>
      <c r="Z59" s="354">
        <v>411</v>
      </c>
      <c r="AA59" s="349">
        <v>31.615384615384617</v>
      </c>
      <c r="AB59" s="354">
        <v>192</v>
      </c>
      <c r="AC59" s="349">
        <v>14.76923076923077</v>
      </c>
      <c r="AD59" s="355">
        <v>71</v>
      </c>
      <c r="AE59" s="349">
        <v>5.4615384615384617</v>
      </c>
      <c r="AF59" s="354">
        <v>163</v>
      </c>
      <c r="AG59" s="349">
        <v>12.538461538461538</v>
      </c>
      <c r="AH59" s="354">
        <v>264</v>
      </c>
      <c r="AI59" s="349">
        <v>20.307692307692307</v>
      </c>
      <c r="AJ59" s="354">
        <v>84</v>
      </c>
      <c r="AK59" s="349">
        <v>6.4615384615384617</v>
      </c>
      <c r="AL59" s="354">
        <v>2980</v>
      </c>
      <c r="AM59" s="349">
        <v>229.23076923076923</v>
      </c>
      <c r="AN59" s="354">
        <v>3642</v>
      </c>
      <c r="AO59" s="349">
        <v>280.15384615384613</v>
      </c>
      <c r="AP59" s="354">
        <v>3434</v>
      </c>
      <c r="AQ59" s="349">
        <v>264.15384615384613</v>
      </c>
      <c r="AR59" s="354">
        <v>1636</v>
      </c>
      <c r="AS59" s="349">
        <v>125.84615384615384</v>
      </c>
    </row>
    <row r="60" spans="1:45" ht="13.5" customHeight="1">
      <c r="A60" s="347" t="s">
        <v>163</v>
      </c>
      <c r="B60" s="348" t="str">
        <f>'Incentive Goal'!B59</f>
        <v>LINCOLN</v>
      </c>
      <c r="C60" s="349">
        <v>7.75</v>
      </c>
      <c r="D60" s="349">
        <v>10</v>
      </c>
      <c r="E60" s="350">
        <v>2643</v>
      </c>
      <c r="F60" s="351">
        <v>341.03225806451616</v>
      </c>
      <c r="G60" s="352">
        <v>220</v>
      </c>
      <c r="H60" s="351">
        <v>28.387096774193548</v>
      </c>
      <c r="I60" s="352">
        <v>305</v>
      </c>
      <c r="J60" s="351">
        <v>39.354838709677416</v>
      </c>
      <c r="K60" s="353">
        <v>5263648.41</v>
      </c>
      <c r="L60" s="353">
        <v>679180.44000000006</v>
      </c>
      <c r="M60" s="353">
        <v>526364.84100000001</v>
      </c>
      <c r="N60" s="357">
        <v>108314</v>
      </c>
      <c r="O60" s="349">
        <v>13976</v>
      </c>
      <c r="P60" s="357">
        <v>540</v>
      </c>
      <c r="Q60" s="349">
        <v>69.677419354838705</v>
      </c>
      <c r="R60" s="354">
        <v>43661</v>
      </c>
      <c r="S60" s="349">
        <v>5633.677419354839</v>
      </c>
      <c r="T60" s="354">
        <v>173</v>
      </c>
      <c r="U60" s="349">
        <v>22.322580645161292</v>
      </c>
      <c r="V60" s="354">
        <v>76</v>
      </c>
      <c r="W60" s="349">
        <v>9.806451612903226</v>
      </c>
      <c r="X60" s="354">
        <v>223</v>
      </c>
      <c r="Y60" s="349">
        <v>28.774193548387096</v>
      </c>
      <c r="Z60" s="354">
        <v>281</v>
      </c>
      <c r="AA60" s="349">
        <v>36.258064516129032</v>
      </c>
      <c r="AB60" s="354">
        <v>285</v>
      </c>
      <c r="AC60" s="349">
        <v>36.774193548387096</v>
      </c>
      <c r="AD60" s="355">
        <v>19</v>
      </c>
      <c r="AE60" s="349">
        <v>2.4516129032258065</v>
      </c>
      <c r="AF60" s="354">
        <v>101</v>
      </c>
      <c r="AG60" s="349">
        <v>13.03225806451613</v>
      </c>
      <c r="AH60" s="354">
        <v>279</v>
      </c>
      <c r="AI60" s="349">
        <v>36</v>
      </c>
      <c r="AJ60" s="354">
        <v>34</v>
      </c>
      <c r="AK60" s="349">
        <v>4.387096774193548</v>
      </c>
      <c r="AL60" s="354">
        <v>1793</v>
      </c>
      <c r="AM60" s="349">
        <v>231.35483870967741</v>
      </c>
      <c r="AN60" s="354">
        <v>2131</v>
      </c>
      <c r="AO60" s="349">
        <v>274.96774193548384</v>
      </c>
      <c r="AP60" s="354">
        <v>2320</v>
      </c>
      <c r="AQ60" s="349">
        <v>299.35483870967744</v>
      </c>
      <c r="AR60" s="354">
        <v>799</v>
      </c>
      <c r="AS60" s="349">
        <v>103.09677419354838</v>
      </c>
    </row>
    <row r="61" spans="1:45" ht="13.5" customHeight="1">
      <c r="A61" s="347" t="s">
        <v>167</v>
      </c>
      <c r="B61" s="348" t="str">
        <f>'Incentive Goal'!B60</f>
        <v>MACON</v>
      </c>
      <c r="C61" s="349">
        <v>3</v>
      </c>
      <c r="D61" s="349">
        <v>3.25</v>
      </c>
      <c r="E61" s="350">
        <v>946</v>
      </c>
      <c r="F61" s="351">
        <v>315.33333333333331</v>
      </c>
      <c r="G61" s="352">
        <v>51</v>
      </c>
      <c r="H61" s="351">
        <v>17</v>
      </c>
      <c r="I61" s="352">
        <v>149</v>
      </c>
      <c r="J61" s="351">
        <v>49.666666666666664</v>
      </c>
      <c r="K61" s="353">
        <v>1901916.56</v>
      </c>
      <c r="L61" s="353">
        <v>633972.18666666665</v>
      </c>
      <c r="M61" s="353">
        <v>585205.09538461536</v>
      </c>
      <c r="N61" s="357">
        <v>33591</v>
      </c>
      <c r="O61" s="349">
        <v>11197</v>
      </c>
      <c r="P61" s="357">
        <v>142</v>
      </c>
      <c r="Q61" s="349">
        <v>47.333333333333336</v>
      </c>
      <c r="R61" s="354">
        <v>1021</v>
      </c>
      <c r="S61" s="349">
        <v>340.33333333333331</v>
      </c>
      <c r="T61" s="354">
        <v>142</v>
      </c>
      <c r="U61" s="349">
        <v>47.333333333333336</v>
      </c>
      <c r="V61" s="354">
        <v>19</v>
      </c>
      <c r="W61" s="349">
        <v>6.333333333333333</v>
      </c>
      <c r="X61" s="354">
        <v>51</v>
      </c>
      <c r="Y61" s="349">
        <v>17</v>
      </c>
      <c r="Z61" s="354">
        <v>27</v>
      </c>
      <c r="AA61" s="349">
        <v>9</v>
      </c>
      <c r="AB61" s="354">
        <v>148</v>
      </c>
      <c r="AC61" s="349">
        <v>49.333333333333336</v>
      </c>
      <c r="AD61" s="355">
        <v>8</v>
      </c>
      <c r="AE61" s="349">
        <v>2.6666666666666665</v>
      </c>
      <c r="AF61" s="354">
        <v>125</v>
      </c>
      <c r="AG61" s="349">
        <v>41.666666666666664</v>
      </c>
      <c r="AH61" s="354">
        <v>38</v>
      </c>
      <c r="AI61" s="349">
        <v>12.666666666666666</v>
      </c>
      <c r="AJ61" s="354">
        <v>6</v>
      </c>
      <c r="AK61" s="349">
        <v>2</v>
      </c>
      <c r="AL61" s="354">
        <v>599</v>
      </c>
      <c r="AM61" s="349">
        <v>199.66666666666666</v>
      </c>
      <c r="AN61" s="354">
        <v>1013</v>
      </c>
      <c r="AO61" s="349">
        <v>337.66666666666669</v>
      </c>
      <c r="AP61" s="354">
        <v>604</v>
      </c>
      <c r="AQ61" s="349">
        <v>201.33333333333334</v>
      </c>
      <c r="AR61" s="354">
        <v>1157</v>
      </c>
      <c r="AS61" s="349">
        <v>385.66666666666669</v>
      </c>
    </row>
    <row r="62" spans="1:45" ht="13.5" customHeight="1">
      <c r="A62" s="347" t="s">
        <v>167</v>
      </c>
      <c r="B62" s="348" t="str">
        <f>'Incentive Goal'!B61</f>
        <v>MADISON</v>
      </c>
      <c r="C62" s="349">
        <v>0.75</v>
      </c>
      <c r="D62" s="349">
        <v>1.25</v>
      </c>
      <c r="E62" s="350">
        <v>670</v>
      </c>
      <c r="F62" s="351">
        <v>893.33333333333337</v>
      </c>
      <c r="G62" s="352">
        <v>4</v>
      </c>
      <c r="H62" s="351">
        <v>5.333333333333333</v>
      </c>
      <c r="I62" s="352">
        <v>52</v>
      </c>
      <c r="J62" s="351">
        <v>69.333333333333329</v>
      </c>
      <c r="K62" s="353">
        <v>963127.73</v>
      </c>
      <c r="L62" s="353">
        <v>1284170.3066666666</v>
      </c>
      <c r="M62" s="353">
        <v>770502.18400000001</v>
      </c>
      <c r="N62" s="357">
        <v>24752</v>
      </c>
      <c r="O62" s="349">
        <v>33002.666666666664</v>
      </c>
      <c r="P62" s="357">
        <v>40</v>
      </c>
      <c r="Q62" s="349">
        <v>53.333333333333336</v>
      </c>
      <c r="R62" s="354">
        <v>909</v>
      </c>
      <c r="S62" s="349">
        <v>1212</v>
      </c>
      <c r="T62" s="354">
        <v>54</v>
      </c>
      <c r="U62" s="349">
        <v>72</v>
      </c>
      <c r="V62" s="354">
        <v>3</v>
      </c>
      <c r="W62" s="349">
        <v>4</v>
      </c>
      <c r="X62" s="354">
        <v>4</v>
      </c>
      <c r="Y62" s="349">
        <v>5.333333333333333</v>
      </c>
      <c r="Z62" s="354">
        <v>108</v>
      </c>
      <c r="AA62" s="349">
        <v>144</v>
      </c>
      <c r="AB62" s="354">
        <v>67</v>
      </c>
      <c r="AC62" s="349">
        <v>89.333333333333329</v>
      </c>
      <c r="AD62" s="355">
        <v>3</v>
      </c>
      <c r="AE62" s="349">
        <v>4</v>
      </c>
      <c r="AF62" s="354">
        <v>1</v>
      </c>
      <c r="AG62" s="349">
        <v>1.3333333333333333</v>
      </c>
      <c r="AH62" s="354">
        <v>13</v>
      </c>
      <c r="AI62" s="349">
        <v>17.333333333333332</v>
      </c>
      <c r="AJ62" s="354">
        <v>6</v>
      </c>
      <c r="AK62" s="349">
        <v>8</v>
      </c>
      <c r="AL62" s="354">
        <v>23</v>
      </c>
      <c r="AM62" s="349">
        <v>30.666666666666668</v>
      </c>
      <c r="AN62" s="354">
        <v>450</v>
      </c>
      <c r="AO62" s="349">
        <v>600</v>
      </c>
      <c r="AP62" s="354">
        <v>1458</v>
      </c>
      <c r="AQ62" s="349">
        <v>1944</v>
      </c>
      <c r="AR62" s="354">
        <v>363</v>
      </c>
      <c r="AS62" s="349">
        <v>484</v>
      </c>
    </row>
    <row r="63" spans="1:45" ht="13.5" customHeight="1">
      <c r="A63" s="347" t="s">
        <v>168</v>
      </c>
      <c r="B63" s="348" t="str">
        <f>'Incentive Goal'!B62</f>
        <v>MARTIN</v>
      </c>
      <c r="C63" s="349">
        <v>6</v>
      </c>
      <c r="D63" s="349">
        <v>7.4</v>
      </c>
      <c r="E63" s="350">
        <v>2194</v>
      </c>
      <c r="F63" s="351">
        <v>365.66666666666669</v>
      </c>
      <c r="G63" s="352">
        <v>89</v>
      </c>
      <c r="H63" s="351">
        <v>14.833333333333334</v>
      </c>
      <c r="I63" s="352">
        <v>79</v>
      </c>
      <c r="J63" s="351">
        <v>13.166666666666666</v>
      </c>
      <c r="K63" s="353">
        <v>2715191.04</v>
      </c>
      <c r="L63" s="353">
        <v>452531.84</v>
      </c>
      <c r="M63" s="353">
        <v>366917.70810810808</v>
      </c>
      <c r="N63" s="357">
        <v>85863</v>
      </c>
      <c r="O63" s="349">
        <v>14310.5</v>
      </c>
      <c r="P63" s="357">
        <v>133</v>
      </c>
      <c r="Q63" s="349">
        <v>22.166666666666668</v>
      </c>
      <c r="R63" s="354">
        <v>1440</v>
      </c>
      <c r="S63" s="349">
        <v>240</v>
      </c>
      <c r="T63" s="354">
        <v>87</v>
      </c>
      <c r="U63" s="349">
        <v>14.5</v>
      </c>
      <c r="V63" s="354">
        <v>94</v>
      </c>
      <c r="W63" s="349">
        <v>15.666666666666666</v>
      </c>
      <c r="X63" s="354">
        <v>92</v>
      </c>
      <c r="Y63" s="349">
        <v>15.333333333333334</v>
      </c>
      <c r="Z63" s="354">
        <v>163</v>
      </c>
      <c r="AA63" s="349">
        <v>27.166666666666668</v>
      </c>
      <c r="AB63" s="354">
        <v>72</v>
      </c>
      <c r="AC63" s="349">
        <v>12</v>
      </c>
      <c r="AD63" s="355">
        <v>11</v>
      </c>
      <c r="AE63" s="349">
        <v>1.8333333333333333</v>
      </c>
      <c r="AF63" s="354">
        <v>33</v>
      </c>
      <c r="AG63" s="349">
        <v>5.5</v>
      </c>
      <c r="AH63" s="354">
        <v>114</v>
      </c>
      <c r="AI63" s="349">
        <v>19</v>
      </c>
      <c r="AJ63" s="354">
        <v>52</v>
      </c>
      <c r="AK63" s="349">
        <v>8.6666666666666661</v>
      </c>
      <c r="AL63" s="354">
        <v>1270</v>
      </c>
      <c r="AM63" s="349">
        <v>211.66666666666666</v>
      </c>
      <c r="AN63" s="354">
        <v>1165</v>
      </c>
      <c r="AO63" s="349">
        <v>194.16666666666666</v>
      </c>
      <c r="AP63" s="354">
        <v>979</v>
      </c>
      <c r="AQ63" s="349">
        <v>163.16666666666666</v>
      </c>
      <c r="AR63" s="354">
        <v>259</v>
      </c>
      <c r="AS63" s="349">
        <v>43.166666666666664</v>
      </c>
    </row>
    <row r="64" spans="1:45" ht="13.5" customHeight="1">
      <c r="A64" s="347" t="s">
        <v>163</v>
      </c>
      <c r="B64" s="348" t="str">
        <f>'Incentive Goal'!B63</f>
        <v>MCDOWELL</v>
      </c>
      <c r="C64" s="349">
        <v>4</v>
      </c>
      <c r="D64" s="349">
        <v>7</v>
      </c>
      <c r="E64" s="350">
        <v>1974</v>
      </c>
      <c r="F64" s="351">
        <v>493.5</v>
      </c>
      <c r="G64" s="352">
        <v>106</v>
      </c>
      <c r="H64" s="351">
        <v>26.5</v>
      </c>
      <c r="I64" s="352">
        <v>137</v>
      </c>
      <c r="J64" s="351">
        <v>34.25</v>
      </c>
      <c r="K64" s="353">
        <v>3061977.82</v>
      </c>
      <c r="L64" s="353">
        <v>765494.45499999996</v>
      </c>
      <c r="M64" s="353">
        <v>437425.40285714285</v>
      </c>
      <c r="N64" s="357">
        <v>93548</v>
      </c>
      <c r="O64" s="349">
        <v>23387</v>
      </c>
      <c r="P64" s="357">
        <v>352</v>
      </c>
      <c r="Q64" s="349">
        <v>88</v>
      </c>
      <c r="R64" s="354">
        <v>2019</v>
      </c>
      <c r="S64" s="349">
        <v>504.75</v>
      </c>
      <c r="T64" s="354">
        <v>199</v>
      </c>
      <c r="U64" s="349">
        <v>49.75</v>
      </c>
      <c r="V64" s="354">
        <v>6</v>
      </c>
      <c r="W64" s="349">
        <v>1.5</v>
      </c>
      <c r="X64" s="354">
        <v>107</v>
      </c>
      <c r="Y64" s="349">
        <v>26.75</v>
      </c>
      <c r="Z64" s="354">
        <v>70</v>
      </c>
      <c r="AA64" s="349">
        <v>17.5</v>
      </c>
      <c r="AB64" s="354">
        <v>122</v>
      </c>
      <c r="AC64" s="349">
        <v>30.5</v>
      </c>
      <c r="AD64" s="355">
        <v>19</v>
      </c>
      <c r="AE64" s="349">
        <v>4.75</v>
      </c>
      <c r="AF64" s="354">
        <v>90</v>
      </c>
      <c r="AG64" s="349">
        <v>22.5</v>
      </c>
      <c r="AH64" s="354">
        <v>201</v>
      </c>
      <c r="AI64" s="349">
        <v>50.25</v>
      </c>
      <c r="AJ64" s="354">
        <v>2</v>
      </c>
      <c r="AK64" s="349">
        <v>0.5</v>
      </c>
      <c r="AL64" s="354">
        <v>1174</v>
      </c>
      <c r="AM64" s="349">
        <v>293.5</v>
      </c>
      <c r="AN64" s="354">
        <v>1316</v>
      </c>
      <c r="AO64" s="349">
        <v>329</v>
      </c>
      <c r="AP64" s="354">
        <v>1372</v>
      </c>
      <c r="AQ64" s="349">
        <v>343</v>
      </c>
      <c r="AR64" s="354">
        <v>534</v>
      </c>
      <c r="AS64" s="349">
        <v>133.5</v>
      </c>
    </row>
    <row r="65" spans="1:45" ht="13.5" customHeight="1">
      <c r="A65" s="347" t="s">
        <v>162</v>
      </c>
      <c r="B65" s="348" t="str">
        <f>'Incentive Goal'!B64</f>
        <v>MECKLENBURG</v>
      </c>
      <c r="C65" s="349">
        <v>76</v>
      </c>
      <c r="D65" s="349">
        <v>111</v>
      </c>
      <c r="E65" s="350">
        <v>32829</v>
      </c>
      <c r="F65" s="351">
        <v>431.96052631578948</v>
      </c>
      <c r="G65" s="352">
        <v>3917</v>
      </c>
      <c r="H65" s="351">
        <v>51.539473684210527</v>
      </c>
      <c r="I65" s="352">
        <v>1824</v>
      </c>
      <c r="J65" s="351">
        <v>24</v>
      </c>
      <c r="K65" s="353">
        <v>52286476.670000002</v>
      </c>
      <c r="L65" s="353">
        <v>687979.9561842106</v>
      </c>
      <c r="M65" s="353">
        <v>471049.33936936938</v>
      </c>
      <c r="N65" s="357">
        <v>1193322</v>
      </c>
      <c r="O65" s="349">
        <v>15701.605263157895</v>
      </c>
      <c r="P65" s="357">
        <v>2633</v>
      </c>
      <c r="Q65" s="349">
        <v>34.64473684210526</v>
      </c>
      <c r="R65" s="354">
        <v>21684</v>
      </c>
      <c r="S65" s="349">
        <v>285.31578947368422</v>
      </c>
      <c r="T65" s="354">
        <v>1117</v>
      </c>
      <c r="U65" s="349">
        <v>14.697368421052632</v>
      </c>
      <c r="V65" s="354">
        <v>1392</v>
      </c>
      <c r="W65" s="349">
        <v>18.315789473684209</v>
      </c>
      <c r="X65" s="354">
        <v>3941</v>
      </c>
      <c r="Y65" s="349">
        <v>51.85526315789474</v>
      </c>
      <c r="Z65" s="354">
        <v>3227</v>
      </c>
      <c r="AA65" s="349">
        <v>42.460526315789473</v>
      </c>
      <c r="AB65" s="354">
        <v>1667</v>
      </c>
      <c r="AC65" s="349">
        <v>21.934210526315791</v>
      </c>
      <c r="AD65" s="355">
        <v>569</v>
      </c>
      <c r="AE65" s="349">
        <v>7.4868421052631575</v>
      </c>
      <c r="AF65" s="354">
        <v>927</v>
      </c>
      <c r="AG65" s="349">
        <v>12.197368421052632</v>
      </c>
      <c r="AH65" s="354">
        <v>1195</v>
      </c>
      <c r="AI65" s="349">
        <v>15.723684210526315</v>
      </c>
      <c r="AJ65" s="354">
        <v>478</v>
      </c>
      <c r="AK65" s="349">
        <v>6.2894736842105265</v>
      </c>
      <c r="AL65" s="354">
        <v>14440</v>
      </c>
      <c r="AM65" s="349">
        <v>190</v>
      </c>
      <c r="AN65" s="354">
        <v>10087</v>
      </c>
      <c r="AO65" s="349">
        <v>132.72368421052633</v>
      </c>
      <c r="AP65" s="354">
        <v>13495</v>
      </c>
      <c r="AQ65" s="349">
        <v>177.56578947368422</v>
      </c>
      <c r="AR65" s="354">
        <v>2425</v>
      </c>
      <c r="AS65" s="349">
        <v>31.907894736842106</v>
      </c>
    </row>
    <row r="66" spans="1:45" ht="13.5" customHeight="1">
      <c r="A66" s="347" t="s">
        <v>163</v>
      </c>
      <c r="B66" s="348" t="str">
        <f>'Incentive Goal'!B65</f>
        <v>MITCHELL</v>
      </c>
      <c r="C66" s="349">
        <v>1</v>
      </c>
      <c r="D66" s="349">
        <v>1</v>
      </c>
      <c r="E66" s="350">
        <v>352</v>
      </c>
      <c r="F66" s="351">
        <v>352</v>
      </c>
      <c r="G66" s="352">
        <v>3</v>
      </c>
      <c r="H66" s="351">
        <v>3</v>
      </c>
      <c r="I66" s="352">
        <v>66</v>
      </c>
      <c r="J66" s="351">
        <v>66</v>
      </c>
      <c r="K66" s="353">
        <v>762772.11</v>
      </c>
      <c r="L66" s="353">
        <v>762772.11</v>
      </c>
      <c r="M66" s="353">
        <v>762772.11</v>
      </c>
      <c r="N66" s="357">
        <v>14665</v>
      </c>
      <c r="O66" s="349">
        <v>14665</v>
      </c>
      <c r="P66" s="357">
        <v>87</v>
      </c>
      <c r="Q66" s="349">
        <v>87</v>
      </c>
      <c r="R66" s="354">
        <v>175</v>
      </c>
      <c r="S66" s="349">
        <v>175</v>
      </c>
      <c r="T66" s="354">
        <v>7</v>
      </c>
      <c r="U66" s="349">
        <v>7</v>
      </c>
      <c r="V66" s="354">
        <v>4</v>
      </c>
      <c r="W66" s="349">
        <v>4</v>
      </c>
      <c r="X66" s="354">
        <v>3</v>
      </c>
      <c r="Y66" s="349">
        <v>3</v>
      </c>
      <c r="Z66" s="354">
        <v>18</v>
      </c>
      <c r="AA66" s="349">
        <v>18</v>
      </c>
      <c r="AB66" s="354">
        <v>64</v>
      </c>
      <c r="AC66" s="349">
        <v>64</v>
      </c>
      <c r="AD66" s="355">
        <v>1</v>
      </c>
      <c r="AE66" s="349">
        <v>1</v>
      </c>
      <c r="AF66" s="354">
        <v>26</v>
      </c>
      <c r="AG66" s="349">
        <v>26</v>
      </c>
      <c r="AH66" s="354">
        <v>15</v>
      </c>
      <c r="AI66" s="349">
        <v>15</v>
      </c>
      <c r="AJ66" s="354">
        <v>1</v>
      </c>
      <c r="AK66" s="349">
        <v>1</v>
      </c>
      <c r="AL66" s="354">
        <v>140</v>
      </c>
      <c r="AM66" s="349">
        <v>140</v>
      </c>
      <c r="AN66" s="354">
        <v>409</v>
      </c>
      <c r="AO66" s="349">
        <v>409</v>
      </c>
      <c r="AP66" s="354">
        <v>168</v>
      </c>
      <c r="AQ66" s="349">
        <v>168</v>
      </c>
      <c r="AR66" s="354">
        <v>284</v>
      </c>
      <c r="AS66" s="349">
        <v>284</v>
      </c>
    </row>
    <row r="67" spans="1:45" ht="13.5" customHeight="1">
      <c r="A67" s="347" t="s">
        <v>162</v>
      </c>
      <c r="B67" s="348" t="str">
        <f>'Incentive Goal'!B66</f>
        <v>MONTGOMERY</v>
      </c>
      <c r="C67" s="349">
        <v>4</v>
      </c>
      <c r="D67" s="349">
        <v>6</v>
      </c>
      <c r="E67" s="350">
        <v>1508</v>
      </c>
      <c r="F67" s="351">
        <v>377</v>
      </c>
      <c r="G67" s="352">
        <v>98</v>
      </c>
      <c r="H67" s="351">
        <v>24.5</v>
      </c>
      <c r="I67" s="352">
        <v>173</v>
      </c>
      <c r="J67" s="351">
        <v>43.25</v>
      </c>
      <c r="K67" s="353">
        <v>2518978.19</v>
      </c>
      <c r="L67" s="353">
        <v>629744.54749999999</v>
      </c>
      <c r="M67" s="353">
        <v>419829.6983333333</v>
      </c>
      <c r="N67" s="357">
        <v>61235</v>
      </c>
      <c r="O67" s="349">
        <v>15308.75</v>
      </c>
      <c r="P67" s="357">
        <v>116</v>
      </c>
      <c r="Q67" s="349">
        <v>29</v>
      </c>
      <c r="R67" s="354">
        <v>1378</v>
      </c>
      <c r="S67" s="349">
        <v>344.5</v>
      </c>
      <c r="T67" s="354">
        <v>83</v>
      </c>
      <c r="U67" s="349">
        <v>20.75</v>
      </c>
      <c r="V67" s="354">
        <v>45</v>
      </c>
      <c r="W67" s="349">
        <v>11.25</v>
      </c>
      <c r="X67" s="354">
        <v>107</v>
      </c>
      <c r="Y67" s="349">
        <v>26.75</v>
      </c>
      <c r="Z67" s="354">
        <v>174</v>
      </c>
      <c r="AA67" s="349">
        <v>43.5</v>
      </c>
      <c r="AB67" s="354">
        <v>142</v>
      </c>
      <c r="AC67" s="349">
        <v>35.5</v>
      </c>
      <c r="AD67" s="355">
        <v>5</v>
      </c>
      <c r="AE67" s="349">
        <v>1.25</v>
      </c>
      <c r="AF67" s="354">
        <v>40</v>
      </c>
      <c r="AG67" s="349">
        <v>10</v>
      </c>
      <c r="AH67" s="354">
        <v>99</v>
      </c>
      <c r="AI67" s="349">
        <v>24.75</v>
      </c>
      <c r="AJ67" s="354">
        <v>24</v>
      </c>
      <c r="AK67" s="349">
        <v>6</v>
      </c>
      <c r="AL67" s="354">
        <v>1330</v>
      </c>
      <c r="AM67" s="349">
        <v>332.5</v>
      </c>
      <c r="AN67" s="354">
        <v>2499</v>
      </c>
      <c r="AO67" s="349">
        <v>624.75</v>
      </c>
      <c r="AP67" s="354">
        <v>1169</v>
      </c>
      <c r="AQ67" s="349">
        <v>292.25</v>
      </c>
      <c r="AR67" s="354">
        <v>2171</v>
      </c>
      <c r="AS67" s="349">
        <v>542.75</v>
      </c>
    </row>
    <row r="68" spans="1:45" ht="13.5" customHeight="1">
      <c r="A68" s="347" t="s">
        <v>165</v>
      </c>
      <c r="B68" s="348" t="str">
        <f>'Incentive Goal'!B67</f>
        <v>MOORE</v>
      </c>
      <c r="C68" s="349">
        <v>7</v>
      </c>
      <c r="D68" s="349">
        <v>11</v>
      </c>
      <c r="E68" s="350">
        <v>2555</v>
      </c>
      <c r="F68" s="351">
        <v>365</v>
      </c>
      <c r="G68" s="352">
        <v>291</v>
      </c>
      <c r="H68" s="351">
        <v>41.571428571428569</v>
      </c>
      <c r="I68" s="352">
        <v>246</v>
      </c>
      <c r="J68" s="351">
        <v>35.142857142857146</v>
      </c>
      <c r="K68" s="353">
        <v>5701980.3200000003</v>
      </c>
      <c r="L68" s="353">
        <v>814568.61714285717</v>
      </c>
      <c r="M68" s="353">
        <v>518361.84727272729</v>
      </c>
      <c r="N68" s="357">
        <v>115567</v>
      </c>
      <c r="O68" s="349">
        <v>16509.571428571428</v>
      </c>
      <c r="P68" s="357">
        <v>496</v>
      </c>
      <c r="Q68" s="349">
        <v>70.857142857142861</v>
      </c>
      <c r="R68" s="354">
        <v>4400</v>
      </c>
      <c r="S68" s="349">
        <v>628.57142857142856</v>
      </c>
      <c r="T68" s="354">
        <v>542</v>
      </c>
      <c r="U68" s="349">
        <v>77.428571428571431</v>
      </c>
      <c r="V68" s="354">
        <v>64</v>
      </c>
      <c r="W68" s="349">
        <v>9.1428571428571423</v>
      </c>
      <c r="X68" s="354">
        <v>302</v>
      </c>
      <c r="Y68" s="349">
        <v>43.142857142857146</v>
      </c>
      <c r="Z68" s="354">
        <v>232</v>
      </c>
      <c r="AA68" s="349">
        <v>33.142857142857146</v>
      </c>
      <c r="AB68" s="354">
        <v>247</v>
      </c>
      <c r="AC68" s="349">
        <v>35.285714285714285</v>
      </c>
      <c r="AD68" s="355">
        <v>339</v>
      </c>
      <c r="AE68" s="349">
        <v>48.428571428571431</v>
      </c>
      <c r="AF68" s="354">
        <v>94</v>
      </c>
      <c r="AG68" s="349">
        <v>13.428571428571429</v>
      </c>
      <c r="AH68" s="354">
        <v>232</v>
      </c>
      <c r="AI68" s="349">
        <v>33.142857142857146</v>
      </c>
      <c r="AJ68" s="354">
        <v>37</v>
      </c>
      <c r="AK68" s="349">
        <v>5.2857142857142856</v>
      </c>
      <c r="AL68" s="354">
        <v>1728</v>
      </c>
      <c r="AM68" s="349">
        <v>246.85714285714286</v>
      </c>
      <c r="AN68" s="354">
        <v>2532</v>
      </c>
      <c r="AO68" s="349">
        <v>361.71428571428572</v>
      </c>
      <c r="AP68" s="354">
        <v>2306</v>
      </c>
      <c r="AQ68" s="349">
        <v>329.42857142857144</v>
      </c>
      <c r="AR68" s="354">
        <v>2108</v>
      </c>
      <c r="AS68" s="349">
        <v>301.14285714285717</v>
      </c>
    </row>
    <row r="69" spans="1:45" ht="13.5" customHeight="1">
      <c r="A69" s="347" t="s">
        <v>168</v>
      </c>
      <c r="B69" s="348" t="str">
        <f>'Incentive Goal'!B68</f>
        <v>NASH</v>
      </c>
      <c r="C69" s="349">
        <v>13</v>
      </c>
      <c r="D69" s="349">
        <v>19</v>
      </c>
      <c r="E69" s="350">
        <v>5141</v>
      </c>
      <c r="F69" s="351">
        <v>395.46153846153845</v>
      </c>
      <c r="G69" s="352">
        <v>356</v>
      </c>
      <c r="H69" s="351">
        <v>27.384615384615383</v>
      </c>
      <c r="I69" s="352">
        <v>353</v>
      </c>
      <c r="J69" s="351">
        <v>27.153846153846153</v>
      </c>
      <c r="K69" s="353">
        <v>8956898.4100000001</v>
      </c>
      <c r="L69" s="353">
        <v>688992.18538461544</v>
      </c>
      <c r="M69" s="353">
        <v>471415.70578947366</v>
      </c>
      <c r="N69" s="357">
        <v>248034</v>
      </c>
      <c r="O69" s="349">
        <v>19079.538461538461</v>
      </c>
      <c r="P69" s="357">
        <v>1129</v>
      </c>
      <c r="Q69" s="349">
        <v>86.84615384615384</v>
      </c>
      <c r="R69" s="354">
        <v>20622</v>
      </c>
      <c r="S69" s="349">
        <v>1586.3076923076924</v>
      </c>
      <c r="T69" s="354">
        <v>3074</v>
      </c>
      <c r="U69" s="349">
        <v>236.46153846153845</v>
      </c>
      <c r="V69" s="354">
        <v>158</v>
      </c>
      <c r="W69" s="349">
        <v>12.153846153846153</v>
      </c>
      <c r="X69" s="354">
        <v>366</v>
      </c>
      <c r="Y69" s="349">
        <v>28.153846153846153</v>
      </c>
      <c r="Z69" s="354">
        <v>387</v>
      </c>
      <c r="AA69" s="349">
        <v>29.76923076923077</v>
      </c>
      <c r="AB69" s="354">
        <v>274</v>
      </c>
      <c r="AC69" s="349">
        <v>21.076923076923077</v>
      </c>
      <c r="AD69" s="355">
        <v>532</v>
      </c>
      <c r="AE69" s="349">
        <v>40.92307692307692</v>
      </c>
      <c r="AF69" s="354">
        <v>577</v>
      </c>
      <c r="AG69" s="349">
        <v>44.384615384615387</v>
      </c>
      <c r="AH69" s="354">
        <v>355</v>
      </c>
      <c r="AI69" s="349">
        <v>27.307692307692307</v>
      </c>
      <c r="AJ69" s="354">
        <v>61</v>
      </c>
      <c r="AK69" s="349">
        <v>4.6923076923076925</v>
      </c>
      <c r="AL69" s="354">
        <v>3534</v>
      </c>
      <c r="AM69" s="349">
        <v>271.84615384615387</v>
      </c>
      <c r="AN69" s="354">
        <v>6693</v>
      </c>
      <c r="AO69" s="349">
        <v>514.84615384615381</v>
      </c>
      <c r="AP69" s="354">
        <v>7705</v>
      </c>
      <c r="AQ69" s="349">
        <v>592.69230769230774</v>
      </c>
      <c r="AR69" s="354">
        <v>4431</v>
      </c>
      <c r="AS69" s="349">
        <v>340.84615384615387</v>
      </c>
    </row>
    <row r="70" spans="1:45" ht="13.5" customHeight="1">
      <c r="A70" s="347" t="s">
        <v>166</v>
      </c>
      <c r="B70" s="348" t="str">
        <f>'Incentive Goal'!B69</f>
        <v>NEW HANOVER</v>
      </c>
      <c r="C70" s="349">
        <v>10</v>
      </c>
      <c r="D70" s="349">
        <v>16</v>
      </c>
      <c r="E70" s="350">
        <v>6785</v>
      </c>
      <c r="F70" s="351">
        <v>678.5</v>
      </c>
      <c r="G70" s="352">
        <v>536</v>
      </c>
      <c r="H70" s="351">
        <v>53.6</v>
      </c>
      <c r="I70" s="352">
        <v>483</v>
      </c>
      <c r="J70" s="351">
        <v>48.3</v>
      </c>
      <c r="K70" s="353">
        <v>12029724.68</v>
      </c>
      <c r="L70" s="353">
        <v>1202972.4679999999</v>
      </c>
      <c r="M70" s="353">
        <v>751857.79249999998</v>
      </c>
      <c r="N70" s="357">
        <v>346173</v>
      </c>
      <c r="O70" s="349">
        <v>34617.300000000003</v>
      </c>
      <c r="P70" s="357">
        <v>1342</v>
      </c>
      <c r="Q70" s="349">
        <v>134.19999999999999</v>
      </c>
      <c r="R70" s="354">
        <v>3233</v>
      </c>
      <c r="S70" s="349">
        <v>323.3</v>
      </c>
      <c r="T70" s="354">
        <v>115</v>
      </c>
      <c r="U70" s="349">
        <v>11.5</v>
      </c>
      <c r="V70" s="354">
        <v>181</v>
      </c>
      <c r="W70" s="349">
        <v>18.100000000000001</v>
      </c>
      <c r="X70" s="354">
        <v>558</v>
      </c>
      <c r="Y70" s="349">
        <v>55.8</v>
      </c>
      <c r="Z70" s="354">
        <v>637</v>
      </c>
      <c r="AA70" s="349">
        <v>63.7</v>
      </c>
      <c r="AB70" s="354">
        <v>467</v>
      </c>
      <c r="AC70" s="349">
        <v>46.7</v>
      </c>
      <c r="AD70" s="355">
        <v>187</v>
      </c>
      <c r="AE70" s="349">
        <v>18.7</v>
      </c>
      <c r="AF70" s="354">
        <v>404</v>
      </c>
      <c r="AG70" s="349">
        <v>40.4</v>
      </c>
      <c r="AH70" s="354">
        <v>390</v>
      </c>
      <c r="AI70" s="349">
        <v>39</v>
      </c>
      <c r="AJ70" s="354">
        <v>154</v>
      </c>
      <c r="AK70" s="349">
        <v>15.4</v>
      </c>
      <c r="AL70" s="354">
        <v>3994</v>
      </c>
      <c r="AM70" s="349">
        <v>399.4</v>
      </c>
      <c r="AN70" s="354">
        <v>3756</v>
      </c>
      <c r="AO70" s="349">
        <v>375.6</v>
      </c>
      <c r="AP70" s="354">
        <v>3010</v>
      </c>
      <c r="AQ70" s="349">
        <v>301</v>
      </c>
      <c r="AR70" s="354">
        <v>3858</v>
      </c>
      <c r="AS70" s="349">
        <v>385.8</v>
      </c>
    </row>
    <row r="71" spans="1:45" ht="13.5" customHeight="1">
      <c r="A71" s="347" t="s">
        <v>169</v>
      </c>
      <c r="B71" s="348" t="str">
        <f>'Incentive Goal'!B70</f>
        <v>NORTH CAROLINA</v>
      </c>
      <c r="C71" s="349">
        <v>0</v>
      </c>
      <c r="D71" s="349">
        <v>0</v>
      </c>
      <c r="E71" s="350">
        <v>6</v>
      </c>
      <c r="F71" s="351" t="e">
        <v>#DIV/0!</v>
      </c>
      <c r="G71" s="352">
        <v>1</v>
      </c>
      <c r="H71" s="351">
        <v>0</v>
      </c>
      <c r="I71" s="352"/>
      <c r="J71" s="351" t="e">
        <v>#DIV/0!</v>
      </c>
      <c r="K71" s="353">
        <v>0</v>
      </c>
      <c r="L71" s="353" t="e">
        <v>#DIV/0!</v>
      </c>
      <c r="M71" s="353" t="e">
        <v>#DIV/0!</v>
      </c>
      <c r="N71" s="357">
        <v>1053360</v>
      </c>
      <c r="O71" s="349" t="e">
        <v>#DIV/0!</v>
      </c>
      <c r="P71" s="357">
        <v>3977</v>
      </c>
      <c r="Q71" s="349" t="e">
        <v>#DIV/0!</v>
      </c>
      <c r="R71" s="354">
        <v>39221</v>
      </c>
      <c r="S71" s="349" t="e">
        <v>#DIV/0!</v>
      </c>
      <c r="T71" s="354">
        <v>99</v>
      </c>
      <c r="U71" s="349" t="e">
        <v>#DIV/0!</v>
      </c>
      <c r="V71" s="354">
        <v>0</v>
      </c>
      <c r="W71" s="349" t="e">
        <v>#DIV/0!</v>
      </c>
      <c r="X71" s="354">
        <v>16</v>
      </c>
      <c r="Y71" s="349" t="e">
        <v>#DIV/0!</v>
      </c>
      <c r="Z71" s="354">
        <v>0</v>
      </c>
      <c r="AA71" s="349" t="e">
        <v>#DIV/0!</v>
      </c>
      <c r="AB71" s="354">
        <v>0</v>
      </c>
      <c r="AC71" s="349" t="e">
        <v>#DIV/0!</v>
      </c>
      <c r="AD71" s="355">
        <v>0</v>
      </c>
      <c r="AE71" s="349" t="e">
        <v>#DIV/0!</v>
      </c>
      <c r="AF71" s="354">
        <v>0</v>
      </c>
      <c r="AG71" s="349" t="e">
        <v>#DIV/0!</v>
      </c>
      <c r="AH71" s="354">
        <v>0</v>
      </c>
      <c r="AI71" s="349" t="e">
        <v>#DIV/0!</v>
      </c>
      <c r="AJ71" s="354">
        <v>0</v>
      </c>
      <c r="AK71" s="349" t="e">
        <v>#DIV/0!</v>
      </c>
      <c r="AL71" s="354">
        <v>0</v>
      </c>
      <c r="AM71" s="349" t="e">
        <v>#DIV/0!</v>
      </c>
      <c r="AN71" s="354">
        <v>22</v>
      </c>
      <c r="AO71" s="349" t="e">
        <v>#DIV/0!</v>
      </c>
      <c r="AP71" s="354">
        <v>95</v>
      </c>
      <c r="AQ71" s="349" t="e">
        <v>#DIV/0!</v>
      </c>
      <c r="AR71" s="354">
        <v>0</v>
      </c>
      <c r="AS71" s="349" t="e">
        <v>#DIV/0!</v>
      </c>
    </row>
    <row r="72" spans="1:45" ht="13.5" customHeight="1">
      <c r="A72" s="347" t="s">
        <v>168</v>
      </c>
      <c r="B72" s="348" t="str">
        <f>'Incentive Goal'!B71</f>
        <v>NORTHAMPTON</v>
      </c>
      <c r="C72" s="349">
        <v>6</v>
      </c>
      <c r="D72" s="349">
        <v>8</v>
      </c>
      <c r="E72" s="350">
        <v>2205</v>
      </c>
      <c r="F72" s="351">
        <v>367.5</v>
      </c>
      <c r="G72" s="352">
        <v>151</v>
      </c>
      <c r="H72" s="351">
        <v>25.166666666666668</v>
      </c>
      <c r="I72" s="352">
        <v>130</v>
      </c>
      <c r="J72" s="351">
        <v>21.666666666666668</v>
      </c>
      <c r="K72" s="353">
        <v>2443365.37</v>
      </c>
      <c r="L72" s="353">
        <v>407227.5616666667</v>
      </c>
      <c r="M72" s="353">
        <v>305420.67125000001</v>
      </c>
      <c r="N72" s="357">
        <v>88032</v>
      </c>
      <c r="O72" s="349">
        <v>14672</v>
      </c>
      <c r="P72" s="357">
        <v>98</v>
      </c>
      <c r="Q72" s="349">
        <v>16.333333333333332</v>
      </c>
      <c r="R72" s="354">
        <v>3815</v>
      </c>
      <c r="S72" s="349">
        <v>635.83333333333337</v>
      </c>
      <c r="T72" s="354">
        <v>193</v>
      </c>
      <c r="U72" s="349">
        <v>32.166666666666664</v>
      </c>
      <c r="V72" s="354">
        <v>75</v>
      </c>
      <c r="W72" s="349">
        <v>12.5</v>
      </c>
      <c r="X72" s="354">
        <v>145</v>
      </c>
      <c r="Y72" s="349">
        <v>24.166666666666668</v>
      </c>
      <c r="Z72" s="354">
        <v>164</v>
      </c>
      <c r="AA72" s="349">
        <v>27.333333333333332</v>
      </c>
      <c r="AB72" s="354">
        <v>116</v>
      </c>
      <c r="AC72" s="349">
        <v>19.333333333333332</v>
      </c>
      <c r="AD72" s="355">
        <v>12</v>
      </c>
      <c r="AE72" s="349">
        <v>2</v>
      </c>
      <c r="AF72" s="354">
        <v>81</v>
      </c>
      <c r="AG72" s="349">
        <v>13.5</v>
      </c>
      <c r="AH72" s="354">
        <v>215</v>
      </c>
      <c r="AI72" s="349">
        <v>35.833333333333336</v>
      </c>
      <c r="AJ72" s="354">
        <v>32</v>
      </c>
      <c r="AK72" s="349">
        <v>5.333333333333333</v>
      </c>
      <c r="AL72" s="354">
        <v>1205</v>
      </c>
      <c r="AM72" s="349">
        <v>200.83333333333334</v>
      </c>
      <c r="AN72" s="354">
        <v>1416</v>
      </c>
      <c r="AO72" s="349">
        <v>236</v>
      </c>
      <c r="AP72" s="354">
        <v>687</v>
      </c>
      <c r="AQ72" s="349">
        <v>114.5</v>
      </c>
      <c r="AR72" s="354">
        <v>348</v>
      </c>
      <c r="AS72" s="349">
        <v>58</v>
      </c>
    </row>
    <row r="73" spans="1:45" ht="13.5" customHeight="1">
      <c r="A73" s="347" t="s">
        <v>166</v>
      </c>
      <c r="B73" s="348" t="str">
        <f>'Incentive Goal'!B72</f>
        <v>ONSLOW</v>
      </c>
      <c r="C73" s="349">
        <v>10</v>
      </c>
      <c r="D73" s="349">
        <v>18</v>
      </c>
      <c r="E73" s="350">
        <v>8714</v>
      </c>
      <c r="F73" s="351">
        <v>871.4</v>
      </c>
      <c r="G73" s="352">
        <v>697</v>
      </c>
      <c r="H73" s="351">
        <v>69.7</v>
      </c>
      <c r="I73" s="352">
        <v>696</v>
      </c>
      <c r="J73" s="351">
        <v>69.599999999999994</v>
      </c>
      <c r="K73" s="353">
        <v>21702991.66</v>
      </c>
      <c r="L73" s="353">
        <v>2170299.1660000002</v>
      </c>
      <c r="M73" s="353">
        <v>1205721.7588888889</v>
      </c>
      <c r="N73" s="357">
        <v>282337</v>
      </c>
      <c r="O73" s="349">
        <v>28233.7</v>
      </c>
      <c r="P73" s="357">
        <v>443</v>
      </c>
      <c r="Q73" s="349">
        <v>44.3</v>
      </c>
      <c r="R73" s="354">
        <v>3462</v>
      </c>
      <c r="S73" s="349">
        <v>346.2</v>
      </c>
      <c r="T73" s="354">
        <v>124</v>
      </c>
      <c r="U73" s="349">
        <v>12.4</v>
      </c>
      <c r="V73" s="354">
        <v>330</v>
      </c>
      <c r="W73" s="349">
        <v>33</v>
      </c>
      <c r="X73" s="354">
        <v>696</v>
      </c>
      <c r="Y73" s="349">
        <v>69.599999999999994</v>
      </c>
      <c r="Z73" s="354">
        <v>1058</v>
      </c>
      <c r="AA73" s="349">
        <v>105.8</v>
      </c>
      <c r="AB73" s="354">
        <v>693</v>
      </c>
      <c r="AC73" s="349">
        <v>69.3</v>
      </c>
      <c r="AD73" s="355">
        <v>615</v>
      </c>
      <c r="AE73" s="349">
        <v>61.5</v>
      </c>
      <c r="AF73" s="354">
        <v>403</v>
      </c>
      <c r="AG73" s="349">
        <v>40.299999999999997</v>
      </c>
      <c r="AH73" s="354">
        <v>332</v>
      </c>
      <c r="AI73" s="349">
        <v>33.200000000000003</v>
      </c>
      <c r="AJ73" s="354">
        <v>58</v>
      </c>
      <c r="AK73" s="349">
        <v>5.8</v>
      </c>
      <c r="AL73" s="354">
        <v>3903</v>
      </c>
      <c r="AM73" s="349">
        <v>390.3</v>
      </c>
      <c r="AN73" s="354">
        <v>4222</v>
      </c>
      <c r="AO73" s="349">
        <v>422.2</v>
      </c>
      <c r="AP73" s="354">
        <v>12088</v>
      </c>
      <c r="AQ73" s="349">
        <v>1208.8</v>
      </c>
      <c r="AR73" s="354">
        <v>2287</v>
      </c>
      <c r="AS73" s="349">
        <v>228.7</v>
      </c>
    </row>
    <row r="74" spans="1:45" ht="13.5" customHeight="1">
      <c r="A74" s="347" t="s">
        <v>160</v>
      </c>
      <c r="B74" s="348" t="str">
        <f>'Incentive Goal'!B73</f>
        <v>ORANGE</v>
      </c>
      <c r="C74" s="349">
        <v>8</v>
      </c>
      <c r="D74" s="349">
        <v>13</v>
      </c>
      <c r="E74" s="350">
        <v>1971</v>
      </c>
      <c r="F74" s="351">
        <v>246.375</v>
      </c>
      <c r="G74" s="352">
        <v>235</v>
      </c>
      <c r="H74" s="351">
        <v>29.375</v>
      </c>
      <c r="I74" s="352">
        <v>128</v>
      </c>
      <c r="J74" s="351">
        <v>16</v>
      </c>
      <c r="K74" s="353">
        <v>5276897.71</v>
      </c>
      <c r="L74" s="353">
        <v>659612.21375</v>
      </c>
      <c r="M74" s="353">
        <v>405915.20846153848</v>
      </c>
      <c r="N74" s="357">
        <v>83942</v>
      </c>
      <c r="O74" s="349">
        <v>10492.75</v>
      </c>
      <c r="P74" s="357">
        <v>272</v>
      </c>
      <c r="Q74" s="349">
        <v>34</v>
      </c>
      <c r="R74" s="354">
        <v>7130</v>
      </c>
      <c r="S74" s="349">
        <v>891.25</v>
      </c>
      <c r="T74" s="354">
        <v>371</v>
      </c>
      <c r="U74" s="349">
        <v>46.375</v>
      </c>
      <c r="V74" s="354">
        <v>38</v>
      </c>
      <c r="W74" s="349">
        <v>4.75</v>
      </c>
      <c r="X74" s="354">
        <v>386</v>
      </c>
      <c r="Y74" s="349">
        <v>48.25</v>
      </c>
      <c r="Z74" s="354">
        <v>159</v>
      </c>
      <c r="AA74" s="349">
        <v>19.875</v>
      </c>
      <c r="AB74" s="354">
        <v>126</v>
      </c>
      <c r="AC74" s="349">
        <v>15.75</v>
      </c>
      <c r="AD74" s="355">
        <v>190</v>
      </c>
      <c r="AE74" s="349">
        <v>23.75</v>
      </c>
      <c r="AF74" s="354">
        <v>83</v>
      </c>
      <c r="AG74" s="349">
        <v>10.375</v>
      </c>
      <c r="AH74" s="354">
        <v>180</v>
      </c>
      <c r="AI74" s="349">
        <v>22.5</v>
      </c>
      <c r="AJ74" s="354">
        <v>30</v>
      </c>
      <c r="AK74" s="349">
        <v>3.75</v>
      </c>
      <c r="AL74" s="354">
        <v>1421</v>
      </c>
      <c r="AM74" s="349">
        <v>177.625</v>
      </c>
      <c r="AN74" s="354">
        <v>1306</v>
      </c>
      <c r="AO74" s="349">
        <v>163.25</v>
      </c>
      <c r="AP74" s="354">
        <v>3310</v>
      </c>
      <c r="AQ74" s="349">
        <v>413.75</v>
      </c>
      <c r="AR74" s="354">
        <v>825</v>
      </c>
      <c r="AS74" s="349">
        <v>103.125</v>
      </c>
    </row>
    <row r="75" spans="1:45" ht="13.5" customHeight="1">
      <c r="A75" s="347" t="s">
        <v>164</v>
      </c>
      <c r="B75" s="348" t="str">
        <f>'Incentive Goal'!B74</f>
        <v>PAMLICO</v>
      </c>
      <c r="C75" s="349">
        <v>2</v>
      </c>
      <c r="D75" s="349">
        <v>2.33</v>
      </c>
      <c r="E75" s="350">
        <v>575</v>
      </c>
      <c r="F75" s="351">
        <v>287.5</v>
      </c>
      <c r="G75" s="352">
        <v>36</v>
      </c>
      <c r="H75" s="351">
        <v>18</v>
      </c>
      <c r="I75" s="352">
        <v>47</v>
      </c>
      <c r="J75" s="351">
        <v>23.5</v>
      </c>
      <c r="K75" s="353">
        <v>1120190.19</v>
      </c>
      <c r="L75" s="353">
        <v>560095.09499999997</v>
      </c>
      <c r="M75" s="353">
        <v>480768.321888412</v>
      </c>
      <c r="N75" s="357">
        <v>24401</v>
      </c>
      <c r="O75" s="349">
        <v>12200.5</v>
      </c>
      <c r="P75" s="357">
        <v>30</v>
      </c>
      <c r="Q75" s="349">
        <v>15</v>
      </c>
      <c r="R75" s="354">
        <v>2184</v>
      </c>
      <c r="S75" s="349">
        <v>1092</v>
      </c>
      <c r="T75" s="354">
        <v>31</v>
      </c>
      <c r="U75" s="349">
        <v>15.5</v>
      </c>
      <c r="V75" s="354">
        <v>12</v>
      </c>
      <c r="W75" s="349">
        <v>6</v>
      </c>
      <c r="X75" s="354">
        <v>35</v>
      </c>
      <c r="Y75" s="349">
        <v>17.5</v>
      </c>
      <c r="Z75" s="354">
        <v>65</v>
      </c>
      <c r="AA75" s="349">
        <v>32.5</v>
      </c>
      <c r="AB75" s="354">
        <v>46</v>
      </c>
      <c r="AC75" s="349">
        <v>23</v>
      </c>
      <c r="AD75" s="355">
        <v>4</v>
      </c>
      <c r="AE75" s="349">
        <v>2</v>
      </c>
      <c r="AF75" s="354">
        <v>27</v>
      </c>
      <c r="AG75" s="349">
        <v>13.5</v>
      </c>
      <c r="AH75" s="354">
        <v>39</v>
      </c>
      <c r="AI75" s="349">
        <v>19.5</v>
      </c>
      <c r="AJ75" s="354">
        <v>7</v>
      </c>
      <c r="AK75" s="349">
        <v>3.5</v>
      </c>
      <c r="AL75" s="354">
        <v>299</v>
      </c>
      <c r="AM75" s="349">
        <v>149.5</v>
      </c>
      <c r="AN75" s="354">
        <v>665</v>
      </c>
      <c r="AO75" s="349">
        <v>332.5</v>
      </c>
      <c r="AP75" s="354">
        <v>288</v>
      </c>
      <c r="AQ75" s="349">
        <v>144</v>
      </c>
      <c r="AR75" s="354">
        <v>280</v>
      </c>
      <c r="AS75" s="349">
        <v>140</v>
      </c>
    </row>
    <row r="76" spans="1:45" ht="13.5" customHeight="1">
      <c r="A76" s="347" t="s">
        <v>164</v>
      </c>
      <c r="B76" s="348" t="str">
        <f>'Incentive Goal'!B75</f>
        <v>PASQUOTANK</v>
      </c>
      <c r="C76" s="349">
        <v>6</v>
      </c>
      <c r="D76" s="349">
        <v>6.75</v>
      </c>
      <c r="E76" s="350">
        <v>2643</v>
      </c>
      <c r="F76" s="351">
        <v>440.5</v>
      </c>
      <c r="G76" s="352">
        <v>174</v>
      </c>
      <c r="H76" s="351">
        <v>29</v>
      </c>
      <c r="I76" s="352">
        <v>152</v>
      </c>
      <c r="J76" s="351">
        <v>25.333333333333332</v>
      </c>
      <c r="K76" s="353">
        <v>4978185.93</v>
      </c>
      <c r="L76" s="353">
        <v>829697.65499999991</v>
      </c>
      <c r="M76" s="353">
        <v>737509.02666666661</v>
      </c>
      <c r="N76" s="357">
        <v>114344</v>
      </c>
      <c r="O76" s="349">
        <v>19057.333333333332</v>
      </c>
      <c r="P76" s="357">
        <v>225</v>
      </c>
      <c r="Q76" s="349">
        <v>37.5</v>
      </c>
      <c r="R76" s="354">
        <v>1334</v>
      </c>
      <c r="S76" s="349">
        <v>222.33333333333334</v>
      </c>
      <c r="T76" s="354">
        <v>45</v>
      </c>
      <c r="U76" s="349">
        <v>7.5</v>
      </c>
      <c r="V76" s="354">
        <v>101</v>
      </c>
      <c r="W76" s="349">
        <v>16.833333333333332</v>
      </c>
      <c r="X76" s="354">
        <v>253</v>
      </c>
      <c r="Y76" s="349">
        <v>42.166666666666664</v>
      </c>
      <c r="Z76" s="354">
        <v>312</v>
      </c>
      <c r="AA76" s="349">
        <v>52</v>
      </c>
      <c r="AB76" s="354">
        <v>232</v>
      </c>
      <c r="AC76" s="349">
        <v>38.666666666666664</v>
      </c>
      <c r="AD76" s="355">
        <v>19</v>
      </c>
      <c r="AE76" s="349">
        <v>3.1666666666666665</v>
      </c>
      <c r="AF76" s="354">
        <v>100</v>
      </c>
      <c r="AG76" s="349">
        <v>16.666666666666668</v>
      </c>
      <c r="AH76" s="354">
        <v>212</v>
      </c>
      <c r="AI76" s="349">
        <v>35.333333333333336</v>
      </c>
      <c r="AJ76" s="354">
        <v>39</v>
      </c>
      <c r="AK76" s="349">
        <v>6.5</v>
      </c>
      <c r="AL76" s="354">
        <v>999</v>
      </c>
      <c r="AM76" s="349">
        <v>166.5</v>
      </c>
      <c r="AN76" s="354">
        <v>1880</v>
      </c>
      <c r="AO76" s="349">
        <v>313.33333333333331</v>
      </c>
      <c r="AP76" s="354">
        <v>1111</v>
      </c>
      <c r="AQ76" s="349">
        <v>185.16666666666666</v>
      </c>
      <c r="AR76" s="354">
        <v>585</v>
      </c>
      <c r="AS76" s="349">
        <v>97.5</v>
      </c>
    </row>
    <row r="77" spans="1:45" ht="13.5" customHeight="1">
      <c r="A77" s="347" t="s">
        <v>166</v>
      </c>
      <c r="B77" s="348" t="str">
        <f>'Incentive Goal'!B76</f>
        <v>PENDER</v>
      </c>
      <c r="C77" s="349">
        <v>3</v>
      </c>
      <c r="D77" s="349">
        <v>5</v>
      </c>
      <c r="E77" s="350">
        <v>1774</v>
      </c>
      <c r="F77" s="351">
        <v>591.33333333333337</v>
      </c>
      <c r="G77" s="352">
        <v>128</v>
      </c>
      <c r="H77" s="351">
        <v>42.666666666666664</v>
      </c>
      <c r="I77" s="352">
        <v>184</v>
      </c>
      <c r="J77" s="351">
        <v>61.333333333333336</v>
      </c>
      <c r="K77" s="353">
        <v>3615897.94</v>
      </c>
      <c r="L77" s="353">
        <v>1205299.3133333332</v>
      </c>
      <c r="M77" s="353">
        <v>723179.58799999999</v>
      </c>
      <c r="N77" s="357">
        <v>72807</v>
      </c>
      <c r="O77" s="349">
        <v>24269</v>
      </c>
      <c r="P77" s="357">
        <v>244</v>
      </c>
      <c r="Q77" s="349">
        <v>81.333333333333329</v>
      </c>
      <c r="R77" s="354">
        <v>1380</v>
      </c>
      <c r="S77" s="349">
        <v>460</v>
      </c>
      <c r="T77" s="354">
        <v>177</v>
      </c>
      <c r="U77" s="349">
        <v>59</v>
      </c>
      <c r="V77" s="354">
        <v>74</v>
      </c>
      <c r="W77" s="349">
        <v>24.666666666666668</v>
      </c>
      <c r="X77" s="354">
        <v>124</v>
      </c>
      <c r="Y77" s="349">
        <v>41.333333333333336</v>
      </c>
      <c r="Z77" s="354">
        <v>192</v>
      </c>
      <c r="AA77" s="349">
        <v>64</v>
      </c>
      <c r="AB77" s="354">
        <v>180</v>
      </c>
      <c r="AC77" s="349">
        <v>60</v>
      </c>
      <c r="AD77" s="355">
        <v>168</v>
      </c>
      <c r="AE77" s="349">
        <v>56</v>
      </c>
      <c r="AF77" s="354">
        <v>70</v>
      </c>
      <c r="AG77" s="349">
        <v>23.333333333333332</v>
      </c>
      <c r="AH77" s="354">
        <v>144</v>
      </c>
      <c r="AI77" s="349">
        <v>48</v>
      </c>
      <c r="AJ77" s="354">
        <v>25</v>
      </c>
      <c r="AK77" s="349">
        <v>8.3333333333333339</v>
      </c>
      <c r="AL77" s="354">
        <v>842</v>
      </c>
      <c r="AM77" s="349">
        <v>280.66666666666669</v>
      </c>
      <c r="AN77" s="354">
        <v>1592</v>
      </c>
      <c r="AO77" s="349">
        <v>530.66666666666663</v>
      </c>
      <c r="AP77" s="354">
        <v>1538</v>
      </c>
      <c r="AQ77" s="349">
        <v>512.66666666666663</v>
      </c>
      <c r="AR77" s="354">
        <v>1321</v>
      </c>
      <c r="AS77" s="349">
        <v>440.33333333333331</v>
      </c>
    </row>
    <row r="78" spans="1:45" ht="13.5" customHeight="1">
      <c r="A78" s="347" t="s">
        <v>164</v>
      </c>
      <c r="B78" s="348" t="str">
        <f>'Incentive Goal'!B77</f>
        <v>PERQUIMANS</v>
      </c>
      <c r="C78" s="349">
        <v>2</v>
      </c>
      <c r="D78" s="349">
        <v>2.75</v>
      </c>
      <c r="E78" s="350">
        <v>603</v>
      </c>
      <c r="F78" s="351">
        <v>301.5</v>
      </c>
      <c r="G78" s="352">
        <v>38</v>
      </c>
      <c r="H78" s="351">
        <v>19</v>
      </c>
      <c r="I78" s="352">
        <v>40</v>
      </c>
      <c r="J78" s="351">
        <v>20</v>
      </c>
      <c r="K78" s="353">
        <v>1186876.77</v>
      </c>
      <c r="L78" s="353">
        <v>593438.38500000001</v>
      </c>
      <c r="M78" s="353">
        <v>431591.55272727273</v>
      </c>
      <c r="N78" s="357">
        <v>13661</v>
      </c>
      <c r="O78" s="349">
        <v>6830.5</v>
      </c>
      <c r="P78" s="357">
        <v>8</v>
      </c>
      <c r="Q78" s="349">
        <v>4</v>
      </c>
      <c r="R78" s="354">
        <v>196</v>
      </c>
      <c r="S78" s="349">
        <v>98</v>
      </c>
      <c r="T78" s="354">
        <v>8</v>
      </c>
      <c r="U78" s="349">
        <v>4</v>
      </c>
      <c r="V78" s="354">
        <v>0</v>
      </c>
      <c r="W78" s="349">
        <v>0</v>
      </c>
      <c r="X78" s="354">
        <v>4</v>
      </c>
      <c r="Y78" s="349">
        <v>2</v>
      </c>
      <c r="Z78" s="354">
        <v>1</v>
      </c>
      <c r="AA78" s="349">
        <v>0.5</v>
      </c>
      <c r="AB78" s="354">
        <v>1</v>
      </c>
      <c r="AC78" s="349">
        <v>0.5</v>
      </c>
      <c r="AD78" s="355">
        <v>0</v>
      </c>
      <c r="AE78" s="349">
        <v>0</v>
      </c>
      <c r="AF78" s="354">
        <v>17</v>
      </c>
      <c r="AG78" s="349">
        <v>8.5</v>
      </c>
      <c r="AH78" s="354">
        <v>27</v>
      </c>
      <c r="AI78" s="349">
        <v>13.5</v>
      </c>
      <c r="AJ78" s="354">
        <v>0</v>
      </c>
      <c r="AK78" s="349">
        <v>0</v>
      </c>
      <c r="AL78" s="354">
        <v>211</v>
      </c>
      <c r="AM78" s="349">
        <v>105.5</v>
      </c>
      <c r="AN78" s="354">
        <v>459</v>
      </c>
      <c r="AO78" s="349">
        <v>229.5</v>
      </c>
      <c r="AP78" s="354">
        <v>727</v>
      </c>
      <c r="AQ78" s="349">
        <v>363.5</v>
      </c>
      <c r="AR78" s="354">
        <v>246</v>
      </c>
      <c r="AS78" s="349">
        <v>123</v>
      </c>
    </row>
    <row r="79" spans="1:45" ht="13.5" customHeight="1">
      <c r="A79" s="347" t="s">
        <v>168</v>
      </c>
      <c r="B79" s="348" t="str">
        <f>'Incentive Goal'!B78</f>
        <v>PERSON</v>
      </c>
      <c r="C79" s="349">
        <v>6</v>
      </c>
      <c r="D79" s="349">
        <v>8</v>
      </c>
      <c r="E79" s="350">
        <v>1934</v>
      </c>
      <c r="F79" s="351">
        <v>322.33333333333331</v>
      </c>
      <c r="G79" s="352">
        <v>149</v>
      </c>
      <c r="H79" s="351">
        <v>24.833333333333332</v>
      </c>
      <c r="I79" s="352">
        <v>155</v>
      </c>
      <c r="J79" s="351">
        <v>25.833333333333332</v>
      </c>
      <c r="K79" s="353">
        <v>3547151.81</v>
      </c>
      <c r="L79" s="353">
        <v>591191.96833333338</v>
      </c>
      <c r="M79" s="353">
        <v>443393.97625000001</v>
      </c>
      <c r="N79" s="357">
        <v>75847</v>
      </c>
      <c r="O79" s="349">
        <v>12641.166666666666</v>
      </c>
      <c r="P79" s="357">
        <v>112</v>
      </c>
      <c r="Q79" s="349">
        <v>18.666666666666668</v>
      </c>
      <c r="R79" s="354">
        <v>4319</v>
      </c>
      <c r="S79" s="349">
        <v>719.83333333333337</v>
      </c>
      <c r="T79" s="354">
        <v>310</v>
      </c>
      <c r="U79" s="349">
        <v>51.666666666666664</v>
      </c>
      <c r="V79" s="354">
        <v>57</v>
      </c>
      <c r="W79" s="349">
        <v>9.5</v>
      </c>
      <c r="X79" s="354">
        <v>143</v>
      </c>
      <c r="Y79" s="349">
        <v>23.833333333333332</v>
      </c>
      <c r="Z79" s="354">
        <v>177</v>
      </c>
      <c r="AA79" s="349">
        <v>29.5</v>
      </c>
      <c r="AB79" s="354">
        <v>144</v>
      </c>
      <c r="AC79" s="349">
        <v>24</v>
      </c>
      <c r="AD79" s="355">
        <v>37</v>
      </c>
      <c r="AE79" s="349">
        <v>6.166666666666667</v>
      </c>
      <c r="AF79" s="354">
        <v>135</v>
      </c>
      <c r="AG79" s="349">
        <v>22.5</v>
      </c>
      <c r="AH79" s="354">
        <v>129</v>
      </c>
      <c r="AI79" s="349">
        <v>21.5</v>
      </c>
      <c r="AJ79" s="354">
        <v>16</v>
      </c>
      <c r="AK79" s="349">
        <v>2.6666666666666665</v>
      </c>
      <c r="AL79" s="354">
        <v>1225</v>
      </c>
      <c r="AM79" s="349">
        <v>204.16666666666666</v>
      </c>
      <c r="AN79" s="354">
        <v>2784</v>
      </c>
      <c r="AO79" s="349">
        <v>464</v>
      </c>
      <c r="AP79" s="354">
        <v>2204</v>
      </c>
      <c r="AQ79" s="349">
        <v>367.33333333333331</v>
      </c>
      <c r="AR79" s="354">
        <v>2106</v>
      </c>
      <c r="AS79" s="349">
        <v>351</v>
      </c>
    </row>
    <row r="80" spans="1:45" ht="13.5" customHeight="1">
      <c r="A80" s="347" t="s">
        <v>166</v>
      </c>
      <c r="B80" s="348" t="str">
        <f>'Incentive Goal'!B79</f>
        <v>PITT</v>
      </c>
      <c r="C80" s="349">
        <v>21.25</v>
      </c>
      <c r="D80" s="349">
        <v>27.63</v>
      </c>
      <c r="E80" s="350">
        <v>9406</v>
      </c>
      <c r="F80" s="351">
        <v>442.63529411764705</v>
      </c>
      <c r="G80" s="352">
        <v>401</v>
      </c>
      <c r="H80" s="351">
        <v>18.870588235294118</v>
      </c>
      <c r="I80" s="352">
        <v>697</v>
      </c>
      <c r="J80" s="351">
        <v>32.799999999999997</v>
      </c>
      <c r="K80" s="353">
        <v>15708426.35</v>
      </c>
      <c r="L80" s="353">
        <v>739220.0635294118</v>
      </c>
      <c r="M80" s="353">
        <v>568527.91711907345</v>
      </c>
      <c r="N80" s="357">
        <v>327659</v>
      </c>
      <c r="O80" s="349">
        <v>15419.24705882353</v>
      </c>
      <c r="P80" s="357">
        <v>820</v>
      </c>
      <c r="Q80" s="349">
        <v>38.588235294117645</v>
      </c>
      <c r="R80" s="354">
        <v>11314</v>
      </c>
      <c r="S80" s="349">
        <v>532.42352941176466</v>
      </c>
      <c r="T80" s="354">
        <v>1074</v>
      </c>
      <c r="U80" s="349">
        <v>50.541176470588233</v>
      </c>
      <c r="V80" s="354">
        <v>1058</v>
      </c>
      <c r="W80" s="349">
        <v>49.788235294117648</v>
      </c>
      <c r="X80" s="354">
        <v>391</v>
      </c>
      <c r="Y80" s="349">
        <v>18.399999999999999</v>
      </c>
      <c r="Z80" s="354">
        <v>1923</v>
      </c>
      <c r="AA80" s="349">
        <v>90.494117647058829</v>
      </c>
      <c r="AB80" s="354">
        <v>604</v>
      </c>
      <c r="AC80" s="349">
        <v>28.423529411764704</v>
      </c>
      <c r="AD80" s="355">
        <v>1679</v>
      </c>
      <c r="AE80" s="349">
        <v>79.011764705882356</v>
      </c>
      <c r="AF80" s="354">
        <v>410</v>
      </c>
      <c r="AG80" s="349">
        <v>19.294117647058822</v>
      </c>
      <c r="AH80" s="354">
        <v>369</v>
      </c>
      <c r="AI80" s="349">
        <v>17.36470588235294</v>
      </c>
      <c r="AJ80" s="354">
        <v>197</v>
      </c>
      <c r="AK80" s="349">
        <v>9.2705882352941185</v>
      </c>
      <c r="AL80" s="354">
        <v>5905</v>
      </c>
      <c r="AM80" s="349">
        <v>277.88235294117646</v>
      </c>
      <c r="AN80" s="354">
        <v>12079</v>
      </c>
      <c r="AO80" s="349">
        <v>568.42352941176466</v>
      </c>
      <c r="AP80" s="354">
        <v>14487</v>
      </c>
      <c r="AQ80" s="349">
        <v>681.74117647058824</v>
      </c>
      <c r="AR80" s="354">
        <v>3758</v>
      </c>
      <c r="AS80" s="349">
        <v>176.84705882352941</v>
      </c>
    </row>
    <row r="81" spans="1:45" ht="13.5" customHeight="1">
      <c r="A81" s="347" t="s">
        <v>167</v>
      </c>
      <c r="B81" s="348" t="str">
        <f>'Incentive Goal'!B80</f>
        <v>POLK</v>
      </c>
      <c r="C81" s="349">
        <v>1</v>
      </c>
      <c r="D81" s="349">
        <v>1</v>
      </c>
      <c r="E81" s="350">
        <v>436</v>
      </c>
      <c r="F81" s="351">
        <v>436</v>
      </c>
      <c r="G81" s="352">
        <v>36</v>
      </c>
      <c r="H81" s="351">
        <v>36</v>
      </c>
      <c r="I81" s="352">
        <v>51</v>
      </c>
      <c r="J81" s="351">
        <v>51</v>
      </c>
      <c r="K81" s="353">
        <v>922881.89</v>
      </c>
      <c r="L81" s="353">
        <v>922881.89</v>
      </c>
      <c r="M81" s="353">
        <v>922881.89</v>
      </c>
      <c r="N81" s="357">
        <v>15361</v>
      </c>
      <c r="O81" s="349">
        <v>15361</v>
      </c>
      <c r="P81" s="357">
        <v>20</v>
      </c>
      <c r="Q81" s="349">
        <v>20</v>
      </c>
      <c r="R81" s="354">
        <v>1511</v>
      </c>
      <c r="S81" s="349">
        <v>1511</v>
      </c>
      <c r="T81" s="354">
        <v>62</v>
      </c>
      <c r="U81" s="349">
        <v>62</v>
      </c>
      <c r="V81" s="354">
        <v>10</v>
      </c>
      <c r="W81" s="349">
        <v>10</v>
      </c>
      <c r="X81" s="354">
        <v>58</v>
      </c>
      <c r="Y81" s="349">
        <v>58</v>
      </c>
      <c r="Z81" s="354">
        <v>52</v>
      </c>
      <c r="AA81" s="349">
        <v>52</v>
      </c>
      <c r="AB81" s="354">
        <v>53</v>
      </c>
      <c r="AC81" s="349">
        <v>53</v>
      </c>
      <c r="AD81" s="355">
        <v>3</v>
      </c>
      <c r="AE81" s="349">
        <v>3</v>
      </c>
      <c r="AF81" s="354">
        <v>1</v>
      </c>
      <c r="AG81" s="349">
        <v>1</v>
      </c>
      <c r="AH81" s="354">
        <v>105</v>
      </c>
      <c r="AI81" s="349">
        <v>105</v>
      </c>
      <c r="AJ81" s="354">
        <v>8</v>
      </c>
      <c r="AK81" s="349">
        <v>8</v>
      </c>
      <c r="AL81" s="354">
        <v>306</v>
      </c>
      <c r="AM81" s="349">
        <v>306</v>
      </c>
      <c r="AN81" s="354">
        <v>719</v>
      </c>
      <c r="AO81" s="349">
        <v>719</v>
      </c>
      <c r="AP81" s="354">
        <v>91</v>
      </c>
      <c r="AQ81" s="349">
        <v>91</v>
      </c>
      <c r="AR81" s="354">
        <v>670</v>
      </c>
      <c r="AS81" s="349">
        <v>670</v>
      </c>
    </row>
    <row r="82" spans="1:45" ht="13.5" customHeight="1">
      <c r="A82" s="347" t="s">
        <v>160</v>
      </c>
      <c r="B82" s="348" t="str">
        <f>'Incentive Goal'!B81</f>
        <v>RANDOLPH</v>
      </c>
      <c r="C82" s="349">
        <v>10</v>
      </c>
      <c r="D82" s="349">
        <v>14</v>
      </c>
      <c r="E82" s="350">
        <v>5316</v>
      </c>
      <c r="F82" s="351">
        <v>531.6</v>
      </c>
      <c r="G82" s="352">
        <v>182</v>
      </c>
      <c r="H82" s="351">
        <v>18.2</v>
      </c>
      <c r="I82" s="352">
        <v>461</v>
      </c>
      <c r="J82" s="351">
        <v>46.1</v>
      </c>
      <c r="K82" s="353">
        <v>9174185.2699999996</v>
      </c>
      <c r="L82" s="353">
        <v>917418.527</v>
      </c>
      <c r="M82" s="353">
        <v>655298.94785714278</v>
      </c>
      <c r="N82" s="357">
        <v>198021</v>
      </c>
      <c r="O82" s="349">
        <v>19802.099999999999</v>
      </c>
      <c r="P82" s="357">
        <v>401</v>
      </c>
      <c r="Q82" s="349">
        <v>40.1</v>
      </c>
      <c r="R82" s="354">
        <v>3091</v>
      </c>
      <c r="S82" s="349">
        <v>309.10000000000002</v>
      </c>
      <c r="T82" s="354">
        <v>61</v>
      </c>
      <c r="U82" s="349">
        <v>6.1</v>
      </c>
      <c r="V82" s="354">
        <v>298</v>
      </c>
      <c r="W82" s="349">
        <v>29.8</v>
      </c>
      <c r="X82" s="354">
        <v>181</v>
      </c>
      <c r="Y82" s="349">
        <v>18.100000000000001</v>
      </c>
      <c r="Z82" s="354">
        <v>837</v>
      </c>
      <c r="AA82" s="349">
        <v>83.7</v>
      </c>
      <c r="AB82" s="354">
        <v>445</v>
      </c>
      <c r="AC82" s="349">
        <v>44.5</v>
      </c>
      <c r="AD82" s="355">
        <v>45</v>
      </c>
      <c r="AE82" s="349">
        <v>4.5</v>
      </c>
      <c r="AF82" s="354">
        <v>138</v>
      </c>
      <c r="AG82" s="349">
        <v>13.8</v>
      </c>
      <c r="AH82" s="354">
        <v>199</v>
      </c>
      <c r="AI82" s="349">
        <v>19.899999999999999</v>
      </c>
      <c r="AJ82" s="354">
        <v>38</v>
      </c>
      <c r="AK82" s="349">
        <v>3.8</v>
      </c>
      <c r="AL82" s="354">
        <v>2185</v>
      </c>
      <c r="AM82" s="349">
        <v>218.5</v>
      </c>
      <c r="AN82" s="354">
        <v>3591</v>
      </c>
      <c r="AO82" s="349">
        <v>359.1</v>
      </c>
      <c r="AP82" s="354">
        <v>3658</v>
      </c>
      <c r="AQ82" s="349">
        <v>365.8</v>
      </c>
      <c r="AR82" s="354">
        <v>1689</v>
      </c>
      <c r="AS82" s="349">
        <v>168.9</v>
      </c>
    </row>
    <row r="83" spans="1:45" ht="13.5" customHeight="1">
      <c r="A83" s="347" t="s">
        <v>165</v>
      </c>
      <c r="B83" s="348" t="str">
        <f>'Incentive Goal'!B82</f>
        <v>RICHMOND</v>
      </c>
      <c r="C83" s="349">
        <v>10</v>
      </c>
      <c r="D83" s="349">
        <v>12</v>
      </c>
      <c r="E83" s="350">
        <v>4089</v>
      </c>
      <c r="F83" s="351">
        <v>408.9</v>
      </c>
      <c r="G83" s="352">
        <v>268</v>
      </c>
      <c r="H83" s="351">
        <v>26.8</v>
      </c>
      <c r="I83" s="352">
        <v>348</v>
      </c>
      <c r="J83" s="351">
        <v>34.799999999999997</v>
      </c>
      <c r="K83" s="353">
        <v>6375166.8899999997</v>
      </c>
      <c r="L83" s="353">
        <v>637516.68900000001</v>
      </c>
      <c r="M83" s="353">
        <v>531263.90749999997</v>
      </c>
      <c r="N83" s="357">
        <v>208581</v>
      </c>
      <c r="O83" s="349">
        <v>20858.099999999999</v>
      </c>
      <c r="P83" s="357">
        <v>492</v>
      </c>
      <c r="Q83" s="349">
        <v>49.2</v>
      </c>
      <c r="R83" s="354">
        <v>13030</v>
      </c>
      <c r="S83" s="349">
        <v>1303</v>
      </c>
      <c r="T83" s="354">
        <v>319</v>
      </c>
      <c r="U83" s="349">
        <v>31.9</v>
      </c>
      <c r="V83" s="354">
        <v>130</v>
      </c>
      <c r="W83" s="349">
        <v>13</v>
      </c>
      <c r="X83" s="354">
        <v>274</v>
      </c>
      <c r="Y83" s="349">
        <v>27.4</v>
      </c>
      <c r="Z83" s="354">
        <v>389</v>
      </c>
      <c r="AA83" s="349">
        <v>38.9</v>
      </c>
      <c r="AB83" s="354">
        <v>285</v>
      </c>
      <c r="AC83" s="349">
        <v>28.5</v>
      </c>
      <c r="AD83" s="355">
        <v>27</v>
      </c>
      <c r="AE83" s="349">
        <v>2.7</v>
      </c>
      <c r="AF83" s="354">
        <v>206</v>
      </c>
      <c r="AG83" s="349">
        <v>20.6</v>
      </c>
      <c r="AH83" s="354">
        <v>321</v>
      </c>
      <c r="AI83" s="349">
        <v>32.1</v>
      </c>
      <c r="AJ83" s="354">
        <v>44</v>
      </c>
      <c r="AK83" s="349">
        <v>4.4000000000000004</v>
      </c>
      <c r="AL83" s="354">
        <v>3290</v>
      </c>
      <c r="AM83" s="349">
        <v>329</v>
      </c>
      <c r="AN83" s="354">
        <v>5264</v>
      </c>
      <c r="AO83" s="349">
        <v>526.4</v>
      </c>
      <c r="AP83" s="354">
        <v>18663</v>
      </c>
      <c r="AQ83" s="349">
        <v>1866.3</v>
      </c>
      <c r="AR83" s="354">
        <v>1770</v>
      </c>
      <c r="AS83" s="349">
        <v>177</v>
      </c>
    </row>
    <row r="84" spans="1:45" ht="13.5" customHeight="1">
      <c r="A84" s="347" t="s">
        <v>165</v>
      </c>
      <c r="B84" s="348" t="str">
        <f>'Incentive Goal'!B83</f>
        <v>ROBESON</v>
      </c>
      <c r="C84" s="349">
        <v>25</v>
      </c>
      <c r="D84" s="349">
        <v>30</v>
      </c>
      <c r="E84" s="350">
        <v>10083</v>
      </c>
      <c r="F84" s="351">
        <v>403.32</v>
      </c>
      <c r="G84" s="352">
        <v>811</v>
      </c>
      <c r="H84" s="351">
        <v>32.44</v>
      </c>
      <c r="I84" s="352">
        <v>696</v>
      </c>
      <c r="J84" s="351">
        <v>27.84</v>
      </c>
      <c r="K84" s="353">
        <v>11547058.550000001</v>
      </c>
      <c r="L84" s="353">
        <v>461882.342</v>
      </c>
      <c r="M84" s="353">
        <v>384901.95166666672</v>
      </c>
      <c r="N84" s="357">
        <v>474958</v>
      </c>
      <c r="O84" s="349">
        <v>18998.32</v>
      </c>
      <c r="P84" s="357">
        <v>1461</v>
      </c>
      <c r="Q84" s="349">
        <v>58.44</v>
      </c>
      <c r="R84" s="354">
        <v>5959</v>
      </c>
      <c r="S84" s="349">
        <v>238.36</v>
      </c>
      <c r="T84" s="354">
        <v>581</v>
      </c>
      <c r="U84" s="349">
        <v>23.24</v>
      </c>
      <c r="V84" s="354">
        <v>233</v>
      </c>
      <c r="W84" s="349">
        <v>9.32</v>
      </c>
      <c r="X84" s="354">
        <v>816</v>
      </c>
      <c r="Y84" s="349">
        <v>32.64</v>
      </c>
      <c r="Z84" s="354">
        <v>512</v>
      </c>
      <c r="AA84" s="349">
        <v>20.48</v>
      </c>
      <c r="AB84" s="354">
        <v>607</v>
      </c>
      <c r="AC84" s="349">
        <v>24.28</v>
      </c>
      <c r="AD84" s="355">
        <v>503</v>
      </c>
      <c r="AE84" s="349">
        <v>20.12</v>
      </c>
      <c r="AF84" s="354">
        <v>738</v>
      </c>
      <c r="AG84" s="349">
        <v>29.52</v>
      </c>
      <c r="AH84" s="354">
        <v>924</v>
      </c>
      <c r="AI84" s="349">
        <v>36.96</v>
      </c>
      <c r="AJ84" s="354">
        <v>105</v>
      </c>
      <c r="AK84" s="349">
        <v>4.2</v>
      </c>
      <c r="AL84" s="354">
        <v>4710</v>
      </c>
      <c r="AM84" s="349">
        <v>188.4</v>
      </c>
      <c r="AN84" s="354">
        <v>5469</v>
      </c>
      <c r="AO84" s="349">
        <v>218.76</v>
      </c>
      <c r="AP84" s="354">
        <v>16153</v>
      </c>
      <c r="AQ84" s="349">
        <v>646.12</v>
      </c>
      <c r="AR84" s="354">
        <v>3689</v>
      </c>
      <c r="AS84" s="349">
        <v>147.56</v>
      </c>
    </row>
    <row r="85" spans="1:45" ht="13.5" customHeight="1">
      <c r="A85" s="347" t="s">
        <v>161</v>
      </c>
      <c r="B85" s="348" t="str">
        <f>'Incentive Goal'!B84</f>
        <v>ROCKINGHAM</v>
      </c>
      <c r="C85" s="349">
        <v>8</v>
      </c>
      <c r="D85" s="349">
        <v>11</v>
      </c>
      <c r="E85" s="350">
        <v>3672</v>
      </c>
      <c r="F85" s="351">
        <v>459</v>
      </c>
      <c r="G85" s="352">
        <v>265</v>
      </c>
      <c r="H85" s="351">
        <v>33.125</v>
      </c>
      <c r="I85" s="352">
        <v>317</v>
      </c>
      <c r="J85" s="351">
        <v>39.625</v>
      </c>
      <c r="K85" s="353">
        <v>6153545.0999999996</v>
      </c>
      <c r="L85" s="353">
        <v>769193.13749999995</v>
      </c>
      <c r="M85" s="353">
        <v>559413.19090909092</v>
      </c>
      <c r="N85" s="357">
        <v>138006</v>
      </c>
      <c r="O85" s="349">
        <v>17250.75</v>
      </c>
      <c r="P85" s="357">
        <v>383</v>
      </c>
      <c r="Q85" s="349">
        <v>47.875</v>
      </c>
      <c r="R85" s="354">
        <v>1136</v>
      </c>
      <c r="S85" s="349">
        <v>142</v>
      </c>
      <c r="T85" s="354">
        <v>27</v>
      </c>
      <c r="U85" s="349">
        <v>3.375</v>
      </c>
      <c r="V85" s="354">
        <v>278</v>
      </c>
      <c r="W85" s="349">
        <v>34.75</v>
      </c>
      <c r="X85" s="354">
        <v>281</v>
      </c>
      <c r="Y85" s="349">
        <v>35.125</v>
      </c>
      <c r="Z85" s="354">
        <v>713</v>
      </c>
      <c r="AA85" s="349">
        <v>89.125</v>
      </c>
      <c r="AB85" s="354">
        <v>308</v>
      </c>
      <c r="AC85" s="349">
        <v>38.5</v>
      </c>
      <c r="AD85" s="355">
        <v>36</v>
      </c>
      <c r="AE85" s="349">
        <v>4.5</v>
      </c>
      <c r="AF85" s="354">
        <v>154</v>
      </c>
      <c r="AG85" s="349">
        <v>19.25</v>
      </c>
      <c r="AH85" s="354">
        <v>448</v>
      </c>
      <c r="AI85" s="349">
        <v>56</v>
      </c>
      <c r="AJ85" s="354">
        <v>70</v>
      </c>
      <c r="AK85" s="349">
        <v>8.75</v>
      </c>
      <c r="AL85" s="354">
        <v>1955</v>
      </c>
      <c r="AM85" s="349">
        <v>244.375</v>
      </c>
      <c r="AN85" s="354">
        <v>2866</v>
      </c>
      <c r="AO85" s="349">
        <v>358.25</v>
      </c>
      <c r="AP85" s="354">
        <v>2274</v>
      </c>
      <c r="AQ85" s="349">
        <v>284.25</v>
      </c>
      <c r="AR85" s="354">
        <v>826</v>
      </c>
      <c r="AS85" s="349">
        <v>103.25</v>
      </c>
    </row>
    <row r="86" spans="1:45" ht="13.5" customHeight="1">
      <c r="A86" s="347" t="s">
        <v>162</v>
      </c>
      <c r="B86" s="348" t="str">
        <f>'Incentive Goal'!B85</f>
        <v>ROWAN</v>
      </c>
      <c r="C86" s="349">
        <v>15.75</v>
      </c>
      <c r="D86" s="349">
        <v>22</v>
      </c>
      <c r="E86" s="350">
        <v>5888</v>
      </c>
      <c r="F86" s="351">
        <v>373.84126984126982</v>
      </c>
      <c r="G86" s="352">
        <v>425</v>
      </c>
      <c r="H86" s="351">
        <v>26.984126984126984</v>
      </c>
      <c r="I86" s="352">
        <v>443</v>
      </c>
      <c r="J86" s="351">
        <v>28.126984126984127</v>
      </c>
      <c r="K86" s="353">
        <v>10357305.17</v>
      </c>
      <c r="L86" s="353">
        <v>657606.6774603175</v>
      </c>
      <c r="M86" s="353">
        <v>470786.59863636363</v>
      </c>
      <c r="N86" s="357">
        <v>247963</v>
      </c>
      <c r="O86" s="349">
        <v>15743.682539682539</v>
      </c>
      <c r="P86" s="357">
        <v>1297</v>
      </c>
      <c r="Q86" s="349">
        <v>82.349206349206355</v>
      </c>
      <c r="R86" s="354">
        <v>62555</v>
      </c>
      <c r="S86" s="349">
        <v>3971.7460317460318</v>
      </c>
      <c r="T86" s="354">
        <v>30693</v>
      </c>
      <c r="U86" s="349">
        <v>1948.7619047619048</v>
      </c>
      <c r="V86" s="354">
        <v>86</v>
      </c>
      <c r="W86" s="349">
        <v>5.4603174603174605</v>
      </c>
      <c r="X86" s="354">
        <v>425</v>
      </c>
      <c r="Y86" s="349">
        <v>26.984126984126984</v>
      </c>
      <c r="Z86" s="354">
        <v>252</v>
      </c>
      <c r="AA86" s="349">
        <v>16</v>
      </c>
      <c r="AB86" s="354">
        <v>416</v>
      </c>
      <c r="AC86" s="349">
        <v>26.412698412698411</v>
      </c>
      <c r="AD86" s="355">
        <v>36</v>
      </c>
      <c r="AE86" s="349">
        <v>2.2857142857142856</v>
      </c>
      <c r="AF86" s="354">
        <v>348</v>
      </c>
      <c r="AG86" s="349">
        <v>22.095238095238095</v>
      </c>
      <c r="AH86" s="354">
        <v>285</v>
      </c>
      <c r="AI86" s="349">
        <v>18.095238095238095</v>
      </c>
      <c r="AJ86" s="354">
        <v>93</v>
      </c>
      <c r="AK86" s="349">
        <v>5.9047619047619051</v>
      </c>
      <c r="AL86" s="354">
        <v>3784</v>
      </c>
      <c r="AM86" s="349">
        <v>240.25396825396825</v>
      </c>
      <c r="AN86" s="354">
        <v>6740</v>
      </c>
      <c r="AO86" s="349">
        <v>427.93650793650795</v>
      </c>
      <c r="AP86" s="354">
        <v>5028</v>
      </c>
      <c r="AQ86" s="349">
        <v>319.23809523809524</v>
      </c>
      <c r="AR86" s="354">
        <v>5098</v>
      </c>
      <c r="AS86" s="349">
        <v>323.6825396825397</v>
      </c>
    </row>
    <row r="87" spans="1:45" ht="13.5" customHeight="1">
      <c r="A87" s="347" t="s">
        <v>163</v>
      </c>
      <c r="B87" s="348" t="str">
        <f>'Incentive Goal'!B86</f>
        <v>RUTHERFORD</v>
      </c>
      <c r="C87" s="349">
        <v>8</v>
      </c>
      <c r="D87" s="349">
        <v>9</v>
      </c>
      <c r="E87" s="350">
        <v>3720</v>
      </c>
      <c r="F87" s="351">
        <v>465</v>
      </c>
      <c r="G87" s="352">
        <v>285</v>
      </c>
      <c r="H87" s="351">
        <v>35.625</v>
      </c>
      <c r="I87" s="352">
        <v>354</v>
      </c>
      <c r="J87" s="351">
        <v>44.25</v>
      </c>
      <c r="K87" s="353">
        <v>5292919.78</v>
      </c>
      <c r="L87" s="353">
        <v>661614.97250000003</v>
      </c>
      <c r="M87" s="353">
        <v>588102.19777777779</v>
      </c>
      <c r="N87" s="357">
        <v>152233</v>
      </c>
      <c r="O87" s="349">
        <v>19029.125</v>
      </c>
      <c r="P87" s="357">
        <v>278</v>
      </c>
      <c r="Q87" s="349">
        <v>34.75</v>
      </c>
      <c r="R87" s="354">
        <v>11746</v>
      </c>
      <c r="S87" s="349">
        <v>1468.25</v>
      </c>
      <c r="T87" s="354">
        <v>168</v>
      </c>
      <c r="U87" s="349">
        <v>21</v>
      </c>
      <c r="V87" s="354">
        <v>101</v>
      </c>
      <c r="W87" s="349">
        <v>12.625</v>
      </c>
      <c r="X87" s="354">
        <v>285</v>
      </c>
      <c r="Y87" s="349">
        <v>35.625</v>
      </c>
      <c r="Z87" s="354">
        <v>452</v>
      </c>
      <c r="AA87" s="349">
        <v>56.5</v>
      </c>
      <c r="AB87" s="354">
        <v>332</v>
      </c>
      <c r="AC87" s="349">
        <v>41.5</v>
      </c>
      <c r="AD87" s="355">
        <v>21</v>
      </c>
      <c r="AE87" s="349">
        <v>2.625</v>
      </c>
      <c r="AF87" s="354">
        <v>90</v>
      </c>
      <c r="AG87" s="349">
        <v>11.25</v>
      </c>
      <c r="AH87" s="354">
        <v>237</v>
      </c>
      <c r="AI87" s="349">
        <v>29.625</v>
      </c>
      <c r="AJ87" s="354">
        <v>16</v>
      </c>
      <c r="AK87" s="349">
        <v>2</v>
      </c>
      <c r="AL87" s="354">
        <v>1960</v>
      </c>
      <c r="AM87" s="349">
        <v>245</v>
      </c>
      <c r="AN87" s="354">
        <v>1480</v>
      </c>
      <c r="AO87" s="349">
        <v>185</v>
      </c>
      <c r="AP87" s="354">
        <v>1928</v>
      </c>
      <c r="AQ87" s="349">
        <v>241</v>
      </c>
      <c r="AR87" s="354">
        <v>1429</v>
      </c>
      <c r="AS87" s="349">
        <v>178.625</v>
      </c>
    </row>
    <row r="88" spans="1:45" ht="13.5" customHeight="1">
      <c r="A88" s="347" t="s">
        <v>165</v>
      </c>
      <c r="B88" s="348" t="str">
        <f>'Incentive Goal'!B87</f>
        <v>SAMPSON</v>
      </c>
      <c r="C88" s="349">
        <v>11</v>
      </c>
      <c r="D88" s="349">
        <v>14</v>
      </c>
      <c r="E88" s="350">
        <v>3551</v>
      </c>
      <c r="F88" s="351">
        <v>322.81818181818181</v>
      </c>
      <c r="G88" s="352">
        <v>263</v>
      </c>
      <c r="H88" s="351">
        <v>23.90909090909091</v>
      </c>
      <c r="I88" s="352">
        <v>271</v>
      </c>
      <c r="J88" s="351">
        <v>24.636363636363637</v>
      </c>
      <c r="K88" s="353">
        <v>6517544.8300000001</v>
      </c>
      <c r="L88" s="353">
        <v>592504.07545454544</v>
      </c>
      <c r="M88" s="353">
        <v>465538.91642857145</v>
      </c>
      <c r="N88" s="357">
        <v>154308</v>
      </c>
      <c r="O88" s="349">
        <v>14028</v>
      </c>
      <c r="P88" s="357">
        <v>345</v>
      </c>
      <c r="Q88" s="349">
        <v>31.363636363636363</v>
      </c>
      <c r="R88" s="354">
        <v>4003</v>
      </c>
      <c r="S88" s="349">
        <v>363.90909090909093</v>
      </c>
      <c r="T88" s="354">
        <v>83</v>
      </c>
      <c r="U88" s="349">
        <v>7.5454545454545459</v>
      </c>
      <c r="V88" s="354">
        <v>95</v>
      </c>
      <c r="W88" s="349">
        <v>8.6363636363636367</v>
      </c>
      <c r="X88" s="354">
        <v>285</v>
      </c>
      <c r="Y88" s="349">
        <v>25.90909090909091</v>
      </c>
      <c r="Z88" s="354">
        <v>317</v>
      </c>
      <c r="AA88" s="349">
        <v>28.818181818181817</v>
      </c>
      <c r="AB88" s="354">
        <v>239</v>
      </c>
      <c r="AC88" s="349">
        <v>21.727272727272727</v>
      </c>
      <c r="AD88" s="355">
        <v>27</v>
      </c>
      <c r="AE88" s="349">
        <v>2.4545454545454546</v>
      </c>
      <c r="AF88" s="354">
        <v>484</v>
      </c>
      <c r="AG88" s="349">
        <v>44</v>
      </c>
      <c r="AH88" s="354">
        <v>290</v>
      </c>
      <c r="AI88" s="349">
        <v>26.363636363636363</v>
      </c>
      <c r="AJ88" s="354">
        <v>33</v>
      </c>
      <c r="AK88" s="349">
        <v>3</v>
      </c>
      <c r="AL88" s="354">
        <v>1973</v>
      </c>
      <c r="AM88" s="349">
        <v>179.36363636363637</v>
      </c>
      <c r="AN88" s="354">
        <v>3482</v>
      </c>
      <c r="AO88" s="349">
        <v>316.54545454545456</v>
      </c>
      <c r="AP88" s="354">
        <v>3469</v>
      </c>
      <c r="AQ88" s="349">
        <v>315.36363636363637</v>
      </c>
      <c r="AR88" s="354">
        <v>2450</v>
      </c>
      <c r="AS88" s="349">
        <v>222.72727272727272</v>
      </c>
    </row>
    <row r="89" spans="1:45" ht="13.5" customHeight="1">
      <c r="A89" s="347" t="s">
        <v>165</v>
      </c>
      <c r="B89" s="348" t="str">
        <f>'Incentive Goal'!B88</f>
        <v>SCOTLAND</v>
      </c>
      <c r="C89" s="349">
        <v>11</v>
      </c>
      <c r="D89" s="349">
        <v>13</v>
      </c>
      <c r="E89" s="350">
        <v>4469</v>
      </c>
      <c r="F89" s="351">
        <v>406.27272727272725</v>
      </c>
      <c r="G89" s="352">
        <v>230</v>
      </c>
      <c r="H89" s="351">
        <v>20.90909090909091</v>
      </c>
      <c r="I89" s="352">
        <v>214</v>
      </c>
      <c r="J89" s="351">
        <v>19.454545454545453</v>
      </c>
      <c r="K89" s="353">
        <v>5179745.09</v>
      </c>
      <c r="L89" s="353">
        <v>470885.91727272724</v>
      </c>
      <c r="M89" s="353">
        <v>398441.93</v>
      </c>
      <c r="N89" s="357">
        <v>188434</v>
      </c>
      <c r="O89" s="349">
        <v>17130.363636363636</v>
      </c>
      <c r="P89" s="357">
        <v>168</v>
      </c>
      <c r="Q89" s="349">
        <v>15.272727272727273</v>
      </c>
      <c r="R89" s="354">
        <v>2414</v>
      </c>
      <c r="S89" s="349">
        <v>219.45454545454547</v>
      </c>
      <c r="T89" s="354">
        <v>50</v>
      </c>
      <c r="U89" s="349">
        <v>4.5454545454545459</v>
      </c>
      <c r="V89" s="354">
        <v>185</v>
      </c>
      <c r="W89" s="349">
        <v>16.818181818181817</v>
      </c>
      <c r="X89" s="354">
        <v>234</v>
      </c>
      <c r="Y89" s="349">
        <v>21.272727272727273</v>
      </c>
      <c r="Z89" s="354">
        <v>312</v>
      </c>
      <c r="AA89" s="349">
        <v>28.363636363636363</v>
      </c>
      <c r="AB89" s="354">
        <v>199</v>
      </c>
      <c r="AC89" s="349">
        <v>18.09090909090909</v>
      </c>
      <c r="AD89" s="355">
        <v>253</v>
      </c>
      <c r="AE89" s="349">
        <v>23</v>
      </c>
      <c r="AF89" s="354">
        <v>127</v>
      </c>
      <c r="AG89" s="349">
        <v>11.545454545454545</v>
      </c>
      <c r="AH89" s="354">
        <v>313</v>
      </c>
      <c r="AI89" s="349">
        <v>28.454545454545453</v>
      </c>
      <c r="AJ89" s="354">
        <v>102</v>
      </c>
      <c r="AK89" s="349">
        <v>9.2727272727272734</v>
      </c>
      <c r="AL89" s="354">
        <v>2561</v>
      </c>
      <c r="AM89" s="349">
        <v>232.81818181818181</v>
      </c>
      <c r="AN89" s="354">
        <v>1293</v>
      </c>
      <c r="AO89" s="349">
        <v>117.54545454545455</v>
      </c>
      <c r="AP89" s="354">
        <v>7070</v>
      </c>
      <c r="AQ89" s="349">
        <v>642.72727272727275</v>
      </c>
      <c r="AR89" s="354">
        <v>349</v>
      </c>
      <c r="AS89" s="349">
        <v>31.727272727272727</v>
      </c>
    </row>
    <row r="90" spans="1:45" ht="13.5" customHeight="1">
      <c r="A90" s="347" t="s">
        <v>162</v>
      </c>
      <c r="B90" s="348" t="str">
        <f>'Incentive Goal'!B89</f>
        <v>STANLY</v>
      </c>
      <c r="C90" s="349">
        <v>6.625</v>
      </c>
      <c r="D90" s="349">
        <v>9.625</v>
      </c>
      <c r="E90" s="350">
        <v>2528</v>
      </c>
      <c r="F90" s="351">
        <v>381.58490566037733</v>
      </c>
      <c r="G90" s="352">
        <v>170</v>
      </c>
      <c r="H90" s="351">
        <v>25.660377358490567</v>
      </c>
      <c r="I90" s="352">
        <v>150</v>
      </c>
      <c r="J90" s="351">
        <v>22.641509433962263</v>
      </c>
      <c r="K90" s="353">
        <v>3914523.74</v>
      </c>
      <c r="L90" s="353">
        <v>590871.50792452833</v>
      </c>
      <c r="M90" s="353">
        <v>406703.76519480522</v>
      </c>
      <c r="N90" s="357">
        <v>106114</v>
      </c>
      <c r="O90" s="349">
        <v>16017.207547169812</v>
      </c>
      <c r="P90" s="357">
        <v>477</v>
      </c>
      <c r="Q90" s="349">
        <v>72</v>
      </c>
      <c r="R90" s="354">
        <v>1807</v>
      </c>
      <c r="S90" s="349">
        <v>272.75471698113205</v>
      </c>
      <c r="T90" s="354">
        <v>97</v>
      </c>
      <c r="U90" s="349">
        <v>14.641509433962264</v>
      </c>
      <c r="V90" s="354">
        <v>36</v>
      </c>
      <c r="W90" s="349">
        <v>5.4339622641509431</v>
      </c>
      <c r="X90" s="354">
        <v>175</v>
      </c>
      <c r="Y90" s="349">
        <v>26.415094339622641</v>
      </c>
      <c r="Z90" s="354">
        <v>124</v>
      </c>
      <c r="AA90" s="349">
        <v>18.716981132075471</v>
      </c>
      <c r="AB90" s="354">
        <v>128</v>
      </c>
      <c r="AC90" s="349">
        <v>19.320754716981131</v>
      </c>
      <c r="AD90" s="355">
        <v>3</v>
      </c>
      <c r="AE90" s="349">
        <v>0.45283018867924529</v>
      </c>
      <c r="AF90" s="354">
        <v>55</v>
      </c>
      <c r="AG90" s="349">
        <v>8.3018867924528301</v>
      </c>
      <c r="AH90" s="354">
        <v>163</v>
      </c>
      <c r="AI90" s="349">
        <v>24.60377358490566</v>
      </c>
      <c r="AJ90" s="354">
        <v>74</v>
      </c>
      <c r="AK90" s="349">
        <v>11.169811320754716</v>
      </c>
      <c r="AL90" s="354">
        <v>1348</v>
      </c>
      <c r="AM90" s="349">
        <v>203.47169811320754</v>
      </c>
      <c r="AN90" s="354">
        <v>1844</v>
      </c>
      <c r="AO90" s="349">
        <v>278.33962264150944</v>
      </c>
      <c r="AP90" s="354">
        <v>811</v>
      </c>
      <c r="AQ90" s="349">
        <v>122.41509433962264</v>
      </c>
      <c r="AR90" s="354">
        <v>715</v>
      </c>
      <c r="AS90" s="349">
        <v>107.9245283018868</v>
      </c>
    </row>
    <row r="91" spans="1:45" ht="13.5" customHeight="1">
      <c r="A91" s="347" t="s">
        <v>161</v>
      </c>
      <c r="B91" s="348" t="str">
        <f>'Incentive Goal'!B90</f>
        <v>STOKES</v>
      </c>
      <c r="C91" s="349">
        <v>4</v>
      </c>
      <c r="D91" s="349">
        <v>4.5</v>
      </c>
      <c r="E91" s="350">
        <v>1405</v>
      </c>
      <c r="F91" s="351">
        <v>351.25</v>
      </c>
      <c r="G91" s="352">
        <v>134</v>
      </c>
      <c r="H91" s="351">
        <v>33.5</v>
      </c>
      <c r="I91" s="352">
        <v>122</v>
      </c>
      <c r="J91" s="351">
        <v>30.5</v>
      </c>
      <c r="K91" s="353">
        <v>2522565.5499999998</v>
      </c>
      <c r="L91" s="353">
        <v>630641.38749999995</v>
      </c>
      <c r="M91" s="353">
        <v>560570.12222222215</v>
      </c>
      <c r="N91" s="357">
        <v>59497</v>
      </c>
      <c r="O91" s="349">
        <v>14874.25</v>
      </c>
      <c r="P91" s="357">
        <v>287</v>
      </c>
      <c r="Q91" s="349">
        <v>71.75</v>
      </c>
      <c r="R91" s="354">
        <v>1136</v>
      </c>
      <c r="S91" s="349">
        <v>284</v>
      </c>
      <c r="T91" s="354">
        <v>100</v>
      </c>
      <c r="U91" s="349">
        <v>25</v>
      </c>
      <c r="V91" s="354">
        <v>27</v>
      </c>
      <c r="W91" s="349">
        <v>6.75</v>
      </c>
      <c r="X91" s="354">
        <v>153</v>
      </c>
      <c r="Y91" s="349">
        <v>38.25</v>
      </c>
      <c r="Z91" s="354">
        <v>172</v>
      </c>
      <c r="AA91" s="349">
        <v>43</v>
      </c>
      <c r="AB91" s="354">
        <v>123</v>
      </c>
      <c r="AC91" s="349">
        <v>30.75</v>
      </c>
      <c r="AD91" s="355">
        <v>4</v>
      </c>
      <c r="AE91" s="349">
        <v>1</v>
      </c>
      <c r="AF91" s="354">
        <v>41</v>
      </c>
      <c r="AG91" s="349">
        <v>10.25</v>
      </c>
      <c r="AH91" s="354">
        <v>133</v>
      </c>
      <c r="AI91" s="349">
        <v>33.25</v>
      </c>
      <c r="AJ91" s="354">
        <v>0</v>
      </c>
      <c r="AK91" s="349">
        <v>0</v>
      </c>
      <c r="AL91" s="354">
        <v>566</v>
      </c>
      <c r="AM91" s="349">
        <v>141.5</v>
      </c>
      <c r="AN91" s="354">
        <v>1031</v>
      </c>
      <c r="AO91" s="349">
        <v>257.75</v>
      </c>
      <c r="AP91" s="354">
        <v>1044</v>
      </c>
      <c r="AQ91" s="349">
        <v>261</v>
      </c>
      <c r="AR91" s="354">
        <v>160</v>
      </c>
      <c r="AS91" s="349">
        <v>40</v>
      </c>
    </row>
    <row r="92" spans="1:45" ht="13.5" customHeight="1">
      <c r="A92" s="347" t="s">
        <v>161</v>
      </c>
      <c r="B92" s="348" t="str">
        <f>'Incentive Goal'!B91</f>
        <v>SURRY</v>
      </c>
      <c r="C92" s="349">
        <v>7</v>
      </c>
      <c r="D92" s="349">
        <v>10</v>
      </c>
      <c r="E92" s="350">
        <v>2161</v>
      </c>
      <c r="F92" s="351">
        <v>308.71428571428572</v>
      </c>
      <c r="G92" s="352">
        <v>58</v>
      </c>
      <c r="H92" s="351">
        <v>8.2857142857142865</v>
      </c>
      <c r="I92" s="352">
        <v>222</v>
      </c>
      <c r="J92" s="351">
        <v>31.714285714285715</v>
      </c>
      <c r="K92" s="353">
        <v>3495161.04</v>
      </c>
      <c r="L92" s="353">
        <v>499308.72000000003</v>
      </c>
      <c r="M92" s="353">
        <v>349516.10399999999</v>
      </c>
      <c r="N92" s="357">
        <v>91030</v>
      </c>
      <c r="O92" s="349">
        <v>13004.285714285714</v>
      </c>
      <c r="P92" s="357">
        <v>334</v>
      </c>
      <c r="Q92" s="349">
        <v>47.714285714285715</v>
      </c>
      <c r="R92" s="354">
        <v>1651</v>
      </c>
      <c r="S92" s="349">
        <v>235.85714285714286</v>
      </c>
      <c r="T92" s="354">
        <v>57</v>
      </c>
      <c r="U92" s="349">
        <v>8.1428571428571423</v>
      </c>
      <c r="V92" s="354">
        <v>46</v>
      </c>
      <c r="W92" s="349">
        <v>6.5714285714285712</v>
      </c>
      <c r="X92" s="354">
        <v>61</v>
      </c>
      <c r="Y92" s="349">
        <v>8.7142857142857135</v>
      </c>
      <c r="Z92" s="354">
        <v>291</v>
      </c>
      <c r="AA92" s="349">
        <v>41.571428571428569</v>
      </c>
      <c r="AB92" s="354">
        <v>211</v>
      </c>
      <c r="AC92" s="349">
        <v>30.142857142857142</v>
      </c>
      <c r="AD92" s="355">
        <v>159</v>
      </c>
      <c r="AE92" s="349">
        <v>22.714285714285715</v>
      </c>
      <c r="AF92" s="354">
        <v>45</v>
      </c>
      <c r="AG92" s="349">
        <v>6.4285714285714288</v>
      </c>
      <c r="AH92" s="354">
        <v>93</v>
      </c>
      <c r="AI92" s="349">
        <v>13.285714285714286</v>
      </c>
      <c r="AJ92" s="354">
        <v>24</v>
      </c>
      <c r="AK92" s="349">
        <v>3.4285714285714284</v>
      </c>
      <c r="AL92" s="354">
        <v>944</v>
      </c>
      <c r="AM92" s="349">
        <v>134.85714285714286</v>
      </c>
      <c r="AN92" s="354">
        <v>1273</v>
      </c>
      <c r="AO92" s="349">
        <v>181.85714285714286</v>
      </c>
      <c r="AP92" s="354">
        <v>2273</v>
      </c>
      <c r="AQ92" s="349">
        <v>324.71428571428572</v>
      </c>
      <c r="AR92" s="354">
        <v>437</v>
      </c>
      <c r="AS92" s="349">
        <v>62.428571428571431</v>
      </c>
    </row>
    <row r="93" spans="1:45" ht="13.5" customHeight="1">
      <c r="A93" s="347" t="s">
        <v>167</v>
      </c>
      <c r="B93" s="348" t="str">
        <f>'Incentive Goal'!B92</f>
        <v>SWAIN</v>
      </c>
      <c r="C93" s="349">
        <v>1</v>
      </c>
      <c r="D93" s="349">
        <v>1.1000000000000001</v>
      </c>
      <c r="E93" s="350">
        <v>479</v>
      </c>
      <c r="F93" s="351">
        <v>479</v>
      </c>
      <c r="G93" s="352">
        <v>7</v>
      </c>
      <c r="H93" s="351">
        <v>7</v>
      </c>
      <c r="I93" s="352">
        <v>42</v>
      </c>
      <c r="J93" s="351">
        <v>42</v>
      </c>
      <c r="K93" s="353">
        <v>741129.99</v>
      </c>
      <c r="L93" s="353">
        <v>741129.99</v>
      </c>
      <c r="M93" s="353">
        <v>673754.53636363626</v>
      </c>
      <c r="N93" s="357">
        <v>18665</v>
      </c>
      <c r="O93" s="349">
        <v>18665</v>
      </c>
      <c r="P93" s="357">
        <v>60</v>
      </c>
      <c r="Q93" s="349">
        <v>60</v>
      </c>
      <c r="R93" s="354">
        <v>1285</v>
      </c>
      <c r="S93" s="349">
        <v>1285</v>
      </c>
      <c r="T93" s="354">
        <v>6</v>
      </c>
      <c r="U93" s="349">
        <v>6</v>
      </c>
      <c r="V93" s="354">
        <v>3</v>
      </c>
      <c r="W93" s="349">
        <v>3</v>
      </c>
      <c r="X93" s="354">
        <v>4</v>
      </c>
      <c r="Y93" s="349">
        <v>4</v>
      </c>
      <c r="Z93" s="354">
        <v>37</v>
      </c>
      <c r="AA93" s="349">
        <v>37</v>
      </c>
      <c r="AB93" s="354">
        <v>44</v>
      </c>
      <c r="AC93" s="349">
        <v>44</v>
      </c>
      <c r="AD93" s="355">
        <v>2</v>
      </c>
      <c r="AE93" s="349">
        <v>2</v>
      </c>
      <c r="AF93" s="354">
        <v>11</v>
      </c>
      <c r="AG93" s="349">
        <v>11</v>
      </c>
      <c r="AH93" s="354">
        <v>3</v>
      </c>
      <c r="AI93" s="349">
        <v>3</v>
      </c>
      <c r="AJ93" s="354">
        <v>12</v>
      </c>
      <c r="AK93" s="349">
        <v>12</v>
      </c>
      <c r="AL93" s="354">
        <v>235</v>
      </c>
      <c r="AM93" s="349">
        <v>235</v>
      </c>
      <c r="AN93" s="354">
        <v>177</v>
      </c>
      <c r="AO93" s="349">
        <v>177</v>
      </c>
      <c r="AP93" s="354">
        <v>260</v>
      </c>
      <c r="AQ93" s="349">
        <v>260</v>
      </c>
      <c r="AR93" s="354">
        <v>451</v>
      </c>
      <c r="AS93" s="349">
        <v>451</v>
      </c>
    </row>
    <row r="94" spans="1:45" ht="13.5" customHeight="1">
      <c r="A94" s="347" t="s">
        <v>167</v>
      </c>
      <c r="B94" s="348" t="str">
        <f>'Incentive Goal'!B93</f>
        <v>TRANSYLVANIA</v>
      </c>
      <c r="C94" s="349">
        <v>3</v>
      </c>
      <c r="D94" s="349">
        <v>4</v>
      </c>
      <c r="E94" s="350">
        <v>856</v>
      </c>
      <c r="F94" s="351">
        <v>285.33333333333331</v>
      </c>
      <c r="G94" s="352">
        <v>70</v>
      </c>
      <c r="H94" s="351">
        <v>23.333333333333332</v>
      </c>
      <c r="I94" s="352">
        <v>93</v>
      </c>
      <c r="J94" s="351">
        <v>31</v>
      </c>
      <c r="K94" s="353">
        <v>1599472.63</v>
      </c>
      <c r="L94" s="353">
        <v>533157.54333333333</v>
      </c>
      <c r="M94" s="353">
        <v>399868.15749999997</v>
      </c>
      <c r="N94" s="357">
        <v>33925</v>
      </c>
      <c r="O94" s="349">
        <v>11308.333333333334</v>
      </c>
      <c r="P94" s="357">
        <v>125</v>
      </c>
      <c r="Q94" s="349">
        <v>41.666666666666664</v>
      </c>
      <c r="R94" s="354">
        <v>697</v>
      </c>
      <c r="S94" s="349">
        <v>232.33333333333334</v>
      </c>
      <c r="T94" s="354">
        <v>133</v>
      </c>
      <c r="U94" s="349">
        <v>44.333333333333336</v>
      </c>
      <c r="V94" s="354">
        <v>34</v>
      </c>
      <c r="W94" s="349">
        <v>11.333333333333334</v>
      </c>
      <c r="X94" s="354">
        <v>71</v>
      </c>
      <c r="Y94" s="349">
        <v>23.666666666666668</v>
      </c>
      <c r="Z94" s="354">
        <v>132</v>
      </c>
      <c r="AA94" s="349">
        <v>44</v>
      </c>
      <c r="AB94" s="354">
        <v>99</v>
      </c>
      <c r="AC94" s="349">
        <v>33</v>
      </c>
      <c r="AD94" s="355">
        <v>23</v>
      </c>
      <c r="AE94" s="349">
        <v>7.666666666666667</v>
      </c>
      <c r="AF94" s="354">
        <v>32</v>
      </c>
      <c r="AG94" s="349">
        <v>10.666666666666666</v>
      </c>
      <c r="AH94" s="354">
        <v>110</v>
      </c>
      <c r="AI94" s="349">
        <v>36.666666666666664</v>
      </c>
      <c r="AJ94" s="354">
        <v>20</v>
      </c>
      <c r="AK94" s="349">
        <v>6.666666666666667</v>
      </c>
      <c r="AL94" s="354">
        <v>390</v>
      </c>
      <c r="AM94" s="349">
        <v>130</v>
      </c>
      <c r="AN94" s="354">
        <v>810</v>
      </c>
      <c r="AO94" s="349">
        <v>270</v>
      </c>
      <c r="AP94" s="354">
        <v>628</v>
      </c>
      <c r="AQ94" s="349">
        <v>209.33333333333334</v>
      </c>
      <c r="AR94" s="354">
        <v>426</v>
      </c>
      <c r="AS94" s="349">
        <v>142</v>
      </c>
    </row>
    <row r="95" spans="1:45" ht="13.5" customHeight="1">
      <c r="A95" s="347" t="s">
        <v>170</v>
      </c>
      <c r="B95" s="348" t="str">
        <f>'Incentive Goal'!B94</f>
        <v>TRIBAL CSE</v>
      </c>
      <c r="C95" s="349"/>
      <c r="D95" s="349"/>
      <c r="E95" s="350"/>
      <c r="F95" s="351"/>
      <c r="G95" s="352"/>
      <c r="H95" s="351" t="s">
        <v>170</v>
      </c>
      <c r="I95" s="352"/>
      <c r="J95" s="351" t="s">
        <v>170</v>
      </c>
      <c r="K95" s="353">
        <v>0</v>
      </c>
      <c r="L95" s="353" t="s">
        <v>170</v>
      </c>
      <c r="M95" s="353" t="s">
        <v>170</v>
      </c>
      <c r="N95" s="357">
        <v>6018</v>
      </c>
      <c r="O95" s="349" t="s">
        <v>170</v>
      </c>
      <c r="P95" s="357">
        <v>0</v>
      </c>
      <c r="Q95" s="349" t="s">
        <v>170</v>
      </c>
      <c r="R95" s="354">
        <v>286</v>
      </c>
      <c r="S95" s="349" t="s">
        <v>170</v>
      </c>
      <c r="T95" s="354">
        <v>0</v>
      </c>
      <c r="U95" s="349" t="s">
        <v>170</v>
      </c>
      <c r="V95" s="354">
        <v>0</v>
      </c>
      <c r="W95" s="349" t="s">
        <v>170</v>
      </c>
      <c r="X95" s="354">
        <v>0</v>
      </c>
      <c r="Y95" s="349" t="s">
        <v>170</v>
      </c>
      <c r="Z95" s="354">
        <v>0</v>
      </c>
      <c r="AA95" s="349" t="s">
        <v>170</v>
      </c>
      <c r="AB95" s="354">
        <v>0</v>
      </c>
      <c r="AC95" s="349" t="s">
        <v>170</v>
      </c>
      <c r="AD95" s="355">
        <v>0</v>
      </c>
      <c r="AE95" s="349" t="s">
        <v>170</v>
      </c>
      <c r="AF95" s="354">
        <v>0</v>
      </c>
      <c r="AG95" s="349" t="s">
        <v>170</v>
      </c>
      <c r="AH95" s="354">
        <v>0</v>
      </c>
      <c r="AI95" s="349" t="s">
        <v>170</v>
      </c>
      <c r="AJ95" s="354">
        <v>0</v>
      </c>
      <c r="AK95" s="349" t="s">
        <v>170</v>
      </c>
      <c r="AL95" s="354">
        <v>0</v>
      </c>
      <c r="AM95" s="349" t="s">
        <v>170</v>
      </c>
      <c r="AN95" s="354">
        <v>0</v>
      </c>
      <c r="AO95" s="349" t="s">
        <v>170</v>
      </c>
      <c r="AP95" s="354">
        <v>0</v>
      </c>
      <c r="AQ95" s="349" t="s">
        <v>170</v>
      </c>
      <c r="AR95" s="354">
        <v>0</v>
      </c>
      <c r="AS95" s="349" t="s">
        <v>170</v>
      </c>
    </row>
    <row r="96" spans="1:45" ht="13.5" customHeight="1">
      <c r="A96" s="347" t="s">
        <v>164</v>
      </c>
      <c r="B96" s="348" t="str">
        <f>'Incentive Goal'!B95</f>
        <v>TYRRELL</v>
      </c>
      <c r="C96" s="349">
        <v>0.5</v>
      </c>
      <c r="D96" s="349">
        <v>1</v>
      </c>
      <c r="E96" s="350">
        <v>241</v>
      </c>
      <c r="F96" s="351">
        <v>482</v>
      </c>
      <c r="G96" s="352">
        <v>6</v>
      </c>
      <c r="H96" s="351">
        <v>12</v>
      </c>
      <c r="I96" s="352">
        <v>11</v>
      </c>
      <c r="J96" s="351">
        <v>22</v>
      </c>
      <c r="K96" s="353">
        <v>422980.44</v>
      </c>
      <c r="L96" s="353">
        <v>845960.88</v>
      </c>
      <c r="M96" s="353">
        <v>422980.44</v>
      </c>
      <c r="N96" s="357">
        <v>0</v>
      </c>
      <c r="O96" s="349">
        <v>0</v>
      </c>
      <c r="P96" s="357">
        <v>0</v>
      </c>
      <c r="Q96" s="349">
        <v>0</v>
      </c>
      <c r="R96" s="354">
        <v>0</v>
      </c>
      <c r="S96" s="349">
        <v>0</v>
      </c>
      <c r="T96" s="354">
        <v>0</v>
      </c>
      <c r="U96" s="349">
        <v>0</v>
      </c>
      <c r="V96" s="354">
        <v>1</v>
      </c>
      <c r="W96" s="349">
        <v>2</v>
      </c>
      <c r="X96" s="354">
        <v>0</v>
      </c>
      <c r="Y96" s="349">
        <v>0</v>
      </c>
      <c r="Z96" s="354">
        <v>0</v>
      </c>
      <c r="AA96" s="349">
        <v>0</v>
      </c>
      <c r="AB96" s="354">
        <v>0</v>
      </c>
      <c r="AC96" s="349">
        <v>0</v>
      </c>
      <c r="AD96" s="355">
        <v>0</v>
      </c>
      <c r="AE96" s="349">
        <v>0</v>
      </c>
      <c r="AF96" s="354">
        <v>0</v>
      </c>
      <c r="AG96" s="349">
        <v>0</v>
      </c>
      <c r="AH96" s="354">
        <v>0</v>
      </c>
      <c r="AI96" s="349">
        <v>0</v>
      </c>
      <c r="AJ96" s="354">
        <v>2</v>
      </c>
      <c r="AK96" s="349">
        <v>4</v>
      </c>
      <c r="AL96" s="354">
        <v>125</v>
      </c>
      <c r="AM96" s="349">
        <v>250</v>
      </c>
      <c r="AN96" s="354">
        <v>0</v>
      </c>
      <c r="AO96" s="349">
        <v>0</v>
      </c>
      <c r="AP96" s="354">
        <v>1</v>
      </c>
      <c r="AQ96" s="349">
        <v>2</v>
      </c>
      <c r="AR96" s="354">
        <v>51</v>
      </c>
      <c r="AS96" s="349">
        <v>102</v>
      </c>
    </row>
    <row r="97" spans="1:45" ht="13.5" customHeight="1">
      <c r="A97" s="347" t="s">
        <v>162</v>
      </c>
      <c r="B97" s="348" t="str">
        <f>'Incentive Goal'!B96</f>
        <v>UNION</v>
      </c>
      <c r="C97" s="349">
        <v>11.75</v>
      </c>
      <c r="D97" s="349">
        <v>14</v>
      </c>
      <c r="E97" s="350">
        <v>5374</v>
      </c>
      <c r="F97" s="351">
        <v>457.36170212765956</v>
      </c>
      <c r="G97" s="352">
        <v>251</v>
      </c>
      <c r="H97" s="351">
        <v>21.361702127659573</v>
      </c>
      <c r="I97" s="352">
        <v>310</v>
      </c>
      <c r="J97" s="351">
        <v>26.382978723404257</v>
      </c>
      <c r="K97" s="353">
        <v>10033811.16</v>
      </c>
      <c r="L97" s="353">
        <v>853941.375319149</v>
      </c>
      <c r="M97" s="353">
        <v>716700.7971428571</v>
      </c>
      <c r="N97" s="357">
        <v>194365</v>
      </c>
      <c r="O97" s="349">
        <v>16541.702127659573</v>
      </c>
      <c r="P97" s="357">
        <v>521</v>
      </c>
      <c r="Q97" s="349">
        <v>44.340425531914896</v>
      </c>
      <c r="R97" s="354">
        <v>4039</v>
      </c>
      <c r="S97" s="349">
        <v>343.74468085106383</v>
      </c>
      <c r="T97" s="354">
        <v>40</v>
      </c>
      <c r="U97" s="349">
        <v>3.4042553191489362</v>
      </c>
      <c r="V97" s="354">
        <v>113</v>
      </c>
      <c r="W97" s="349">
        <v>9.6170212765957448</v>
      </c>
      <c r="X97" s="354">
        <v>251</v>
      </c>
      <c r="Y97" s="349">
        <v>21.361702127659573</v>
      </c>
      <c r="Z97" s="354">
        <v>415</v>
      </c>
      <c r="AA97" s="349">
        <v>35.319148936170215</v>
      </c>
      <c r="AB97" s="354">
        <v>306</v>
      </c>
      <c r="AC97" s="349">
        <v>26.042553191489361</v>
      </c>
      <c r="AD97" s="355">
        <v>105</v>
      </c>
      <c r="AE97" s="349">
        <v>8.9361702127659566</v>
      </c>
      <c r="AF97" s="354">
        <v>69</v>
      </c>
      <c r="AG97" s="349">
        <v>5.8723404255319149</v>
      </c>
      <c r="AH97" s="354">
        <v>310</v>
      </c>
      <c r="AI97" s="349">
        <v>26.382978723404257</v>
      </c>
      <c r="AJ97" s="354">
        <v>71</v>
      </c>
      <c r="AK97" s="349">
        <v>6.042553191489362</v>
      </c>
      <c r="AL97" s="354">
        <v>1812</v>
      </c>
      <c r="AM97" s="349">
        <v>154.21276595744681</v>
      </c>
      <c r="AN97" s="354">
        <v>1617</v>
      </c>
      <c r="AO97" s="349">
        <v>137.61702127659575</v>
      </c>
      <c r="AP97" s="354">
        <v>8833</v>
      </c>
      <c r="AQ97" s="349">
        <v>751.74468085106378</v>
      </c>
      <c r="AR97" s="354">
        <v>1138</v>
      </c>
      <c r="AS97" s="349">
        <v>96.851063829787236</v>
      </c>
    </row>
    <row r="98" spans="1:45" ht="13.5" customHeight="1">
      <c r="A98" s="347" t="s">
        <v>168</v>
      </c>
      <c r="B98" s="348" t="str">
        <f>'Incentive Goal'!B97</f>
        <v>VANCE</v>
      </c>
      <c r="C98" s="349">
        <v>10.5</v>
      </c>
      <c r="D98" s="349">
        <v>12</v>
      </c>
      <c r="E98" s="350">
        <v>3143</v>
      </c>
      <c r="F98" s="351">
        <v>299.33333333333331</v>
      </c>
      <c r="G98" s="352">
        <v>226</v>
      </c>
      <c r="H98" s="351">
        <v>21.523809523809526</v>
      </c>
      <c r="I98" s="352">
        <v>205</v>
      </c>
      <c r="J98" s="351">
        <v>19.523809523809526</v>
      </c>
      <c r="K98" s="353">
        <v>4850129.8</v>
      </c>
      <c r="L98" s="353">
        <v>461917.12380952376</v>
      </c>
      <c r="M98" s="353">
        <v>404177.48333333334</v>
      </c>
      <c r="N98" s="357">
        <v>130506</v>
      </c>
      <c r="O98" s="349">
        <v>12429.142857142857</v>
      </c>
      <c r="P98" s="357">
        <v>250</v>
      </c>
      <c r="Q98" s="349">
        <v>23.80952380952381</v>
      </c>
      <c r="R98" s="354">
        <v>2852</v>
      </c>
      <c r="S98" s="349">
        <v>271.61904761904759</v>
      </c>
      <c r="T98" s="354">
        <v>68</v>
      </c>
      <c r="U98" s="349">
        <v>6.4761904761904763</v>
      </c>
      <c r="V98" s="354">
        <v>146</v>
      </c>
      <c r="W98" s="349">
        <v>13.904761904761905</v>
      </c>
      <c r="X98" s="354">
        <v>231</v>
      </c>
      <c r="Y98" s="349">
        <v>22</v>
      </c>
      <c r="Z98" s="354">
        <v>331</v>
      </c>
      <c r="AA98" s="349">
        <v>31.523809523809526</v>
      </c>
      <c r="AB98" s="354">
        <v>206</v>
      </c>
      <c r="AC98" s="349">
        <v>19.61904761904762</v>
      </c>
      <c r="AD98" s="355">
        <v>23</v>
      </c>
      <c r="AE98" s="349">
        <v>2.1904761904761907</v>
      </c>
      <c r="AF98" s="354">
        <v>93</v>
      </c>
      <c r="AG98" s="349">
        <v>8.8571428571428577</v>
      </c>
      <c r="AH98" s="354">
        <v>268</v>
      </c>
      <c r="AI98" s="349">
        <v>25.523809523809526</v>
      </c>
      <c r="AJ98" s="354">
        <v>17</v>
      </c>
      <c r="AK98" s="349">
        <v>1.6190476190476191</v>
      </c>
      <c r="AL98" s="354">
        <v>2097</v>
      </c>
      <c r="AM98" s="349">
        <v>199.71428571428572</v>
      </c>
      <c r="AN98" s="354">
        <v>3028</v>
      </c>
      <c r="AO98" s="349">
        <v>288.38095238095241</v>
      </c>
      <c r="AP98" s="354">
        <v>7335</v>
      </c>
      <c r="AQ98" s="349">
        <v>698.57142857142856</v>
      </c>
      <c r="AR98" s="354">
        <v>430</v>
      </c>
      <c r="AS98" s="349">
        <v>40.952380952380949</v>
      </c>
    </row>
    <row r="99" spans="1:45" ht="13.5" customHeight="1">
      <c r="A99" s="347" t="s">
        <v>160</v>
      </c>
      <c r="B99" s="348" t="str">
        <f>'Incentive Goal'!B98</f>
        <v>WAKE</v>
      </c>
      <c r="C99" s="349">
        <v>45</v>
      </c>
      <c r="D99" s="349">
        <v>66</v>
      </c>
      <c r="E99" s="350">
        <v>21244</v>
      </c>
      <c r="F99" s="351">
        <v>472.0888888888889</v>
      </c>
      <c r="G99" s="352">
        <v>1686</v>
      </c>
      <c r="H99" s="351">
        <v>37.466666666666669</v>
      </c>
      <c r="I99" s="352">
        <v>1555</v>
      </c>
      <c r="J99" s="351">
        <v>34.555555555555557</v>
      </c>
      <c r="K99" s="353">
        <v>48920924.640000001</v>
      </c>
      <c r="L99" s="353">
        <v>1087131.6586666666</v>
      </c>
      <c r="M99" s="353">
        <v>741226.13090909086</v>
      </c>
      <c r="N99" s="357">
        <v>727526</v>
      </c>
      <c r="O99" s="349">
        <v>16167.244444444445</v>
      </c>
      <c r="P99" s="357">
        <v>2493</v>
      </c>
      <c r="Q99" s="349">
        <v>55.4</v>
      </c>
      <c r="R99" s="354">
        <v>9829</v>
      </c>
      <c r="S99" s="349">
        <v>218.42222222222222</v>
      </c>
      <c r="T99" s="354">
        <v>437</v>
      </c>
      <c r="U99" s="349">
        <v>9.7111111111111104</v>
      </c>
      <c r="V99" s="354">
        <v>1157</v>
      </c>
      <c r="W99" s="349">
        <v>25.711111111111112</v>
      </c>
      <c r="X99" s="354">
        <v>1696</v>
      </c>
      <c r="Y99" s="349">
        <v>37.68888888888889</v>
      </c>
      <c r="Z99" s="354">
        <v>2959</v>
      </c>
      <c r="AA99" s="349">
        <v>65.75555555555556</v>
      </c>
      <c r="AB99" s="354">
        <v>1554</v>
      </c>
      <c r="AC99" s="349">
        <v>34.533333333333331</v>
      </c>
      <c r="AD99" s="355">
        <v>83</v>
      </c>
      <c r="AE99" s="349">
        <v>1.8444444444444446</v>
      </c>
      <c r="AF99" s="354">
        <v>864</v>
      </c>
      <c r="AG99" s="349">
        <v>19.2</v>
      </c>
      <c r="AH99" s="354">
        <v>978</v>
      </c>
      <c r="AI99" s="349">
        <v>21.733333333333334</v>
      </c>
      <c r="AJ99" s="354">
        <v>325</v>
      </c>
      <c r="AK99" s="349">
        <v>7.2222222222222223</v>
      </c>
      <c r="AL99" s="354">
        <v>10893</v>
      </c>
      <c r="AM99" s="349">
        <v>242.06666666666666</v>
      </c>
      <c r="AN99" s="354">
        <v>6228</v>
      </c>
      <c r="AO99" s="349">
        <v>138.4</v>
      </c>
      <c r="AP99" s="354">
        <v>13244</v>
      </c>
      <c r="AQ99" s="349">
        <v>294.31111111111113</v>
      </c>
      <c r="AR99" s="354">
        <v>1386</v>
      </c>
      <c r="AS99" s="349">
        <v>30.8</v>
      </c>
    </row>
    <row r="100" spans="1:45" ht="13.5" customHeight="1">
      <c r="A100" s="347" t="s">
        <v>168</v>
      </c>
      <c r="B100" s="348" t="str">
        <f>'Incentive Goal'!B99</f>
        <v>WARREN</v>
      </c>
      <c r="C100" s="349">
        <v>4</v>
      </c>
      <c r="D100" s="349">
        <v>6</v>
      </c>
      <c r="E100" s="350">
        <v>1176</v>
      </c>
      <c r="F100" s="351">
        <v>294</v>
      </c>
      <c r="G100" s="352">
        <v>68</v>
      </c>
      <c r="H100" s="351">
        <v>17</v>
      </c>
      <c r="I100" s="352">
        <v>79</v>
      </c>
      <c r="J100" s="351">
        <v>19.75</v>
      </c>
      <c r="K100" s="353">
        <v>2075514.4</v>
      </c>
      <c r="L100" s="353">
        <v>518878.6</v>
      </c>
      <c r="M100" s="353">
        <v>345919.06666666665</v>
      </c>
      <c r="N100" s="357">
        <v>46790</v>
      </c>
      <c r="O100" s="349">
        <v>11697.5</v>
      </c>
      <c r="P100" s="357">
        <v>167</v>
      </c>
      <c r="Q100" s="349">
        <v>41.75</v>
      </c>
      <c r="R100" s="354">
        <v>2519</v>
      </c>
      <c r="S100" s="349">
        <v>629.75</v>
      </c>
      <c r="T100" s="354">
        <v>22</v>
      </c>
      <c r="U100" s="349">
        <v>5.5</v>
      </c>
      <c r="V100" s="354">
        <v>24</v>
      </c>
      <c r="W100" s="349">
        <v>6</v>
      </c>
      <c r="X100" s="354">
        <v>77</v>
      </c>
      <c r="Y100" s="349">
        <v>19.25</v>
      </c>
      <c r="Z100" s="354">
        <v>55</v>
      </c>
      <c r="AA100" s="349">
        <v>13.75</v>
      </c>
      <c r="AB100" s="354">
        <v>66</v>
      </c>
      <c r="AC100" s="349">
        <v>16.5</v>
      </c>
      <c r="AD100" s="355">
        <v>14</v>
      </c>
      <c r="AE100" s="349">
        <v>3.5</v>
      </c>
      <c r="AF100" s="354">
        <v>74</v>
      </c>
      <c r="AG100" s="349">
        <v>18.5</v>
      </c>
      <c r="AH100" s="354">
        <v>36</v>
      </c>
      <c r="AI100" s="349">
        <v>9</v>
      </c>
      <c r="AJ100" s="354">
        <v>10</v>
      </c>
      <c r="AK100" s="349">
        <v>2.5</v>
      </c>
      <c r="AL100" s="354">
        <v>1233</v>
      </c>
      <c r="AM100" s="349">
        <v>308.25</v>
      </c>
      <c r="AN100" s="354">
        <v>826</v>
      </c>
      <c r="AO100" s="349">
        <v>206.5</v>
      </c>
      <c r="AP100" s="354">
        <v>3169</v>
      </c>
      <c r="AQ100" s="349">
        <v>792.25</v>
      </c>
      <c r="AR100" s="354">
        <v>768</v>
      </c>
      <c r="AS100" s="349">
        <v>192</v>
      </c>
    </row>
    <row r="101" spans="1:45" ht="13.5" customHeight="1">
      <c r="A101" s="347" t="s">
        <v>164</v>
      </c>
      <c r="B101" s="348" t="str">
        <f>'Incentive Goal'!B100</f>
        <v>WASHINGTON</v>
      </c>
      <c r="C101" s="349">
        <v>3.5</v>
      </c>
      <c r="D101" s="349">
        <v>6</v>
      </c>
      <c r="E101" s="350">
        <v>1246</v>
      </c>
      <c r="F101" s="351">
        <v>356</v>
      </c>
      <c r="G101" s="352">
        <v>35</v>
      </c>
      <c r="H101" s="351">
        <v>10</v>
      </c>
      <c r="I101" s="352">
        <v>62</v>
      </c>
      <c r="J101" s="351">
        <v>17.714285714285715</v>
      </c>
      <c r="K101" s="353">
        <v>1457791.03</v>
      </c>
      <c r="L101" s="353">
        <v>416511.72285714286</v>
      </c>
      <c r="M101" s="353">
        <v>242965.17166666666</v>
      </c>
      <c r="N101" s="357">
        <v>59951</v>
      </c>
      <c r="O101" s="349">
        <v>17128.857142857141</v>
      </c>
      <c r="P101" s="357">
        <v>91</v>
      </c>
      <c r="Q101" s="349">
        <v>26</v>
      </c>
      <c r="R101" s="354">
        <v>978</v>
      </c>
      <c r="S101" s="349">
        <v>279.42857142857144</v>
      </c>
      <c r="T101" s="354">
        <v>54</v>
      </c>
      <c r="U101" s="349">
        <v>15.428571428571429</v>
      </c>
      <c r="V101" s="354">
        <v>35</v>
      </c>
      <c r="W101" s="349">
        <v>10</v>
      </c>
      <c r="X101" s="354">
        <v>40</v>
      </c>
      <c r="Y101" s="349">
        <v>11.428571428571429</v>
      </c>
      <c r="Z101" s="354">
        <v>79</v>
      </c>
      <c r="AA101" s="349">
        <v>22.571428571428573</v>
      </c>
      <c r="AB101" s="354">
        <v>56</v>
      </c>
      <c r="AC101" s="349">
        <v>16</v>
      </c>
      <c r="AD101" s="355">
        <v>7</v>
      </c>
      <c r="AE101" s="349">
        <v>2</v>
      </c>
      <c r="AF101" s="354">
        <v>83</v>
      </c>
      <c r="AG101" s="349">
        <v>23.714285714285715</v>
      </c>
      <c r="AH101" s="354">
        <v>117</v>
      </c>
      <c r="AI101" s="349">
        <v>33.428571428571431</v>
      </c>
      <c r="AJ101" s="354">
        <v>16</v>
      </c>
      <c r="AK101" s="349">
        <v>4.5714285714285712</v>
      </c>
      <c r="AL101" s="354">
        <v>606</v>
      </c>
      <c r="AM101" s="349">
        <v>173.14285714285714</v>
      </c>
      <c r="AN101" s="354">
        <v>698</v>
      </c>
      <c r="AO101" s="349">
        <v>199.42857142857142</v>
      </c>
      <c r="AP101" s="354">
        <v>688</v>
      </c>
      <c r="AQ101" s="349">
        <v>196.57142857142858</v>
      </c>
      <c r="AR101" s="354">
        <v>177</v>
      </c>
      <c r="AS101" s="349">
        <v>50.571428571428569</v>
      </c>
    </row>
    <row r="102" spans="1:45" ht="13.5" customHeight="1">
      <c r="A102" s="347" t="s">
        <v>161</v>
      </c>
      <c r="B102" s="348" t="str">
        <f>'Incentive Goal'!B101</f>
        <v>WATAUGA</v>
      </c>
      <c r="C102" s="349">
        <v>1</v>
      </c>
      <c r="D102" s="349">
        <v>3</v>
      </c>
      <c r="E102" s="350">
        <v>722</v>
      </c>
      <c r="F102" s="351">
        <v>722</v>
      </c>
      <c r="G102" s="352">
        <v>36</v>
      </c>
      <c r="H102" s="351">
        <v>36</v>
      </c>
      <c r="I102" s="352">
        <v>115</v>
      </c>
      <c r="J102" s="351">
        <v>115</v>
      </c>
      <c r="K102" s="353">
        <v>1817460.46</v>
      </c>
      <c r="L102" s="353">
        <v>1817460.46</v>
      </c>
      <c r="M102" s="353">
        <v>605820.15333333332</v>
      </c>
      <c r="N102" s="357">
        <v>25872</v>
      </c>
      <c r="O102" s="349">
        <v>25872</v>
      </c>
      <c r="P102" s="357">
        <v>71</v>
      </c>
      <c r="Q102" s="349">
        <v>71</v>
      </c>
      <c r="R102" s="354">
        <v>182</v>
      </c>
      <c r="S102" s="349">
        <v>182</v>
      </c>
      <c r="T102" s="354">
        <v>7</v>
      </c>
      <c r="U102" s="349">
        <v>7</v>
      </c>
      <c r="V102" s="354">
        <v>15</v>
      </c>
      <c r="W102" s="349">
        <v>15</v>
      </c>
      <c r="X102" s="354">
        <v>35</v>
      </c>
      <c r="Y102" s="349">
        <v>35</v>
      </c>
      <c r="Z102" s="354">
        <v>196</v>
      </c>
      <c r="AA102" s="349">
        <v>196</v>
      </c>
      <c r="AB102" s="354">
        <v>112</v>
      </c>
      <c r="AC102" s="349">
        <v>112</v>
      </c>
      <c r="AD102" s="355">
        <v>1</v>
      </c>
      <c r="AE102" s="349">
        <v>1</v>
      </c>
      <c r="AF102" s="354">
        <v>28</v>
      </c>
      <c r="AG102" s="349">
        <v>28</v>
      </c>
      <c r="AH102" s="354">
        <v>87</v>
      </c>
      <c r="AI102" s="349">
        <v>87</v>
      </c>
      <c r="AJ102" s="354">
        <v>14</v>
      </c>
      <c r="AK102" s="349">
        <v>14</v>
      </c>
      <c r="AL102" s="354">
        <v>339</v>
      </c>
      <c r="AM102" s="349">
        <v>339</v>
      </c>
      <c r="AN102" s="354">
        <v>1029</v>
      </c>
      <c r="AO102" s="349">
        <v>1029</v>
      </c>
      <c r="AP102" s="354">
        <v>327</v>
      </c>
      <c r="AQ102" s="349">
        <v>327</v>
      </c>
      <c r="AR102" s="354">
        <v>268</v>
      </c>
      <c r="AS102" s="349">
        <v>268</v>
      </c>
    </row>
    <row r="103" spans="1:45" ht="13.5" customHeight="1">
      <c r="A103" s="347" t="s">
        <v>160</v>
      </c>
      <c r="B103" s="348" t="str">
        <f>'Incentive Goal'!B102</f>
        <v>WAYNE</v>
      </c>
      <c r="C103" s="349">
        <v>20</v>
      </c>
      <c r="D103" s="349">
        <v>28</v>
      </c>
      <c r="E103" s="350">
        <v>9023</v>
      </c>
      <c r="F103" s="351">
        <v>451.15</v>
      </c>
      <c r="G103" s="352">
        <v>521</v>
      </c>
      <c r="H103" s="351">
        <v>26.05</v>
      </c>
      <c r="I103" s="352">
        <v>609</v>
      </c>
      <c r="J103" s="351">
        <v>30.45</v>
      </c>
      <c r="K103" s="353">
        <v>12883026.189999999</v>
      </c>
      <c r="L103" s="353">
        <v>644151.30949999997</v>
      </c>
      <c r="M103" s="353">
        <v>460108.07821428572</v>
      </c>
      <c r="N103" s="357">
        <v>345269</v>
      </c>
      <c r="O103" s="349">
        <v>17263.45</v>
      </c>
      <c r="P103" s="357">
        <v>1059</v>
      </c>
      <c r="Q103" s="349">
        <v>52.95</v>
      </c>
      <c r="R103" s="354">
        <v>6524</v>
      </c>
      <c r="S103" s="349">
        <v>326.2</v>
      </c>
      <c r="T103" s="354">
        <v>702</v>
      </c>
      <c r="U103" s="349">
        <v>35.1</v>
      </c>
      <c r="V103" s="354">
        <v>388</v>
      </c>
      <c r="W103" s="349">
        <v>19.399999999999999</v>
      </c>
      <c r="X103" s="354">
        <v>539</v>
      </c>
      <c r="Y103" s="349">
        <v>26.95</v>
      </c>
      <c r="Z103" s="354">
        <v>899</v>
      </c>
      <c r="AA103" s="349">
        <v>44.95</v>
      </c>
      <c r="AB103" s="354">
        <v>587</v>
      </c>
      <c r="AC103" s="349">
        <v>29.35</v>
      </c>
      <c r="AD103" s="355">
        <v>139</v>
      </c>
      <c r="AE103" s="349">
        <v>6.95</v>
      </c>
      <c r="AF103" s="354">
        <v>409</v>
      </c>
      <c r="AG103" s="349">
        <v>20.45</v>
      </c>
      <c r="AH103" s="354">
        <v>586</v>
      </c>
      <c r="AI103" s="349">
        <v>29.3</v>
      </c>
      <c r="AJ103" s="354">
        <v>82</v>
      </c>
      <c r="AK103" s="349">
        <v>4.0999999999999996</v>
      </c>
      <c r="AL103" s="354">
        <v>4284</v>
      </c>
      <c r="AM103" s="349">
        <v>214.2</v>
      </c>
      <c r="AN103" s="354">
        <v>6845</v>
      </c>
      <c r="AO103" s="349">
        <v>342.25</v>
      </c>
      <c r="AP103" s="354">
        <v>5463</v>
      </c>
      <c r="AQ103" s="349">
        <v>273.14999999999998</v>
      </c>
      <c r="AR103" s="354">
        <v>5163</v>
      </c>
      <c r="AS103" s="349">
        <v>258.14999999999998</v>
      </c>
    </row>
    <row r="104" spans="1:45" ht="13.5" customHeight="1">
      <c r="A104" s="347" t="s">
        <v>161</v>
      </c>
      <c r="B104" s="348" t="str">
        <f>'Incentive Goal'!B103</f>
        <v>WILKES</v>
      </c>
      <c r="C104" s="349">
        <v>6</v>
      </c>
      <c r="D104" s="349">
        <v>8</v>
      </c>
      <c r="E104" s="350">
        <v>3074</v>
      </c>
      <c r="F104" s="351">
        <v>512.33333333333337</v>
      </c>
      <c r="G104" s="352">
        <v>180</v>
      </c>
      <c r="H104" s="351">
        <v>30</v>
      </c>
      <c r="I104" s="352">
        <v>249</v>
      </c>
      <c r="J104" s="351">
        <v>41.5</v>
      </c>
      <c r="K104" s="353">
        <v>3389751.59</v>
      </c>
      <c r="L104" s="353">
        <v>564958.59833333327</v>
      </c>
      <c r="M104" s="353">
        <v>423718.94874999998</v>
      </c>
      <c r="N104" s="357">
        <v>119373</v>
      </c>
      <c r="O104" s="349">
        <v>19895.5</v>
      </c>
      <c r="P104" s="357">
        <v>267</v>
      </c>
      <c r="Q104" s="349">
        <v>44.5</v>
      </c>
      <c r="R104" s="354">
        <v>1028</v>
      </c>
      <c r="S104" s="349">
        <v>171.33333333333334</v>
      </c>
      <c r="T104" s="354">
        <v>69</v>
      </c>
      <c r="U104" s="349">
        <v>11.5</v>
      </c>
      <c r="V104" s="354">
        <v>54</v>
      </c>
      <c r="W104" s="349">
        <v>9</v>
      </c>
      <c r="X104" s="354">
        <v>195</v>
      </c>
      <c r="Y104" s="349">
        <v>32.5</v>
      </c>
      <c r="Z104" s="354">
        <v>339</v>
      </c>
      <c r="AA104" s="349">
        <v>56.5</v>
      </c>
      <c r="AB104" s="354">
        <v>248</v>
      </c>
      <c r="AC104" s="349">
        <v>41.333333333333336</v>
      </c>
      <c r="AD104" s="355">
        <v>6</v>
      </c>
      <c r="AE104" s="349">
        <v>1</v>
      </c>
      <c r="AF104" s="354">
        <v>56</v>
      </c>
      <c r="AG104" s="349">
        <v>9.3333333333333339</v>
      </c>
      <c r="AH104" s="354">
        <v>220</v>
      </c>
      <c r="AI104" s="349">
        <v>36.666666666666664</v>
      </c>
      <c r="AJ104" s="354">
        <v>36</v>
      </c>
      <c r="AK104" s="349">
        <v>6</v>
      </c>
      <c r="AL104" s="354">
        <v>1399</v>
      </c>
      <c r="AM104" s="349">
        <v>233.16666666666666</v>
      </c>
      <c r="AN104" s="354">
        <v>2479</v>
      </c>
      <c r="AO104" s="349">
        <v>413.16666666666669</v>
      </c>
      <c r="AP104" s="354">
        <v>3261</v>
      </c>
      <c r="AQ104" s="349">
        <v>543.5</v>
      </c>
      <c r="AR104" s="354">
        <v>1316</v>
      </c>
      <c r="AS104" s="349">
        <v>219.33333333333334</v>
      </c>
    </row>
    <row r="105" spans="1:45" ht="13.5" customHeight="1">
      <c r="A105" s="347" t="s">
        <v>168</v>
      </c>
      <c r="B105" s="348" t="str">
        <f>'Incentive Goal'!B104</f>
        <v>WILSON</v>
      </c>
      <c r="C105" s="349">
        <v>12.5</v>
      </c>
      <c r="D105" s="349">
        <v>18</v>
      </c>
      <c r="E105" s="350">
        <v>5166</v>
      </c>
      <c r="F105" s="351">
        <v>413.28</v>
      </c>
      <c r="G105" s="352">
        <v>371</v>
      </c>
      <c r="H105" s="351">
        <v>29.68</v>
      </c>
      <c r="I105" s="352">
        <v>376</v>
      </c>
      <c r="J105" s="351">
        <v>30.08</v>
      </c>
      <c r="K105" s="353">
        <v>8776125.75</v>
      </c>
      <c r="L105" s="353">
        <v>702090.06</v>
      </c>
      <c r="M105" s="353">
        <v>487562.54166666669</v>
      </c>
      <c r="N105" s="357">
        <v>244784</v>
      </c>
      <c r="O105" s="349">
        <v>19582.72</v>
      </c>
      <c r="P105" s="357">
        <v>794</v>
      </c>
      <c r="Q105" s="349">
        <v>63.52</v>
      </c>
      <c r="R105" s="354">
        <v>4663</v>
      </c>
      <c r="S105" s="349">
        <v>373.04</v>
      </c>
      <c r="T105" s="354">
        <v>243</v>
      </c>
      <c r="U105" s="349">
        <v>19.440000000000001</v>
      </c>
      <c r="V105" s="354">
        <v>407</v>
      </c>
      <c r="W105" s="349">
        <v>32.56</v>
      </c>
      <c r="X105" s="354">
        <v>378</v>
      </c>
      <c r="Y105" s="349">
        <v>30.24</v>
      </c>
      <c r="Z105" s="354">
        <v>968</v>
      </c>
      <c r="AA105" s="349">
        <v>77.44</v>
      </c>
      <c r="AB105" s="354">
        <v>295</v>
      </c>
      <c r="AC105" s="349">
        <v>23.6</v>
      </c>
      <c r="AD105" s="355">
        <v>428</v>
      </c>
      <c r="AE105" s="349">
        <v>34.24</v>
      </c>
      <c r="AF105" s="354">
        <v>327</v>
      </c>
      <c r="AG105" s="349">
        <v>26.16</v>
      </c>
      <c r="AH105" s="354">
        <v>221</v>
      </c>
      <c r="AI105" s="349">
        <v>17.68</v>
      </c>
      <c r="AJ105" s="354">
        <v>51</v>
      </c>
      <c r="AK105" s="349">
        <v>4.08</v>
      </c>
      <c r="AL105" s="354">
        <v>3900</v>
      </c>
      <c r="AM105" s="349">
        <v>312</v>
      </c>
      <c r="AN105" s="354">
        <v>3841</v>
      </c>
      <c r="AO105" s="349">
        <v>307.27999999999997</v>
      </c>
      <c r="AP105" s="354">
        <v>5319</v>
      </c>
      <c r="AQ105" s="349">
        <v>425.52</v>
      </c>
      <c r="AR105" s="354">
        <v>2878</v>
      </c>
      <c r="AS105" s="349">
        <v>230.24</v>
      </c>
    </row>
    <row r="106" spans="1:45" ht="13.5" customHeight="1">
      <c r="A106" s="347" t="s">
        <v>161</v>
      </c>
      <c r="B106" s="348" t="str">
        <f>'Incentive Goal'!B105</f>
        <v>YADKIN</v>
      </c>
      <c r="C106" s="349">
        <v>3.8</v>
      </c>
      <c r="D106" s="349">
        <v>3.8</v>
      </c>
      <c r="E106" s="350">
        <v>1289</v>
      </c>
      <c r="F106" s="351">
        <v>339.21052631578948</v>
      </c>
      <c r="G106" s="352">
        <v>44</v>
      </c>
      <c r="H106" s="351">
        <v>11.578947368421053</v>
      </c>
      <c r="I106" s="352">
        <v>132</v>
      </c>
      <c r="J106" s="351">
        <v>34.736842105263158</v>
      </c>
      <c r="K106" s="353">
        <v>2223088.04</v>
      </c>
      <c r="L106" s="353">
        <v>585023.16842105263</v>
      </c>
      <c r="M106" s="353">
        <v>585023.16842105263</v>
      </c>
      <c r="N106" s="357">
        <v>47815</v>
      </c>
      <c r="O106" s="349">
        <v>12582.894736842105</v>
      </c>
      <c r="P106" s="357">
        <v>123</v>
      </c>
      <c r="Q106" s="349">
        <v>32.368421052631582</v>
      </c>
      <c r="R106" s="354">
        <v>527</v>
      </c>
      <c r="S106" s="349">
        <v>138.68421052631581</v>
      </c>
      <c r="T106" s="354">
        <v>4</v>
      </c>
      <c r="U106" s="349">
        <v>1.0526315789473684</v>
      </c>
      <c r="V106" s="354">
        <v>17</v>
      </c>
      <c r="W106" s="349">
        <v>4.4736842105263159</v>
      </c>
      <c r="X106" s="354">
        <v>43</v>
      </c>
      <c r="Y106" s="349">
        <v>11.315789473684211</v>
      </c>
      <c r="Z106" s="354">
        <v>174</v>
      </c>
      <c r="AA106" s="349">
        <v>45.789473684210527</v>
      </c>
      <c r="AB106" s="354">
        <v>132</v>
      </c>
      <c r="AC106" s="349">
        <v>34.736842105263158</v>
      </c>
      <c r="AD106" s="355">
        <v>11</v>
      </c>
      <c r="AE106" s="349">
        <v>2.8947368421052633</v>
      </c>
      <c r="AF106" s="354">
        <v>58</v>
      </c>
      <c r="AG106" s="349">
        <v>15.263157894736842</v>
      </c>
      <c r="AH106" s="354">
        <v>90</v>
      </c>
      <c r="AI106" s="349">
        <v>23.684210526315791</v>
      </c>
      <c r="AJ106" s="354">
        <v>20</v>
      </c>
      <c r="AK106" s="349">
        <v>5.2631578947368425</v>
      </c>
      <c r="AL106" s="354">
        <v>793</v>
      </c>
      <c r="AM106" s="349">
        <v>208.68421052631581</v>
      </c>
      <c r="AN106" s="354">
        <v>753</v>
      </c>
      <c r="AO106" s="349">
        <v>198.15789473684211</v>
      </c>
      <c r="AP106" s="354">
        <v>816</v>
      </c>
      <c r="AQ106" s="349">
        <v>214.73684210526318</v>
      </c>
      <c r="AR106" s="354">
        <v>310</v>
      </c>
      <c r="AS106" s="349">
        <v>81.578947368421055</v>
      </c>
    </row>
    <row r="107" spans="1:45" ht="13.5" customHeight="1">
      <c r="A107" s="347" t="s">
        <v>163</v>
      </c>
      <c r="B107" s="348" t="str">
        <f>'Incentive Goal'!B106</f>
        <v>YANCEY</v>
      </c>
      <c r="C107" s="349">
        <v>0.75</v>
      </c>
      <c r="D107" s="349">
        <v>1</v>
      </c>
      <c r="E107" s="350">
        <v>361</v>
      </c>
      <c r="F107" s="351">
        <v>481.33333333333331</v>
      </c>
      <c r="G107" s="352">
        <v>6</v>
      </c>
      <c r="H107" s="351">
        <v>8</v>
      </c>
      <c r="I107" s="352">
        <v>41</v>
      </c>
      <c r="J107" s="351">
        <v>54.666666666666664</v>
      </c>
      <c r="K107" s="353">
        <v>664051.73</v>
      </c>
      <c r="L107" s="353">
        <v>885402.30666666664</v>
      </c>
      <c r="M107" s="353">
        <v>664051.73</v>
      </c>
      <c r="N107" s="357">
        <v>14428</v>
      </c>
      <c r="O107" s="349">
        <v>19237.333333333332</v>
      </c>
      <c r="P107" s="357">
        <v>56</v>
      </c>
      <c r="Q107" s="349">
        <v>74.666666666666671</v>
      </c>
      <c r="R107" s="354">
        <v>103</v>
      </c>
      <c r="S107" s="349">
        <v>137.33333333333334</v>
      </c>
      <c r="T107" s="354">
        <v>5</v>
      </c>
      <c r="U107" s="349">
        <v>6.666666666666667</v>
      </c>
      <c r="V107" s="354">
        <v>0</v>
      </c>
      <c r="W107" s="349">
        <v>0</v>
      </c>
      <c r="X107" s="354">
        <v>6</v>
      </c>
      <c r="Y107" s="349">
        <v>8</v>
      </c>
      <c r="Z107" s="354">
        <v>43</v>
      </c>
      <c r="AA107" s="349">
        <v>57.333333333333336</v>
      </c>
      <c r="AB107" s="354">
        <v>41</v>
      </c>
      <c r="AC107" s="349">
        <v>54.666666666666664</v>
      </c>
      <c r="AD107" s="355">
        <v>1</v>
      </c>
      <c r="AE107" s="349">
        <v>1.3333333333333333</v>
      </c>
      <c r="AF107" s="354">
        <v>35</v>
      </c>
      <c r="AG107" s="349">
        <v>46.666666666666664</v>
      </c>
      <c r="AH107" s="354">
        <v>26</v>
      </c>
      <c r="AI107" s="349">
        <v>34.666666666666664</v>
      </c>
      <c r="AJ107" s="354">
        <v>21</v>
      </c>
      <c r="AK107" s="349">
        <v>28</v>
      </c>
      <c r="AL107" s="354">
        <v>120</v>
      </c>
      <c r="AM107" s="349">
        <v>160</v>
      </c>
      <c r="AN107" s="354">
        <v>198</v>
      </c>
      <c r="AO107" s="349">
        <v>264</v>
      </c>
      <c r="AP107" s="354">
        <v>98</v>
      </c>
      <c r="AQ107" s="349">
        <v>130.66666666666666</v>
      </c>
      <c r="AR107" s="354">
        <v>81</v>
      </c>
      <c r="AS107" s="349">
        <v>108</v>
      </c>
    </row>
    <row r="108" spans="1:45" ht="13.9">
      <c r="A108" s="347"/>
      <c r="B108" s="347" t="s">
        <v>171</v>
      </c>
      <c r="C108" s="359">
        <v>940.57499999999993</v>
      </c>
      <c r="D108" s="359">
        <v>1335.665</v>
      </c>
      <c r="E108" s="350">
        <v>396775</v>
      </c>
      <c r="F108" s="360">
        <v>421.84302155596316</v>
      </c>
      <c r="G108" s="361">
        <v>30202</v>
      </c>
      <c r="H108" s="360">
        <v>32.110145389788165</v>
      </c>
      <c r="I108" s="361">
        <v>28830</v>
      </c>
      <c r="J108" s="360">
        <v>30.651463200701702</v>
      </c>
      <c r="K108" s="362">
        <v>695479721.54999995</v>
      </c>
      <c r="L108" s="362">
        <v>739419.73957419663</v>
      </c>
      <c r="M108" s="362">
        <v>520699.21840431541</v>
      </c>
      <c r="N108" s="363">
        <v>17102075</v>
      </c>
      <c r="O108" s="359">
        <v>18182.574489009385</v>
      </c>
      <c r="P108" s="363">
        <v>56028</v>
      </c>
      <c r="Q108" s="359">
        <v>59.567817558408422</v>
      </c>
      <c r="R108" s="363">
        <v>568935</v>
      </c>
      <c r="S108" s="359">
        <v>604.87999362092341</v>
      </c>
      <c r="T108" s="363">
        <v>62629</v>
      </c>
      <c r="U108" s="359">
        <v>66.585865029370339</v>
      </c>
      <c r="V108" s="363">
        <v>14193</v>
      </c>
      <c r="W108" s="359">
        <v>15.089705765090505</v>
      </c>
      <c r="X108" s="363">
        <v>30991</v>
      </c>
      <c r="Y108" s="359">
        <v>32.94899396645669</v>
      </c>
      <c r="Z108" s="363">
        <v>39906</v>
      </c>
      <c r="AA108" s="359">
        <v>42.42723865720437</v>
      </c>
      <c r="AB108" s="363">
        <v>27132</v>
      </c>
      <c r="AC108" s="359">
        <v>28.846184514791485</v>
      </c>
      <c r="AD108" s="363">
        <v>12516</v>
      </c>
      <c r="AE108" s="359">
        <v>13.306753847380593</v>
      </c>
      <c r="AF108" s="363">
        <v>17965</v>
      </c>
      <c r="AG108" s="359">
        <v>19.10001860564017</v>
      </c>
      <c r="AH108" s="363">
        <v>26187</v>
      </c>
      <c r="AI108" s="359">
        <v>27.841479945777852</v>
      </c>
      <c r="AJ108" s="363">
        <v>6080</v>
      </c>
      <c r="AK108" s="359">
        <v>6.4641309837067755</v>
      </c>
      <c r="AL108" s="363">
        <v>222112</v>
      </c>
      <c r="AM108" s="359">
        <v>236.14491135741437</v>
      </c>
      <c r="AN108" s="363">
        <v>253588</v>
      </c>
      <c r="AO108" s="359">
        <v>269.60954735135425</v>
      </c>
      <c r="AP108" s="363">
        <v>406044</v>
      </c>
      <c r="AQ108" s="359">
        <v>431.69763176780162</v>
      </c>
      <c r="AR108" s="363">
        <v>129864</v>
      </c>
      <c r="AS108" s="359">
        <v>138.06873455067381</v>
      </c>
    </row>
    <row r="109" spans="1:45" ht="13.9">
      <c r="A109" s="364"/>
      <c r="B109" s="364"/>
      <c r="C109" s="365"/>
      <c r="D109" s="365"/>
      <c r="E109" s="363"/>
      <c r="F109" s="359"/>
      <c r="G109" s="363"/>
      <c r="H109" s="359"/>
      <c r="I109" s="363"/>
      <c r="J109" s="359"/>
      <c r="K109" s="362"/>
      <c r="L109" s="362"/>
      <c r="M109" s="362"/>
      <c r="N109" s="363"/>
      <c r="O109" s="359"/>
      <c r="P109" s="363"/>
      <c r="Q109" s="359"/>
      <c r="R109" s="363"/>
      <c r="S109" s="359"/>
      <c r="T109" s="363"/>
      <c r="U109" s="359"/>
      <c r="V109" s="363"/>
      <c r="W109" s="359"/>
      <c r="X109" s="363"/>
      <c r="Y109" s="359"/>
      <c r="Z109" s="363"/>
      <c r="AA109" s="359"/>
      <c r="AB109" s="363"/>
      <c r="AC109" s="359"/>
      <c r="AD109" s="363"/>
      <c r="AE109" s="359"/>
      <c r="AF109" s="363"/>
      <c r="AG109" s="359"/>
      <c r="AH109" s="363"/>
      <c r="AI109" s="359"/>
      <c r="AJ109" s="363"/>
      <c r="AK109" s="359"/>
      <c r="AL109" s="363"/>
      <c r="AM109" s="359"/>
      <c r="AN109" s="363"/>
      <c r="AO109" s="359"/>
      <c r="AP109" s="363"/>
      <c r="AQ109" s="359"/>
      <c r="AR109" s="363"/>
      <c r="AS109" s="359"/>
    </row>
    <row r="110" spans="1:45" s="98" customFormat="1" ht="13.9">
      <c r="A110" s="298" t="s">
        <v>119</v>
      </c>
      <c r="B110" s="299"/>
      <c r="C110" s="91">
        <v>940.57499999999993</v>
      </c>
      <c r="D110" s="92">
        <v>1335.665</v>
      </c>
      <c r="E110" s="93">
        <v>396775</v>
      </c>
      <c r="F110" s="92">
        <v>421.84302155596316</v>
      </c>
      <c r="G110" s="93">
        <v>30202</v>
      </c>
      <c r="H110" s="91">
        <v>32.110145389788165</v>
      </c>
      <c r="I110" s="93">
        <v>28830</v>
      </c>
      <c r="J110" s="92">
        <v>30.651463200701702</v>
      </c>
      <c r="K110" s="94">
        <v>695479721.54999995</v>
      </c>
      <c r="L110" s="95">
        <v>739419.73957419663</v>
      </c>
      <c r="M110" s="96">
        <v>520699.21840431541</v>
      </c>
      <c r="N110" s="93">
        <v>17102075</v>
      </c>
      <c r="O110" s="97">
        <v>18182.574489009385</v>
      </c>
      <c r="P110" s="93">
        <v>56028</v>
      </c>
      <c r="Q110" s="92">
        <v>59.567817558408422</v>
      </c>
      <c r="R110" s="93">
        <v>568935</v>
      </c>
      <c r="S110" s="97">
        <v>604.87999362092341</v>
      </c>
      <c r="T110" s="93">
        <v>62629</v>
      </c>
      <c r="U110" s="92">
        <v>66.585865029370339</v>
      </c>
      <c r="V110" s="93">
        <v>14193</v>
      </c>
      <c r="W110" s="97">
        <v>15.089705765090505</v>
      </c>
      <c r="X110" s="93">
        <v>30991</v>
      </c>
      <c r="Y110" s="92">
        <v>32.94899396645669</v>
      </c>
      <c r="Z110" s="93">
        <v>39906</v>
      </c>
      <c r="AA110" s="97">
        <v>42.42723865720437</v>
      </c>
      <c r="AB110" s="93">
        <v>27132</v>
      </c>
      <c r="AC110" s="92">
        <v>28.846184514791485</v>
      </c>
      <c r="AD110" s="93">
        <v>12516</v>
      </c>
      <c r="AE110" s="91">
        <v>13.306753847380593</v>
      </c>
      <c r="AF110" s="93">
        <v>17965</v>
      </c>
      <c r="AG110" s="92">
        <v>19.10001860564017</v>
      </c>
      <c r="AH110" s="93">
        <v>26187</v>
      </c>
      <c r="AI110" s="92">
        <v>27.841479945777852</v>
      </c>
      <c r="AJ110" s="93">
        <v>6080</v>
      </c>
      <c r="AK110" s="92">
        <v>6.4641309837067755</v>
      </c>
      <c r="AL110" s="93">
        <v>222112</v>
      </c>
      <c r="AM110" s="92">
        <v>236.14491135741437</v>
      </c>
      <c r="AN110" s="93">
        <v>253588</v>
      </c>
      <c r="AO110" s="97">
        <v>269.60954735135425</v>
      </c>
      <c r="AP110" s="93">
        <v>406044</v>
      </c>
      <c r="AQ110" s="92">
        <v>431.69763176780162</v>
      </c>
      <c r="AR110" s="93">
        <v>129864</v>
      </c>
      <c r="AS110" s="92">
        <v>138.06873455067381</v>
      </c>
    </row>
    <row r="111" spans="1:45" s="99" customFormat="1" ht="13.9">
      <c r="A111" s="347" t="s">
        <v>168</v>
      </c>
      <c r="B111" s="347" t="s">
        <v>172</v>
      </c>
      <c r="C111" s="359">
        <v>15</v>
      </c>
      <c r="D111" s="359">
        <v>19</v>
      </c>
      <c r="E111" s="361">
        <v>4607</v>
      </c>
      <c r="F111" s="360">
        <v>307.13333333333333</v>
      </c>
      <c r="G111" s="361">
        <v>216</v>
      </c>
      <c r="H111" s="360">
        <v>14.4</v>
      </c>
      <c r="I111" s="361">
        <v>204</v>
      </c>
      <c r="J111" s="360">
        <v>13.6</v>
      </c>
      <c r="K111" s="362">
        <v>6074195.2999999998</v>
      </c>
      <c r="L111" s="353">
        <v>404946.35333333333</v>
      </c>
      <c r="M111" s="353">
        <v>319694.48947368423</v>
      </c>
      <c r="N111" s="363">
        <v>200141</v>
      </c>
      <c r="O111" s="359">
        <v>13342.733333333334</v>
      </c>
      <c r="P111" s="363">
        <v>510</v>
      </c>
      <c r="Q111" s="359">
        <v>34</v>
      </c>
      <c r="R111" s="363">
        <v>11213</v>
      </c>
      <c r="S111" s="359">
        <v>747.5333333333333</v>
      </c>
      <c r="T111" s="363">
        <v>1468</v>
      </c>
      <c r="U111" s="359">
        <v>97.86666666666666</v>
      </c>
      <c r="V111" s="363">
        <v>214</v>
      </c>
      <c r="W111" s="359">
        <v>14.266666666666667</v>
      </c>
      <c r="X111" s="363">
        <v>220</v>
      </c>
      <c r="Y111" s="359">
        <v>14.666666666666666</v>
      </c>
      <c r="Z111" s="363">
        <v>376</v>
      </c>
      <c r="AA111" s="359">
        <v>25.066666666666666</v>
      </c>
      <c r="AB111" s="363">
        <v>197</v>
      </c>
      <c r="AC111" s="359">
        <v>13.133333333333333</v>
      </c>
      <c r="AD111" s="363">
        <v>35</v>
      </c>
      <c r="AE111" s="359">
        <v>2.3333333333333335</v>
      </c>
      <c r="AF111" s="363">
        <v>557</v>
      </c>
      <c r="AG111" s="359">
        <v>37.133333333333333</v>
      </c>
      <c r="AH111" s="363">
        <v>277</v>
      </c>
      <c r="AI111" s="359">
        <v>18.466666666666665</v>
      </c>
      <c r="AJ111" s="363">
        <v>46</v>
      </c>
      <c r="AK111" s="359">
        <v>3.0666666666666669</v>
      </c>
      <c r="AL111" s="363">
        <v>2669</v>
      </c>
      <c r="AM111" s="359">
        <v>177.93333333333334</v>
      </c>
      <c r="AN111" s="363">
        <v>4619</v>
      </c>
      <c r="AO111" s="359">
        <v>307.93333333333334</v>
      </c>
      <c r="AP111" s="363">
        <v>2523</v>
      </c>
      <c r="AQ111" s="359">
        <v>168.2</v>
      </c>
      <c r="AR111" s="363">
        <v>1441</v>
      </c>
      <c r="AS111" s="359">
        <v>96.066666666666663</v>
      </c>
    </row>
    <row r="112" spans="1:45" s="99" customFormat="1" ht="13.9">
      <c r="A112" s="347" t="s">
        <v>161</v>
      </c>
      <c r="B112" s="347" t="s">
        <v>173</v>
      </c>
      <c r="C112" s="359">
        <v>46</v>
      </c>
      <c r="D112" s="359">
        <v>92</v>
      </c>
      <c r="E112" s="361">
        <v>20547</v>
      </c>
      <c r="F112" s="360">
        <v>446.67391304347825</v>
      </c>
      <c r="G112" s="361">
        <v>1929</v>
      </c>
      <c r="H112" s="360">
        <v>41.934782608695649</v>
      </c>
      <c r="I112" s="361">
        <v>1454</v>
      </c>
      <c r="J112" s="360">
        <v>31.608695652173914</v>
      </c>
      <c r="K112" s="362">
        <v>34049477.280000001</v>
      </c>
      <c r="L112" s="353">
        <v>740206.02782608697</v>
      </c>
      <c r="M112" s="353">
        <v>370103.01391304348</v>
      </c>
      <c r="N112" s="363">
        <v>857305</v>
      </c>
      <c r="O112" s="359">
        <v>18637.065217391304</v>
      </c>
      <c r="P112" s="363">
        <v>3707</v>
      </c>
      <c r="Q112" s="359">
        <v>80.586956521739125</v>
      </c>
      <c r="R112" s="363">
        <v>9957</v>
      </c>
      <c r="S112" s="359">
        <v>216.45652173913044</v>
      </c>
      <c r="T112" s="363">
        <v>584</v>
      </c>
      <c r="U112" s="359">
        <v>12.695652173913043</v>
      </c>
      <c r="V112" s="363">
        <v>740</v>
      </c>
      <c r="W112" s="359">
        <v>16.086956521739129</v>
      </c>
      <c r="X112" s="363">
        <v>1942</v>
      </c>
      <c r="Y112" s="359">
        <v>42.217391304347828</v>
      </c>
      <c r="Z112" s="363">
        <v>1827</v>
      </c>
      <c r="AA112" s="359">
        <v>39.717391304347828</v>
      </c>
      <c r="AB112" s="363">
        <v>1394</v>
      </c>
      <c r="AC112" s="359">
        <v>30.304347826086957</v>
      </c>
      <c r="AD112" s="363">
        <v>1440</v>
      </c>
      <c r="AE112" s="359">
        <v>31.304347826086957</v>
      </c>
      <c r="AF112" s="363">
        <v>909</v>
      </c>
      <c r="AG112" s="359">
        <v>19.760869565217391</v>
      </c>
      <c r="AH112" s="363">
        <v>901</v>
      </c>
      <c r="AI112" s="359">
        <v>19.586956521739129</v>
      </c>
      <c r="AJ112" s="363">
        <v>365</v>
      </c>
      <c r="AK112" s="359">
        <v>7.9347826086956523</v>
      </c>
      <c r="AL112" s="363">
        <v>13309</v>
      </c>
      <c r="AM112" s="359">
        <v>289.32608695652175</v>
      </c>
      <c r="AN112" s="363">
        <v>8882</v>
      </c>
      <c r="AO112" s="359">
        <v>193.08695652173913</v>
      </c>
      <c r="AP112" s="363">
        <v>29874</v>
      </c>
      <c r="AQ112" s="359">
        <v>649.43478260869563</v>
      </c>
      <c r="AR112" s="363">
        <v>2508</v>
      </c>
      <c r="AS112" s="359">
        <v>54.521739130434781</v>
      </c>
    </row>
    <row r="113" spans="1:45" ht="18" customHeight="1">
      <c r="A113" s="100" t="s">
        <v>174</v>
      </c>
      <c r="B113" s="101"/>
      <c r="C113" s="102"/>
      <c r="D113" s="103"/>
      <c r="E113" s="268"/>
      <c r="F113" s="273"/>
      <c r="G113" s="268"/>
      <c r="H113" s="272"/>
      <c r="I113" s="268"/>
      <c r="J113" s="273"/>
      <c r="K113" s="269"/>
      <c r="L113" s="270"/>
      <c r="M113" s="271"/>
      <c r="N113" s="272"/>
      <c r="O113" s="104"/>
      <c r="P113" s="272"/>
      <c r="Q113" s="273"/>
      <c r="R113" s="268"/>
      <c r="S113" s="104"/>
      <c r="T113" s="272"/>
      <c r="U113" s="273"/>
      <c r="V113" s="268"/>
      <c r="W113" s="104"/>
      <c r="X113" s="272"/>
      <c r="Y113" s="273"/>
      <c r="Z113" s="268"/>
      <c r="AA113" s="104"/>
      <c r="AB113" s="272"/>
      <c r="AC113" s="273"/>
      <c r="AD113" s="272"/>
      <c r="AE113" s="272"/>
      <c r="AF113" s="268"/>
      <c r="AG113" s="273"/>
      <c r="AH113" s="272"/>
      <c r="AI113" s="273"/>
      <c r="AJ113" s="268"/>
      <c r="AK113" s="273"/>
      <c r="AL113" s="268"/>
      <c r="AM113" s="273"/>
      <c r="AN113" s="268"/>
      <c r="AO113" s="104"/>
      <c r="AP113" s="272"/>
      <c r="AQ113" s="273"/>
      <c r="AR113" s="268"/>
      <c r="AS113" s="273"/>
    </row>
    <row r="114" spans="1:45" ht="18" customHeight="1"/>
    <row r="116" spans="1:45" ht="13.9">
      <c r="A116" s="114"/>
      <c r="B116" s="114"/>
      <c r="N116" s="109"/>
    </row>
    <row r="117" spans="1:45">
      <c r="N117" s="109"/>
    </row>
    <row r="118" spans="1:45">
      <c r="N118" s="109"/>
    </row>
  </sheetData>
  <sheetProtection formatCells="0" formatColumns="0" formatRows="0" insertColumns="0" insertRows="0" insertHyperlinks="0" deleteColumns="0" deleteRows="0" sort="0" autoFilter="0" pivotTables="0"/>
  <autoFilter ref="A3:AS3" xr:uid="{6FC876A9-AF58-41EA-A892-442EB65BB846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" activePane="bottomRight" state="frozen"/>
      <selection pane="bottomRight" activeCell="B91" sqref="B91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1" customWidth="1"/>
    <col min="2" max="2" width="21.5703125" style="152" customWidth="1"/>
    <col min="3" max="3" width="7.28515625" style="153" customWidth="1"/>
    <col min="4" max="4" width="7" style="153" customWidth="1"/>
    <col min="5" max="5" width="7.7109375" style="153" customWidth="1"/>
    <col min="6" max="6" width="7.28515625" style="153" customWidth="1"/>
    <col min="7" max="7" width="6.7109375" style="153" customWidth="1"/>
    <col min="8" max="8" width="7.140625" style="153" customWidth="1"/>
    <col min="9" max="9" width="8.28515625" style="154" customWidth="1"/>
    <col min="10" max="10" width="7.7109375" style="154" customWidth="1"/>
    <col min="11" max="11" width="9.42578125" style="155" customWidth="1"/>
    <col min="12" max="12" width="8.28515625" style="154" customWidth="1"/>
    <col min="13" max="13" width="6.7109375" style="154" customWidth="1"/>
    <col min="14" max="14" width="8.7109375" style="154" customWidth="1"/>
    <col min="15" max="15" width="10.85546875" style="154" customWidth="1"/>
    <col min="16" max="16" width="9.7109375" style="154" customWidth="1"/>
    <col min="17" max="17" width="81.85546875" style="156" customWidth="1"/>
    <col min="18" max="16384" width="9.140625" style="123"/>
  </cols>
  <sheetData>
    <row r="1" spans="1:23" ht="41.45">
      <c r="A1" s="313" t="s">
        <v>175</v>
      </c>
      <c r="B1" s="314"/>
      <c r="C1" s="222"/>
      <c r="D1" s="223"/>
      <c r="E1" s="224"/>
      <c r="F1" s="115"/>
      <c r="G1" s="116"/>
      <c r="H1" s="117"/>
      <c r="I1" s="222"/>
      <c r="J1" s="223"/>
      <c r="K1" s="224"/>
      <c r="L1" s="118"/>
      <c r="M1" s="119"/>
      <c r="N1" s="120"/>
      <c r="O1" s="274" t="s">
        <v>176</v>
      </c>
      <c r="P1" s="121" t="s">
        <v>177</v>
      </c>
      <c r="Q1" s="122"/>
    </row>
    <row r="2" spans="1:23" ht="15.75" customHeight="1">
      <c r="A2" s="219"/>
      <c r="B2" s="220"/>
      <c r="C2" s="315" t="s">
        <v>178</v>
      </c>
      <c r="D2" s="316"/>
      <c r="E2" s="317"/>
      <c r="F2" s="318" t="s">
        <v>179</v>
      </c>
      <c r="G2" s="319"/>
      <c r="H2" s="320"/>
      <c r="I2" s="315" t="s">
        <v>180</v>
      </c>
      <c r="J2" s="316"/>
      <c r="K2" s="317"/>
      <c r="L2" s="321" t="s">
        <v>181</v>
      </c>
      <c r="M2" s="322"/>
      <c r="N2" s="323"/>
      <c r="O2" s="324" t="s">
        <v>182</v>
      </c>
      <c r="P2" s="309" t="s">
        <v>183</v>
      </c>
      <c r="Q2" s="122"/>
    </row>
    <row r="3" spans="1:23" s="133" customFormat="1" ht="28.15" thickBot="1">
      <c r="A3" s="124" t="s">
        <v>145</v>
      </c>
      <c r="B3" s="366" t="s">
        <v>13</v>
      </c>
      <c r="C3" s="225" t="s">
        <v>184</v>
      </c>
      <c r="D3" s="226" t="s">
        <v>185</v>
      </c>
      <c r="E3" s="227" t="s">
        <v>186</v>
      </c>
      <c r="F3" s="125" t="s">
        <v>187</v>
      </c>
      <c r="G3" s="126" t="s">
        <v>188</v>
      </c>
      <c r="H3" s="127" t="s">
        <v>189</v>
      </c>
      <c r="I3" s="229" t="s">
        <v>190</v>
      </c>
      <c r="J3" s="230" t="s">
        <v>191</v>
      </c>
      <c r="K3" s="231" t="s">
        <v>192</v>
      </c>
      <c r="L3" s="128" t="s">
        <v>193</v>
      </c>
      <c r="M3" s="129" t="s">
        <v>194</v>
      </c>
      <c r="N3" s="130" t="s">
        <v>195</v>
      </c>
      <c r="O3" s="325"/>
      <c r="P3" s="310"/>
      <c r="Q3" s="131" t="s">
        <v>196</v>
      </c>
      <c r="R3" s="132"/>
      <c r="S3" s="132"/>
      <c r="T3" s="132"/>
      <c r="U3" s="132"/>
      <c r="V3" s="132"/>
      <c r="W3" s="132"/>
    </row>
    <row r="4" spans="1:23" s="139" customFormat="1" ht="12" customHeight="1" thickBot="1">
      <c r="A4" s="265" t="s">
        <v>160</v>
      </c>
      <c r="B4" s="256" t="s">
        <v>19</v>
      </c>
      <c r="C4" s="228">
        <v>3.5</v>
      </c>
      <c r="D4" s="228">
        <v>0</v>
      </c>
      <c r="E4" s="228">
        <v>3.5</v>
      </c>
      <c r="F4" s="134">
        <v>12</v>
      </c>
      <c r="G4" s="134">
        <v>0</v>
      </c>
      <c r="H4" s="135">
        <v>12</v>
      </c>
      <c r="I4" s="232">
        <v>3</v>
      </c>
      <c r="J4" s="233">
        <v>0</v>
      </c>
      <c r="K4" s="234">
        <v>3</v>
      </c>
      <c r="L4" s="136">
        <f>SUM(C4,F4,I4)</f>
        <v>18.5</v>
      </c>
      <c r="M4" s="136">
        <f>SUM(D4,G4,J4)</f>
        <v>0</v>
      </c>
      <c r="N4" s="136">
        <f>SUM(E4,H4,K4)</f>
        <v>18.5</v>
      </c>
      <c r="O4" s="137">
        <f>L4</f>
        <v>18.5</v>
      </c>
      <c r="P4" s="137">
        <v>2.5</v>
      </c>
      <c r="Q4" s="138" t="s">
        <v>197</v>
      </c>
      <c r="R4" s="123"/>
      <c r="S4" s="123"/>
      <c r="T4" s="123"/>
      <c r="U4" s="123"/>
      <c r="V4" s="123"/>
      <c r="W4" s="123"/>
    </row>
    <row r="5" spans="1:23" s="139" customFormat="1" ht="12" customHeight="1" thickBot="1">
      <c r="A5" s="236" t="s">
        <v>161</v>
      </c>
      <c r="B5" s="242" t="s">
        <v>20</v>
      </c>
      <c r="C5" s="237">
        <v>1</v>
      </c>
      <c r="D5" s="237">
        <v>0</v>
      </c>
      <c r="E5" s="237">
        <v>1</v>
      </c>
      <c r="F5" s="238">
        <v>3</v>
      </c>
      <c r="G5" s="238">
        <v>0</v>
      </c>
      <c r="H5" s="239">
        <v>3</v>
      </c>
      <c r="I5" s="367">
        <v>0</v>
      </c>
      <c r="J5" s="240">
        <v>0</v>
      </c>
      <c r="K5" s="241">
        <v>0</v>
      </c>
      <c r="L5" s="136">
        <f t="shared" ref="L5:N68" si="0">SUM(C5,F5,I5)</f>
        <v>4</v>
      </c>
      <c r="M5" s="136">
        <f t="shared" si="0"/>
        <v>0</v>
      </c>
      <c r="N5" s="136">
        <f t="shared" si="0"/>
        <v>4</v>
      </c>
      <c r="O5" s="137">
        <f t="shared" ref="O5:O68" si="1">L5</f>
        <v>4</v>
      </c>
      <c r="P5" s="368">
        <v>0.25</v>
      </c>
      <c r="Q5" s="369" t="s">
        <v>198</v>
      </c>
      <c r="R5" s="123"/>
      <c r="S5" s="123"/>
      <c r="T5" s="123"/>
      <c r="U5" s="123"/>
      <c r="V5" s="123"/>
      <c r="W5" s="123"/>
    </row>
    <row r="6" spans="1:23" s="139" customFormat="1" ht="12" customHeight="1" thickBot="1">
      <c r="A6" s="236" t="s">
        <v>161</v>
      </c>
      <c r="B6" s="242" t="s">
        <v>21</v>
      </c>
      <c r="C6" s="237">
        <v>0.25</v>
      </c>
      <c r="D6" s="237">
        <v>0</v>
      </c>
      <c r="E6" s="237">
        <v>0.25</v>
      </c>
      <c r="F6" s="238">
        <v>0.75</v>
      </c>
      <c r="G6" s="238">
        <v>0</v>
      </c>
      <c r="H6" s="239">
        <v>0.75</v>
      </c>
      <c r="I6" s="367">
        <v>1</v>
      </c>
      <c r="J6" s="240">
        <v>0</v>
      </c>
      <c r="K6" s="241">
        <v>1</v>
      </c>
      <c r="L6" s="136">
        <f t="shared" si="0"/>
        <v>2</v>
      </c>
      <c r="M6" s="136">
        <f t="shared" si="0"/>
        <v>0</v>
      </c>
      <c r="N6" s="136">
        <f t="shared" si="0"/>
        <v>2</v>
      </c>
      <c r="O6" s="137">
        <f t="shared" si="1"/>
        <v>2</v>
      </c>
      <c r="P6" s="368">
        <v>0.5</v>
      </c>
      <c r="Q6" s="369" t="s">
        <v>199</v>
      </c>
      <c r="R6" s="123"/>
      <c r="S6" s="123"/>
      <c r="T6" s="123"/>
      <c r="U6" s="123"/>
      <c r="V6" s="123"/>
      <c r="W6" s="123"/>
    </row>
    <row r="7" spans="1:23" s="139" customFormat="1" ht="12" customHeight="1" thickBot="1">
      <c r="A7" s="236" t="s">
        <v>162</v>
      </c>
      <c r="B7" s="242" t="s">
        <v>22</v>
      </c>
      <c r="C7" s="237">
        <v>1.25</v>
      </c>
      <c r="D7" s="237">
        <v>0</v>
      </c>
      <c r="E7" s="237">
        <v>1.25</v>
      </c>
      <c r="F7" s="238">
        <v>4.75</v>
      </c>
      <c r="G7" s="238">
        <v>0</v>
      </c>
      <c r="H7" s="239">
        <v>4.75</v>
      </c>
      <c r="I7" s="367">
        <v>1</v>
      </c>
      <c r="J7" s="240">
        <v>0</v>
      </c>
      <c r="K7" s="241">
        <v>1</v>
      </c>
      <c r="L7" s="136">
        <f t="shared" si="0"/>
        <v>7</v>
      </c>
      <c r="M7" s="136">
        <f t="shared" si="0"/>
        <v>0</v>
      </c>
      <c r="N7" s="136">
        <f t="shared" si="0"/>
        <v>7</v>
      </c>
      <c r="O7" s="137">
        <f t="shared" si="1"/>
        <v>7</v>
      </c>
      <c r="P7" s="368">
        <v>2</v>
      </c>
      <c r="Q7" s="369" t="s">
        <v>200</v>
      </c>
      <c r="R7" s="123"/>
      <c r="S7" s="123"/>
      <c r="T7" s="123"/>
      <c r="U7" s="123"/>
      <c r="V7" s="123"/>
      <c r="W7" s="123"/>
    </row>
    <row r="8" spans="1:23" s="139" customFormat="1" ht="12" customHeight="1" thickBot="1">
      <c r="A8" s="236" t="s">
        <v>161</v>
      </c>
      <c r="B8" s="242" t="s">
        <v>23</v>
      </c>
      <c r="C8" s="237">
        <v>1</v>
      </c>
      <c r="D8" s="237">
        <v>0</v>
      </c>
      <c r="E8" s="237">
        <v>1</v>
      </c>
      <c r="F8" s="238">
        <v>4</v>
      </c>
      <c r="G8" s="238">
        <v>0</v>
      </c>
      <c r="H8" s="239">
        <v>4</v>
      </c>
      <c r="I8" s="367">
        <v>0</v>
      </c>
      <c r="J8" s="240">
        <v>0</v>
      </c>
      <c r="K8" s="241">
        <v>0</v>
      </c>
      <c r="L8" s="136">
        <f t="shared" si="0"/>
        <v>5</v>
      </c>
      <c r="M8" s="136">
        <f t="shared" si="0"/>
        <v>0</v>
      </c>
      <c r="N8" s="136">
        <f t="shared" si="0"/>
        <v>5</v>
      </c>
      <c r="O8" s="137">
        <f t="shared" si="1"/>
        <v>5</v>
      </c>
      <c r="P8" s="368">
        <v>0.25</v>
      </c>
      <c r="Q8" s="369" t="s">
        <v>201</v>
      </c>
      <c r="R8" s="123"/>
      <c r="S8" s="123"/>
      <c r="T8" s="123"/>
      <c r="U8" s="123"/>
      <c r="V8" s="123"/>
      <c r="W8" s="123"/>
    </row>
    <row r="9" spans="1:23" s="139" customFormat="1" ht="12" customHeight="1" thickBot="1">
      <c r="A9" s="236" t="s">
        <v>163</v>
      </c>
      <c r="B9" s="242" t="s">
        <v>24</v>
      </c>
      <c r="C9" s="237">
        <v>0</v>
      </c>
      <c r="D9" s="237">
        <v>0</v>
      </c>
      <c r="E9" s="237">
        <v>0</v>
      </c>
      <c r="F9" s="238">
        <v>1</v>
      </c>
      <c r="G9" s="238">
        <v>0</v>
      </c>
      <c r="H9" s="239">
        <v>1</v>
      </c>
      <c r="I9" s="367">
        <v>0</v>
      </c>
      <c r="J9" s="240">
        <v>0</v>
      </c>
      <c r="K9" s="241">
        <v>0</v>
      </c>
      <c r="L9" s="136">
        <f t="shared" si="0"/>
        <v>1</v>
      </c>
      <c r="M9" s="136">
        <f t="shared" si="0"/>
        <v>0</v>
      </c>
      <c r="N9" s="136">
        <f t="shared" si="0"/>
        <v>1</v>
      </c>
      <c r="O9" s="137">
        <f t="shared" si="1"/>
        <v>1</v>
      </c>
      <c r="P9" s="368">
        <v>0.05</v>
      </c>
      <c r="Q9" s="369" t="s">
        <v>202</v>
      </c>
      <c r="R9" s="123"/>
      <c r="S9" s="123"/>
      <c r="T9" s="123"/>
      <c r="U9" s="123"/>
      <c r="V9" s="123"/>
      <c r="W9" s="123"/>
    </row>
    <row r="10" spans="1:23" s="139" customFormat="1" ht="12" customHeight="1" thickBot="1">
      <c r="A10" s="236" t="s">
        <v>164</v>
      </c>
      <c r="B10" s="242" t="s">
        <v>25</v>
      </c>
      <c r="C10" s="237">
        <v>1.75</v>
      </c>
      <c r="D10" s="237">
        <v>0</v>
      </c>
      <c r="E10" s="237">
        <v>1.75</v>
      </c>
      <c r="F10" s="238">
        <v>7.5</v>
      </c>
      <c r="G10" s="238">
        <v>0</v>
      </c>
      <c r="H10" s="239">
        <v>7.5</v>
      </c>
      <c r="I10" s="367">
        <v>0.75</v>
      </c>
      <c r="J10" s="240">
        <v>0</v>
      </c>
      <c r="K10" s="241">
        <v>0.75</v>
      </c>
      <c r="L10" s="136">
        <f t="shared" si="0"/>
        <v>10</v>
      </c>
      <c r="M10" s="136">
        <f t="shared" si="0"/>
        <v>0</v>
      </c>
      <c r="N10" s="136">
        <f t="shared" si="0"/>
        <v>10</v>
      </c>
      <c r="O10" s="137">
        <f t="shared" si="1"/>
        <v>10</v>
      </c>
      <c r="P10" s="368">
        <v>0.3</v>
      </c>
      <c r="Q10" s="369" t="s">
        <v>203</v>
      </c>
      <c r="R10" s="123"/>
      <c r="S10" s="123"/>
      <c r="T10" s="123"/>
      <c r="U10" s="123"/>
      <c r="V10" s="123"/>
      <c r="W10" s="123"/>
    </row>
    <row r="11" spans="1:23" s="139" customFormat="1" ht="12" customHeight="1" thickBot="1">
      <c r="A11" s="236" t="s">
        <v>164</v>
      </c>
      <c r="B11" s="242" t="s">
        <v>26</v>
      </c>
      <c r="C11" s="237">
        <v>0.5</v>
      </c>
      <c r="D11" s="237">
        <v>0</v>
      </c>
      <c r="E11" s="237">
        <v>0.5</v>
      </c>
      <c r="F11" s="238">
        <v>3.5</v>
      </c>
      <c r="G11" s="238">
        <v>0</v>
      </c>
      <c r="H11" s="239">
        <v>3.5</v>
      </c>
      <c r="I11" s="367">
        <v>0</v>
      </c>
      <c r="J11" s="240">
        <v>0</v>
      </c>
      <c r="K11" s="241">
        <v>0</v>
      </c>
      <c r="L11" s="136">
        <f t="shared" si="0"/>
        <v>4</v>
      </c>
      <c r="M11" s="136">
        <f t="shared" si="0"/>
        <v>0</v>
      </c>
      <c r="N11" s="136">
        <f t="shared" si="0"/>
        <v>4</v>
      </c>
      <c r="O11" s="137">
        <f t="shared" si="1"/>
        <v>4</v>
      </c>
      <c r="P11" s="368">
        <v>7.0000000000000007E-2</v>
      </c>
      <c r="Q11" s="369" t="s">
        <v>204</v>
      </c>
      <c r="R11" s="123"/>
      <c r="S11" s="123"/>
      <c r="T11" s="123"/>
      <c r="U11" s="123"/>
      <c r="V11" s="123"/>
      <c r="W11" s="123"/>
    </row>
    <row r="12" spans="1:23" ht="12" customHeight="1" thickBot="1">
      <c r="A12" s="236" t="s">
        <v>165</v>
      </c>
      <c r="B12" s="242" t="s">
        <v>27</v>
      </c>
      <c r="C12" s="237">
        <v>1</v>
      </c>
      <c r="D12" s="237">
        <v>0</v>
      </c>
      <c r="E12" s="237">
        <v>1</v>
      </c>
      <c r="F12" s="238">
        <v>6</v>
      </c>
      <c r="G12" s="238">
        <v>0</v>
      </c>
      <c r="H12" s="239">
        <v>6</v>
      </c>
      <c r="I12" s="367">
        <v>1</v>
      </c>
      <c r="J12" s="240">
        <v>0</v>
      </c>
      <c r="K12" s="241">
        <v>1</v>
      </c>
      <c r="L12" s="136">
        <f t="shared" si="0"/>
        <v>8</v>
      </c>
      <c r="M12" s="136">
        <f t="shared" si="0"/>
        <v>0</v>
      </c>
      <c r="N12" s="136">
        <f t="shared" si="0"/>
        <v>8</v>
      </c>
      <c r="O12" s="137">
        <f t="shared" si="1"/>
        <v>8</v>
      </c>
      <c r="P12" s="368">
        <v>2.6</v>
      </c>
      <c r="Q12" s="369" t="s">
        <v>205</v>
      </c>
    </row>
    <row r="13" spans="1:23" ht="12" customHeight="1" thickBot="1">
      <c r="A13" s="236" t="s">
        <v>166</v>
      </c>
      <c r="B13" s="242" t="s">
        <v>28</v>
      </c>
      <c r="C13" s="237">
        <v>1.25</v>
      </c>
      <c r="D13" s="237">
        <v>0</v>
      </c>
      <c r="E13" s="237">
        <v>1.25</v>
      </c>
      <c r="F13" s="238">
        <v>10.75</v>
      </c>
      <c r="G13" s="238">
        <v>0</v>
      </c>
      <c r="H13" s="239">
        <v>10.75</v>
      </c>
      <c r="I13" s="367">
        <v>1</v>
      </c>
      <c r="J13" s="240">
        <v>0</v>
      </c>
      <c r="K13" s="241">
        <v>1</v>
      </c>
      <c r="L13" s="136">
        <f t="shared" si="0"/>
        <v>13</v>
      </c>
      <c r="M13" s="136">
        <f t="shared" si="0"/>
        <v>0</v>
      </c>
      <c r="N13" s="136">
        <f t="shared" si="0"/>
        <v>13</v>
      </c>
      <c r="O13" s="137">
        <f t="shared" si="1"/>
        <v>13</v>
      </c>
      <c r="P13" s="368">
        <v>0</v>
      </c>
      <c r="Q13" s="369" t="s">
        <v>206</v>
      </c>
    </row>
    <row r="14" spans="1:23" s="139" customFormat="1" ht="12" customHeight="1" thickBot="1">
      <c r="A14" s="236" t="s">
        <v>167</v>
      </c>
      <c r="B14" s="242" t="s">
        <v>29</v>
      </c>
      <c r="C14" s="237">
        <v>3</v>
      </c>
      <c r="D14" s="237">
        <v>0</v>
      </c>
      <c r="E14" s="237">
        <v>3</v>
      </c>
      <c r="F14" s="238">
        <v>9.4</v>
      </c>
      <c r="G14" s="238">
        <v>0</v>
      </c>
      <c r="H14" s="239">
        <v>9.4</v>
      </c>
      <c r="I14" s="367">
        <v>5</v>
      </c>
      <c r="J14" s="240">
        <v>0</v>
      </c>
      <c r="K14" s="241">
        <v>5</v>
      </c>
      <c r="L14" s="136">
        <f t="shared" si="0"/>
        <v>17.399999999999999</v>
      </c>
      <c r="M14" s="136">
        <f t="shared" si="0"/>
        <v>0</v>
      </c>
      <c r="N14" s="136">
        <f t="shared" si="0"/>
        <v>17.399999999999999</v>
      </c>
      <c r="O14" s="137">
        <f t="shared" si="1"/>
        <v>17.399999999999999</v>
      </c>
      <c r="P14" s="368">
        <v>0</v>
      </c>
      <c r="Q14" s="369" t="s">
        <v>207</v>
      </c>
      <c r="R14" s="123"/>
      <c r="S14" s="123"/>
      <c r="T14" s="123"/>
      <c r="U14" s="123"/>
      <c r="V14" s="123"/>
      <c r="W14" s="123"/>
    </row>
    <row r="15" spans="1:23" s="139" customFormat="1" ht="12" customHeight="1" thickBot="1">
      <c r="A15" s="236" t="s">
        <v>163</v>
      </c>
      <c r="B15" s="242" t="s">
        <v>30</v>
      </c>
      <c r="C15" s="237">
        <v>1</v>
      </c>
      <c r="D15" s="237">
        <v>0</v>
      </c>
      <c r="E15" s="237">
        <v>1</v>
      </c>
      <c r="F15" s="238">
        <v>8</v>
      </c>
      <c r="G15" s="238">
        <v>0</v>
      </c>
      <c r="H15" s="239">
        <v>8</v>
      </c>
      <c r="I15" s="367">
        <v>1</v>
      </c>
      <c r="J15" s="240">
        <v>0</v>
      </c>
      <c r="K15" s="241">
        <v>1</v>
      </c>
      <c r="L15" s="136">
        <f t="shared" si="0"/>
        <v>10</v>
      </c>
      <c r="M15" s="136">
        <f t="shared" si="0"/>
        <v>0</v>
      </c>
      <c r="N15" s="136">
        <f t="shared" si="0"/>
        <v>10</v>
      </c>
      <c r="O15" s="137">
        <f t="shared" si="1"/>
        <v>10</v>
      </c>
      <c r="P15" s="368">
        <v>0.2</v>
      </c>
      <c r="Q15" s="369" t="s">
        <v>208</v>
      </c>
      <c r="R15" s="123"/>
      <c r="S15" s="123"/>
      <c r="T15" s="123"/>
      <c r="U15" s="123"/>
      <c r="V15" s="123"/>
      <c r="W15" s="123"/>
    </row>
    <row r="16" spans="1:23" s="139" customFormat="1" ht="12" customHeight="1" thickBot="1">
      <c r="A16" s="236" t="s">
        <v>162</v>
      </c>
      <c r="B16" s="242" t="s">
        <v>31</v>
      </c>
      <c r="C16" s="237">
        <v>4.25</v>
      </c>
      <c r="D16" s="237">
        <v>0</v>
      </c>
      <c r="E16" s="237">
        <v>4.25</v>
      </c>
      <c r="F16" s="238">
        <v>16.75</v>
      </c>
      <c r="G16" s="238">
        <v>0</v>
      </c>
      <c r="H16" s="239">
        <v>16.75</v>
      </c>
      <c r="I16" s="367">
        <v>2</v>
      </c>
      <c r="J16" s="240">
        <v>0</v>
      </c>
      <c r="K16" s="241">
        <v>2</v>
      </c>
      <c r="L16" s="136">
        <f t="shared" si="0"/>
        <v>23</v>
      </c>
      <c r="M16" s="136">
        <f t="shared" si="0"/>
        <v>0</v>
      </c>
      <c r="N16" s="136">
        <f t="shared" si="0"/>
        <v>23</v>
      </c>
      <c r="O16" s="137">
        <f t="shared" si="1"/>
        <v>23</v>
      </c>
      <c r="P16" s="368">
        <v>3.2</v>
      </c>
      <c r="Q16" s="369" t="s">
        <v>209</v>
      </c>
      <c r="R16" s="123"/>
      <c r="S16" s="123"/>
      <c r="T16" s="123"/>
      <c r="U16" s="123"/>
      <c r="V16" s="123"/>
      <c r="W16" s="123"/>
    </row>
    <row r="17" spans="1:23" s="139" customFormat="1" ht="12" customHeight="1" thickBot="1">
      <c r="A17" s="236" t="s">
        <v>163</v>
      </c>
      <c r="B17" s="242" t="s">
        <v>32</v>
      </c>
      <c r="C17" s="237">
        <v>1.25</v>
      </c>
      <c r="D17" s="237">
        <v>0</v>
      </c>
      <c r="E17" s="237">
        <v>1.25</v>
      </c>
      <c r="F17" s="238">
        <v>7.75</v>
      </c>
      <c r="G17" s="238">
        <v>0</v>
      </c>
      <c r="H17" s="239">
        <v>7.75</v>
      </c>
      <c r="I17" s="367">
        <v>1</v>
      </c>
      <c r="J17" s="240">
        <v>0</v>
      </c>
      <c r="K17" s="241">
        <v>1</v>
      </c>
      <c r="L17" s="136">
        <f t="shared" si="0"/>
        <v>10</v>
      </c>
      <c r="M17" s="136">
        <f t="shared" si="0"/>
        <v>0</v>
      </c>
      <c r="N17" s="136">
        <f t="shared" si="0"/>
        <v>10</v>
      </c>
      <c r="O17" s="137">
        <f t="shared" si="1"/>
        <v>10</v>
      </c>
      <c r="P17" s="368">
        <v>1</v>
      </c>
      <c r="Q17" s="369" t="s">
        <v>202</v>
      </c>
      <c r="R17" s="123"/>
      <c r="S17" s="123"/>
      <c r="T17" s="123"/>
      <c r="U17" s="123"/>
      <c r="V17" s="123"/>
      <c r="W17" s="123"/>
    </row>
    <row r="18" spans="1:23" s="139" customFormat="1" ht="12" customHeight="1" thickBot="1">
      <c r="A18" s="236" t="s">
        <v>164</v>
      </c>
      <c r="B18" s="242" t="s">
        <v>33</v>
      </c>
      <c r="C18" s="237">
        <v>0.25</v>
      </c>
      <c r="D18" s="237">
        <v>0</v>
      </c>
      <c r="E18" s="237">
        <v>0.25</v>
      </c>
      <c r="F18" s="238">
        <v>1</v>
      </c>
      <c r="G18" s="238">
        <v>0</v>
      </c>
      <c r="H18" s="239">
        <v>1</v>
      </c>
      <c r="I18" s="367">
        <v>0.5</v>
      </c>
      <c r="J18" s="240">
        <v>0</v>
      </c>
      <c r="K18" s="241">
        <v>0.5</v>
      </c>
      <c r="L18" s="136">
        <f t="shared" si="0"/>
        <v>1.75</v>
      </c>
      <c r="M18" s="136">
        <f t="shared" si="0"/>
        <v>0</v>
      </c>
      <c r="N18" s="136">
        <f t="shared" si="0"/>
        <v>1.75</v>
      </c>
      <c r="O18" s="137">
        <f t="shared" si="1"/>
        <v>1.75</v>
      </c>
      <c r="P18" s="368">
        <v>0.03</v>
      </c>
      <c r="Q18" s="369" t="s">
        <v>210</v>
      </c>
      <c r="R18" s="123"/>
      <c r="S18" s="123"/>
      <c r="T18" s="123"/>
      <c r="U18" s="123"/>
      <c r="V18" s="123"/>
      <c r="W18" s="123"/>
    </row>
    <row r="19" spans="1:23" s="139" customFormat="1" ht="12" customHeight="1" thickBot="1">
      <c r="A19" s="236" t="s">
        <v>166</v>
      </c>
      <c r="B19" s="242" t="s">
        <v>34</v>
      </c>
      <c r="C19" s="237">
        <v>1</v>
      </c>
      <c r="D19" s="237">
        <v>0</v>
      </c>
      <c r="E19" s="237">
        <v>1</v>
      </c>
      <c r="F19" s="238">
        <v>4</v>
      </c>
      <c r="G19" s="238">
        <v>0</v>
      </c>
      <c r="H19" s="239">
        <v>4</v>
      </c>
      <c r="I19" s="367">
        <v>0.25</v>
      </c>
      <c r="J19" s="240">
        <v>0</v>
      </c>
      <c r="K19" s="241">
        <v>0.25</v>
      </c>
      <c r="L19" s="136">
        <f t="shared" si="0"/>
        <v>5.25</v>
      </c>
      <c r="M19" s="136">
        <f t="shared" si="0"/>
        <v>0</v>
      </c>
      <c r="N19" s="136">
        <f t="shared" si="0"/>
        <v>5.25</v>
      </c>
      <c r="O19" s="137">
        <f t="shared" si="1"/>
        <v>5.25</v>
      </c>
      <c r="P19" s="368">
        <v>0.5</v>
      </c>
      <c r="Q19" s="369" t="s">
        <v>211</v>
      </c>
      <c r="R19" s="123"/>
      <c r="S19" s="123"/>
      <c r="T19" s="123"/>
      <c r="U19" s="123"/>
      <c r="V19" s="123"/>
      <c r="W19" s="123"/>
    </row>
    <row r="20" spans="1:23" s="139" customFormat="1" ht="12" customHeight="1" thickBot="1">
      <c r="A20" s="236" t="s">
        <v>168</v>
      </c>
      <c r="B20" s="242" t="s">
        <v>35</v>
      </c>
      <c r="C20" s="237">
        <v>0.33</v>
      </c>
      <c r="D20" s="237">
        <v>0</v>
      </c>
      <c r="E20" s="237">
        <v>0.33</v>
      </c>
      <c r="F20" s="238">
        <v>3</v>
      </c>
      <c r="G20" s="238">
        <v>0</v>
      </c>
      <c r="H20" s="239">
        <v>3</v>
      </c>
      <c r="I20" s="367">
        <v>1</v>
      </c>
      <c r="J20" s="240">
        <v>0</v>
      </c>
      <c r="K20" s="241">
        <v>1</v>
      </c>
      <c r="L20" s="136">
        <f t="shared" si="0"/>
        <v>4.33</v>
      </c>
      <c r="M20" s="136">
        <f t="shared" si="0"/>
        <v>0</v>
      </c>
      <c r="N20" s="136">
        <f t="shared" si="0"/>
        <v>4.33</v>
      </c>
      <c r="O20" s="137">
        <f t="shared" si="1"/>
        <v>4.33</v>
      </c>
      <c r="P20" s="368">
        <v>1</v>
      </c>
      <c r="Q20" s="369" t="s">
        <v>212</v>
      </c>
      <c r="R20" s="123"/>
      <c r="S20" s="123"/>
      <c r="T20" s="123"/>
      <c r="U20" s="123"/>
      <c r="V20" s="123"/>
      <c r="W20" s="123"/>
    </row>
    <row r="21" spans="1:23" s="139" customFormat="1" ht="12" customHeight="1" thickBot="1">
      <c r="A21" s="236" t="s">
        <v>163</v>
      </c>
      <c r="B21" s="242" t="s">
        <v>36</v>
      </c>
      <c r="C21" s="237">
        <v>1.5</v>
      </c>
      <c r="D21" s="237">
        <v>0</v>
      </c>
      <c r="E21" s="237">
        <v>1.5</v>
      </c>
      <c r="F21" s="238">
        <v>16.5</v>
      </c>
      <c r="G21" s="238">
        <v>0</v>
      </c>
      <c r="H21" s="239">
        <v>16.5</v>
      </c>
      <c r="I21" s="367">
        <v>3</v>
      </c>
      <c r="J21" s="240">
        <v>0</v>
      </c>
      <c r="K21" s="241">
        <v>3</v>
      </c>
      <c r="L21" s="136">
        <f t="shared" si="0"/>
        <v>21</v>
      </c>
      <c r="M21" s="136">
        <f t="shared" si="0"/>
        <v>0</v>
      </c>
      <c r="N21" s="136">
        <f t="shared" si="0"/>
        <v>21</v>
      </c>
      <c r="O21" s="137">
        <f t="shared" si="1"/>
        <v>21</v>
      </c>
      <c r="P21" s="368">
        <v>1</v>
      </c>
      <c r="Q21" s="369" t="s">
        <v>213</v>
      </c>
      <c r="R21" s="123"/>
      <c r="S21" s="123"/>
      <c r="T21" s="123"/>
      <c r="U21" s="123"/>
      <c r="V21" s="123"/>
      <c r="W21" s="123"/>
    </row>
    <row r="22" spans="1:23" s="139" customFormat="1" ht="12" customHeight="1" thickBot="1">
      <c r="A22" s="236" t="s">
        <v>160</v>
      </c>
      <c r="B22" s="242" t="s">
        <v>37</v>
      </c>
      <c r="C22" s="237">
        <v>1</v>
      </c>
      <c r="D22" s="237">
        <v>0</v>
      </c>
      <c r="E22" s="237">
        <v>1</v>
      </c>
      <c r="F22" s="238">
        <v>4</v>
      </c>
      <c r="G22" s="238">
        <v>0</v>
      </c>
      <c r="H22" s="239">
        <v>4</v>
      </c>
      <c r="I22" s="367">
        <v>0</v>
      </c>
      <c r="J22" s="240">
        <v>0</v>
      </c>
      <c r="K22" s="241">
        <v>0</v>
      </c>
      <c r="L22" s="136">
        <f t="shared" si="0"/>
        <v>5</v>
      </c>
      <c r="M22" s="136">
        <f t="shared" si="0"/>
        <v>0</v>
      </c>
      <c r="N22" s="136">
        <f t="shared" si="0"/>
        <v>5</v>
      </c>
      <c r="O22" s="137">
        <f t="shared" si="1"/>
        <v>5</v>
      </c>
      <c r="P22" s="368">
        <v>0.5</v>
      </c>
      <c r="Q22" s="369" t="s">
        <v>214</v>
      </c>
      <c r="R22" s="123"/>
      <c r="S22" s="123"/>
      <c r="T22" s="123"/>
      <c r="U22" s="123"/>
      <c r="V22" s="123"/>
      <c r="W22" s="123"/>
    </row>
    <row r="23" spans="1:23" s="139" customFormat="1" ht="12" customHeight="1" thickBot="1">
      <c r="A23" s="236" t="s">
        <v>167</v>
      </c>
      <c r="B23" s="242" t="s">
        <v>38</v>
      </c>
      <c r="C23" s="237">
        <v>1</v>
      </c>
      <c r="D23" s="237">
        <v>0</v>
      </c>
      <c r="E23" s="237">
        <v>1</v>
      </c>
      <c r="F23" s="238">
        <v>2</v>
      </c>
      <c r="G23" s="238">
        <v>0</v>
      </c>
      <c r="H23" s="239">
        <v>2</v>
      </c>
      <c r="I23" s="367">
        <v>1</v>
      </c>
      <c r="J23" s="240">
        <v>0</v>
      </c>
      <c r="K23" s="241">
        <v>1</v>
      </c>
      <c r="L23" s="136">
        <f t="shared" si="0"/>
        <v>4</v>
      </c>
      <c r="M23" s="136">
        <f t="shared" si="0"/>
        <v>0</v>
      </c>
      <c r="N23" s="136">
        <f t="shared" si="0"/>
        <v>4</v>
      </c>
      <c r="O23" s="137">
        <f t="shared" si="1"/>
        <v>4</v>
      </c>
      <c r="P23" s="368">
        <v>0.1</v>
      </c>
      <c r="Q23" s="369" t="s">
        <v>215</v>
      </c>
      <c r="R23" s="123"/>
      <c r="S23" s="123"/>
      <c r="T23" s="123"/>
      <c r="U23" s="123"/>
      <c r="V23" s="123"/>
      <c r="W23" s="123"/>
    </row>
    <row r="24" spans="1:23" s="139" customFormat="1" ht="12" customHeight="1" thickBot="1">
      <c r="A24" s="236" t="s">
        <v>164</v>
      </c>
      <c r="B24" s="242" t="s">
        <v>39</v>
      </c>
      <c r="C24" s="237">
        <v>1</v>
      </c>
      <c r="D24" s="237">
        <v>0</v>
      </c>
      <c r="E24" s="237">
        <v>1</v>
      </c>
      <c r="F24" s="238">
        <v>2</v>
      </c>
      <c r="G24" s="238">
        <v>0</v>
      </c>
      <c r="H24" s="239">
        <v>2</v>
      </c>
      <c r="I24" s="367">
        <v>1</v>
      </c>
      <c r="J24" s="240">
        <v>0</v>
      </c>
      <c r="K24" s="241">
        <v>1</v>
      </c>
      <c r="L24" s="136">
        <f t="shared" si="0"/>
        <v>4</v>
      </c>
      <c r="M24" s="136">
        <f t="shared" si="0"/>
        <v>0</v>
      </c>
      <c r="N24" s="136">
        <f t="shared" si="0"/>
        <v>4</v>
      </c>
      <c r="O24" s="137">
        <f t="shared" si="1"/>
        <v>4</v>
      </c>
      <c r="P24" s="368">
        <v>0.04</v>
      </c>
      <c r="Q24" s="369" t="s">
        <v>216</v>
      </c>
      <c r="R24" s="123"/>
      <c r="S24" s="123"/>
      <c r="T24" s="123"/>
      <c r="U24" s="123"/>
      <c r="V24" s="123"/>
      <c r="W24" s="123"/>
    </row>
    <row r="25" spans="1:23" s="139" customFormat="1" ht="12" customHeight="1" thickBot="1">
      <c r="A25" s="236" t="s">
        <v>167</v>
      </c>
      <c r="B25" s="242" t="s">
        <v>40</v>
      </c>
      <c r="C25" s="237">
        <v>0.1</v>
      </c>
      <c r="D25" s="237">
        <v>0</v>
      </c>
      <c r="E25" s="237">
        <v>0.1</v>
      </c>
      <c r="F25" s="238">
        <v>1</v>
      </c>
      <c r="G25" s="238">
        <v>0</v>
      </c>
      <c r="H25" s="239">
        <v>1</v>
      </c>
      <c r="I25" s="367">
        <v>0</v>
      </c>
      <c r="J25" s="240">
        <v>0</v>
      </c>
      <c r="K25" s="241">
        <v>0</v>
      </c>
      <c r="L25" s="136">
        <f t="shared" si="0"/>
        <v>1.1000000000000001</v>
      </c>
      <c r="M25" s="136">
        <f t="shared" si="0"/>
        <v>0</v>
      </c>
      <c r="N25" s="136">
        <f t="shared" si="0"/>
        <v>1.1000000000000001</v>
      </c>
      <c r="O25" s="137">
        <f t="shared" si="1"/>
        <v>1.1000000000000001</v>
      </c>
      <c r="P25" s="368">
        <v>0.1</v>
      </c>
      <c r="Q25" s="369" t="s">
        <v>215</v>
      </c>
      <c r="R25" s="123"/>
      <c r="S25" s="123"/>
      <c r="T25" s="123"/>
      <c r="U25" s="123"/>
      <c r="V25" s="123"/>
      <c r="W25" s="123"/>
    </row>
    <row r="26" spans="1:23" s="139" customFormat="1" ht="12" customHeight="1" thickBot="1">
      <c r="A26" s="236" t="s">
        <v>163</v>
      </c>
      <c r="B26" s="242" t="s">
        <v>41</v>
      </c>
      <c r="C26" s="237">
        <v>4</v>
      </c>
      <c r="D26" s="237">
        <v>0</v>
      </c>
      <c r="E26" s="237">
        <v>4</v>
      </c>
      <c r="F26" s="238">
        <v>17</v>
      </c>
      <c r="G26" s="238">
        <v>0</v>
      </c>
      <c r="H26" s="239">
        <v>17</v>
      </c>
      <c r="I26" s="367">
        <v>3</v>
      </c>
      <c r="J26" s="240">
        <v>0</v>
      </c>
      <c r="K26" s="241">
        <v>3</v>
      </c>
      <c r="L26" s="136">
        <f t="shared" si="0"/>
        <v>24</v>
      </c>
      <c r="M26" s="136">
        <f t="shared" si="0"/>
        <v>0</v>
      </c>
      <c r="N26" s="136">
        <f t="shared" si="0"/>
        <v>24</v>
      </c>
      <c r="O26" s="137">
        <f t="shared" si="1"/>
        <v>24</v>
      </c>
      <c r="P26" s="368">
        <v>1</v>
      </c>
      <c r="Q26" s="369" t="s">
        <v>198</v>
      </c>
      <c r="R26" s="123"/>
      <c r="S26" s="123"/>
      <c r="T26" s="123"/>
      <c r="U26" s="123"/>
      <c r="V26" s="123"/>
      <c r="W26" s="123"/>
    </row>
    <row r="27" spans="1:23" s="139" customFormat="1" ht="12" customHeight="1" thickBot="1">
      <c r="A27" s="236" t="s">
        <v>166</v>
      </c>
      <c r="B27" s="242" t="s">
        <v>42</v>
      </c>
      <c r="C27" s="237">
        <v>3</v>
      </c>
      <c r="D27" s="237">
        <v>0</v>
      </c>
      <c r="E27" s="237">
        <v>3</v>
      </c>
      <c r="F27" s="238">
        <v>11</v>
      </c>
      <c r="G27" s="238">
        <v>0</v>
      </c>
      <c r="H27" s="239">
        <v>11</v>
      </c>
      <c r="I27" s="367">
        <v>1</v>
      </c>
      <c r="J27" s="240">
        <v>0</v>
      </c>
      <c r="K27" s="241">
        <v>1</v>
      </c>
      <c r="L27" s="136">
        <f t="shared" si="0"/>
        <v>15</v>
      </c>
      <c r="M27" s="136">
        <f t="shared" si="0"/>
        <v>0</v>
      </c>
      <c r="N27" s="136">
        <f t="shared" si="0"/>
        <v>15</v>
      </c>
      <c r="O27" s="137">
        <f t="shared" si="1"/>
        <v>15</v>
      </c>
      <c r="P27" s="368">
        <v>2</v>
      </c>
      <c r="Q27" s="369" t="s">
        <v>217</v>
      </c>
      <c r="R27" s="123"/>
      <c r="S27" s="123"/>
      <c r="T27" s="123"/>
      <c r="U27" s="123"/>
      <c r="V27" s="123"/>
      <c r="W27" s="123"/>
    </row>
    <row r="28" spans="1:23" s="139" customFormat="1" ht="12" customHeight="1" thickBot="1">
      <c r="A28" s="236" t="s">
        <v>164</v>
      </c>
      <c r="B28" s="242" t="s">
        <v>43</v>
      </c>
      <c r="C28" s="237">
        <v>1.5</v>
      </c>
      <c r="D28" s="237">
        <v>0</v>
      </c>
      <c r="E28" s="237">
        <v>1.5</v>
      </c>
      <c r="F28" s="238">
        <v>7.5</v>
      </c>
      <c r="G28" s="238">
        <v>0</v>
      </c>
      <c r="H28" s="239">
        <v>7.5</v>
      </c>
      <c r="I28" s="367">
        <v>0.5</v>
      </c>
      <c r="J28" s="240">
        <v>0</v>
      </c>
      <c r="K28" s="241">
        <v>0.5</v>
      </c>
      <c r="L28" s="136">
        <f t="shared" si="0"/>
        <v>9.5</v>
      </c>
      <c r="M28" s="136">
        <f t="shared" si="0"/>
        <v>0</v>
      </c>
      <c r="N28" s="136">
        <f t="shared" si="0"/>
        <v>9.5</v>
      </c>
      <c r="O28" s="137">
        <f t="shared" si="1"/>
        <v>9.5</v>
      </c>
      <c r="P28" s="368">
        <v>1.28</v>
      </c>
      <c r="Q28" s="369" t="s">
        <v>218</v>
      </c>
      <c r="R28" s="123"/>
      <c r="S28" s="123"/>
      <c r="T28" s="123"/>
      <c r="U28" s="123"/>
      <c r="V28" s="123"/>
      <c r="W28" s="123"/>
    </row>
    <row r="29" spans="1:23" s="139" customFormat="1" ht="12" customHeight="1" thickBot="1">
      <c r="A29" s="236" t="s">
        <v>165</v>
      </c>
      <c r="B29" s="242" t="s">
        <v>44</v>
      </c>
      <c r="C29" s="237">
        <v>8</v>
      </c>
      <c r="D29" s="237">
        <v>0</v>
      </c>
      <c r="E29" s="237">
        <v>8</v>
      </c>
      <c r="F29" s="238">
        <v>45</v>
      </c>
      <c r="G29" s="238">
        <v>0</v>
      </c>
      <c r="H29" s="239">
        <v>45</v>
      </c>
      <c r="I29" s="367">
        <v>17</v>
      </c>
      <c r="J29" s="240">
        <v>0</v>
      </c>
      <c r="K29" s="241">
        <v>17</v>
      </c>
      <c r="L29" s="136">
        <f t="shared" si="0"/>
        <v>70</v>
      </c>
      <c r="M29" s="136">
        <f t="shared" si="0"/>
        <v>0</v>
      </c>
      <c r="N29" s="136">
        <f t="shared" si="0"/>
        <v>70</v>
      </c>
      <c r="O29" s="137">
        <f t="shared" si="1"/>
        <v>70</v>
      </c>
      <c r="P29" s="368">
        <v>6.5</v>
      </c>
      <c r="Q29" s="369" t="s">
        <v>219</v>
      </c>
      <c r="R29" s="123"/>
      <c r="S29" s="123"/>
      <c r="T29" s="123"/>
      <c r="U29" s="123"/>
      <c r="V29" s="123"/>
      <c r="W29" s="123"/>
    </row>
    <row r="30" spans="1:23" s="139" customFormat="1" ht="12" customHeight="1" thickBot="1">
      <c r="A30" s="236" t="s">
        <v>164</v>
      </c>
      <c r="B30" s="242" t="s">
        <v>45</v>
      </c>
      <c r="C30" s="237">
        <v>0.5</v>
      </c>
      <c r="D30" s="237">
        <v>0</v>
      </c>
      <c r="E30" s="237">
        <v>0.5</v>
      </c>
      <c r="F30" s="238">
        <v>2</v>
      </c>
      <c r="G30" s="238">
        <v>0</v>
      </c>
      <c r="H30" s="239">
        <v>2</v>
      </c>
      <c r="I30" s="367">
        <v>0</v>
      </c>
      <c r="J30" s="240">
        <v>0</v>
      </c>
      <c r="K30" s="241">
        <v>0</v>
      </c>
      <c r="L30" s="136">
        <v>2.5</v>
      </c>
      <c r="M30" s="136">
        <f t="shared" si="0"/>
        <v>0</v>
      </c>
      <c r="N30" s="136">
        <v>2.5</v>
      </c>
      <c r="O30" s="137">
        <v>2.5</v>
      </c>
      <c r="P30" s="368">
        <v>7.0000000000000007E-2</v>
      </c>
      <c r="Q30" s="369" t="s">
        <v>220</v>
      </c>
      <c r="R30" s="123"/>
      <c r="S30" s="123"/>
      <c r="T30" s="123"/>
      <c r="U30" s="123"/>
      <c r="V30" s="123"/>
      <c r="W30" s="123"/>
    </row>
    <row r="31" spans="1:23" s="139" customFormat="1" ht="12" customHeight="1" thickBot="1">
      <c r="A31" s="236" t="s">
        <v>164</v>
      </c>
      <c r="B31" s="242" t="s">
        <v>46</v>
      </c>
      <c r="C31" s="237">
        <v>0.5</v>
      </c>
      <c r="D31" s="237">
        <v>0</v>
      </c>
      <c r="E31" s="237">
        <v>0.5</v>
      </c>
      <c r="F31" s="238">
        <v>2</v>
      </c>
      <c r="G31" s="238">
        <v>0</v>
      </c>
      <c r="H31" s="239">
        <v>2</v>
      </c>
      <c r="I31" s="367">
        <v>0</v>
      </c>
      <c r="J31" s="240">
        <v>0</v>
      </c>
      <c r="K31" s="241">
        <v>0</v>
      </c>
      <c r="L31" s="136">
        <f t="shared" si="0"/>
        <v>2.5</v>
      </c>
      <c r="M31" s="136">
        <f t="shared" si="0"/>
        <v>0</v>
      </c>
      <c r="N31" s="136">
        <v>2.5</v>
      </c>
      <c r="O31" s="137">
        <f t="shared" si="1"/>
        <v>2.5</v>
      </c>
      <c r="P31" s="368">
        <v>0.1</v>
      </c>
      <c r="Q31" s="369" t="s">
        <v>221</v>
      </c>
      <c r="R31" s="123"/>
      <c r="S31" s="123"/>
      <c r="T31" s="123"/>
      <c r="U31" s="123"/>
      <c r="V31" s="123"/>
      <c r="W31" s="123"/>
    </row>
    <row r="32" spans="1:23" s="139" customFormat="1" ht="12" customHeight="1" thickBot="1">
      <c r="A32" s="236" t="s">
        <v>162</v>
      </c>
      <c r="B32" s="242" t="s">
        <v>47</v>
      </c>
      <c r="C32" s="237">
        <v>2</v>
      </c>
      <c r="D32" s="237">
        <v>0</v>
      </c>
      <c r="E32" s="237">
        <v>2</v>
      </c>
      <c r="F32" s="238">
        <v>15</v>
      </c>
      <c r="G32" s="238">
        <v>0</v>
      </c>
      <c r="H32" s="239">
        <v>15</v>
      </c>
      <c r="I32" s="367">
        <v>2</v>
      </c>
      <c r="J32" s="240">
        <v>0</v>
      </c>
      <c r="K32" s="241">
        <v>2</v>
      </c>
      <c r="L32" s="136">
        <f t="shared" si="0"/>
        <v>19</v>
      </c>
      <c r="M32" s="136">
        <f t="shared" si="0"/>
        <v>0</v>
      </c>
      <c r="N32" s="136">
        <f t="shared" si="0"/>
        <v>19</v>
      </c>
      <c r="O32" s="137">
        <v>19.5</v>
      </c>
      <c r="P32" s="368"/>
      <c r="Q32" s="369" t="s">
        <v>213</v>
      </c>
      <c r="R32" s="123"/>
      <c r="S32" s="123"/>
      <c r="T32" s="123"/>
      <c r="U32" s="123"/>
      <c r="V32" s="123"/>
      <c r="W32" s="123"/>
    </row>
    <row r="33" spans="1:23" s="139" customFormat="1" ht="12" customHeight="1" thickBot="1">
      <c r="A33" s="236" t="s">
        <v>161</v>
      </c>
      <c r="B33" s="242" t="s">
        <v>48</v>
      </c>
      <c r="C33" s="237">
        <v>0.25</v>
      </c>
      <c r="D33" s="237">
        <v>0</v>
      </c>
      <c r="E33" s="237">
        <v>0.25</v>
      </c>
      <c r="F33" s="238">
        <v>3.75</v>
      </c>
      <c r="G33" s="238">
        <v>0</v>
      </c>
      <c r="H33" s="239">
        <v>3.75</v>
      </c>
      <c r="I33" s="367">
        <v>1</v>
      </c>
      <c r="J33" s="240">
        <v>0</v>
      </c>
      <c r="K33" s="241">
        <v>1</v>
      </c>
      <c r="L33" s="136">
        <f t="shared" si="0"/>
        <v>5</v>
      </c>
      <c r="M33" s="136">
        <f t="shared" si="0"/>
        <v>0</v>
      </c>
      <c r="N33" s="136">
        <f t="shared" si="0"/>
        <v>5</v>
      </c>
      <c r="O33" s="137">
        <f t="shared" si="1"/>
        <v>5</v>
      </c>
      <c r="P33" s="368">
        <v>0.25</v>
      </c>
      <c r="Q33" s="369" t="s">
        <v>222</v>
      </c>
      <c r="R33" s="123"/>
      <c r="S33" s="123"/>
      <c r="T33" s="123"/>
      <c r="U33" s="123"/>
      <c r="V33" s="123"/>
      <c r="W33" s="123"/>
    </row>
    <row r="34" spans="1:23" ht="12" customHeight="1" thickBot="1">
      <c r="A34" s="236" t="s">
        <v>166</v>
      </c>
      <c r="B34" s="242" t="s">
        <v>49</v>
      </c>
      <c r="C34" s="237">
        <v>1</v>
      </c>
      <c r="D34" s="237">
        <v>0</v>
      </c>
      <c r="E34" s="237">
        <v>1</v>
      </c>
      <c r="F34" s="238">
        <v>9</v>
      </c>
      <c r="G34" s="238">
        <v>0</v>
      </c>
      <c r="H34" s="239">
        <v>9</v>
      </c>
      <c r="I34" s="367">
        <v>1</v>
      </c>
      <c r="J34" s="240">
        <v>0</v>
      </c>
      <c r="K34" s="241">
        <v>1</v>
      </c>
      <c r="L34" s="136">
        <f t="shared" si="0"/>
        <v>11</v>
      </c>
      <c r="M34" s="136">
        <f t="shared" si="0"/>
        <v>0</v>
      </c>
      <c r="N34" s="136">
        <f t="shared" si="0"/>
        <v>11</v>
      </c>
      <c r="O34" s="137">
        <f t="shared" si="1"/>
        <v>11</v>
      </c>
      <c r="P34" s="368">
        <v>1.1000000000000001</v>
      </c>
      <c r="Q34" s="369" t="s">
        <v>223</v>
      </c>
    </row>
    <row r="35" spans="1:23" s="139" customFormat="1" ht="12" customHeight="1" thickBot="1">
      <c r="A35" s="236" t="s">
        <v>160</v>
      </c>
      <c r="B35" s="242" t="s">
        <v>50</v>
      </c>
      <c r="C35" s="237">
        <v>6</v>
      </c>
      <c r="D35" s="237">
        <v>0</v>
      </c>
      <c r="E35" s="237">
        <v>6</v>
      </c>
      <c r="F35" s="238">
        <v>28</v>
      </c>
      <c r="G35" s="238">
        <v>0</v>
      </c>
      <c r="H35" s="239">
        <v>28</v>
      </c>
      <c r="I35" s="367">
        <v>4</v>
      </c>
      <c r="J35" s="240">
        <v>0</v>
      </c>
      <c r="K35" s="241">
        <v>4</v>
      </c>
      <c r="L35" s="136">
        <f t="shared" si="0"/>
        <v>38</v>
      </c>
      <c r="M35" s="136">
        <f t="shared" si="0"/>
        <v>0</v>
      </c>
      <c r="N35" s="136">
        <f t="shared" si="0"/>
        <v>38</v>
      </c>
      <c r="O35" s="137">
        <f t="shared" si="1"/>
        <v>38</v>
      </c>
      <c r="P35" s="368">
        <v>0</v>
      </c>
      <c r="Q35" s="369"/>
      <c r="R35" s="123"/>
      <c r="S35" s="123"/>
      <c r="T35" s="123"/>
      <c r="U35" s="123"/>
      <c r="V35" s="123"/>
      <c r="W35" s="123"/>
    </row>
    <row r="36" spans="1:23" ht="12" customHeight="1" thickBot="1">
      <c r="A36" s="236" t="s">
        <v>168</v>
      </c>
      <c r="B36" s="242" t="s">
        <v>224</v>
      </c>
      <c r="C36" s="237">
        <v>1.5</v>
      </c>
      <c r="D36" s="237">
        <v>0</v>
      </c>
      <c r="E36" s="237">
        <v>1.5</v>
      </c>
      <c r="F36" s="238">
        <v>8.5</v>
      </c>
      <c r="G36" s="238">
        <v>0</v>
      </c>
      <c r="H36" s="239">
        <v>8.5</v>
      </c>
      <c r="I36" s="367">
        <v>1</v>
      </c>
      <c r="J36" s="240">
        <v>0</v>
      </c>
      <c r="K36" s="241">
        <v>1</v>
      </c>
      <c r="L36" s="136">
        <f t="shared" si="0"/>
        <v>11</v>
      </c>
      <c r="M36" s="136">
        <f t="shared" si="0"/>
        <v>0</v>
      </c>
      <c r="N36" s="136">
        <f t="shared" si="0"/>
        <v>11</v>
      </c>
      <c r="O36" s="137">
        <f t="shared" si="1"/>
        <v>11</v>
      </c>
      <c r="P36" s="368">
        <v>1.75</v>
      </c>
      <c r="Q36" s="369" t="s">
        <v>225</v>
      </c>
    </row>
    <row r="37" spans="1:23" ht="12" customHeight="1" thickBot="1">
      <c r="A37" s="236" t="s">
        <v>168</v>
      </c>
      <c r="B37" s="242" t="s">
        <v>226</v>
      </c>
      <c r="C37" s="237">
        <v>1.5</v>
      </c>
      <c r="D37" s="237">
        <v>0</v>
      </c>
      <c r="E37" s="237">
        <v>1.5</v>
      </c>
      <c r="F37" s="238">
        <v>6.5</v>
      </c>
      <c r="G37" s="238">
        <v>0</v>
      </c>
      <c r="H37" s="239">
        <v>6.5</v>
      </c>
      <c r="I37" s="367">
        <v>1</v>
      </c>
      <c r="J37" s="240">
        <v>1</v>
      </c>
      <c r="K37" s="241">
        <v>0</v>
      </c>
      <c r="L37" s="136">
        <f t="shared" si="0"/>
        <v>9</v>
      </c>
      <c r="M37" s="136">
        <f t="shared" si="0"/>
        <v>1</v>
      </c>
      <c r="N37" s="136">
        <f t="shared" si="0"/>
        <v>8</v>
      </c>
      <c r="O37" s="137">
        <v>8</v>
      </c>
      <c r="P37" s="368">
        <v>1.75</v>
      </c>
      <c r="Q37" s="369" t="s">
        <v>225</v>
      </c>
    </row>
    <row r="38" spans="1:23" s="139" customFormat="1" ht="12" customHeight="1" thickBot="1">
      <c r="A38" s="236" t="s">
        <v>162</v>
      </c>
      <c r="B38" s="242" t="s">
        <v>52</v>
      </c>
      <c r="C38" s="237">
        <v>6.75</v>
      </c>
      <c r="D38" s="237">
        <v>0</v>
      </c>
      <c r="E38" s="237">
        <v>6.75</v>
      </c>
      <c r="F38" s="238">
        <v>32.5</v>
      </c>
      <c r="G38" s="238">
        <v>0</v>
      </c>
      <c r="H38" s="239">
        <v>32.5</v>
      </c>
      <c r="I38" s="367">
        <v>9</v>
      </c>
      <c r="J38" s="240">
        <v>0</v>
      </c>
      <c r="K38" s="241">
        <v>9</v>
      </c>
      <c r="L38" s="136">
        <f t="shared" si="0"/>
        <v>48.25</v>
      </c>
      <c r="M38" s="136">
        <f t="shared" si="0"/>
        <v>0</v>
      </c>
      <c r="N38" s="136">
        <f t="shared" si="0"/>
        <v>48.25</v>
      </c>
      <c r="O38" s="137">
        <v>49.75</v>
      </c>
      <c r="P38" s="368">
        <v>0.5</v>
      </c>
      <c r="Q38" s="369" t="s">
        <v>227</v>
      </c>
      <c r="R38" s="123"/>
      <c r="S38" s="123"/>
      <c r="T38" s="123"/>
      <c r="U38" s="123"/>
      <c r="V38" s="123"/>
      <c r="W38" s="123"/>
    </row>
    <row r="39" spans="1:23" s="139" customFormat="1" ht="12" customHeight="1" thickBot="1">
      <c r="A39" s="236" t="s">
        <v>160</v>
      </c>
      <c r="B39" s="242" t="s">
        <v>53</v>
      </c>
      <c r="C39" s="237">
        <v>1</v>
      </c>
      <c r="D39" s="237">
        <v>0</v>
      </c>
      <c r="E39" s="237">
        <v>1</v>
      </c>
      <c r="F39" s="238">
        <v>8</v>
      </c>
      <c r="G39" s="238">
        <v>0</v>
      </c>
      <c r="H39" s="239">
        <v>8</v>
      </c>
      <c r="I39" s="367">
        <v>0</v>
      </c>
      <c r="J39" s="240">
        <v>0</v>
      </c>
      <c r="K39" s="241">
        <v>0</v>
      </c>
      <c r="L39" s="136">
        <f t="shared" si="0"/>
        <v>9</v>
      </c>
      <c r="M39" s="136">
        <f t="shared" si="0"/>
        <v>0</v>
      </c>
      <c r="N39" s="136">
        <f t="shared" si="0"/>
        <v>9</v>
      </c>
      <c r="O39" s="137">
        <f t="shared" si="1"/>
        <v>9</v>
      </c>
      <c r="P39" s="368">
        <v>2</v>
      </c>
      <c r="Q39" s="369" t="s">
        <v>228</v>
      </c>
      <c r="R39" s="123"/>
      <c r="S39" s="123"/>
      <c r="T39" s="123"/>
      <c r="U39" s="123"/>
      <c r="V39" s="123"/>
      <c r="W39" s="123"/>
    </row>
    <row r="40" spans="1:23" s="139" customFormat="1" ht="12" customHeight="1" thickBot="1">
      <c r="A40" s="236" t="s">
        <v>163</v>
      </c>
      <c r="B40" s="242" t="s">
        <v>54</v>
      </c>
      <c r="C40" s="237">
        <v>5.25</v>
      </c>
      <c r="D40" s="237">
        <v>0</v>
      </c>
      <c r="E40" s="237">
        <v>5.25</v>
      </c>
      <c r="F40" s="238">
        <v>23.75</v>
      </c>
      <c r="G40" s="238">
        <v>0</v>
      </c>
      <c r="H40" s="239">
        <v>23.75</v>
      </c>
      <c r="I40" s="367">
        <v>4</v>
      </c>
      <c r="J40" s="240">
        <v>0</v>
      </c>
      <c r="K40" s="241">
        <v>4</v>
      </c>
      <c r="L40" s="136">
        <f t="shared" si="0"/>
        <v>33</v>
      </c>
      <c r="M40" s="136">
        <f t="shared" si="0"/>
        <v>0</v>
      </c>
      <c r="N40" s="136">
        <f t="shared" si="0"/>
        <v>33</v>
      </c>
      <c r="O40" s="137">
        <f t="shared" si="1"/>
        <v>33</v>
      </c>
      <c r="P40" s="368">
        <v>2</v>
      </c>
      <c r="Q40" s="369" t="s">
        <v>229</v>
      </c>
      <c r="R40" s="123"/>
      <c r="S40" s="123"/>
      <c r="T40" s="123"/>
      <c r="U40" s="123"/>
      <c r="V40" s="123"/>
      <c r="W40" s="123"/>
    </row>
    <row r="41" spans="1:23" s="139" customFormat="1" ht="12" customHeight="1" thickBot="1">
      <c r="A41" s="236" t="s">
        <v>164</v>
      </c>
      <c r="B41" s="242" t="s">
        <v>55</v>
      </c>
      <c r="C41" s="237">
        <v>0.25</v>
      </c>
      <c r="D41" s="237">
        <v>0</v>
      </c>
      <c r="E41" s="237">
        <v>0.25</v>
      </c>
      <c r="F41" s="238">
        <v>1</v>
      </c>
      <c r="G41" s="238">
        <v>0</v>
      </c>
      <c r="H41" s="239">
        <v>1</v>
      </c>
      <c r="I41" s="367">
        <v>0.5</v>
      </c>
      <c r="J41" s="240">
        <v>0</v>
      </c>
      <c r="K41" s="241">
        <v>0.5</v>
      </c>
      <c r="L41" s="136">
        <f t="shared" si="0"/>
        <v>1.75</v>
      </c>
      <c r="M41" s="136">
        <f t="shared" si="0"/>
        <v>0</v>
      </c>
      <c r="N41" s="136">
        <f t="shared" si="0"/>
        <v>1.75</v>
      </c>
      <c r="O41" s="137">
        <f t="shared" si="1"/>
        <v>1.75</v>
      </c>
      <c r="P41" s="368">
        <v>0.04</v>
      </c>
      <c r="Q41" s="369" t="s">
        <v>230</v>
      </c>
      <c r="R41" s="123"/>
      <c r="S41" s="123"/>
      <c r="T41" s="123"/>
      <c r="U41" s="123"/>
      <c r="V41" s="123"/>
      <c r="W41" s="123"/>
    </row>
    <row r="42" spans="1:23" s="139" customFormat="1" ht="12" customHeight="1" thickBot="1">
      <c r="A42" s="236" t="s">
        <v>167</v>
      </c>
      <c r="B42" s="242" t="s">
        <v>56</v>
      </c>
      <c r="C42" s="237">
        <v>0.25</v>
      </c>
      <c r="D42" s="237">
        <v>0</v>
      </c>
      <c r="E42" s="237">
        <v>0.25</v>
      </c>
      <c r="F42" s="238">
        <v>0.75</v>
      </c>
      <c r="G42" s="238">
        <v>0</v>
      </c>
      <c r="H42" s="239">
        <v>0.75</v>
      </c>
      <c r="I42" s="367">
        <v>0</v>
      </c>
      <c r="J42" s="240">
        <v>0</v>
      </c>
      <c r="K42" s="241">
        <v>0</v>
      </c>
      <c r="L42" s="136">
        <f t="shared" si="0"/>
        <v>1</v>
      </c>
      <c r="M42" s="136">
        <f t="shared" si="0"/>
        <v>0</v>
      </c>
      <c r="N42" s="136">
        <f t="shared" si="0"/>
        <v>1</v>
      </c>
      <c r="O42" s="137">
        <f t="shared" si="1"/>
        <v>1</v>
      </c>
      <c r="P42" s="368">
        <v>0.1</v>
      </c>
      <c r="Q42" s="369" t="s">
        <v>215</v>
      </c>
      <c r="R42" s="123"/>
      <c r="S42" s="123"/>
      <c r="T42" s="123"/>
      <c r="U42" s="123"/>
      <c r="V42" s="123"/>
      <c r="W42" s="123"/>
    </row>
    <row r="43" spans="1:23" s="139" customFormat="1" ht="12" customHeight="1" thickBot="1">
      <c r="A43" s="236" t="s">
        <v>168</v>
      </c>
      <c r="B43" s="242" t="s">
        <v>57</v>
      </c>
      <c r="C43" s="237">
        <v>1.5</v>
      </c>
      <c r="D43" s="237">
        <v>0</v>
      </c>
      <c r="E43" s="237">
        <v>1.5</v>
      </c>
      <c r="F43" s="238">
        <v>9.5</v>
      </c>
      <c r="G43" s="238">
        <v>0</v>
      </c>
      <c r="H43" s="239">
        <v>9.5</v>
      </c>
      <c r="I43" s="367">
        <v>0</v>
      </c>
      <c r="J43" s="240">
        <v>0</v>
      </c>
      <c r="K43" s="241">
        <v>0</v>
      </c>
      <c r="L43" s="136">
        <f t="shared" si="0"/>
        <v>11</v>
      </c>
      <c r="M43" s="136">
        <f t="shared" si="0"/>
        <v>0</v>
      </c>
      <c r="N43" s="136">
        <f t="shared" si="0"/>
        <v>11</v>
      </c>
      <c r="O43" s="137">
        <f t="shared" si="1"/>
        <v>11</v>
      </c>
      <c r="P43" s="368">
        <v>0</v>
      </c>
      <c r="Q43" s="369" t="s">
        <v>231</v>
      </c>
      <c r="R43" s="123"/>
      <c r="S43" s="123"/>
      <c r="T43" s="123"/>
      <c r="U43" s="123"/>
      <c r="V43" s="123"/>
      <c r="W43" s="123"/>
    </row>
    <row r="44" spans="1:23" ht="12" customHeight="1" thickBot="1">
      <c r="A44" s="236" t="s">
        <v>160</v>
      </c>
      <c r="B44" s="242" t="s">
        <v>58</v>
      </c>
      <c r="C44" s="237">
        <v>1</v>
      </c>
      <c r="D44" s="237">
        <v>0</v>
      </c>
      <c r="E44" s="237">
        <v>1</v>
      </c>
      <c r="F44" s="238">
        <v>3</v>
      </c>
      <c r="G44" s="238">
        <v>0</v>
      </c>
      <c r="H44" s="239">
        <v>3</v>
      </c>
      <c r="I44" s="367">
        <v>0.5</v>
      </c>
      <c r="J44" s="240">
        <v>0</v>
      </c>
      <c r="K44" s="241">
        <v>0.5</v>
      </c>
      <c r="L44" s="136">
        <f t="shared" si="0"/>
        <v>4.5</v>
      </c>
      <c r="M44" s="136">
        <f t="shared" si="0"/>
        <v>0</v>
      </c>
      <c r="N44" s="136">
        <f t="shared" si="0"/>
        <v>4.5</v>
      </c>
      <c r="O44" s="137">
        <f t="shared" si="1"/>
        <v>4.5</v>
      </c>
      <c r="P44" s="368">
        <v>0.05</v>
      </c>
      <c r="Q44" s="369" t="s">
        <v>232</v>
      </c>
    </row>
    <row r="45" spans="1:23" ht="12" customHeight="1" thickBot="1">
      <c r="A45" s="236" t="s">
        <v>161</v>
      </c>
      <c r="B45" s="242" t="s">
        <v>233</v>
      </c>
      <c r="C45" s="237">
        <v>12</v>
      </c>
      <c r="D45" s="237">
        <v>0</v>
      </c>
      <c r="E45" s="237">
        <v>12</v>
      </c>
      <c r="F45" s="238">
        <v>32</v>
      </c>
      <c r="G45" s="238">
        <v>0</v>
      </c>
      <c r="H45" s="239">
        <v>32</v>
      </c>
      <c r="I45" s="367">
        <v>19</v>
      </c>
      <c r="J45" s="240">
        <v>0</v>
      </c>
      <c r="K45" s="241">
        <v>19</v>
      </c>
      <c r="L45" s="136">
        <f t="shared" si="0"/>
        <v>63</v>
      </c>
      <c r="M45" s="136">
        <f t="shared" si="0"/>
        <v>0</v>
      </c>
      <c r="N45" s="136">
        <f t="shared" si="0"/>
        <v>63</v>
      </c>
      <c r="O45" s="137">
        <f t="shared" si="1"/>
        <v>63</v>
      </c>
      <c r="P45" s="368">
        <v>0</v>
      </c>
      <c r="Q45" s="369" t="s">
        <v>234</v>
      </c>
    </row>
    <row r="46" spans="1:23" ht="12" customHeight="1" thickBot="1">
      <c r="A46" s="236" t="s">
        <v>161</v>
      </c>
      <c r="B46" s="242" t="s">
        <v>235</v>
      </c>
      <c r="C46" s="237">
        <v>6</v>
      </c>
      <c r="D46" s="237">
        <v>0</v>
      </c>
      <c r="E46" s="237">
        <v>6</v>
      </c>
      <c r="F46" s="238">
        <v>14</v>
      </c>
      <c r="G46" s="238">
        <v>0</v>
      </c>
      <c r="H46" s="239">
        <v>14</v>
      </c>
      <c r="I46" s="367">
        <v>9</v>
      </c>
      <c r="J46" s="240">
        <v>0</v>
      </c>
      <c r="K46" s="241">
        <v>9</v>
      </c>
      <c r="L46" s="136">
        <f t="shared" si="0"/>
        <v>29</v>
      </c>
      <c r="M46" s="136">
        <f t="shared" si="0"/>
        <v>0</v>
      </c>
      <c r="N46" s="136">
        <f t="shared" si="0"/>
        <v>29</v>
      </c>
      <c r="O46" s="137">
        <f t="shared" si="1"/>
        <v>29</v>
      </c>
      <c r="P46" s="368">
        <v>0.4</v>
      </c>
      <c r="Q46" s="369" t="s">
        <v>212</v>
      </c>
    </row>
    <row r="47" spans="1:23" s="139" customFormat="1" ht="12" customHeight="1" thickBot="1">
      <c r="A47" s="236" t="s">
        <v>168</v>
      </c>
      <c r="B47" s="242" t="s">
        <v>60</v>
      </c>
      <c r="C47" s="237">
        <v>3</v>
      </c>
      <c r="D47" s="237">
        <v>0</v>
      </c>
      <c r="E47" s="237">
        <v>3</v>
      </c>
      <c r="F47" s="238">
        <v>12</v>
      </c>
      <c r="G47" s="238">
        <v>0</v>
      </c>
      <c r="H47" s="239">
        <v>12</v>
      </c>
      <c r="I47" s="367">
        <v>3</v>
      </c>
      <c r="J47" s="240">
        <v>0</v>
      </c>
      <c r="K47" s="241">
        <v>3</v>
      </c>
      <c r="L47" s="136">
        <f t="shared" si="0"/>
        <v>18</v>
      </c>
      <c r="M47" s="136">
        <f t="shared" si="0"/>
        <v>0</v>
      </c>
      <c r="N47" s="136">
        <f t="shared" si="0"/>
        <v>18</v>
      </c>
      <c r="O47" s="137">
        <f t="shared" si="1"/>
        <v>18</v>
      </c>
      <c r="P47" s="368">
        <v>0.6</v>
      </c>
      <c r="Q47" s="369" t="s">
        <v>236</v>
      </c>
      <c r="R47" s="123"/>
      <c r="S47" s="123"/>
      <c r="T47" s="123"/>
      <c r="U47" s="123"/>
      <c r="V47" s="123"/>
      <c r="W47" s="123"/>
    </row>
    <row r="48" spans="1:23" s="139" customFormat="1" ht="12" customHeight="1" thickBot="1">
      <c r="A48" s="236" t="s">
        <v>165</v>
      </c>
      <c r="B48" s="242" t="s">
        <v>61</v>
      </c>
      <c r="C48" s="237">
        <v>4</v>
      </c>
      <c r="D48" s="237">
        <v>0</v>
      </c>
      <c r="E48" s="237">
        <v>4</v>
      </c>
      <c r="F48" s="238">
        <v>12.5</v>
      </c>
      <c r="G48" s="238">
        <v>0</v>
      </c>
      <c r="H48" s="239">
        <v>12.5</v>
      </c>
      <c r="I48" s="367">
        <v>2</v>
      </c>
      <c r="J48" s="240">
        <v>0</v>
      </c>
      <c r="K48" s="241">
        <v>2</v>
      </c>
      <c r="L48" s="136">
        <f t="shared" si="0"/>
        <v>18.5</v>
      </c>
      <c r="M48" s="136">
        <f t="shared" si="0"/>
        <v>0</v>
      </c>
      <c r="N48" s="136">
        <f t="shared" si="0"/>
        <v>18.5</v>
      </c>
      <c r="O48" s="137">
        <f t="shared" si="1"/>
        <v>18.5</v>
      </c>
      <c r="P48" s="368">
        <v>1.5</v>
      </c>
      <c r="Q48" s="369" t="s">
        <v>237</v>
      </c>
      <c r="R48" s="123"/>
      <c r="S48" s="123"/>
      <c r="T48" s="123"/>
      <c r="U48" s="123"/>
      <c r="V48" s="123"/>
      <c r="W48" s="123"/>
    </row>
    <row r="49" spans="1:23" s="139" customFormat="1" ht="12" customHeight="1" thickBot="1">
      <c r="A49" s="236" t="s">
        <v>167</v>
      </c>
      <c r="B49" s="242" t="s">
        <v>62</v>
      </c>
      <c r="C49" s="237">
        <v>1</v>
      </c>
      <c r="D49" s="237">
        <v>0</v>
      </c>
      <c r="E49" s="237">
        <v>1</v>
      </c>
      <c r="F49" s="238">
        <v>4</v>
      </c>
      <c r="G49" s="238">
        <v>0</v>
      </c>
      <c r="H49" s="239">
        <v>4</v>
      </c>
      <c r="I49" s="367">
        <v>1</v>
      </c>
      <c r="J49" s="240">
        <v>0</v>
      </c>
      <c r="K49" s="241">
        <v>1</v>
      </c>
      <c r="L49" s="136">
        <f t="shared" si="0"/>
        <v>6</v>
      </c>
      <c r="M49" s="136">
        <f t="shared" si="0"/>
        <v>0</v>
      </c>
      <c r="N49" s="136">
        <f t="shared" si="0"/>
        <v>6</v>
      </c>
      <c r="O49" s="137">
        <f t="shared" si="1"/>
        <v>6</v>
      </c>
      <c r="P49" s="368">
        <v>0.25</v>
      </c>
      <c r="Q49" s="369" t="s">
        <v>238</v>
      </c>
      <c r="R49" s="123"/>
      <c r="S49" s="123"/>
      <c r="T49" s="123"/>
      <c r="U49" s="123"/>
      <c r="V49" s="123"/>
      <c r="W49" s="123"/>
    </row>
    <row r="50" spans="1:23" s="139" customFormat="1" ht="12" customHeight="1" thickBot="1">
      <c r="A50" s="236" t="s">
        <v>167</v>
      </c>
      <c r="B50" s="242" t="s">
        <v>63</v>
      </c>
      <c r="C50" s="237">
        <v>1.25</v>
      </c>
      <c r="D50" s="237">
        <v>0</v>
      </c>
      <c r="E50" s="237">
        <v>1.25</v>
      </c>
      <c r="F50" s="238">
        <v>4.75</v>
      </c>
      <c r="G50" s="238">
        <v>0</v>
      </c>
      <c r="H50" s="239">
        <v>4.75</v>
      </c>
      <c r="I50" s="367">
        <v>1</v>
      </c>
      <c r="J50" s="240">
        <v>0</v>
      </c>
      <c r="K50" s="241">
        <v>1</v>
      </c>
      <c r="L50" s="136">
        <f t="shared" si="0"/>
        <v>7</v>
      </c>
      <c r="M50" s="136">
        <f t="shared" si="0"/>
        <v>0</v>
      </c>
      <c r="N50" s="136">
        <f t="shared" si="0"/>
        <v>7</v>
      </c>
      <c r="O50" s="137">
        <f t="shared" si="1"/>
        <v>7</v>
      </c>
      <c r="P50" s="368">
        <v>0.5</v>
      </c>
      <c r="Q50" s="369" t="s">
        <v>213</v>
      </c>
      <c r="R50" s="123"/>
      <c r="S50" s="123"/>
      <c r="T50" s="123"/>
      <c r="U50" s="123"/>
      <c r="V50" s="123"/>
      <c r="W50" s="123"/>
    </row>
    <row r="51" spans="1:23" s="139" customFormat="1" ht="12" customHeight="1" thickBot="1">
      <c r="A51" s="236" t="s">
        <v>164</v>
      </c>
      <c r="B51" s="242" t="s">
        <v>64</v>
      </c>
      <c r="C51" s="237">
        <v>0.5</v>
      </c>
      <c r="D51" s="237">
        <v>0</v>
      </c>
      <c r="E51" s="237">
        <v>0.5</v>
      </c>
      <c r="F51" s="238">
        <v>3.5</v>
      </c>
      <c r="G51" s="238">
        <v>0</v>
      </c>
      <c r="H51" s="239">
        <v>3.5</v>
      </c>
      <c r="I51" s="367">
        <v>0</v>
      </c>
      <c r="J51" s="240">
        <v>0</v>
      </c>
      <c r="K51" s="241">
        <v>0</v>
      </c>
      <c r="L51" s="136">
        <f t="shared" si="0"/>
        <v>4</v>
      </c>
      <c r="M51" s="136">
        <f t="shared" si="0"/>
        <v>0</v>
      </c>
      <c r="N51" s="136">
        <f t="shared" si="0"/>
        <v>4</v>
      </c>
      <c r="O51" s="137">
        <f t="shared" si="1"/>
        <v>4</v>
      </c>
      <c r="P51" s="368">
        <v>0.11</v>
      </c>
      <c r="Q51" s="369" t="s">
        <v>239</v>
      </c>
      <c r="R51" s="123"/>
      <c r="S51" s="123"/>
      <c r="T51" s="123"/>
      <c r="U51" s="123"/>
      <c r="V51" s="123"/>
      <c r="W51" s="123"/>
    </row>
    <row r="52" spans="1:23" s="139" customFormat="1" ht="12" customHeight="1" thickBot="1">
      <c r="A52" s="236" t="s">
        <v>165</v>
      </c>
      <c r="B52" s="242" t="s">
        <v>65</v>
      </c>
      <c r="C52" s="237">
        <v>2</v>
      </c>
      <c r="D52" s="237">
        <v>0</v>
      </c>
      <c r="E52" s="237">
        <v>2</v>
      </c>
      <c r="F52" s="238">
        <v>6</v>
      </c>
      <c r="G52" s="238">
        <v>0</v>
      </c>
      <c r="H52" s="239">
        <v>6</v>
      </c>
      <c r="I52" s="367">
        <v>1</v>
      </c>
      <c r="J52" s="240">
        <v>0</v>
      </c>
      <c r="K52" s="241">
        <v>1</v>
      </c>
      <c r="L52" s="136">
        <f t="shared" si="0"/>
        <v>9</v>
      </c>
      <c r="M52" s="136">
        <f t="shared" si="0"/>
        <v>0</v>
      </c>
      <c r="N52" s="136">
        <f t="shared" si="0"/>
        <v>9</v>
      </c>
      <c r="O52" s="137">
        <f t="shared" si="1"/>
        <v>9</v>
      </c>
      <c r="P52" s="368">
        <v>0.93</v>
      </c>
      <c r="Q52" s="369" t="s">
        <v>240</v>
      </c>
      <c r="R52" s="123"/>
      <c r="S52" s="123"/>
      <c r="T52" s="123"/>
      <c r="U52" s="123"/>
      <c r="V52" s="123"/>
      <c r="W52" s="123"/>
    </row>
    <row r="53" spans="1:23" s="139" customFormat="1" ht="12" customHeight="1" thickBot="1">
      <c r="A53" s="236" t="s">
        <v>164</v>
      </c>
      <c r="B53" s="242" t="s">
        <v>66</v>
      </c>
      <c r="C53" s="237">
        <v>0.25</v>
      </c>
      <c r="D53" s="237">
        <v>0</v>
      </c>
      <c r="E53" s="237">
        <v>0.25</v>
      </c>
      <c r="F53" s="238">
        <v>0.5</v>
      </c>
      <c r="G53" s="238">
        <v>0</v>
      </c>
      <c r="H53" s="239">
        <v>0.5</v>
      </c>
      <c r="I53" s="367">
        <v>0.25</v>
      </c>
      <c r="J53" s="240">
        <v>0</v>
      </c>
      <c r="K53" s="241">
        <v>0.25</v>
      </c>
      <c r="L53" s="136">
        <f t="shared" si="0"/>
        <v>1</v>
      </c>
      <c r="M53" s="136">
        <f t="shared" si="0"/>
        <v>0</v>
      </c>
      <c r="N53" s="136">
        <f t="shared" si="0"/>
        <v>1</v>
      </c>
      <c r="O53" s="137">
        <f t="shared" si="1"/>
        <v>1</v>
      </c>
      <c r="P53" s="368">
        <v>0.01</v>
      </c>
      <c r="Q53" s="369" t="s">
        <v>241</v>
      </c>
      <c r="R53" s="123"/>
      <c r="S53" s="123"/>
      <c r="T53" s="123"/>
      <c r="U53" s="123"/>
      <c r="V53" s="123"/>
      <c r="W53" s="123"/>
    </row>
    <row r="54" spans="1:23" s="139" customFormat="1" ht="12" customHeight="1" thickBot="1">
      <c r="A54" s="236" t="s">
        <v>161</v>
      </c>
      <c r="B54" s="242" t="s">
        <v>67</v>
      </c>
      <c r="C54" s="237">
        <v>1.25</v>
      </c>
      <c r="D54" s="237">
        <v>0</v>
      </c>
      <c r="E54" s="237">
        <v>1.25</v>
      </c>
      <c r="F54" s="238">
        <v>13.75</v>
      </c>
      <c r="G54" s="238">
        <v>0</v>
      </c>
      <c r="H54" s="239">
        <v>13.75</v>
      </c>
      <c r="I54" s="367">
        <v>2</v>
      </c>
      <c r="J54" s="240">
        <v>0</v>
      </c>
      <c r="K54" s="241">
        <v>2</v>
      </c>
      <c r="L54" s="136">
        <f t="shared" si="0"/>
        <v>17</v>
      </c>
      <c r="M54" s="136">
        <f t="shared" si="0"/>
        <v>0</v>
      </c>
      <c r="N54" s="136">
        <f t="shared" si="0"/>
        <v>17</v>
      </c>
      <c r="O54" s="137">
        <f t="shared" si="1"/>
        <v>17</v>
      </c>
      <c r="P54" s="368">
        <v>2</v>
      </c>
      <c r="Q54" s="369" t="s">
        <v>242</v>
      </c>
      <c r="R54" s="123"/>
      <c r="S54" s="123"/>
      <c r="T54" s="123"/>
      <c r="U54" s="123"/>
      <c r="V54" s="123"/>
      <c r="W54" s="123"/>
    </row>
    <row r="55" spans="1:23" s="139" customFormat="1" ht="12" customHeight="1" thickBot="1">
      <c r="A55" s="236" t="s">
        <v>167</v>
      </c>
      <c r="B55" s="242" t="s">
        <v>68</v>
      </c>
      <c r="C55" s="237">
        <v>1</v>
      </c>
      <c r="D55" s="237">
        <v>0</v>
      </c>
      <c r="E55" s="237">
        <v>1</v>
      </c>
      <c r="F55" s="238">
        <v>2</v>
      </c>
      <c r="G55" s="238">
        <v>0</v>
      </c>
      <c r="H55" s="239">
        <v>2</v>
      </c>
      <c r="I55" s="367">
        <v>1</v>
      </c>
      <c r="J55" s="240">
        <v>0</v>
      </c>
      <c r="K55" s="241">
        <v>1</v>
      </c>
      <c r="L55" s="136">
        <f t="shared" si="0"/>
        <v>4</v>
      </c>
      <c r="M55" s="136">
        <f t="shared" si="0"/>
        <v>0</v>
      </c>
      <c r="N55" s="136">
        <f t="shared" si="0"/>
        <v>4</v>
      </c>
      <c r="O55" s="137">
        <f t="shared" si="1"/>
        <v>4</v>
      </c>
      <c r="P55" s="368">
        <v>0.1</v>
      </c>
      <c r="Q55" s="369" t="s">
        <v>215</v>
      </c>
      <c r="R55" s="123"/>
      <c r="S55" s="123"/>
      <c r="T55" s="123"/>
      <c r="U55" s="123"/>
      <c r="V55" s="123"/>
      <c r="W55" s="123"/>
    </row>
    <row r="56" spans="1:23" s="139" customFormat="1" ht="12" customHeight="1" thickBot="1">
      <c r="A56" s="236" t="s">
        <v>160</v>
      </c>
      <c r="B56" s="242" t="s">
        <v>69</v>
      </c>
      <c r="C56" s="237">
        <v>3</v>
      </c>
      <c r="D56" s="237">
        <v>0</v>
      </c>
      <c r="E56" s="237">
        <v>3</v>
      </c>
      <c r="F56" s="238">
        <v>15</v>
      </c>
      <c r="G56" s="238">
        <v>0</v>
      </c>
      <c r="H56" s="239">
        <v>15</v>
      </c>
      <c r="I56" s="367">
        <v>3</v>
      </c>
      <c r="J56" s="240">
        <v>0</v>
      </c>
      <c r="K56" s="241">
        <v>3</v>
      </c>
      <c r="L56" s="136">
        <f t="shared" si="0"/>
        <v>21</v>
      </c>
      <c r="M56" s="136">
        <f t="shared" si="0"/>
        <v>0</v>
      </c>
      <c r="N56" s="136">
        <f t="shared" si="0"/>
        <v>21</v>
      </c>
      <c r="O56" s="137">
        <f t="shared" si="1"/>
        <v>21</v>
      </c>
      <c r="P56" s="368">
        <v>0.18</v>
      </c>
      <c r="Q56" s="369" t="s">
        <v>243</v>
      </c>
      <c r="R56" s="123"/>
      <c r="S56" s="123"/>
      <c r="T56" s="123"/>
      <c r="U56" s="123"/>
      <c r="V56" s="123"/>
      <c r="W56" s="123"/>
    </row>
    <row r="57" spans="1:23" s="139" customFormat="1" ht="12" customHeight="1" thickBot="1">
      <c r="A57" s="236" t="s">
        <v>166</v>
      </c>
      <c r="B57" s="242" t="s">
        <v>70</v>
      </c>
      <c r="C57" s="237">
        <v>0.2</v>
      </c>
      <c r="D57" s="237">
        <v>0</v>
      </c>
      <c r="E57" s="237">
        <v>0.2</v>
      </c>
      <c r="F57" s="238">
        <v>1</v>
      </c>
      <c r="G57" s="238">
        <v>0</v>
      </c>
      <c r="H57" s="239">
        <v>1</v>
      </c>
      <c r="I57" s="367">
        <v>0</v>
      </c>
      <c r="J57" s="240">
        <v>0</v>
      </c>
      <c r="K57" s="241">
        <v>0</v>
      </c>
      <c r="L57" s="136">
        <f t="shared" si="0"/>
        <v>1.2</v>
      </c>
      <c r="M57" s="136">
        <f t="shared" si="0"/>
        <v>0</v>
      </c>
      <c r="N57" s="136">
        <f t="shared" si="0"/>
        <v>1.2</v>
      </c>
      <c r="O57" s="137">
        <f t="shared" si="1"/>
        <v>1.2</v>
      </c>
      <c r="P57" s="368">
        <v>0.1</v>
      </c>
      <c r="Q57" s="369" t="s">
        <v>244</v>
      </c>
      <c r="R57" s="123"/>
      <c r="S57" s="123"/>
      <c r="T57" s="123"/>
      <c r="U57" s="123"/>
      <c r="V57" s="123"/>
      <c r="W57" s="123"/>
    </row>
    <row r="58" spans="1:23" s="139" customFormat="1" ht="12" customHeight="1" thickBot="1">
      <c r="A58" s="236" t="s">
        <v>165</v>
      </c>
      <c r="B58" s="242" t="s">
        <v>71</v>
      </c>
      <c r="C58" s="237">
        <v>1.5</v>
      </c>
      <c r="D58" s="237">
        <v>0</v>
      </c>
      <c r="E58" s="237">
        <v>1.5</v>
      </c>
      <c r="F58" s="238">
        <v>6.75</v>
      </c>
      <c r="G58" s="238">
        <v>0</v>
      </c>
      <c r="H58" s="239">
        <v>6.75</v>
      </c>
      <c r="I58" s="367">
        <v>1</v>
      </c>
      <c r="J58" s="240">
        <v>0</v>
      </c>
      <c r="K58" s="241">
        <v>1</v>
      </c>
      <c r="L58" s="136">
        <f t="shared" si="0"/>
        <v>9.25</v>
      </c>
      <c r="M58" s="136">
        <f t="shared" si="0"/>
        <v>0</v>
      </c>
      <c r="N58" s="136">
        <f t="shared" si="0"/>
        <v>9.25</v>
      </c>
      <c r="O58" s="137">
        <f t="shared" si="1"/>
        <v>9.25</v>
      </c>
      <c r="P58" s="368">
        <v>0.12</v>
      </c>
      <c r="Q58" s="369" t="s">
        <v>245</v>
      </c>
      <c r="R58" s="123"/>
      <c r="S58" s="123"/>
      <c r="T58" s="123"/>
      <c r="U58" s="123"/>
      <c r="V58" s="123"/>
      <c r="W58" s="123"/>
    </row>
    <row r="59" spans="1:23" ht="12" customHeight="1" thickBot="1">
      <c r="A59" s="236" t="s">
        <v>166</v>
      </c>
      <c r="B59" s="242" t="s">
        <v>72</v>
      </c>
      <c r="C59" s="237">
        <v>3</v>
      </c>
      <c r="D59" s="237">
        <v>0</v>
      </c>
      <c r="E59" s="237">
        <v>3</v>
      </c>
      <c r="F59" s="238">
        <v>13</v>
      </c>
      <c r="G59" s="238">
        <v>0</v>
      </c>
      <c r="H59" s="239">
        <v>13</v>
      </c>
      <c r="I59" s="367">
        <v>2</v>
      </c>
      <c r="J59" s="240">
        <v>0</v>
      </c>
      <c r="K59" s="241">
        <v>2</v>
      </c>
      <c r="L59" s="136">
        <f t="shared" si="0"/>
        <v>18</v>
      </c>
      <c r="M59" s="136">
        <f t="shared" si="0"/>
        <v>0</v>
      </c>
      <c r="N59" s="136">
        <f t="shared" si="0"/>
        <v>18</v>
      </c>
      <c r="O59" s="137">
        <f t="shared" si="1"/>
        <v>18</v>
      </c>
      <c r="P59" s="368">
        <v>1</v>
      </c>
      <c r="Q59" s="369" t="s">
        <v>246</v>
      </c>
    </row>
    <row r="60" spans="1:23" s="139" customFormat="1" ht="12" customHeight="1" thickBot="1">
      <c r="A60" s="236" t="s">
        <v>163</v>
      </c>
      <c r="B60" s="242" t="s">
        <v>73</v>
      </c>
      <c r="C60" s="237">
        <v>1.25</v>
      </c>
      <c r="D60" s="237">
        <v>0</v>
      </c>
      <c r="E60" s="237">
        <v>1.25</v>
      </c>
      <c r="F60" s="238">
        <v>7.75</v>
      </c>
      <c r="G60" s="238">
        <v>0</v>
      </c>
      <c r="H60" s="239">
        <v>7.75</v>
      </c>
      <c r="I60" s="367">
        <v>1</v>
      </c>
      <c r="J60" s="240">
        <v>0</v>
      </c>
      <c r="K60" s="241">
        <v>1</v>
      </c>
      <c r="L60" s="136">
        <f t="shared" si="0"/>
        <v>10</v>
      </c>
      <c r="M60" s="136">
        <f t="shared" si="0"/>
        <v>0</v>
      </c>
      <c r="N60" s="136">
        <f t="shared" si="0"/>
        <v>10</v>
      </c>
      <c r="O60" s="137">
        <f t="shared" si="1"/>
        <v>10</v>
      </c>
      <c r="P60" s="368"/>
      <c r="Q60" s="369" t="s">
        <v>213</v>
      </c>
      <c r="R60" s="123"/>
      <c r="S60" s="123"/>
      <c r="T60" s="123"/>
      <c r="U60" s="123"/>
      <c r="V60" s="123"/>
      <c r="W60" s="123"/>
    </row>
    <row r="61" spans="1:23" s="139" customFormat="1" ht="12" customHeight="1" thickBot="1">
      <c r="A61" s="236" t="s">
        <v>167</v>
      </c>
      <c r="B61" s="242" t="s">
        <v>74</v>
      </c>
      <c r="C61" s="237">
        <v>0.25</v>
      </c>
      <c r="D61" s="237">
        <v>0</v>
      </c>
      <c r="E61" s="237">
        <v>0.25</v>
      </c>
      <c r="F61" s="238">
        <v>3</v>
      </c>
      <c r="G61" s="238">
        <v>0</v>
      </c>
      <c r="H61" s="239">
        <v>3</v>
      </c>
      <c r="I61" s="367">
        <v>0</v>
      </c>
      <c r="J61" s="240">
        <v>0</v>
      </c>
      <c r="K61" s="241">
        <v>0</v>
      </c>
      <c r="L61" s="136">
        <f t="shared" si="0"/>
        <v>3.25</v>
      </c>
      <c r="M61" s="136">
        <f t="shared" si="0"/>
        <v>0</v>
      </c>
      <c r="N61" s="136">
        <f t="shared" si="0"/>
        <v>3.25</v>
      </c>
      <c r="O61" s="137">
        <f t="shared" si="1"/>
        <v>3.25</v>
      </c>
      <c r="P61" s="368">
        <v>0.1</v>
      </c>
      <c r="Q61" s="369" t="s">
        <v>247</v>
      </c>
      <c r="R61" s="123"/>
      <c r="S61" s="123"/>
      <c r="T61" s="123"/>
      <c r="U61" s="123"/>
      <c r="V61" s="123"/>
      <c r="W61" s="123"/>
    </row>
    <row r="62" spans="1:23" s="139" customFormat="1" ht="12" customHeight="1" thickBot="1">
      <c r="A62" s="236" t="s">
        <v>167</v>
      </c>
      <c r="B62" s="242" t="s">
        <v>75</v>
      </c>
      <c r="C62" s="237">
        <v>0.25</v>
      </c>
      <c r="D62" s="237">
        <v>0</v>
      </c>
      <c r="E62" s="237">
        <v>0.25</v>
      </c>
      <c r="F62" s="238">
        <v>0.75</v>
      </c>
      <c r="G62" s="238">
        <v>0</v>
      </c>
      <c r="H62" s="239">
        <v>0.75</v>
      </c>
      <c r="I62" s="367">
        <v>0.25</v>
      </c>
      <c r="J62" s="240">
        <v>0</v>
      </c>
      <c r="K62" s="241">
        <v>0.25</v>
      </c>
      <c r="L62" s="136">
        <f t="shared" si="0"/>
        <v>1.25</v>
      </c>
      <c r="M62" s="136">
        <f t="shared" si="0"/>
        <v>0</v>
      </c>
      <c r="N62" s="136">
        <f t="shared" si="0"/>
        <v>1.25</v>
      </c>
      <c r="O62" s="137">
        <f t="shared" si="1"/>
        <v>1.25</v>
      </c>
      <c r="P62" s="368">
        <v>0.1</v>
      </c>
      <c r="Q62" s="369" t="s">
        <v>215</v>
      </c>
      <c r="R62" s="123"/>
      <c r="S62" s="123"/>
      <c r="T62" s="123"/>
      <c r="U62" s="123"/>
      <c r="V62" s="123"/>
      <c r="W62" s="123"/>
    </row>
    <row r="63" spans="1:23" s="139" customFormat="1" ht="12" customHeight="1" thickBot="1">
      <c r="A63" s="236" t="s">
        <v>168</v>
      </c>
      <c r="B63" s="242" t="s">
        <v>76</v>
      </c>
      <c r="C63" s="237">
        <v>1</v>
      </c>
      <c r="D63" s="237">
        <v>0</v>
      </c>
      <c r="E63" s="237">
        <v>1</v>
      </c>
      <c r="F63" s="238">
        <v>6</v>
      </c>
      <c r="G63" s="238">
        <v>0</v>
      </c>
      <c r="H63" s="239">
        <v>6</v>
      </c>
      <c r="I63" s="367">
        <v>0.4</v>
      </c>
      <c r="J63" s="240">
        <v>0</v>
      </c>
      <c r="K63" s="241">
        <v>0.4</v>
      </c>
      <c r="L63" s="136">
        <f t="shared" si="0"/>
        <v>7.4</v>
      </c>
      <c r="M63" s="136">
        <f t="shared" si="0"/>
        <v>0</v>
      </c>
      <c r="N63" s="136">
        <f t="shared" si="0"/>
        <v>7.4</v>
      </c>
      <c r="O63" s="137">
        <f t="shared" si="1"/>
        <v>7.4</v>
      </c>
      <c r="P63" s="368">
        <v>0.08</v>
      </c>
      <c r="Q63" s="369" t="s">
        <v>248</v>
      </c>
      <c r="R63" s="123"/>
      <c r="S63" s="123"/>
      <c r="T63" s="123"/>
      <c r="U63" s="123"/>
      <c r="V63" s="123"/>
      <c r="W63" s="123"/>
    </row>
    <row r="64" spans="1:23" s="139" customFormat="1" ht="12" customHeight="1" thickBot="1">
      <c r="A64" s="236" t="s">
        <v>163</v>
      </c>
      <c r="B64" s="242" t="s">
        <v>77</v>
      </c>
      <c r="C64" s="237">
        <v>1</v>
      </c>
      <c r="D64" s="237">
        <v>0</v>
      </c>
      <c r="E64" s="237">
        <v>1</v>
      </c>
      <c r="F64" s="238">
        <v>4</v>
      </c>
      <c r="G64" s="238">
        <v>0</v>
      </c>
      <c r="H64" s="239">
        <v>4</v>
      </c>
      <c r="I64" s="367">
        <v>2</v>
      </c>
      <c r="J64" s="240">
        <v>0</v>
      </c>
      <c r="K64" s="241">
        <v>2</v>
      </c>
      <c r="L64" s="136">
        <f t="shared" si="0"/>
        <v>7</v>
      </c>
      <c r="M64" s="136">
        <f t="shared" si="0"/>
        <v>0</v>
      </c>
      <c r="N64" s="136">
        <f t="shared" si="0"/>
        <v>7</v>
      </c>
      <c r="O64" s="137">
        <f t="shared" si="1"/>
        <v>7</v>
      </c>
      <c r="P64" s="368">
        <v>0.1</v>
      </c>
      <c r="Q64" s="369" t="s">
        <v>249</v>
      </c>
      <c r="R64" s="123"/>
      <c r="S64" s="123"/>
      <c r="T64" s="123"/>
      <c r="U64" s="123"/>
      <c r="V64" s="123"/>
      <c r="W64" s="123"/>
    </row>
    <row r="65" spans="1:26" ht="12" customHeight="1" thickBot="1">
      <c r="A65" s="236" t="s">
        <v>162</v>
      </c>
      <c r="B65" s="242" t="s">
        <v>78</v>
      </c>
      <c r="C65" s="237">
        <v>17</v>
      </c>
      <c r="D65" s="237">
        <v>0</v>
      </c>
      <c r="E65" s="237">
        <v>17</v>
      </c>
      <c r="F65" s="238">
        <v>76</v>
      </c>
      <c r="G65" s="238">
        <v>0</v>
      </c>
      <c r="H65" s="239">
        <v>76</v>
      </c>
      <c r="I65" s="367">
        <v>18</v>
      </c>
      <c r="J65" s="240">
        <v>0</v>
      </c>
      <c r="K65" s="241">
        <v>18</v>
      </c>
      <c r="L65" s="136">
        <f t="shared" si="0"/>
        <v>111</v>
      </c>
      <c r="M65" s="136">
        <f t="shared" si="0"/>
        <v>0</v>
      </c>
      <c r="N65" s="136">
        <f t="shared" si="0"/>
        <v>111</v>
      </c>
      <c r="O65" s="137">
        <v>127</v>
      </c>
      <c r="P65" s="368">
        <v>6</v>
      </c>
      <c r="Q65" s="369" t="s">
        <v>250</v>
      </c>
    </row>
    <row r="66" spans="1:26" s="139" customFormat="1" ht="12" customHeight="1" thickBot="1">
      <c r="A66" s="236" t="s">
        <v>163</v>
      </c>
      <c r="B66" s="242" t="s">
        <v>79</v>
      </c>
      <c r="C66" s="237">
        <v>0</v>
      </c>
      <c r="D66" s="237">
        <v>0</v>
      </c>
      <c r="E66" s="237">
        <v>0</v>
      </c>
      <c r="F66" s="238">
        <v>1</v>
      </c>
      <c r="G66" s="238">
        <v>0</v>
      </c>
      <c r="H66" s="239">
        <v>1</v>
      </c>
      <c r="I66" s="367">
        <v>0</v>
      </c>
      <c r="J66" s="240">
        <v>0</v>
      </c>
      <c r="K66" s="241">
        <v>0</v>
      </c>
      <c r="L66" s="136">
        <f t="shared" si="0"/>
        <v>1</v>
      </c>
      <c r="M66" s="136">
        <f t="shared" si="0"/>
        <v>0</v>
      </c>
      <c r="N66" s="136">
        <f t="shared" si="0"/>
        <v>1</v>
      </c>
      <c r="O66" s="137">
        <f t="shared" si="1"/>
        <v>1</v>
      </c>
      <c r="P66" s="368">
        <v>0.05</v>
      </c>
      <c r="Q66" s="369" t="s">
        <v>208</v>
      </c>
      <c r="R66" s="123"/>
      <c r="S66" s="123"/>
      <c r="T66" s="123"/>
      <c r="U66" s="123"/>
      <c r="V66" s="123"/>
      <c r="W66" s="123"/>
    </row>
    <row r="67" spans="1:26" s="139" customFormat="1" ht="12" customHeight="1" thickBot="1">
      <c r="A67" s="236" t="s">
        <v>162</v>
      </c>
      <c r="B67" s="242" t="s">
        <v>80</v>
      </c>
      <c r="C67" s="237">
        <v>1</v>
      </c>
      <c r="D67" s="237">
        <v>0</v>
      </c>
      <c r="E67" s="237">
        <v>1</v>
      </c>
      <c r="F67" s="238">
        <v>5</v>
      </c>
      <c r="G67" s="238">
        <v>1</v>
      </c>
      <c r="H67" s="239">
        <v>4</v>
      </c>
      <c r="I67" s="367">
        <v>1</v>
      </c>
      <c r="J67" s="240">
        <v>0</v>
      </c>
      <c r="K67" s="241">
        <v>1</v>
      </c>
      <c r="L67" s="136">
        <f t="shared" si="0"/>
        <v>7</v>
      </c>
      <c r="M67" s="136">
        <f t="shared" si="0"/>
        <v>1</v>
      </c>
      <c r="N67" s="136">
        <f t="shared" si="0"/>
        <v>6</v>
      </c>
      <c r="O67" s="137">
        <v>6</v>
      </c>
      <c r="P67" s="368">
        <v>0.5</v>
      </c>
      <c r="Q67" s="369" t="s">
        <v>222</v>
      </c>
      <c r="R67" s="123"/>
      <c r="S67" s="123"/>
      <c r="T67" s="123"/>
      <c r="U67" s="123"/>
      <c r="V67" s="123"/>
      <c r="W67" s="123"/>
    </row>
    <row r="68" spans="1:26" s="139" customFormat="1" ht="12" customHeight="1" thickBot="1">
      <c r="A68" s="236" t="s">
        <v>165</v>
      </c>
      <c r="B68" s="242" t="s">
        <v>81</v>
      </c>
      <c r="C68" s="237">
        <v>2</v>
      </c>
      <c r="D68" s="237">
        <v>0</v>
      </c>
      <c r="E68" s="237">
        <v>2</v>
      </c>
      <c r="F68" s="238">
        <v>7</v>
      </c>
      <c r="G68" s="238">
        <v>0</v>
      </c>
      <c r="H68" s="239">
        <v>7</v>
      </c>
      <c r="I68" s="367">
        <v>2</v>
      </c>
      <c r="J68" s="240">
        <v>0</v>
      </c>
      <c r="K68" s="241">
        <v>2</v>
      </c>
      <c r="L68" s="136">
        <f t="shared" si="0"/>
        <v>11</v>
      </c>
      <c r="M68" s="136">
        <f t="shared" si="0"/>
        <v>0</v>
      </c>
      <c r="N68" s="136">
        <f t="shared" si="0"/>
        <v>11</v>
      </c>
      <c r="O68" s="137">
        <f t="shared" si="1"/>
        <v>11</v>
      </c>
      <c r="P68" s="368">
        <v>0</v>
      </c>
      <c r="Q68" s="369"/>
      <c r="R68" s="123"/>
      <c r="S68" s="123"/>
      <c r="T68" s="123"/>
      <c r="U68" s="123"/>
      <c r="V68" s="123"/>
      <c r="W68" s="123"/>
    </row>
    <row r="69" spans="1:26" s="139" customFormat="1" ht="12" customHeight="1" thickBot="1">
      <c r="A69" s="236" t="s">
        <v>168</v>
      </c>
      <c r="B69" s="242" t="s">
        <v>82</v>
      </c>
      <c r="C69" s="237">
        <v>2</v>
      </c>
      <c r="D69" s="237">
        <v>0</v>
      </c>
      <c r="E69" s="237">
        <v>2</v>
      </c>
      <c r="F69" s="238">
        <v>13</v>
      </c>
      <c r="G69" s="238">
        <v>0</v>
      </c>
      <c r="H69" s="239">
        <v>13</v>
      </c>
      <c r="I69" s="367">
        <v>4</v>
      </c>
      <c r="J69" s="240">
        <v>0</v>
      </c>
      <c r="K69" s="241">
        <v>4</v>
      </c>
      <c r="L69" s="136">
        <f t="shared" ref="L69:N106" si="2">SUM(C69,F69,I69)</f>
        <v>19</v>
      </c>
      <c r="M69" s="136">
        <f t="shared" si="2"/>
        <v>0</v>
      </c>
      <c r="N69" s="136">
        <f t="shared" si="2"/>
        <v>19</v>
      </c>
      <c r="O69" s="137">
        <f t="shared" ref="O69:O106" si="3">L69</f>
        <v>19</v>
      </c>
      <c r="P69" s="368">
        <v>1.5</v>
      </c>
      <c r="Q69" s="369" t="s">
        <v>251</v>
      </c>
      <c r="R69" s="123"/>
      <c r="S69" s="123"/>
      <c r="T69" s="123"/>
      <c r="U69" s="123"/>
      <c r="V69" s="123"/>
      <c r="W69" s="123"/>
    </row>
    <row r="70" spans="1:26" ht="12" customHeight="1" thickBot="1">
      <c r="A70" s="236" t="s">
        <v>166</v>
      </c>
      <c r="B70" s="242" t="s">
        <v>83</v>
      </c>
      <c r="C70" s="237">
        <v>1</v>
      </c>
      <c r="D70" s="237">
        <v>0</v>
      </c>
      <c r="E70" s="237">
        <v>1</v>
      </c>
      <c r="F70" s="238">
        <v>10</v>
      </c>
      <c r="G70" s="238">
        <v>0</v>
      </c>
      <c r="H70" s="239">
        <v>10</v>
      </c>
      <c r="I70" s="367">
        <v>5</v>
      </c>
      <c r="J70" s="240">
        <v>0</v>
      </c>
      <c r="K70" s="241">
        <v>5</v>
      </c>
      <c r="L70" s="136">
        <f t="shared" si="2"/>
        <v>16</v>
      </c>
      <c r="M70" s="136">
        <f t="shared" si="2"/>
        <v>0</v>
      </c>
      <c r="N70" s="136">
        <f t="shared" si="2"/>
        <v>16</v>
      </c>
      <c r="O70" s="137">
        <f t="shared" si="3"/>
        <v>16</v>
      </c>
      <c r="P70" s="368">
        <v>1</v>
      </c>
      <c r="Q70" s="369" t="s">
        <v>252</v>
      </c>
    </row>
    <row r="71" spans="1:26" s="139" customFormat="1" ht="12" customHeight="1" thickBot="1">
      <c r="A71" s="236" t="s">
        <v>169</v>
      </c>
      <c r="B71" s="242" t="s">
        <v>253</v>
      </c>
      <c r="C71" s="237">
        <v>0</v>
      </c>
      <c r="D71" s="237">
        <v>0</v>
      </c>
      <c r="E71" s="237">
        <v>0</v>
      </c>
      <c r="F71" s="238">
        <v>0</v>
      </c>
      <c r="G71" s="238">
        <v>0</v>
      </c>
      <c r="H71" s="239">
        <v>0</v>
      </c>
      <c r="I71" s="367">
        <v>0</v>
      </c>
      <c r="J71" s="240">
        <v>0</v>
      </c>
      <c r="K71" s="241">
        <v>0</v>
      </c>
      <c r="L71" s="136">
        <f t="shared" si="2"/>
        <v>0</v>
      </c>
      <c r="M71" s="136">
        <f t="shared" si="2"/>
        <v>0</v>
      </c>
      <c r="N71" s="136">
        <f t="shared" si="2"/>
        <v>0</v>
      </c>
      <c r="O71" s="137">
        <f t="shared" si="3"/>
        <v>0</v>
      </c>
      <c r="P71" s="368">
        <v>0</v>
      </c>
      <c r="Q71" s="369" t="s">
        <v>234</v>
      </c>
      <c r="R71" s="123"/>
      <c r="S71" s="123"/>
      <c r="T71" s="123"/>
      <c r="U71" s="123"/>
      <c r="V71" s="123"/>
      <c r="W71" s="123"/>
    </row>
    <row r="72" spans="1:26" s="139" customFormat="1" ht="12" customHeight="1" thickBot="1">
      <c r="A72" s="236" t="s">
        <v>168</v>
      </c>
      <c r="B72" s="242" t="s">
        <v>84</v>
      </c>
      <c r="C72" s="237">
        <v>1</v>
      </c>
      <c r="D72" s="237">
        <v>0</v>
      </c>
      <c r="E72" s="237">
        <v>1</v>
      </c>
      <c r="F72" s="238">
        <v>6</v>
      </c>
      <c r="G72" s="238">
        <v>0</v>
      </c>
      <c r="H72" s="239">
        <v>6</v>
      </c>
      <c r="I72" s="367">
        <v>1</v>
      </c>
      <c r="J72" s="240">
        <v>0</v>
      </c>
      <c r="K72" s="241">
        <v>1</v>
      </c>
      <c r="L72" s="136">
        <f t="shared" si="2"/>
        <v>8</v>
      </c>
      <c r="M72" s="136">
        <f t="shared" si="2"/>
        <v>0</v>
      </c>
      <c r="N72" s="136">
        <f t="shared" si="2"/>
        <v>8</v>
      </c>
      <c r="O72" s="137">
        <f t="shared" si="3"/>
        <v>8</v>
      </c>
      <c r="P72" s="368">
        <v>0.09</v>
      </c>
      <c r="Q72" s="369" t="s">
        <v>254</v>
      </c>
      <c r="R72" s="123"/>
      <c r="S72" s="123"/>
      <c r="T72" s="123"/>
      <c r="U72" s="123"/>
      <c r="V72" s="123"/>
      <c r="W72" s="123"/>
    </row>
    <row r="73" spans="1:26" ht="12" customHeight="1" thickBot="1">
      <c r="A73" s="236" t="s">
        <v>166</v>
      </c>
      <c r="B73" s="242" t="s">
        <v>85</v>
      </c>
      <c r="C73" s="237">
        <v>3</v>
      </c>
      <c r="D73" s="237">
        <v>0</v>
      </c>
      <c r="E73" s="237">
        <v>3</v>
      </c>
      <c r="F73" s="238">
        <v>10</v>
      </c>
      <c r="G73" s="238">
        <v>0</v>
      </c>
      <c r="H73" s="239">
        <v>10</v>
      </c>
      <c r="I73" s="367">
        <v>5</v>
      </c>
      <c r="J73" s="240">
        <v>0</v>
      </c>
      <c r="K73" s="241">
        <v>5</v>
      </c>
      <c r="L73" s="136">
        <f t="shared" si="2"/>
        <v>18</v>
      </c>
      <c r="M73" s="136">
        <f t="shared" si="2"/>
        <v>0</v>
      </c>
      <c r="N73" s="136">
        <f t="shared" si="2"/>
        <v>18</v>
      </c>
      <c r="O73" s="137">
        <f t="shared" si="3"/>
        <v>18</v>
      </c>
      <c r="P73" s="368">
        <v>0.9</v>
      </c>
      <c r="Q73" s="369" t="s">
        <v>255</v>
      </c>
    </row>
    <row r="74" spans="1:26" s="139" customFormat="1" ht="12" customHeight="1" thickBot="1">
      <c r="A74" s="236" t="s">
        <v>160</v>
      </c>
      <c r="B74" s="242" t="s">
        <v>86</v>
      </c>
      <c r="C74" s="237">
        <v>2</v>
      </c>
      <c r="D74" s="237">
        <v>0</v>
      </c>
      <c r="E74" s="237">
        <v>2</v>
      </c>
      <c r="F74" s="238">
        <v>8</v>
      </c>
      <c r="G74" s="238">
        <v>0</v>
      </c>
      <c r="H74" s="239">
        <v>8</v>
      </c>
      <c r="I74" s="367">
        <v>3</v>
      </c>
      <c r="J74" s="240">
        <v>0</v>
      </c>
      <c r="K74" s="241">
        <v>3</v>
      </c>
      <c r="L74" s="136">
        <f t="shared" si="2"/>
        <v>13</v>
      </c>
      <c r="M74" s="136">
        <f t="shared" si="2"/>
        <v>0</v>
      </c>
      <c r="N74" s="136">
        <f t="shared" si="2"/>
        <v>13</v>
      </c>
      <c r="O74" s="137">
        <f t="shared" si="3"/>
        <v>13</v>
      </c>
      <c r="P74" s="368">
        <v>0.1</v>
      </c>
      <c r="Q74" s="369" t="s">
        <v>256</v>
      </c>
      <c r="R74" s="123"/>
      <c r="S74" s="123"/>
      <c r="T74" s="123"/>
      <c r="U74" s="123"/>
      <c r="V74" s="123"/>
      <c r="W74" s="123"/>
    </row>
    <row r="75" spans="1:26" s="139" customFormat="1" ht="12" customHeight="1" thickBot="1">
      <c r="A75" s="236" t="s">
        <v>164</v>
      </c>
      <c r="B75" s="242" t="s">
        <v>87</v>
      </c>
      <c r="C75" s="237">
        <v>0.33</v>
      </c>
      <c r="D75" s="237">
        <v>0</v>
      </c>
      <c r="E75" s="237">
        <v>0.33</v>
      </c>
      <c r="F75" s="238">
        <v>2</v>
      </c>
      <c r="G75" s="238">
        <v>0</v>
      </c>
      <c r="H75" s="239">
        <v>2</v>
      </c>
      <c r="I75" s="367">
        <v>0</v>
      </c>
      <c r="J75" s="240">
        <v>0</v>
      </c>
      <c r="K75" s="241">
        <v>0</v>
      </c>
      <c r="L75" s="136">
        <f t="shared" si="2"/>
        <v>2.33</v>
      </c>
      <c r="M75" s="136">
        <f t="shared" si="2"/>
        <v>0</v>
      </c>
      <c r="N75" s="136">
        <f t="shared" si="2"/>
        <v>2.33</v>
      </c>
      <c r="O75" s="137">
        <f t="shared" si="3"/>
        <v>2.33</v>
      </c>
      <c r="P75" s="368">
        <v>0.25</v>
      </c>
      <c r="Q75" s="369" t="s">
        <v>257</v>
      </c>
      <c r="R75" s="123"/>
      <c r="S75" s="123"/>
      <c r="T75" s="123"/>
      <c r="U75" s="123"/>
      <c r="V75" s="123"/>
      <c r="W75" s="123"/>
    </row>
    <row r="76" spans="1:26" s="139" customFormat="1" ht="12" customHeight="1" thickBot="1">
      <c r="A76" s="236" t="s">
        <v>164</v>
      </c>
      <c r="B76" s="242" t="s">
        <v>88</v>
      </c>
      <c r="C76" s="237">
        <v>0.25</v>
      </c>
      <c r="D76" s="237">
        <v>0</v>
      </c>
      <c r="E76" s="237">
        <v>0.25</v>
      </c>
      <c r="F76" s="238">
        <v>6</v>
      </c>
      <c r="G76" s="238">
        <v>0</v>
      </c>
      <c r="H76" s="239">
        <v>6</v>
      </c>
      <c r="I76" s="367">
        <v>0.5</v>
      </c>
      <c r="J76" s="240">
        <v>0</v>
      </c>
      <c r="K76" s="241">
        <v>0.5</v>
      </c>
      <c r="L76" s="136">
        <f t="shared" si="2"/>
        <v>6.75</v>
      </c>
      <c r="M76" s="136">
        <f t="shared" si="2"/>
        <v>0</v>
      </c>
      <c r="N76" s="136">
        <f t="shared" si="2"/>
        <v>6.75</v>
      </c>
      <c r="O76" s="137">
        <f t="shared" si="3"/>
        <v>6.75</v>
      </c>
      <c r="P76" s="368">
        <v>0.55000000000000004</v>
      </c>
      <c r="Q76" s="369" t="s">
        <v>258</v>
      </c>
      <c r="R76" s="123"/>
      <c r="S76" s="123"/>
      <c r="T76" s="123"/>
      <c r="U76" s="123"/>
      <c r="V76" s="123"/>
      <c r="W76" s="123"/>
    </row>
    <row r="77" spans="1:26" ht="12" customHeight="1" thickBot="1">
      <c r="A77" s="236" t="s">
        <v>166</v>
      </c>
      <c r="B77" s="242" t="s">
        <v>89</v>
      </c>
      <c r="C77" s="237">
        <v>1.25</v>
      </c>
      <c r="D77" s="237">
        <v>0</v>
      </c>
      <c r="E77" s="237">
        <v>1.25</v>
      </c>
      <c r="F77" s="238">
        <v>3</v>
      </c>
      <c r="G77" s="238">
        <v>0</v>
      </c>
      <c r="H77" s="239">
        <v>3</v>
      </c>
      <c r="I77" s="367">
        <v>1</v>
      </c>
      <c r="J77" s="240">
        <v>0</v>
      </c>
      <c r="K77" s="241">
        <v>1</v>
      </c>
      <c r="L77" s="136">
        <v>5</v>
      </c>
      <c r="M77" s="136">
        <f t="shared" si="2"/>
        <v>0</v>
      </c>
      <c r="N77" s="136">
        <v>5</v>
      </c>
      <c r="O77" s="137">
        <f t="shared" si="3"/>
        <v>5</v>
      </c>
      <c r="P77" s="368">
        <v>1</v>
      </c>
      <c r="Q77" s="370" t="s">
        <v>259</v>
      </c>
    </row>
    <row r="78" spans="1:26" s="139" customFormat="1" ht="12" customHeight="1" thickBot="1">
      <c r="A78" s="236" t="s">
        <v>164</v>
      </c>
      <c r="B78" s="242" t="s">
        <v>90</v>
      </c>
      <c r="C78" s="237">
        <v>0.25</v>
      </c>
      <c r="D78" s="237">
        <v>0</v>
      </c>
      <c r="E78" s="237">
        <v>0.25</v>
      </c>
      <c r="F78" s="238">
        <v>2</v>
      </c>
      <c r="G78" s="238">
        <v>0</v>
      </c>
      <c r="H78" s="239">
        <v>2</v>
      </c>
      <c r="I78" s="367">
        <v>0.5</v>
      </c>
      <c r="J78" s="240">
        <v>0</v>
      </c>
      <c r="K78" s="241">
        <v>0.5</v>
      </c>
      <c r="L78" s="136">
        <f t="shared" si="2"/>
        <v>2.75</v>
      </c>
      <c r="M78" s="136">
        <f t="shared" si="2"/>
        <v>0</v>
      </c>
      <c r="N78" s="136">
        <f t="shared" si="2"/>
        <v>2.75</v>
      </c>
      <c r="O78" s="137">
        <f t="shared" si="3"/>
        <v>2.75</v>
      </c>
      <c r="P78" s="368">
        <v>0.05</v>
      </c>
      <c r="Q78" s="369" t="s">
        <v>260</v>
      </c>
      <c r="R78" s="123"/>
      <c r="S78" s="123"/>
      <c r="T78" s="123"/>
      <c r="U78" s="123"/>
      <c r="V78" s="123"/>
      <c r="W78" s="123"/>
    </row>
    <row r="79" spans="1:26" s="139" customFormat="1" ht="12" customHeight="1" thickBot="1">
      <c r="A79" s="236" t="s">
        <v>168</v>
      </c>
      <c r="B79" s="242" t="s">
        <v>91</v>
      </c>
      <c r="C79" s="237">
        <v>1</v>
      </c>
      <c r="D79" s="237">
        <v>0</v>
      </c>
      <c r="E79" s="237">
        <v>1</v>
      </c>
      <c r="F79" s="238">
        <v>6</v>
      </c>
      <c r="G79" s="238">
        <v>0</v>
      </c>
      <c r="H79" s="239">
        <v>6</v>
      </c>
      <c r="I79" s="367">
        <v>1</v>
      </c>
      <c r="J79" s="240">
        <v>0</v>
      </c>
      <c r="K79" s="241">
        <v>1</v>
      </c>
      <c r="L79" s="136">
        <f t="shared" si="2"/>
        <v>8</v>
      </c>
      <c r="M79" s="136">
        <f t="shared" si="2"/>
        <v>0</v>
      </c>
      <c r="N79" s="136">
        <f t="shared" si="2"/>
        <v>8</v>
      </c>
      <c r="O79" s="137">
        <f t="shared" si="3"/>
        <v>8</v>
      </c>
      <c r="P79" s="368">
        <v>0</v>
      </c>
      <c r="Q79" s="369" t="s">
        <v>234</v>
      </c>
      <c r="R79" s="123"/>
      <c r="S79" s="123"/>
      <c r="T79" s="123"/>
      <c r="U79" s="123"/>
      <c r="V79" s="123"/>
      <c r="W79" s="123"/>
    </row>
    <row r="80" spans="1:26" s="139" customFormat="1" ht="12" customHeight="1" thickBot="1">
      <c r="A80" s="236" t="s">
        <v>166</v>
      </c>
      <c r="B80" s="242" t="s">
        <v>92</v>
      </c>
      <c r="C80" s="237">
        <v>3.38</v>
      </c>
      <c r="D80" s="237">
        <v>0</v>
      </c>
      <c r="E80" s="237">
        <v>3.38</v>
      </c>
      <c r="F80" s="238">
        <v>21.25</v>
      </c>
      <c r="G80" s="238">
        <v>0</v>
      </c>
      <c r="H80" s="239">
        <v>21.25</v>
      </c>
      <c r="I80" s="367">
        <v>3</v>
      </c>
      <c r="J80" s="240">
        <v>0</v>
      </c>
      <c r="K80" s="241">
        <v>3</v>
      </c>
      <c r="L80" s="136">
        <f t="shared" si="2"/>
        <v>27.63</v>
      </c>
      <c r="M80" s="136">
        <f t="shared" si="2"/>
        <v>0</v>
      </c>
      <c r="N80" s="136">
        <f t="shared" si="2"/>
        <v>27.63</v>
      </c>
      <c r="O80" s="137">
        <f t="shared" si="3"/>
        <v>27.63</v>
      </c>
      <c r="P80" s="368">
        <v>8.8000000000000007</v>
      </c>
      <c r="Q80" s="369" t="s">
        <v>261</v>
      </c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3" s="139" customFormat="1" ht="12" customHeight="1" thickBot="1">
      <c r="A81" s="236" t="s">
        <v>167</v>
      </c>
      <c r="B81" s="242" t="s">
        <v>93</v>
      </c>
      <c r="C81" s="237">
        <v>0</v>
      </c>
      <c r="D81" s="237">
        <v>0</v>
      </c>
      <c r="E81" s="237">
        <v>0</v>
      </c>
      <c r="F81" s="238">
        <v>1</v>
      </c>
      <c r="G81" s="238">
        <v>0</v>
      </c>
      <c r="H81" s="239">
        <v>1</v>
      </c>
      <c r="I81" s="367">
        <v>0</v>
      </c>
      <c r="J81" s="240">
        <v>0</v>
      </c>
      <c r="K81" s="241">
        <v>0</v>
      </c>
      <c r="L81" s="136">
        <f t="shared" si="2"/>
        <v>1</v>
      </c>
      <c r="M81" s="136">
        <f t="shared" si="2"/>
        <v>0</v>
      </c>
      <c r="N81" s="136">
        <f t="shared" si="2"/>
        <v>1</v>
      </c>
      <c r="O81" s="137">
        <f t="shared" si="3"/>
        <v>1</v>
      </c>
      <c r="P81" s="368">
        <v>0.1</v>
      </c>
      <c r="Q81" s="369" t="s">
        <v>215</v>
      </c>
      <c r="R81" s="123"/>
      <c r="S81" s="123"/>
      <c r="T81" s="123"/>
      <c r="U81" s="123"/>
      <c r="V81" s="123"/>
      <c r="W81" s="123"/>
    </row>
    <row r="82" spans="1:23" s="139" customFormat="1" ht="12" customHeight="1" thickBot="1">
      <c r="A82" s="236" t="s">
        <v>160</v>
      </c>
      <c r="B82" s="242" t="s">
        <v>94</v>
      </c>
      <c r="C82" s="237">
        <v>1</v>
      </c>
      <c r="D82" s="237">
        <v>0</v>
      </c>
      <c r="E82" s="237">
        <v>1</v>
      </c>
      <c r="F82" s="238">
        <v>10</v>
      </c>
      <c r="G82" s="238">
        <v>0</v>
      </c>
      <c r="H82" s="239">
        <v>10</v>
      </c>
      <c r="I82" s="367">
        <v>3</v>
      </c>
      <c r="J82" s="240">
        <v>0</v>
      </c>
      <c r="K82" s="241">
        <v>3</v>
      </c>
      <c r="L82" s="136">
        <f t="shared" si="2"/>
        <v>14</v>
      </c>
      <c r="M82" s="136">
        <f t="shared" si="2"/>
        <v>0</v>
      </c>
      <c r="N82" s="136">
        <f t="shared" si="2"/>
        <v>14</v>
      </c>
      <c r="O82" s="137">
        <f t="shared" si="3"/>
        <v>14</v>
      </c>
      <c r="P82" s="368">
        <v>0</v>
      </c>
      <c r="Q82" s="369" t="s">
        <v>234</v>
      </c>
      <c r="R82" s="123"/>
      <c r="S82" s="123"/>
      <c r="T82" s="123"/>
      <c r="U82" s="123"/>
      <c r="V82" s="123"/>
      <c r="W82" s="123"/>
    </row>
    <row r="83" spans="1:23" s="139" customFormat="1" ht="12" customHeight="1" thickBot="1">
      <c r="A83" s="236" t="s">
        <v>165</v>
      </c>
      <c r="B83" s="242" t="s">
        <v>95</v>
      </c>
      <c r="C83" s="237">
        <v>1</v>
      </c>
      <c r="D83" s="237">
        <v>0</v>
      </c>
      <c r="E83" s="237">
        <v>1</v>
      </c>
      <c r="F83" s="238">
        <v>10</v>
      </c>
      <c r="G83" s="238">
        <v>0</v>
      </c>
      <c r="H83" s="239">
        <v>10</v>
      </c>
      <c r="I83" s="367">
        <v>1</v>
      </c>
      <c r="J83" s="240">
        <v>0</v>
      </c>
      <c r="K83" s="241">
        <v>1</v>
      </c>
      <c r="L83" s="136">
        <f t="shared" si="2"/>
        <v>12</v>
      </c>
      <c r="M83" s="136">
        <f t="shared" si="2"/>
        <v>0</v>
      </c>
      <c r="N83" s="136">
        <f t="shared" si="2"/>
        <v>12</v>
      </c>
      <c r="O83" s="137">
        <f t="shared" si="3"/>
        <v>12</v>
      </c>
      <c r="P83" s="368">
        <v>1.4</v>
      </c>
      <c r="Q83" s="369" t="s">
        <v>262</v>
      </c>
      <c r="R83" s="123"/>
      <c r="S83" s="123"/>
      <c r="T83" s="123"/>
      <c r="U83" s="123"/>
      <c r="V83" s="123"/>
      <c r="W83" s="123"/>
    </row>
    <row r="84" spans="1:23" ht="12" customHeight="1" thickBot="1">
      <c r="A84" s="236" t="s">
        <v>165</v>
      </c>
      <c r="B84" s="242" t="s">
        <v>96</v>
      </c>
      <c r="C84" s="237">
        <v>4</v>
      </c>
      <c r="D84" s="237">
        <v>0</v>
      </c>
      <c r="E84" s="237">
        <v>4</v>
      </c>
      <c r="F84" s="238">
        <v>25</v>
      </c>
      <c r="G84" s="238">
        <v>0</v>
      </c>
      <c r="H84" s="239">
        <v>25</v>
      </c>
      <c r="I84" s="367">
        <v>1</v>
      </c>
      <c r="J84" s="240">
        <v>0</v>
      </c>
      <c r="K84" s="241">
        <v>1</v>
      </c>
      <c r="L84" s="136">
        <f t="shared" si="2"/>
        <v>30</v>
      </c>
      <c r="M84" s="136">
        <f t="shared" si="2"/>
        <v>0</v>
      </c>
      <c r="N84" s="136">
        <f t="shared" si="2"/>
        <v>30</v>
      </c>
      <c r="O84" s="137">
        <f t="shared" si="3"/>
        <v>30</v>
      </c>
      <c r="P84" s="368">
        <v>6</v>
      </c>
      <c r="Q84" s="369" t="s">
        <v>263</v>
      </c>
    </row>
    <row r="85" spans="1:23" s="139" customFormat="1" ht="12" customHeight="1" thickBot="1">
      <c r="A85" s="236" t="s">
        <v>161</v>
      </c>
      <c r="B85" s="242" t="s">
        <v>97</v>
      </c>
      <c r="C85" s="237">
        <v>1</v>
      </c>
      <c r="D85" s="237">
        <v>0</v>
      </c>
      <c r="E85" s="241">
        <v>1</v>
      </c>
      <c r="F85" s="371">
        <v>8</v>
      </c>
      <c r="G85" s="238">
        <v>0</v>
      </c>
      <c r="H85" s="239">
        <v>8</v>
      </c>
      <c r="I85" s="367">
        <v>2</v>
      </c>
      <c r="J85" s="240">
        <v>0</v>
      </c>
      <c r="K85" s="241">
        <v>2</v>
      </c>
      <c r="L85" s="136">
        <f t="shared" si="2"/>
        <v>11</v>
      </c>
      <c r="M85" s="136">
        <f t="shared" si="2"/>
        <v>0</v>
      </c>
      <c r="N85" s="136">
        <f t="shared" si="2"/>
        <v>11</v>
      </c>
      <c r="O85" s="137">
        <f t="shared" si="3"/>
        <v>11</v>
      </c>
      <c r="P85" s="368">
        <v>1</v>
      </c>
      <c r="Q85" s="369" t="s">
        <v>212</v>
      </c>
      <c r="R85" s="123"/>
      <c r="S85" s="123"/>
      <c r="T85" s="123"/>
      <c r="U85" s="123"/>
      <c r="V85" s="123"/>
      <c r="W85" s="123"/>
    </row>
    <row r="86" spans="1:23" s="139" customFormat="1" ht="12" customHeight="1" thickBot="1">
      <c r="A86" s="236" t="s">
        <v>162</v>
      </c>
      <c r="B86" s="242" t="s">
        <v>98</v>
      </c>
      <c r="C86" s="237">
        <v>2.25</v>
      </c>
      <c r="D86" s="237">
        <v>0</v>
      </c>
      <c r="E86" s="241">
        <v>2.25</v>
      </c>
      <c r="F86" s="371">
        <v>15.75</v>
      </c>
      <c r="G86" s="238">
        <v>0</v>
      </c>
      <c r="H86" s="239">
        <v>15.75</v>
      </c>
      <c r="I86" s="367">
        <v>4</v>
      </c>
      <c r="J86" s="240">
        <v>0</v>
      </c>
      <c r="K86" s="241">
        <v>4</v>
      </c>
      <c r="L86" s="136">
        <f t="shared" si="2"/>
        <v>22</v>
      </c>
      <c r="M86" s="136">
        <f t="shared" si="2"/>
        <v>0</v>
      </c>
      <c r="N86" s="136">
        <f t="shared" si="2"/>
        <v>22</v>
      </c>
      <c r="O86" s="137">
        <v>22.5</v>
      </c>
      <c r="P86" s="368"/>
      <c r="Q86" s="369" t="s">
        <v>213</v>
      </c>
      <c r="R86" s="123"/>
      <c r="S86" s="123"/>
      <c r="T86" s="123"/>
      <c r="U86" s="123"/>
      <c r="V86" s="123"/>
      <c r="W86" s="123"/>
    </row>
    <row r="87" spans="1:23" s="139" customFormat="1" ht="12" customHeight="1" thickBot="1">
      <c r="A87" s="236" t="s">
        <v>163</v>
      </c>
      <c r="B87" s="242" t="s">
        <v>99</v>
      </c>
      <c r="C87" s="237">
        <v>1</v>
      </c>
      <c r="D87" s="237">
        <v>0</v>
      </c>
      <c r="E87" s="241">
        <v>1</v>
      </c>
      <c r="F87" s="371">
        <v>8</v>
      </c>
      <c r="G87" s="238">
        <v>0</v>
      </c>
      <c r="H87" s="239">
        <v>8</v>
      </c>
      <c r="I87" s="367">
        <v>0</v>
      </c>
      <c r="J87" s="240">
        <v>0</v>
      </c>
      <c r="K87" s="241">
        <v>0</v>
      </c>
      <c r="L87" s="136">
        <f t="shared" si="2"/>
        <v>9</v>
      </c>
      <c r="M87" s="136">
        <f t="shared" si="2"/>
        <v>0</v>
      </c>
      <c r="N87" s="136">
        <f t="shared" si="2"/>
        <v>9</v>
      </c>
      <c r="O87" s="137">
        <f t="shared" si="3"/>
        <v>9</v>
      </c>
      <c r="P87" s="368">
        <v>0.11</v>
      </c>
      <c r="Q87" s="369" t="s">
        <v>208</v>
      </c>
      <c r="R87" s="123"/>
      <c r="S87" s="123"/>
      <c r="T87" s="123"/>
      <c r="U87" s="123"/>
      <c r="V87" s="123"/>
      <c r="W87" s="123"/>
    </row>
    <row r="88" spans="1:23" ht="12" customHeight="1" thickBot="1">
      <c r="A88" s="236" t="s">
        <v>165</v>
      </c>
      <c r="B88" s="242" t="s">
        <v>100</v>
      </c>
      <c r="C88" s="237">
        <v>2</v>
      </c>
      <c r="D88" s="237">
        <v>0</v>
      </c>
      <c r="E88" s="241">
        <v>2</v>
      </c>
      <c r="F88" s="371">
        <v>11</v>
      </c>
      <c r="G88" s="238">
        <v>0</v>
      </c>
      <c r="H88" s="239">
        <v>11</v>
      </c>
      <c r="I88" s="367">
        <v>1</v>
      </c>
      <c r="J88" s="240">
        <v>0</v>
      </c>
      <c r="K88" s="241">
        <v>1</v>
      </c>
      <c r="L88" s="136">
        <f t="shared" si="2"/>
        <v>14</v>
      </c>
      <c r="M88" s="136">
        <f t="shared" si="2"/>
        <v>0</v>
      </c>
      <c r="N88" s="136">
        <f t="shared" si="2"/>
        <v>14</v>
      </c>
      <c r="O88" s="137">
        <f t="shared" si="3"/>
        <v>14</v>
      </c>
      <c r="P88" s="368">
        <v>2.4</v>
      </c>
      <c r="Q88" s="369" t="s">
        <v>264</v>
      </c>
    </row>
    <row r="89" spans="1:23" s="139" customFormat="1" ht="12" customHeight="1" thickBot="1">
      <c r="A89" s="236" t="s">
        <v>165</v>
      </c>
      <c r="B89" s="242" t="s">
        <v>101</v>
      </c>
      <c r="C89" s="237">
        <v>2</v>
      </c>
      <c r="D89" s="237">
        <v>0</v>
      </c>
      <c r="E89" s="241">
        <v>2</v>
      </c>
      <c r="F89" s="371">
        <v>11</v>
      </c>
      <c r="G89" s="238">
        <v>0</v>
      </c>
      <c r="H89" s="239">
        <v>11</v>
      </c>
      <c r="I89" s="367">
        <v>0</v>
      </c>
      <c r="J89" s="240">
        <v>0</v>
      </c>
      <c r="K89" s="241">
        <v>0</v>
      </c>
      <c r="L89" s="136">
        <f t="shared" si="2"/>
        <v>13</v>
      </c>
      <c r="M89" s="136">
        <f t="shared" si="2"/>
        <v>0</v>
      </c>
      <c r="N89" s="136">
        <f t="shared" si="2"/>
        <v>13</v>
      </c>
      <c r="O89" s="137">
        <f t="shared" si="3"/>
        <v>13</v>
      </c>
      <c r="P89" s="368">
        <v>1.4</v>
      </c>
      <c r="Q89" s="369" t="s">
        <v>262</v>
      </c>
      <c r="R89" s="123"/>
      <c r="S89" s="123"/>
      <c r="T89" s="123"/>
      <c r="U89" s="123"/>
      <c r="V89" s="123"/>
      <c r="W89" s="123"/>
    </row>
    <row r="90" spans="1:23" s="139" customFormat="1" ht="12" customHeight="1" thickBot="1">
      <c r="A90" s="236" t="s">
        <v>162</v>
      </c>
      <c r="B90" s="242" t="s">
        <v>102</v>
      </c>
      <c r="C90" s="237">
        <v>1</v>
      </c>
      <c r="D90" s="237">
        <v>0</v>
      </c>
      <c r="E90" s="241">
        <v>1</v>
      </c>
      <c r="F90" s="371">
        <v>6.625</v>
      </c>
      <c r="G90" s="238">
        <v>0</v>
      </c>
      <c r="H90" s="239">
        <v>6.625</v>
      </c>
      <c r="I90" s="367">
        <v>2</v>
      </c>
      <c r="J90" s="240">
        <v>0</v>
      </c>
      <c r="K90" s="241">
        <v>2</v>
      </c>
      <c r="L90" s="136">
        <f t="shared" si="2"/>
        <v>9.625</v>
      </c>
      <c r="M90" s="136">
        <f t="shared" si="2"/>
        <v>0</v>
      </c>
      <c r="N90" s="136">
        <f t="shared" si="2"/>
        <v>9.625</v>
      </c>
      <c r="O90" s="137">
        <v>9.83</v>
      </c>
      <c r="P90" s="368"/>
      <c r="Q90" s="369" t="s">
        <v>213</v>
      </c>
      <c r="R90" s="123"/>
      <c r="S90" s="123"/>
      <c r="T90" s="123"/>
      <c r="U90" s="123"/>
      <c r="V90" s="123"/>
      <c r="W90" s="123"/>
    </row>
    <row r="91" spans="1:23" s="139" customFormat="1" ht="12" customHeight="1" thickBot="1">
      <c r="A91" s="236" t="s">
        <v>161</v>
      </c>
      <c r="B91" s="242" t="s">
        <v>103</v>
      </c>
      <c r="C91" s="237">
        <v>0.5</v>
      </c>
      <c r="D91" s="237">
        <v>0</v>
      </c>
      <c r="E91" s="241">
        <v>0.5</v>
      </c>
      <c r="F91" s="371">
        <v>4</v>
      </c>
      <c r="G91" s="238">
        <v>0</v>
      </c>
      <c r="H91" s="239">
        <v>4</v>
      </c>
      <c r="I91" s="367">
        <v>0</v>
      </c>
      <c r="J91" s="240">
        <v>0</v>
      </c>
      <c r="K91" s="241">
        <v>0</v>
      </c>
      <c r="L91" s="136">
        <f t="shared" si="2"/>
        <v>4.5</v>
      </c>
      <c r="M91" s="136">
        <f t="shared" si="2"/>
        <v>0</v>
      </c>
      <c r="N91" s="136">
        <f t="shared" si="2"/>
        <v>4.5</v>
      </c>
      <c r="O91" s="137">
        <f t="shared" si="3"/>
        <v>4.5</v>
      </c>
      <c r="P91" s="368">
        <v>0</v>
      </c>
      <c r="Q91" s="369" t="s">
        <v>234</v>
      </c>
      <c r="R91" s="123"/>
      <c r="S91" s="123"/>
      <c r="T91" s="123"/>
      <c r="U91" s="123"/>
      <c r="V91" s="123"/>
      <c r="W91" s="123"/>
    </row>
    <row r="92" spans="1:23" s="139" customFormat="1" ht="12" customHeight="1" thickBot="1">
      <c r="A92" s="236" t="s">
        <v>161</v>
      </c>
      <c r="B92" s="242" t="s">
        <v>104</v>
      </c>
      <c r="C92" s="237">
        <v>1</v>
      </c>
      <c r="D92" s="237">
        <v>0</v>
      </c>
      <c r="E92" s="241">
        <v>1</v>
      </c>
      <c r="F92" s="371">
        <v>7</v>
      </c>
      <c r="G92" s="238">
        <v>0</v>
      </c>
      <c r="H92" s="239">
        <v>7</v>
      </c>
      <c r="I92" s="367">
        <v>2</v>
      </c>
      <c r="J92" s="240">
        <v>0</v>
      </c>
      <c r="K92" s="241">
        <v>2</v>
      </c>
      <c r="L92" s="136">
        <f t="shared" si="2"/>
        <v>10</v>
      </c>
      <c r="M92" s="136">
        <f t="shared" si="2"/>
        <v>0</v>
      </c>
      <c r="N92" s="136">
        <f t="shared" si="2"/>
        <v>10</v>
      </c>
      <c r="O92" s="137">
        <f t="shared" si="3"/>
        <v>10</v>
      </c>
      <c r="P92" s="368">
        <v>0</v>
      </c>
      <c r="Q92" s="369" t="s">
        <v>234</v>
      </c>
      <c r="R92" s="123"/>
      <c r="S92" s="123"/>
      <c r="T92" s="123"/>
      <c r="U92" s="123"/>
      <c r="V92" s="123"/>
      <c r="W92" s="123"/>
    </row>
    <row r="93" spans="1:23" s="139" customFormat="1" ht="12" customHeight="1" thickBot="1">
      <c r="A93" s="236" t="s">
        <v>167</v>
      </c>
      <c r="B93" s="242" t="s">
        <v>105</v>
      </c>
      <c r="C93" s="237">
        <v>0.1</v>
      </c>
      <c r="D93" s="237">
        <v>0</v>
      </c>
      <c r="E93" s="241">
        <v>0.1</v>
      </c>
      <c r="F93" s="371">
        <v>1</v>
      </c>
      <c r="G93" s="238">
        <v>0</v>
      </c>
      <c r="H93" s="239">
        <v>1</v>
      </c>
      <c r="I93" s="367">
        <v>0</v>
      </c>
      <c r="J93" s="240">
        <v>0</v>
      </c>
      <c r="K93" s="241">
        <v>0</v>
      </c>
      <c r="L93" s="136">
        <f t="shared" si="2"/>
        <v>1.1000000000000001</v>
      </c>
      <c r="M93" s="136">
        <f t="shared" si="2"/>
        <v>0</v>
      </c>
      <c r="N93" s="136">
        <f t="shared" si="2"/>
        <v>1.1000000000000001</v>
      </c>
      <c r="O93" s="137">
        <f t="shared" si="3"/>
        <v>1.1000000000000001</v>
      </c>
      <c r="P93" s="368">
        <v>0.1</v>
      </c>
      <c r="Q93" s="369" t="s">
        <v>265</v>
      </c>
      <c r="R93" s="123"/>
      <c r="S93" s="123"/>
      <c r="T93" s="123"/>
      <c r="U93" s="123"/>
      <c r="V93" s="123"/>
      <c r="W93" s="123"/>
    </row>
    <row r="94" spans="1:23" s="139" customFormat="1" ht="12" customHeight="1" thickBot="1">
      <c r="A94" s="236" t="s">
        <v>167</v>
      </c>
      <c r="B94" s="242" t="s">
        <v>106</v>
      </c>
      <c r="C94" s="237">
        <v>1</v>
      </c>
      <c r="D94" s="237">
        <v>0</v>
      </c>
      <c r="E94" s="241">
        <v>1</v>
      </c>
      <c r="F94" s="371">
        <v>3</v>
      </c>
      <c r="G94" s="238">
        <v>0</v>
      </c>
      <c r="H94" s="239">
        <v>3</v>
      </c>
      <c r="I94" s="367">
        <v>0</v>
      </c>
      <c r="J94" s="240">
        <v>0</v>
      </c>
      <c r="K94" s="241">
        <v>0</v>
      </c>
      <c r="L94" s="136">
        <f t="shared" si="2"/>
        <v>4</v>
      </c>
      <c r="M94" s="136">
        <f t="shared" si="2"/>
        <v>0</v>
      </c>
      <c r="N94" s="136">
        <f t="shared" si="2"/>
        <v>4</v>
      </c>
      <c r="O94" s="137">
        <f t="shared" si="3"/>
        <v>4</v>
      </c>
      <c r="P94" s="368">
        <v>0.1</v>
      </c>
      <c r="Q94" s="369" t="s">
        <v>215</v>
      </c>
      <c r="R94" s="123"/>
      <c r="S94" s="123"/>
      <c r="T94" s="123"/>
      <c r="U94" s="123"/>
      <c r="V94" s="123"/>
      <c r="W94" s="123"/>
    </row>
    <row r="95" spans="1:23" ht="12" customHeight="1" thickBot="1">
      <c r="A95" s="236" t="s">
        <v>164</v>
      </c>
      <c r="B95" s="242" t="s">
        <v>107</v>
      </c>
      <c r="C95" s="237">
        <v>0.25</v>
      </c>
      <c r="D95" s="237">
        <v>0</v>
      </c>
      <c r="E95" s="241">
        <v>0.25</v>
      </c>
      <c r="F95" s="371">
        <v>0.5</v>
      </c>
      <c r="G95" s="238">
        <v>0</v>
      </c>
      <c r="H95" s="239">
        <v>0.5</v>
      </c>
      <c r="I95" s="367">
        <v>0.25</v>
      </c>
      <c r="J95" s="240">
        <v>0</v>
      </c>
      <c r="K95" s="241">
        <v>0.25</v>
      </c>
      <c r="L95" s="136">
        <f t="shared" si="2"/>
        <v>1</v>
      </c>
      <c r="M95" s="136">
        <f t="shared" si="2"/>
        <v>0</v>
      </c>
      <c r="N95" s="136">
        <f t="shared" si="2"/>
        <v>1</v>
      </c>
      <c r="O95" s="137">
        <f t="shared" si="3"/>
        <v>1</v>
      </c>
      <c r="P95" s="368">
        <v>1.4E-2</v>
      </c>
      <c r="Q95" s="369" t="s">
        <v>241</v>
      </c>
    </row>
    <row r="96" spans="1:23" ht="12" customHeight="1" thickBot="1">
      <c r="A96" s="236" t="s">
        <v>162</v>
      </c>
      <c r="B96" s="242" t="s">
        <v>108</v>
      </c>
      <c r="C96" s="237">
        <v>1.25</v>
      </c>
      <c r="D96" s="237">
        <v>0</v>
      </c>
      <c r="E96" s="241">
        <v>1.25</v>
      </c>
      <c r="F96" s="371">
        <v>11.75</v>
      </c>
      <c r="G96" s="238">
        <v>0</v>
      </c>
      <c r="H96" s="239">
        <v>11.75</v>
      </c>
      <c r="I96" s="367">
        <v>1</v>
      </c>
      <c r="J96" s="240">
        <v>0</v>
      </c>
      <c r="K96" s="241">
        <v>1</v>
      </c>
      <c r="L96" s="136">
        <f t="shared" si="2"/>
        <v>14</v>
      </c>
      <c r="M96" s="136">
        <f t="shared" si="2"/>
        <v>0</v>
      </c>
      <c r="N96" s="136">
        <f t="shared" si="2"/>
        <v>14</v>
      </c>
      <c r="O96" s="137">
        <f t="shared" si="3"/>
        <v>14</v>
      </c>
      <c r="P96" s="368">
        <v>1.5</v>
      </c>
      <c r="Q96" s="369" t="s">
        <v>266</v>
      </c>
    </row>
    <row r="97" spans="1:23" ht="12" customHeight="1" thickBot="1">
      <c r="A97" s="236" t="s">
        <v>168</v>
      </c>
      <c r="B97" s="242" t="s">
        <v>109</v>
      </c>
      <c r="C97" s="237">
        <v>1.5</v>
      </c>
      <c r="D97" s="237">
        <v>0</v>
      </c>
      <c r="E97" s="241">
        <v>1.5</v>
      </c>
      <c r="F97" s="371">
        <v>10.5</v>
      </c>
      <c r="G97" s="238">
        <v>0</v>
      </c>
      <c r="H97" s="239">
        <v>10.5</v>
      </c>
      <c r="I97" s="367">
        <v>0</v>
      </c>
      <c r="J97" s="240">
        <v>0</v>
      </c>
      <c r="K97" s="241">
        <v>0</v>
      </c>
      <c r="L97" s="136">
        <f t="shared" si="2"/>
        <v>12</v>
      </c>
      <c r="M97" s="136">
        <f t="shared" si="2"/>
        <v>0</v>
      </c>
      <c r="N97" s="136">
        <f t="shared" si="2"/>
        <v>12</v>
      </c>
      <c r="O97" s="137">
        <f t="shared" si="3"/>
        <v>12</v>
      </c>
      <c r="P97" s="368">
        <v>1.23</v>
      </c>
      <c r="Q97" s="369" t="s">
        <v>267</v>
      </c>
    </row>
    <row r="98" spans="1:23" ht="12" customHeight="1" thickBot="1">
      <c r="A98" s="236" t="s">
        <v>160</v>
      </c>
      <c r="B98" s="242" t="s">
        <v>110</v>
      </c>
      <c r="C98" s="237">
        <v>8</v>
      </c>
      <c r="D98" s="237">
        <v>0</v>
      </c>
      <c r="E98" s="241">
        <v>8</v>
      </c>
      <c r="F98" s="371">
        <v>45</v>
      </c>
      <c r="G98" s="238">
        <v>0</v>
      </c>
      <c r="H98" s="239">
        <v>45</v>
      </c>
      <c r="I98" s="367">
        <v>13</v>
      </c>
      <c r="J98" s="240">
        <v>0</v>
      </c>
      <c r="K98" s="241">
        <v>13</v>
      </c>
      <c r="L98" s="136">
        <f t="shared" si="2"/>
        <v>66</v>
      </c>
      <c r="M98" s="136">
        <f t="shared" si="2"/>
        <v>0</v>
      </c>
      <c r="N98" s="136">
        <f t="shared" si="2"/>
        <v>66</v>
      </c>
      <c r="O98" s="137">
        <f t="shared" si="3"/>
        <v>66</v>
      </c>
      <c r="P98" s="368">
        <v>0</v>
      </c>
      <c r="Q98" s="372" t="s">
        <v>268</v>
      </c>
    </row>
    <row r="99" spans="1:23" ht="12" customHeight="1" thickBot="1">
      <c r="A99" s="236" t="s">
        <v>168</v>
      </c>
      <c r="B99" s="242" t="s">
        <v>111</v>
      </c>
      <c r="C99" s="237">
        <v>1</v>
      </c>
      <c r="D99" s="237">
        <v>0</v>
      </c>
      <c r="E99" s="241">
        <v>1</v>
      </c>
      <c r="F99" s="371">
        <v>4</v>
      </c>
      <c r="G99" s="238">
        <v>0</v>
      </c>
      <c r="H99" s="239">
        <v>4</v>
      </c>
      <c r="I99" s="367">
        <v>1</v>
      </c>
      <c r="J99" s="240">
        <v>0</v>
      </c>
      <c r="K99" s="241">
        <v>1</v>
      </c>
      <c r="L99" s="136">
        <f t="shared" si="2"/>
        <v>6</v>
      </c>
      <c r="M99" s="136">
        <f t="shared" si="2"/>
        <v>0</v>
      </c>
      <c r="N99" s="136">
        <f t="shared" si="2"/>
        <v>6</v>
      </c>
      <c r="O99" s="137">
        <f t="shared" si="3"/>
        <v>6</v>
      </c>
      <c r="P99" s="368">
        <v>2</v>
      </c>
      <c r="Q99" s="369" t="s">
        <v>269</v>
      </c>
    </row>
    <row r="100" spans="1:23" ht="12" customHeight="1" thickBot="1">
      <c r="A100" s="236" t="s">
        <v>164</v>
      </c>
      <c r="B100" s="242" t="s">
        <v>112</v>
      </c>
      <c r="C100" s="237">
        <v>0.75</v>
      </c>
      <c r="D100" s="237">
        <v>0</v>
      </c>
      <c r="E100" s="241">
        <v>0.75</v>
      </c>
      <c r="F100" s="371">
        <v>3.5</v>
      </c>
      <c r="G100" s="238">
        <v>0</v>
      </c>
      <c r="H100" s="239">
        <v>3.5</v>
      </c>
      <c r="I100" s="367">
        <v>1.75</v>
      </c>
      <c r="J100" s="240">
        <v>0</v>
      </c>
      <c r="K100" s="241">
        <v>1.75</v>
      </c>
      <c r="L100" s="136">
        <f t="shared" si="2"/>
        <v>6</v>
      </c>
      <c r="M100" s="136">
        <f t="shared" si="2"/>
        <v>0</v>
      </c>
      <c r="N100" s="136">
        <f t="shared" si="2"/>
        <v>6</v>
      </c>
      <c r="O100" s="137">
        <f t="shared" si="3"/>
        <v>6</v>
      </c>
      <c r="P100" s="368">
        <v>0.04</v>
      </c>
      <c r="Q100" s="369" t="s">
        <v>270</v>
      </c>
    </row>
    <row r="101" spans="1:23" ht="12" customHeight="1" thickBot="1">
      <c r="A101" s="236" t="s">
        <v>161</v>
      </c>
      <c r="B101" s="242" t="s">
        <v>113</v>
      </c>
      <c r="C101" s="237">
        <v>1</v>
      </c>
      <c r="D101" s="237">
        <v>0</v>
      </c>
      <c r="E101" s="241">
        <v>1</v>
      </c>
      <c r="F101" s="371">
        <v>1</v>
      </c>
      <c r="G101" s="238">
        <v>0</v>
      </c>
      <c r="H101" s="239">
        <v>1</v>
      </c>
      <c r="I101" s="367">
        <v>1</v>
      </c>
      <c r="J101" s="240">
        <v>0</v>
      </c>
      <c r="K101" s="241">
        <v>1</v>
      </c>
      <c r="L101" s="136">
        <f t="shared" si="2"/>
        <v>3</v>
      </c>
      <c r="M101" s="136">
        <f t="shared" si="2"/>
        <v>0</v>
      </c>
      <c r="N101" s="136">
        <f t="shared" si="2"/>
        <v>3</v>
      </c>
      <c r="O101" s="137">
        <f t="shared" si="3"/>
        <v>3</v>
      </c>
      <c r="P101" s="368">
        <v>0.11</v>
      </c>
      <c r="Q101" s="369" t="s">
        <v>208</v>
      </c>
    </row>
    <row r="102" spans="1:23" ht="12" customHeight="1" thickBot="1">
      <c r="A102" s="236" t="s">
        <v>160</v>
      </c>
      <c r="B102" s="242" t="s">
        <v>114</v>
      </c>
      <c r="C102" s="237">
        <v>3</v>
      </c>
      <c r="D102" s="237">
        <v>0</v>
      </c>
      <c r="E102" s="241">
        <v>3</v>
      </c>
      <c r="F102" s="371">
        <v>20</v>
      </c>
      <c r="G102" s="238">
        <v>0</v>
      </c>
      <c r="H102" s="239">
        <v>20</v>
      </c>
      <c r="I102" s="367">
        <v>5</v>
      </c>
      <c r="J102" s="240">
        <v>0</v>
      </c>
      <c r="K102" s="241">
        <v>5</v>
      </c>
      <c r="L102" s="136">
        <f t="shared" si="2"/>
        <v>28</v>
      </c>
      <c r="M102" s="136">
        <f t="shared" si="2"/>
        <v>0</v>
      </c>
      <c r="N102" s="136">
        <f t="shared" si="2"/>
        <v>28</v>
      </c>
      <c r="O102" s="137">
        <f t="shared" si="3"/>
        <v>28</v>
      </c>
      <c r="P102" s="368">
        <v>0.6</v>
      </c>
      <c r="Q102" s="369" t="s">
        <v>231</v>
      </c>
    </row>
    <row r="103" spans="1:23" ht="12" customHeight="1" thickBot="1">
      <c r="A103" s="236" t="s">
        <v>161</v>
      </c>
      <c r="B103" s="242" t="s">
        <v>115</v>
      </c>
      <c r="C103" s="237">
        <v>1</v>
      </c>
      <c r="D103" s="237">
        <v>0</v>
      </c>
      <c r="E103" s="241">
        <v>1</v>
      </c>
      <c r="F103" s="371">
        <v>6</v>
      </c>
      <c r="G103" s="238">
        <v>0</v>
      </c>
      <c r="H103" s="239">
        <v>6</v>
      </c>
      <c r="I103" s="367">
        <v>1</v>
      </c>
      <c r="J103" s="240">
        <v>0</v>
      </c>
      <c r="K103" s="241">
        <v>1</v>
      </c>
      <c r="L103" s="136">
        <f t="shared" si="2"/>
        <v>8</v>
      </c>
      <c r="M103" s="136">
        <f t="shared" si="2"/>
        <v>0</v>
      </c>
      <c r="N103" s="136">
        <f t="shared" si="2"/>
        <v>8</v>
      </c>
      <c r="O103" s="137">
        <f t="shared" si="3"/>
        <v>8</v>
      </c>
      <c r="P103" s="368">
        <v>0.90900000000000003</v>
      </c>
      <c r="Q103" s="369" t="s">
        <v>208</v>
      </c>
    </row>
    <row r="104" spans="1:23" ht="12" customHeight="1" thickBot="1">
      <c r="A104" s="236" t="s">
        <v>168</v>
      </c>
      <c r="B104" s="242" t="s">
        <v>116</v>
      </c>
      <c r="C104" s="237">
        <v>2.5</v>
      </c>
      <c r="D104" s="237">
        <v>0</v>
      </c>
      <c r="E104" s="241">
        <v>2.5</v>
      </c>
      <c r="F104" s="371">
        <v>12.5</v>
      </c>
      <c r="G104" s="238">
        <v>0</v>
      </c>
      <c r="H104" s="239">
        <v>12.5</v>
      </c>
      <c r="I104" s="367">
        <v>3</v>
      </c>
      <c r="J104" s="240">
        <v>0</v>
      </c>
      <c r="K104" s="241">
        <v>3</v>
      </c>
      <c r="L104" s="136">
        <f t="shared" si="2"/>
        <v>18</v>
      </c>
      <c r="M104" s="136">
        <f t="shared" si="2"/>
        <v>0</v>
      </c>
      <c r="N104" s="136">
        <f t="shared" si="2"/>
        <v>18</v>
      </c>
      <c r="O104" s="137">
        <f t="shared" si="3"/>
        <v>18</v>
      </c>
      <c r="P104" s="368">
        <v>3.8</v>
      </c>
      <c r="Q104" s="369" t="s">
        <v>271</v>
      </c>
    </row>
    <row r="105" spans="1:23" ht="12" customHeight="1" thickBot="1">
      <c r="A105" s="236" t="s">
        <v>161</v>
      </c>
      <c r="B105" s="242" t="s">
        <v>117</v>
      </c>
      <c r="C105" s="237">
        <v>0</v>
      </c>
      <c r="D105" s="237">
        <v>0</v>
      </c>
      <c r="E105" s="241">
        <v>0</v>
      </c>
      <c r="F105" s="371">
        <v>3.8</v>
      </c>
      <c r="G105" s="238">
        <v>0</v>
      </c>
      <c r="H105" s="239">
        <v>3.8</v>
      </c>
      <c r="I105" s="367">
        <v>0</v>
      </c>
      <c r="J105" s="240">
        <v>0</v>
      </c>
      <c r="K105" s="241">
        <v>0</v>
      </c>
      <c r="L105" s="136">
        <f t="shared" si="2"/>
        <v>3.8</v>
      </c>
      <c r="M105" s="136">
        <f t="shared" si="2"/>
        <v>0</v>
      </c>
      <c r="N105" s="136">
        <f t="shared" si="2"/>
        <v>3.8</v>
      </c>
      <c r="O105" s="137">
        <f t="shared" si="3"/>
        <v>3.8</v>
      </c>
      <c r="P105" s="368">
        <v>0</v>
      </c>
      <c r="Q105" s="369" t="s">
        <v>234</v>
      </c>
    </row>
    <row r="106" spans="1:23" s="139" customFormat="1" ht="12" customHeight="1">
      <c r="A106" s="236" t="s">
        <v>163</v>
      </c>
      <c r="B106" s="242" t="s">
        <v>118</v>
      </c>
      <c r="C106" s="237">
        <v>0.25</v>
      </c>
      <c r="D106" s="237">
        <v>0</v>
      </c>
      <c r="E106" s="241">
        <v>0.25</v>
      </c>
      <c r="F106" s="371">
        <v>0.75</v>
      </c>
      <c r="G106" s="238">
        <v>0</v>
      </c>
      <c r="H106" s="239">
        <v>0.75</v>
      </c>
      <c r="I106" s="367">
        <v>0</v>
      </c>
      <c r="J106" s="240">
        <v>0</v>
      </c>
      <c r="K106" s="241">
        <v>0</v>
      </c>
      <c r="L106" s="136">
        <f t="shared" si="2"/>
        <v>1</v>
      </c>
      <c r="M106" s="136">
        <f t="shared" si="2"/>
        <v>0</v>
      </c>
      <c r="N106" s="136">
        <f t="shared" si="2"/>
        <v>1</v>
      </c>
      <c r="O106" s="137">
        <f t="shared" si="3"/>
        <v>1</v>
      </c>
      <c r="P106" s="368">
        <v>0.05</v>
      </c>
      <c r="Q106" s="369" t="s">
        <v>215</v>
      </c>
      <c r="R106" s="140"/>
      <c r="S106" s="123"/>
      <c r="T106" s="123"/>
      <c r="U106" s="123"/>
      <c r="V106" s="123"/>
      <c r="W106" s="123"/>
    </row>
    <row r="107" spans="1:23" ht="12.75" customHeight="1">
      <c r="A107" s="264"/>
      <c r="B107" s="244" t="s">
        <v>272</v>
      </c>
      <c r="C107" s="237">
        <f>SUBTOTAL(109,C4:C106)</f>
        <v>190.44</v>
      </c>
      <c r="D107" s="237">
        <f t="shared" ref="D107:P107" si="4">SUBTOTAL(109,D4:D106)</f>
        <v>0</v>
      </c>
      <c r="E107" s="237">
        <f t="shared" si="4"/>
        <v>190.44</v>
      </c>
      <c r="F107" s="245">
        <f t="shared" si="4"/>
        <v>941.57499999999993</v>
      </c>
      <c r="G107" s="245">
        <f t="shared" si="4"/>
        <v>1</v>
      </c>
      <c r="H107" s="245">
        <f t="shared" si="4"/>
        <v>940.57499999999993</v>
      </c>
      <c r="I107" s="237">
        <f t="shared" si="4"/>
        <v>205.9</v>
      </c>
      <c r="J107" s="237">
        <f t="shared" si="4"/>
        <v>1</v>
      </c>
      <c r="K107" s="237">
        <f>SUBTOTAL(109,K4:K106)</f>
        <v>204.9</v>
      </c>
      <c r="L107" s="245">
        <f t="shared" si="4"/>
        <v>1337.665</v>
      </c>
      <c r="M107" s="245">
        <f>SUBTOTAL(109,M4:M106)</f>
        <v>2</v>
      </c>
      <c r="N107" s="245">
        <f t="shared" si="4"/>
        <v>1335.665</v>
      </c>
      <c r="O107" s="245">
        <f>SUBTOTAL(109,O4:O106)</f>
        <v>1354.37</v>
      </c>
      <c r="P107" s="245">
        <f t="shared" si="4"/>
        <v>88.512999999999991</v>
      </c>
      <c r="Q107" s="369"/>
    </row>
    <row r="108" spans="1:23" ht="12" customHeight="1">
      <c r="A108" s="141"/>
      <c r="B108" s="141"/>
      <c r="C108" s="141"/>
      <c r="D108" s="141"/>
      <c r="E108" s="141"/>
      <c r="F108" s="142"/>
      <c r="G108" s="142"/>
      <c r="H108" s="143"/>
      <c r="I108" s="141"/>
      <c r="J108" s="141"/>
      <c r="K108" s="141"/>
      <c r="L108" s="142"/>
      <c r="M108" s="142"/>
      <c r="N108" s="143"/>
      <c r="O108" s="143"/>
      <c r="P108" s="143"/>
      <c r="Q108" s="144"/>
    </row>
    <row r="109" spans="1:23" ht="12" customHeight="1">
      <c r="A109" s="243" t="s">
        <v>168</v>
      </c>
      <c r="B109" s="244" t="s">
        <v>273</v>
      </c>
      <c r="C109" s="257">
        <f>SUM(C36:C37)</f>
        <v>3</v>
      </c>
      <c r="D109" s="257">
        <f t="shared" ref="D109:P109" si="5">SUM(D36:D37)</f>
        <v>0</v>
      </c>
      <c r="E109" s="257">
        <f t="shared" si="5"/>
        <v>3</v>
      </c>
      <c r="F109" s="245">
        <f t="shared" si="5"/>
        <v>15</v>
      </c>
      <c r="G109" s="245">
        <f t="shared" si="5"/>
        <v>0</v>
      </c>
      <c r="H109" s="245">
        <f t="shared" si="5"/>
        <v>15</v>
      </c>
      <c r="I109" s="257">
        <f t="shared" si="5"/>
        <v>2</v>
      </c>
      <c r="J109" s="257">
        <f t="shared" si="5"/>
        <v>1</v>
      </c>
      <c r="K109" s="257">
        <f t="shared" si="5"/>
        <v>1</v>
      </c>
      <c r="L109" s="245">
        <f t="shared" si="5"/>
        <v>20</v>
      </c>
      <c r="M109" s="245">
        <f t="shared" si="5"/>
        <v>1</v>
      </c>
      <c r="N109" s="245">
        <f t="shared" si="5"/>
        <v>19</v>
      </c>
      <c r="O109" s="245">
        <f t="shared" si="5"/>
        <v>19</v>
      </c>
      <c r="P109" s="245">
        <f t="shared" si="5"/>
        <v>3.5</v>
      </c>
      <c r="Q109" s="369"/>
    </row>
    <row r="110" spans="1:23" ht="12" customHeight="1">
      <c r="A110" s="243" t="s">
        <v>161</v>
      </c>
      <c r="B110" s="244" t="s">
        <v>274</v>
      </c>
      <c r="C110" s="237">
        <f t="shared" ref="C110:L110" si="6">SUM(C45:C46)</f>
        <v>18</v>
      </c>
      <c r="D110" s="237">
        <f t="shared" si="6"/>
        <v>0</v>
      </c>
      <c r="E110" s="241">
        <f t="shared" si="6"/>
        <v>18</v>
      </c>
      <c r="F110" s="373">
        <f t="shared" si="6"/>
        <v>46</v>
      </c>
      <c r="G110" s="246">
        <f t="shared" si="6"/>
        <v>0</v>
      </c>
      <c r="H110" s="247">
        <f t="shared" si="6"/>
        <v>46</v>
      </c>
      <c r="I110" s="374">
        <f t="shared" si="6"/>
        <v>28</v>
      </c>
      <c r="J110" s="237">
        <f t="shared" si="6"/>
        <v>0</v>
      </c>
      <c r="K110" s="241">
        <f t="shared" si="6"/>
        <v>28</v>
      </c>
      <c r="L110" s="375">
        <f t="shared" si="6"/>
        <v>92</v>
      </c>
      <c r="M110" s="375">
        <f t="shared" ref="M110:P110" si="7">SUM(M45:M46)</f>
        <v>0</v>
      </c>
      <c r="N110" s="375">
        <f t="shared" si="7"/>
        <v>92</v>
      </c>
      <c r="O110" s="375">
        <f t="shared" si="7"/>
        <v>92</v>
      </c>
      <c r="P110" s="375">
        <f t="shared" si="7"/>
        <v>0.4</v>
      </c>
      <c r="Q110" s="369"/>
    </row>
    <row r="111" spans="1:23" ht="15" customHeight="1">
      <c r="A111" s="248"/>
      <c r="B111" s="249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1"/>
      <c r="O111" s="376"/>
      <c r="P111" s="376"/>
      <c r="Q111" s="377"/>
    </row>
    <row r="112" spans="1:23" s="145" customFormat="1" ht="27.6">
      <c r="A112" s="252" t="str">
        <f>A1</f>
        <v>TOTAL STAFFING as of 06.30.2019</v>
      </c>
      <c r="B112" s="253"/>
      <c r="C112" s="254">
        <f t="shared" ref="C112:P112" si="8">C107</f>
        <v>190.44</v>
      </c>
      <c r="D112" s="254">
        <f t="shared" si="8"/>
        <v>0</v>
      </c>
      <c r="E112" s="254">
        <f t="shared" si="8"/>
        <v>190.44</v>
      </c>
      <c r="F112" s="254">
        <f t="shared" si="8"/>
        <v>941.57499999999993</v>
      </c>
      <c r="G112" s="254">
        <f t="shared" si="8"/>
        <v>1</v>
      </c>
      <c r="H112" s="254">
        <f t="shared" si="8"/>
        <v>940.57499999999993</v>
      </c>
      <c r="I112" s="254">
        <f t="shared" si="8"/>
        <v>205.9</v>
      </c>
      <c r="J112" s="254">
        <f t="shared" si="8"/>
        <v>1</v>
      </c>
      <c r="K112" s="254">
        <f t="shared" si="8"/>
        <v>204.9</v>
      </c>
      <c r="L112" s="254">
        <f t="shared" si="8"/>
        <v>1337.665</v>
      </c>
      <c r="M112" s="254">
        <f t="shared" si="8"/>
        <v>2</v>
      </c>
      <c r="N112" s="255">
        <f t="shared" si="8"/>
        <v>1335.665</v>
      </c>
      <c r="O112" s="378">
        <f t="shared" si="8"/>
        <v>1354.37</v>
      </c>
      <c r="P112" s="378">
        <f t="shared" si="8"/>
        <v>88.512999999999991</v>
      </c>
      <c r="Q112" s="379">
        <f>SUM(O112:P112)</f>
        <v>1442.8829999999998</v>
      </c>
    </row>
    <row r="113" spans="1:17" ht="12" customHeight="1">
      <c r="A113" s="311" t="s">
        <v>275</v>
      </c>
      <c r="B113" s="312"/>
      <c r="C113" s="146"/>
      <c r="D113" s="146"/>
      <c r="E113" s="146"/>
      <c r="F113" s="146"/>
      <c r="G113" s="146"/>
      <c r="H113" s="147"/>
      <c r="I113" s="148"/>
      <c r="J113" s="149"/>
      <c r="K113" s="147"/>
      <c r="L113" s="146"/>
      <c r="M113" s="146"/>
      <c r="N113" s="146"/>
      <c r="O113" s="146"/>
      <c r="P113" s="146"/>
      <c r="Q113" s="150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1"/>
  <sheetViews>
    <sheetView workbookViewId="0">
      <selection activeCell="N10" sqref="N10"/>
    </sheetView>
  </sheetViews>
  <sheetFormatPr defaultColWidth="8.85546875" defaultRowHeight="13.1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26" t="s">
        <v>276</v>
      </c>
      <c r="B1" s="327"/>
      <c r="C1" s="46" t="s">
        <v>277</v>
      </c>
      <c r="D1" s="47" t="s">
        <v>278</v>
      </c>
      <c r="E1" s="47" t="s">
        <v>279</v>
      </c>
      <c r="F1" s="47" t="s">
        <v>280</v>
      </c>
      <c r="G1" s="47" t="s">
        <v>281</v>
      </c>
      <c r="H1" s="47" t="s">
        <v>282</v>
      </c>
      <c r="I1" s="47" t="s">
        <v>283</v>
      </c>
      <c r="J1" s="47" t="s">
        <v>284</v>
      </c>
      <c r="K1" s="47" t="s">
        <v>285</v>
      </c>
    </row>
    <row r="2" spans="1:11" s="1" customFormat="1" ht="15.6">
      <c r="A2" s="211"/>
      <c r="B2" s="212" t="s">
        <v>286</v>
      </c>
      <c r="C2" s="213">
        <v>90</v>
      </c>
      <c r="D2" s="214">
        <v>75</v>
      </c>
      <c r="E2" s="214">
        <v>75</v>
      </c>
      <c r="F2" s="214">
        <v>90</v>
      </c>
      <c r="G2" s="214">
        <v>75</v>
      </c>
      <c r="H2" s="214">
        <v>75</v>
      </c>
      <c r="I2" s="214">
        <v>75</v>
      </c>
      <c r="J2" s="215">
        <v>75</v>
      </c>
      <c r="K2" s="216">
        <v>75</v>
      </c>
    </row>
    <row r="3" spans="1:11" s="1" customFormat="1" ht="17.25" customHeight="1">
      <c r="A3" s="38" t="s">
        <v>287</v>
      </c>
      <c r="B3" s="39" t="s">
        <v>288</v>
      </c>
      <c r="C3" s="40">
        <v>99.100044997699996</v>
      </c>
      <c r="D3" s="41">
        <v>81.401595043501004</v>
      </c>
      <c r="E3" s="41">
        <v>71.182325121760002</v>
      </c>
      <c r="F3" s="41">
        <v>94.353835521760004</v>
      </c>
      <c r="G3" s="41">
        <v>88.149857472510007</v>
      </c>
      <c r="H3" s="41">
        <v>79.101714731000001</v>
      </c>
      <c r="I3" s="41">
        <v>84.488331223654001</v>
      </c>
      <c r="J3" s="41">
        <v>98.55320293586</v>
      </c>
      <c r="K3" s="41">
        <v>88.963798915430004</v>
      </c>
    </row>
    <row r="4" spans="1:11" s="1" customFormat="1" ht="17.25" customHeight="1">
      <c r="A4" s="42" t="s">
        <v>160</v>
      </c>
      <c r="B4" s="43" t="s">
        <v>19</v>
      </c>
      <c r="C4" s="217">
        <v>98.417721518987307</v>
      </c>
      <c r="D4" s="44">
        <v>75</v>
      </c>
      <c r="E4" s="218">
        <v>48.736998514115903</v>
      </c>
      <c r="F4" s="44">
        <v>89.7959183673469</v>
      </c>
      <c r="G4" s="218">
        <v>84.539473684210506</v>
      </c>
      <c r="H4" s="44">
        <v>84.1666666666667</v>
      </c>
      <c r="I4" s="218">
        <v>80.096115338406094</v>
      </c>
      <c r="J4" s="44">
        <v>94.731064763995604</v>
      </c>
      <c r="K4" s="218">
        <v>47.252747252747298</v>
      </c>
    </row>
    <row r="5" spans="1:11" s="1" customFormat="1" ht="17.25" customHeight="1">
      <c r="A5" s="380" t="s">
        <v>161</v>
      </c>
      <c r="B5" s="381" t="s">
        <v>20</v>
      </c>
      <c r="C5" s="382">
        <v>100</v>
      </c>
      <c r="D5" s="383">
        <v>76.847290640394107</v>
      </c>
      <c r="E5" s="384">
        <v>82.2916666666667</v>
      </c>
      <c r="F5" s="383">
        <v>94.915254237288096</v>
      </c>
      <c r="G5" s="384">
        <v>91.525423728813607</v>
      </c>
      <c r="H5" s="383">
        <v>80.952380952381006</v>
      </c>
      <c r="I5" s="384">
        <v>93.421052631578902</v>
      </c>
      <c r="J5" s="383">
        <v>95.180722891566305</v>
      </c>
      <c r="K5" s="384">
        <v>74.193548387096797</v>
      </c>
    </row>
    <row r="6" spans="1:11" s="1" customFormat="1" ht="17.25" customHeight="1">
      <c r="A6" s="380" t="s">
        <v>161</v>
      </c>
      <c r="B6" s="381" t="s">
        <v>21</v>
      </c>
      <c r="C6" s="382">
        <v>100</v>
      </c>
      <c r="D6" s="383">
        <v>92.857142857142904</v>
      </c>
      <c r="E6" s="384">
        <v>91.525423728813607</v>
      </c>
      <c r="F6" s="383"/>
      <c r="G6" s="384"/>
      <c r="H6" s="383">
        <v>83.870967741935502</v>
      </c>
      <c r="I6" s="384">
        <v>90.714285714285694</v>
      </c>
      <c r="J6" s="383">
        <v>100</v>
      </c>
      <c r="K6" s="384">
        <v>100</v>
      </c>
    </row>
    <row r="7" spans="1:11" s="1" customFormat="1" ht="17.25" customHeight="1">
      <c r="A7" s="380" t="s">
        <v>162</v>
      </c>
      <c r="B7" s="381" t="s">
        <v>22</v>
      </c>
      <c r="C7" s="382">
        <v>97.435897435897402</v>
      </c>
      <c r="D7" s="383">
        <v>88.785046728972006</v>
      </c>
      <c r="E7" s="384">
        <v>81.632653061224502</v>
      </c>
      <c r="F7" s="383">
        <v>90.909090909090907</v>
      </c>
      <c r="G7" s="384">
        <v>80.263157894736906</v>
      </c>
      <c r="H7" s="383">
        <v>83.3333333333333</v>
      </c>
      <c r="I7" s="384">
        <v>90.072202166064997</v>
      </c>
      <c r="J7" s="383">
        <v>98.730158730158706</v>
      </c>
      <c r="K7" s="384">
        <v>93.103448275862107</v>
      </c>
    </row>
    <row r="8" spans="1:11" s="1" customFormat="1" ht="17.25" customHeight="1">
      <c r="A8" s="380" t="s">
        <v>161</v>
      </c>
      <c r="B8" s="381" t="s">
        <v>23</v>
      </c>
      <c r="C8" s="382">
        <v>100</v>
      </c>
      <c r="D8" s="383">
        <v>78.811369509043899</v>
      </c>
      <c r="E8" s="384">
        <v>79.5</v>
      </c>
      <c r="F8" s="383">
        <v>91.6666666666667</v>
      </c>
      <c r="G8" s="384">
        <v>76.363636363636402</v>
      </c>
      <c r="H8" s="383">
        <v>85.294117647058798</v>
      </c>
      <c r="I8" s="384">
        <v>91.6666666666667</v>
      </c>
      <c r="J8" s="383">
        <v>98.214285714285694</v>
      </c>
      <c r="K8" s="384">
        <v>80</v>
      </c>
    </row>
    <row r="9" spans="1:11" s="1" customFormat="1" ht="17.25" customHeight="1">
      <c r="A9" s="380" t="s">
        <v>163</v>
      </c>
      <c r="B9" s="381" t="s">
        <v>24</v>
      </c>
      <c r="C9" s="382">
        <v>94.736842105263193</v>
      </c>
      <c r="D9" s="383">
        <v>76.6666666666667</v>
      </c>
      <c r="E9" s="384">
        <v>68</v>
      </c>
      <c r="F9" s="383">
        <v>89.473684210526301</v>
      </c>
      <c r="G9" s="384">
        <v>89.473684210526301</v>
      </c>
      <c r="H9" s="383">
        <v>37.5</v>
      </c>
      <c r="I9" s="384">
        <v>81.560283687943297</v>
      </c>
      <c r="J9" s="383">
        <v>94.736842105263193</v>
      </c>
      <c r="K9" s="384">
        <v>60</v>
      </c>
    </row>
    <row r="10" spans="1:11" s="1" customFormat="1" ht="17.25" customHeight="1">
      <c r="A10" s="380" t="s">
        <v>164</v>
      </c>
      <c r="B10" s="381" t="s">
        <v>25</v>
      </c>
      <c r="C10" s="382">
        <v>100</v>
      </c>
      <c r="D10" s="383">
        <v>77.297721916732101</v>
      </c>
      <c r="E10" s="384">
        <v>53.8</v>
      </c>
      <c r="F10" s="383">
        <v>96.376811594202906</v>
      </c>
      <c r="G10" s="384">
        <v>90.579710144927503</v>
      </c>
      <c r="H10" s="383">
        <v>66.6666666666667</v>
      </c>
      <c r="I10" s="384">
        <v>91.371158392435007</v>
      </c>
      <c r="J10" s="383">
        <v>100</v>
      </c>
      <c r="K10" s="384">
        <v>100</v>
      </c>
    </row>
    <row r="11" spans="1:11" s="1" customFormat="1" ht="17.25" customHeight="1">
      <c r="A11" s="380" t="s">
        <v>164</v>
      </c>
      <c r="B11" s="381" t="s">
        <v>26</v>
      </c>
      <c r="C11" s="382">
        <v>100</v>
      </c>
      <c r="D11" s="383">
        <v>82.846715328467198</v>
      </c>
      <c r="E11" s="384">
        <v>80.2816901408451</v>
      </c>
      <c r="F11" s="383">
        <v>100</v>
      </c>
      <c r="G11" s="384">
        <v>97.142857142857096</v>
      </c>
      <c r="H11" s="383">
        <v>92.307692307692307</v>
      </c>
      <c r="I11" s="384">
        <v>84.718826405868001</v>
      </c>
      <c r="J11" s="383">
        <v>98.557692307692307</v>
      </c>
      <c r="K11" s="384">
        <v>91.891891891891902</v>
      </c>
    </row>
    <row r="12" spans="1:11" s="1" customFormat="1" ht="17.25" customHeight="1">
      <c r="A12" s="380" t="s">
        <v>165</v>
      </c>
      <c r="B12" s="381" t="s">
        <v>27</v>
      </c>
      <c r="C12" s="382">
        <v>100</v>
      </c>
      <c r="D12" s="383">
        <v>92.592592592592595</v>
      </c>
      <c r="E12" s="384">
        <v>96.451612903225794</v>
      </c>
      <c r="F12" s="383">
        <v>97.979797979797993</v>
      </c>
      <c r="G12" s="384">
        <v>94.949494949494905</v>
      </c>
      <c r="H12" s="383">
        <v>88.709677419354804</v>
      </c>
      <c r="I12" s="384">
        <v>96.782841823056302</v>
      </c>
      <c r="J12" s="383">
        <v>99.044585987261101</v>
      </c>
      <c r="K12" s="384">
        <v>95.081967213114794</v>
      </c>
    </row>
    <row r="13" spans="1:11" s="1" customFormat="1" ht="17.25" customHeight="1">
      <c r="A13" s="380" t="s">
        <v>166</v>
      </c>
      <c r="B13" s="381" t="s">
        <v>28</v>
      </c>
      <c r="C13" s="382">
        <v>98.113207547169793</v>
      </c>
      <c r="D13" s="383">
        <v>81.556195965417899</v>
      </c>
      <c r="E13" s="384">
        <v>92.061459667093501</v>
      </c>
      <c r="F13" s="383">
        <v>96.610169491525397</v>
      </c>
      <c r="G13" s="384">
        <v>90.517241379310406</v>
      </c>
      <c r="H13" s="383">
        <v>88.111888111888106</v>
      </c>
      <c r="I13" s="384">
        <v>85.995370370370395</v>
      </c>
      <c r="J13" s="383">
        <v>98.630136986301395</v>
      </c>
      <c r="K13" s="384">
        <v>85.365853658536594</v>
      </c>
    </row>
    <row r="14" spans="1:11" s="1" customFormat="1" ht="17.25" customHeight="1">
      <c r="A14" s="380" t="s">
        <v>167</v>
      </c>
      <c r="B14" s="381" t="s">
        <v>29</v>
      </c>
      <c r="C14" s="382">
        <v>99.7340425531915</v>
      </c>
      <c r="D14" s="383">
        <v>87.569694981961305</v>
      </c>
      <c r="E14" s="384">
        <v>98.441558441558499</v>
      </c>
      <c r="F14" s="383">
        <v>100</v>
      </c>
      <c r="G14" s="384">
        <v>99.386503067484696</v>
      </c>
      <c r="H14" s="383">
        <v>79.9163179916318</v>
      </c>
      <c r="I14" s="384">
        <v>92.349397590361505</v>
      </c>
      <c r="J14" s="383">
        <v>99.8</v>
      </c>
      <c r="K14" s="384">
        <v>98.816568047337299</v>
      </c>
    </row>
    <row r="15" spans="1:11" s="1" customFormat="1" ht="17.25" customHeight="1">
      <c r="A15" s="380" t="s">
        <v>163</v>
      </c>
      <c r="B15" s="381" t="s">
        <v>30</v>
      </c>
      <c r="C15" s="382">
        <v>99.4082840236686</v>
      </c>
      <c r="D15" s="383">
        <v>71.310993533215793</v>
      </c>
      <c r="E15" s="384">
        <v>41.506533435818604</v>
      </c>
      <c r="F15" s="383">
        <v>100</v>
      </c>
      <c r="G15" s="384">
        <v>92</v>
      </c>
      <c r="H15" s="383">
        <v>57.142857142857103</v>
      </c>
      <c r="I15" s="384">
        <v>83.2819722650231</v>
      </c>
      <c r="J15" s="383">
        <v>97.965116279069804</v>
      </c>
      <c r="K15" s="384">
        <v>73.076923076923094</v>
      </c>
    </row>
    <row r="16" spans="1:11" s="1" customFormat="1" ht="17.25" customHeight="1">
      <c r="A16" s="380" t="s">
        <v>162</v>
      </c>
      <c r="B16" s="381" t="s">
        <v>31</v>
      </c>
      <c r="C16" s="382">
        <v>100</v>
      </c>
      <c r="D16" s="383">
        <v>92.924267551133198</v>
      </c>
      <c r="E16" s="384">
        <v>95.634266886326202</v>
      </c>
      <c r="F16" s="383">
        <v>99.071207430340607</v>
      </c>
      <c r="G16" s="384">
        <v>97.239263803680998</v>
      </c>
      <c r="H16" s="383">
        <v>83.8951310861423</v>
      </c>
      <c r="I16" s="384">
        <v>98.406072106261902</v>
      </c>
      <c r="J16" s="383">
        <v>100</v>
      </c>
      <c r="K16" s="384">
        <v>100</v>
      </c>
    </row>
    <row r="17" spans="1:11" s="1" customFormat="1" ht="17.25" customHeight="1">
      <c r="A17" s="380" t="s">
        <v>163</v>
      </c>
      <c r="B17" s="381" t="s">
        <v>32</v>
      </c>
      <c r="C17" s="382">
        <v>100</v>
      </c>
      <c r="D17" s="383">
        <v>85.548293391430605</v>
      </c>
      <c r="E17" s="384">
        <v>78.542510121457497</v>
      </c>
      <c r="F17" s="383">
        <v>95.238095238095198</v>
      </c>
      <c r="G17" s="384">
        <v>90.476190476190496</v>
      </c>
      <c r="H17" s="383">
        <v>85.714285714285694</v>
      </c>
      <c r="I17" s="384">
        <v>88.403263403263395</v>
      </c>
      <c r="J17" s="383">
        <v>100</v>
      </c>
      <c r="K17" s="384">
        <v>100</v>
      </c>
    </row>
    <row r="18" spans="1:11" s="1" customFormat="1" ht="17.25" customHeight="1">
      <c r="A18" s="380" t="s">
        <v>164</v>
      </c>
      <c r="B18" s="381" t="s">
        <v>33</v>
      </c>
      <c r="C18" s="382">
        <v>100</v>
      </c>
      <c r="D18" s="383">
        <v>83.59375</v>
      </c>
      <c r="E18" s="384">
        <v>93.023255813953497</v>
      </c>
      <c r="F18" s="383">
        <v>100</v>
      </c>
      <c r="G18" s="384">
        <v>100</v>
      </c>
      <c r="H18" s="383">
        <v>94.4444444444444</v>
      </c>
      <c r="I18" s="384">
        <v>88.392857142857096</v>
      </c>
      <c r="J18" s="383">
        <v>100</v>
      </c>
      <c r="K18" s="384">
        <v>100</v>
      </c>
    </row>
    <row r="19" spans="1:11" s="1" customFormat="1" ht="17.25" customHeight="1">
      <c r="A19" s="380" t="s">
        <v>166</v>
      </c>
      <c r="B19" s="381" t="s">
        <v>34</v>
      </c>
      <c r="C19" s="382">
        <v>99.206349206349202</v>
      </c>
      <c r="D19" s="383">
        <v>87.043580683156705</v>
      </c>
      <c r="E19" s="384">
        <v>97.176470588235304</v>
      </c>
      <c r="F19" s="383">
        <v>98.387096774193594</v>
      </c>
      <c r="G19" s="384">
        <v>98.275862068965495</v>
      </c>
      <c r="H19" s="383">
        <v>71.794871794871796</v>
      </c>
      <c r="I19" s="384">
        <v>91.863207547169793</v>
      </c>
      <c r="J19" s="383">
        <v>99.363057324840796</v>
      </c>
      <c r="K19" s="384">
        <v>88.235294117647101</v>
      </c>
    </row>
    <row r="20" spans="1:11" s="1" customFormat="1" ht="17.25" customHeight="1">
      <c r="A20" s="385" t="s">
        <v>168</v>
      </c>
      <c r="B20" s="381" t="s">
        <v>35</v>
      </c>
      <c r="C20" s="382">
        <v>100</v>
      </c>
      <c r="D20" s="383">
        <v>89.378238341968895</v>
      </c>
      <c r="E20" s="384">
        <v>81.203007518796994</v>
      </c>
      <c r="F20" s="383">
        <v>100</v>
      </c>
      <c r="G20" s="384">
        <v>96.153846153846203</v>
      </c>
      <c r="H20" s="383">
        <v>71.698113207547195</v>
      </c>
      <c r="I20" s="384">
        <v>76.018099547511298</v>
      </c>
      <c r="J20" s="383">
        <v>98.8888888888889</v>
      </c>
      <c r="K20" s="384">
        <v>90</v>
      </c>
    </row>
    <row r="21" spans="1:11" s="1" customFormat="1" ht="17.25" customHeight="1">
      <c r="A21" s="385" t="s">
        <v>163</v>
      </c>
      <c r="B21" s="381" t="s">
        <v>36</v>
      </c>
      <c r="C21" s="382">
        <v>99.419729206963297</v>
      </c>
      <c r="D21" s="383">
        <v>83.226495726495699</v>
      </c>
      <c r="E21" s="384">
        <v>75.09765625</v>
      </c>
      <c r="F21" s="383">
        <v>88.481675392670198</v>
      </c>
      <c r="G21" s="384">
        <v>74.692874692874696</v>
      </c>
      <c r="H21" s="383">
        <v>79.878048780487802</v>
      </c>
      <c r="I21" s="384">
        <v>91.180912111144707</v>
      </c>
      <c r="J21" s="383">
        <v>99.667774086378699</v>
      </c>
      <c r="K21" s="384">
        <v>97.2222222222222</v>
      </c>
    </row>
    <row r="22" spans="1:11" s="1" customFormat="1" ht="17.25" customHeight="1">
      <c r="A22" s="380" t="s">
        <v>160</v>
      </c>
      <c r="B22" s="381" t="s">
        <v>37</v>
      </c>
      <c r="C22" s="382">
        <v>99.029126213592207</v>
      </c>
      <c r="D22" s="383">
        <v>78.779840848806401</v>
      </c>
      <c r="E22" s="384">
        <v>89.361702127659598</v>
      </c>
      <c r="F22" s="383">
        <v>85.714285714285694</v>
      </c>
      <c r="G22" s="384">
        <v>83.673469387755105</v>
      </c>
      <c r="H22" s="383">
        <v>76.923076923076906</v>
      </c>
      <c r="I22" s="384">
        <v>89.830508474576305</v>
      </c>
      <c r="J22" s="383">
        <v>98.755186721991706</v>
      </c>
      <c r="K22" s="384">
        <v>90.909090909090907</v>
      </c>
    </row>
    <row r="23" spans="1:11" s="1" customFormat="1" ht="17.25" customHeight="1">
      <c r="A23" s="380" t="s">
        <v>167</v>
      </c>
      <c r="B23" s="381" t="s">
        <v>38</v>
      </c>
      <c r="C23" s="382">
        <v>100</v>
      </c>
      <c r="D23" s="383">
        <v>95.703125</v>
      </c>
      <c r="E23" s="384">
        <v>97.972972972972997</v>
      </c>
      <c r="F23" s="383">
        <v>95.652173913043498</v>
      </c>
      <c r="G23" s="384">
        <v>95.652173913043498</v>
      </c>
      <c r="H23" s="383">
        <v>85.714285714285694</v>
      </c>
      <c r="I23" s="384">
        <v>95.906432748537995</v>
      </c>
      <c r="J23" s="383">
        <v>100</v>
      </c>
      <c r="K23" s="384">
        <v>100</v>
      </c>
    </row>
    <row r="24" spans="1:11" s="1" customFormat="1" ht="17.25" customHeight="1">
      <c r="A24" s="380" t="s">
        <v>164</v>
      </c>
      <c r="B24" s="381" t="s">
        <v>39</v>
      </c>
      <c r="C24" s="382">
        <v>100</v>
      </c>
      <c r="D24" s="383">
        <v>83.208955223880594</v>
      </c>
      <c r="E24" s="384">
        <v>89.3333333333333</v>
      </c>
      <c r="F24" s="383">
        <v>100</v>
      </c>
      <c r="G24" s="384">
        <v>100</v>
      </c>
      <c r="H24" s="383">
        <v>100</v>
      </c>
      <c r="I24" s="384">
        <v>89.368770764119603</v>
      </c>
      <c r="J24" s="383">
        <v>99.285714285714306</v>
      </c>
      <c r="K24" s="384">
        <v>95.652173913043498</v>
      </c>
    </row>
    <row r="25" spans="1:11" s="1" customFormat="1" ht="17.25" customHeight="1">
      <c r="A25" s="380" t="s">
        <v>167</v>
      </c>
      <c r="B25" s="381" t="s">
        <v>40</v>
      </c>
      <c r="C25" s="382">
        <v>100</v>
      </c>
      <c r="D25" s="383">
        <v>94.845360824742301</v>
      </c>
      <c r="E25" s="384">
        <v>95.918367346938794</v>
      </c>
      <c r="F25" s="383">
        <v>100</v>
      </c>
      <c r="G25" s="384">
        <v>100</v>
      </c>
      <c r="H25" s="383">
        <v>100</v>
      </c>
      <c r="I25" s="384">
        <v>99.056603773584897</v>
      </c>
      <c r="J25" s="383">
        <v>100</v>
      </c>
      <c r="K25" s="384">
        <v>100</v>
      </c>
    </row>
    <row r="26" spans="1:11" s="1" customFormat="1" ht="17.25" customHeight="1">
      <c r="A26" s="380" t="s">
        <v>163</v>
      </c>
      <c r="B26" s="381" t="s">
        <v>41</v>
      </c>
      <c r="C26" s="382">
        <v>99.206349206349202</v>
      </c>
      <c r="D26" s="383">
        <v>77.235023041474705</v>
      </c>
      <c r="E26" s="384">
        <v>57.561929595827898</v>
      </c>
      <c r="F26" s="383">
        <v>89.597315436241601</v>
      </c>
      <c r="G26" s="384">
        <v>84.142394822006494</v>
      </c>
      <c r="H26" s="383">
        <v>80.701754385964904</v>
      </c>
      <c r="I26" s="384">
        <v>77.614778592773703</v>
      </c>
      <c r="J26" s="383">
        <v>96.172839506172807</v>
      </c>
      <c r="K26" s="384">
        <v>63.953488372092998</v>
      </c>
    </row>
    <row r="27" spans="1:11" s="1" customFormat="1" ht="17.25" customHeight="1">
      <c r="A27" s="380" t="s">
        <v>166</v>
      </c>
      <c r="B27" s="381" t="s">
        <v>42</v>
      </c>
      <c r="C27" s="382">
        <v>97.5</v>
      </c>
      <c r="D27" s="383">
        <v>83.195941661382406</v>
      </c>
      <c r="E27" s="384">
        <v>72</v>
      </c>
      <c r="F27" s="383">
        <v>90.551181102362193</v>
      </c>
      <c r="G27" s="384">
        <v>75.939849624060102</v>
      </c>
      <c r="H27" s="383">
        <v>85.106382978723403</v>
      </c>
      <c r="I27" s="384">
        <v>77.648428405122203</v>
      </c>
      <c r="J27" s="383">
        <v>96.450939457202495</v>
      </c>
      <c r="K27" s="384">
        <v>70.175438596491205</v>
      </c>
    </row>
    <row r="28" spans="1:11" s="1" customFormat="1" ht="17.25" customHeight="1">
      <c r="A28" s="380" t="s">
        <v>164</v>
      </c>
      <c r="B28" s="381" t="s">
        <v>43</v>
      </c>
      <c r="C28" s="382">
        <v>99.609375</v>
      </c>
      <c r="D28" s="383">
        <v>82.673551348250101</v>
      </c>
      <c r="E28" s="384">
        <v>79.443254817987196</v>
      </c>
      <c r="F28" s="383">
        <v>92.6666666666667</v>
      </c>
      <c r="G28" s="384">
        <v>83.974358974359006</v>
      </c>
      <c r="H28" s="383">
        <v>75.163398692810503</v>
      </c>
      <c r="I28" s="384">
        <v>77.412623891497105</v>
      </c>
      <c r="J28" s="383">
        <v>98.688524590163894</v>
      </c>
      <c r="K28" s="384">
        <v>85.714285714285694</v>
      </c>
    </row>
    <row r="29" spans="1:11" s="1" customFormat="1" ht="17.25" customHeight="1">
      <c r="A29" s="380" t="s">
        <v>165</v>
      </c>
      <c r="B29" s="381" t="s">
        <v>44</v>
      </c>
      <c r="C29" s="382">
        <v>98.608695652173907</v>
      </c>
      <c r="D29" s="383">
        <v>82.942990974522999</v>
      </c>
      <c r="E29" s="384">
        <v>79.172023656467005</v>
      </c>
      <c r="F29" s="383">
        <v>95.663265306122497</v>
      </c>
      <c r="G29" s="384">
        <v>90.874524714828894</v>
      </c>
      <c r="H29" s="383">
        <v>85.800604229607302</v>
      </c>
      <c r="I29" s="384">
        <v>85.732516590097006</v>
      </c>
      <c r="J29" s="383">
        <v>98.966202783300204</v>
      </c>
      <c r="K29" s="384">
        <v>93.704600484261505</v>
      </c>
    </row>
    <row r="30" spans="1:11" s="1" customFormat="1" ht="17.25" customHeight="1">
      <c r="A30" s="380" t="s">
        <v>164</v>
      </c>
      <c r="B30" s="381" t="s">
        <v>45</v>
      </c>
      <c r="C30" s="382">
        <v>95.918367346938794</v>
      </c>
      <c r="D30" s="383">
        <v>89.918256130790198</v>
      </c>
      <c r="E30" s="384">
        <v>98.9690721649485</v>
      </c>
      <c r="F30" s="383">
        <v>97.058823529411796</v>
      </c>
      <c r="G30" s="384">
        <v>96.969696969696997</v>
      </c>
      <c r="H30" s="383">
        <v>88.095238095238102</v>
      </c>
      <c r="I30" s="384">
        <v>92.054794520547901</v>
      </c>
      <c r="J30" s="383">
        <v>100</v>
      </c>
      <c r="K30" s="384">
        <v>100</v>
      </c>
    </row>
    <row r="31" spans="1:11" s="1" customFormat="1" ht="17.25" customHeight="1">
      <c r="A31" s="380" t="s">
        <v>164</v>
      </c>
      <c r="B31" s="381" t="s">
        <v>46</v>
      </c>
      <c r="C31" s="382">
        <v>100</v>
      </c>
      <c r="D31" s="383">
        <v>88.592233009708806</v>
      </c>
      <c r="E31" s="384">
        <v>94.160583941605793</v>
      </c>
      <c r="F31" s="383">
        <v>100</v>
      </c>
      <c r="G31" s="384">
        <v>93.939393939393895</v>
      </c>
      <c r="H31" s="383">
        <v>96.153846153846203</v>
      </c>
      <c r="I31" s="384">
        <v>87.383177570093494</v>
      </c>
      <c r="J31" s="383">
        <v>99.2</v>
      </c>
      <c r="K31" s="384">
        <v>90.909090909090907</v>
      </c>
    </row>
    <row r="32" spans="1:11" s="1" customFormat="1" ht="17.25" customHeight="1">
      <c r="A32" s="380" t="s">
        <v>162</v>
      </c>
      <c r="B32" s="381" t="s">
        <v>47</v>
      </c>
      <c r="C32" s="382">
        <v>99.470899470899496</v>
      </c>
      <c r="D32" s="383">
        <v>80.515653775322306</v>
      </c>
      <c r="E32" s="384">
        <v>80.169971671388097</v>
      </c>
      <c r="F32" s="383">
        <v>93.1888544891641</v>
      </c>
      <c r="G32" s="384">
        <v>84.684684684684697</v>
      </c>
      <c r="H32" s="383">
        <v>87.162162162162204</v>
      </c>
      <c r="I32" s="384">
        <v>84.534206695778806</v>
      </c>
      <c r="J32" s="383">
        <v>97.831050228310502</v>
      </c>
      <c r="K32" s="384">
        <v>87.162162162162204</v>
      </c>
    </row>
    <row r="33" spans="1:11" s="1" customFormat="1" ht="17.25" customHeight="1">
      <c r="A33" s="380" t="s">
        <v>161</v>
      </c>
      <c r="B33" s="381" t="s">
        <v>48</v>
      </c>
      <c r="C33" s="382">
        <v>100</v>
      </c>
      <c r="D33" s="383">
        <v>74.641833810888201</v>
      </c>
      <c r="E33" s="384">
        <v>80.660377358490607</v>
      </c>
      <c r="F33" s="383">
        <v>100</v>
      </c>
      <c r="G33" s="384">
        <v>98.648648648648603</v>
      </c>
      <c r="H33" s="383">
        <v>70</v>
      </c>
      <c r="I33" s="384">
        <v>89.492119089317001</v>
      </c>
      <c r="J33" s="383">
        <v>96.067415730337103</v>
      </c>
      <c r="K33" s="384">
        <v>82.5</v>
      </c>
    </row>
    <row r="34" spans="1:11" s="1" customFormat="1" ht="17.25" customHeight="1">
      <c r="A34" s="380" t="s">
        <v>166</v>
      </c>
      <c r="B34" s="381" t="s">
        <v>49</v>
      </c>
      <c r="C34" s="382">
        <v>98.780487804878007</v>
      </c>
      <c r="D34" s="383">
        <v>82.162162162162204</v>
      </c>
      <c r="E34" s="384">
        <v>80.817610062893095</v>
      </c>
      <c r="F34" s="383">
        <v>96.323529411764696</v>
      </c>
      <c r="G34" s="384">
        <v>86.2068965517241</v>
      </c>
      <c r="H34" s="383">
        <v>84.337349397590401</v>
      </c>
      <c r="I34" s="384">
        <v>83.698453608247405</v>
      </c>
      <c r="J34" s="383">
        <v>99.2443324937028</v>
      </c>
      <c r="K34" s="384">
        <v>92.5</v>
      </c>
    </row>
    <row r="35" spans="1:11" s="1" customFormat="1" ht="17.25" customHeight="1">
      <c r="A35" s="385" t="s">
        <v>160</v>
      </c>
      <c r="B35" s="381" t="s">
        <v>50</v>
      </c>
      <c r="C35" s="382">
        <v>99.4227994227994</v>
      </c>
      <c r="D35" s="383">
        <v>81.867510739317197</v>
      </c>
      <c r="E35" s="384">
        <v>84.572072072072103</v>
      </c>
      <c r="F35" s="383">
        <v>96.830985915493002</v>
      </c>
      <c r="G35" s="384">
        <v>95</v>
      </c>
      <c r="H35" s="383">
        <v>76.639344262295097</v>
      </c>
      <c r="I35" s="384">
        <v>86.215486817521295</v>
      </c>
      <c r="J35" s="383">
        <v>98.273273273273304</v>
      </c>
      <c r="K35" s="384">
        <v>88.995215311004799</v>
      </c>
    </row>
    <row r="36" spans="1:11" s="1" customFormat="1" ht="17.25" customHeight="1">
      <c r="A36" s="380" t="s">
        <v>168</v>
      </c>
      <c r="B36" s="381" t="s">
        <v>289</v>
      </c>
      <c r="C36" s="382">
        <v>97.810218978102199</v>
      </c>
      <c r="D36" s="383">
        <v>72.923322683706104</v>
      </c>
      <c r="E36" s="384">
        <v>54.1666666666667</v>
      </c>
      <c r="F36" s="383">
        <v>91.891891891891902</v>
      </c>
      <c r="G36" s="384">
        <v>87.671232876712295</v>
      </c>
      <c r="H36" s="383">
        <v>80</v>
      </c>
      <c r="I36" s="384">
        <v>80.112570356472801</v>
      </c>
      <c r="J36" s="383">
        <v>92.473118279569903</v>
      </c>
      <c r="K36" s="384">
        <v>43.243243243243199</v>
      </c>
    </row>
    <row r="37" spans="1:11" s="1" customFormat="1" ht="17.25" customHeight="1">
      <c r="A37" s="380" t="s">
        <v>168</v>
      </c>
      <c r="B37" s="381" t="s">
        <v>290</v>
      </c>
      <c r="C37" s="382">
        <v>97.142857142857096</v>
      </c>
      <c r="D37" s="383">
        <v>81.478016838166496</v>
      </c>
      <c r="E37" s="384">
        <v>33.175355450236999</v>
      </c>
      <c r="F37" s="383">
        <v>96.923076923076906</v>
      </c>
      <c r="G37" s="384">
        <v>86.764705882352899</v>
      </c>
      <c r="H37" s="383">
        <v>85.714285714285694</v>
      </c>
      <c r="I37" s="384">
        <v>83.890577507598806</v>
      </c>
      <c r="J37" s="383">
        <v>97.003745318352102</v>
      </c>
      <c r="K37" s="384">
        <v>74.193548387096797</v>
      </c>
    </row>
    <row r="38" spans="1:11" s="1" customFormat="1" ht="17.25" customHeight="1">
      <c r="A38" s="380" t="s">
        <v>162</v>
      </c>
      <c r="B38" s="381" t="s">
        <v>52</v>
      </c>
      <c r="C38" s="382">
        <v>99.211563731931705</v>
      </c>
      <c r="D38" s="383">
        <v>81.254374912501802</v>
      </c>
      <c r="E38" s="384">
        <v>87.465181058495801</v>
      </c>
      <c r="F38" s="383">
        <v>95.8041958041958</v>
      </c>
      <c r="G38" s="384">
        <v>92.0138888888889</v>
      </c>
      <c r="H38" s="383">
        <v>85.135135135135101</v>
      </c>
      <c r="I38" s="384">
        <v>95.760945100764403</v>
      </c>
      <c r="J38" s="383">
        <v>99.713330148112803</v>
      </c>
      <c r="K38" s="384">
        <v>97.169811320754704</v>
      </c>
    </row>
    <row r="39" spans="1:11" s="1" customFormat="1" ht="17.25" customHeight="1">
      <c r="A39" s="380" t="s">
        <v>160</v>
      </c>
      <c r="B39" s="381" t="s">
        <v>53</v>
      </c>
      <c r="C39" s="382">
        <v>98.863636363636402</v>
      </c>
      <c r="D39" s="383">
        <v>86.031746031745996</v>
      </c>
      <c r="E39" s="384">
        <v>58.7443946188341</v>
      </c>
      <c r="F39" s="383">
        <v>96.341463414634106</v>
      </c>
      <c r="G39" s="384">
        <v>91.6666666666667</v>
      </c>
      <c r="H39" s="383">
        <v>84.848484848484901</v>
      </c>
      <c r="I39" s="384">
        <v>70.588235294117695</v>
      </c>
      <c r="J39" s="383">
        <v>99.173553719008297</v>
      </c>
      <c r="K39" s="384">
        <v>92.5</v>
      </c>
    </row>
    <row r="40" spans="1:11" s="1" customFormat="1" ht="17.25" customHeight="1">
      <c r="A40" s="380" t="s">
        <v>163</v>
      </c>
      <c r="B40" s="381" t="s">
        <v>54</v>
      </c>
      <c r="C40" s="382">
        <v>99.852724594992594</v>
      </c>
      <c r="D40" s="383">
        <v>82.417336907953498</v>
      </c>
      <c r="E40" s="384">
        <v>82.202030999465507</v>
      </c>
      <c r="F40" s="383">
        <v>97.991967871485897</v>
      </c>
      <c r="G40" s="384">
        <v>96.414342629482107</v>
      </c>
      <c r="H40" s="383">
        <v>84.063745019920304</v>
      </c>
      <c r="I40" s="384">
        <v>82.130007195970293</v>
      </c>
      <c r="J40" s="383">
        <v>99.180999180999194</v>
      </c>
      <c r="K40" s="384">
        <v>93.548387096774206</v>
      </c>
    </row>
    <row r="41" spans="1:11" s="1" customFormat="1" ht="17.25" customHeight="1">
      <c r="A41" s="380" t="s">
        <v>164</v>
      </c>
      <c r="B41" s="381" t="s">
        <v>55</v>
      </c>
      <c r="C41" s="382">
        <v>100</v>
      </c>
      <c r="D41" s="383">
        <v>85.020242914979804</v>
      </c>
      <c r="E41" s="384">
        <v>86.764705882352899</v>
      </c>
      <c r="F41" s="383">
        <v>100</v>
      </c>
      <c r="G41" s="384">
        <v>93.75</v>
      </c>
      <c r="H41" s="383">
        <v>88.235294117647101</v>
      </c>
      <c r="I41" s="384">
        <v>86.6666666666667</v>
      </c>
      <c r="J41" s="383">
        <v>100</v>
      </c>
      <c r="K41" s="384">
        <v>100</v>
      </c>
    </row>
    <row r="42" spans="1:11" s="1" customFormat="1" ht="17.25" customHeight="1">
      <c r="A42" s="380" t="s">
        <v>167</v>
      </c>
      <c r="B42" s="381" t="s">
        <v>56</v>
      </c>
      <c r="C42" s="382">
        <v>100</v>
      </c>
      <c r="D42" s="383">
        <v>91.304347826086996</v>
      </c>
      <c r="E42" s="384">
        <v>100</v>
      </c>
      <c r="F42" s="383">
        <v>100</v>
      </c>
      <c r="G42" s="384">
        <v>100</v>
      </c>
      <c r="H42" s="383">
        <v>100</v>
      </c>
      <c r="I42" s="384">
        <v>96.913580246913597</v>
      </c>
      <c r="J42" s="383">
        <v>100</v>
      </c>
      <c r="K42" s="384">
        <v>100</v>
      </c>
    </row>
    <row r="43" spans="1:11" s="1" customFormat="1" ht="17.25" customHeight="1">
      <c r="A43" s="380" t="s">
        <v>168</v>
      </c>
      <c r="B43" s="381" t="s">
        <v>57</v>
      </c>
      <c r="C43" s="382">
        <v>100</v>
      </c>
      <c r="D43" s="383">
        <v>81.570512820512803</v>
      </c>
      <c r="E43" s="384">
        <v>80.428954423592501</v>
      </c>
      <c r="F43" s="383">
        <v>87.628865979381402</v>
      </c>
      <c r="G43" s="384">
        <v>82.828282828282795</v>
      </c>
      <c r="H43" s="383">
        <v>80</v>
      </c>
      <c r="I43" s="384">
        <v>80.873786407767</v>
      </c>
      <c r="J43" s="383">
        <v>99.376947040498393</v>
      </c>
      <c r="K43" s="384">
        <v>96.6666666666667</v>
      </c>
    </row>
    <row r="44" spans="1:11" s="1" customFormat="1" ht="17.25" customHeight="1">
      <c r="A44" s="380" t="s">
        <v>160</v>
      </c>
      <c r="B44" s="381" t="s">
        <v>58</v>
      </c>
      <c r="C44" s="382">
        <v>100</v>
      </c>
      <c r="D44" s="383">
        <v>84.523809523809504</v>
      </c>
      <c r="E44" s="384">
        <v>98.305084745762699</v>
      </c>
      <c r="F44" s="383">
        <v>100</v>
      </c>
      <c r="G44" s="384">
        <v>96.428571428571402</v>
      </c>
      <c r="H44" s="383">
        <v>92.857142857142904</v>
      </c>
      <c r="I44" s="384">
        <v>88.053097345132699</v>
      </c>
      <c r="J44" s="383">
        <v>99.470899470899496</v>
      </c>
      <c r="K44" s="384">
        <v>96.428571428571402</v>
      </c>
    </row>
    <row r="45" spans="1:11" s="1" customFormat="1" ht="17.25" customHeight="1">
      <c r="A45" s="380" t="s">
        <v>161</v>
      </c>
      <c r="B45" s="381" t="s">
        <v>291</v>
      </c>
      <c r="C45" s="382">
        <v>99.540018399264</v>
      </c>
      <c r="D45" s="383">
        <v>82.191780821917803</v>
      </c>
      <c r="E45" s="384">
        <v>70.710415412402199</v>
      </c>
      <c r="F45" s="383">
        <v>93.489148580968305</v>
      </c>
      <c r="G45" s="384">
        <v>82.266009852216797</v>
      </c>
      <c r="H45" s="383">
        <v>83.502538071065999</v>
      </c>
      <c r="I45" s="384">
        <v>88.051166290444002</v>
      </c>
      <c r="J45" s="383">
        <v>99.949571356530498</v>
      </c>
      <c r="K45" s="384">
        <v>99.591836734693899</v>
      </c>
    </row>
    <row r="46" spans="1:11" s="1" customFormat="1" ht="17.25" customHeight="1">
      <c r="A46" s="380" t="s">
        <v>161</v>
      </c>
      <c r="B46" s="381" t="s">
        <v>292</v>
      </c>
      <c r="C46" s="382">
        <v>99.506172839506206</v>
      </c>
      <c r="D46" s="383">
        <v>82.107279693486603</v>
      </c>
      <c r="E46" s="384">
        <v>81.205311542390206</v>
      </c>
      <c r="F46" s="383">
        <v>93.678160919540204</v>
      </c>
      <c r="G46" s="384">
        <v>88.135593220339004</v>
      </c>
      <c r="H46" s="383">
        <v>72.277227722772295</v>
      </c>
      <c r="I46" s="384">
        <v>95.296838858905204</v>
      </c>
      <c r="J46" s="383">
        <v>97.9695431472081</v>
      </c>
      <c r="K46" s="384">
        <v>83.157894736842096</v>
      </c>
    </row>
    <row r="47" spans="1:11" s="1" customFormat="1" ht="17.25" customHeight="1">
      <c r="A47" s="380" t="s">
        <v>168</v>
      </c>
      <c r="B47" s="381" t="s">
        <v>60</v>
      </c>
      <c r="C47" s="382">
        <v>100</v>
      </c>
      <c r="D47" s="383">
        <v>81.503841931942901</v>
      </c>
      <c r="E47" s="384">
        <v>53.554502369668199</v>
      </c>
      <c r="F47" s="383">
        <v>89.156626506024097</v>
      </c>
      <c r="G47" s="384">
        <v>82.558139534883693</v>
      </c>
      <c r="H47" s="383">
        <v>68.831168831168796</v>
      </c>
      <c r="I47" s="384">
        <v>77.670372160463998</v>
      </c>
      <c r="J47" s="383">
        <v>97.079037800687303</v>
      </c>
      <c r="K47" s="384">
        <v>81.1111111111111</v>
      </c>
    </row>
    <row r="48" spans="1:11" s="1" customFormat="1" ht="17.25" customHeight="1">
      <c r="A48" s="380" t="s">
        <v>165</v>
      </c>
      <c r="B48" s="381" t="s">
        <v>61</v>
      </c>
      <c r="C48" s="382">
        <v>98.148148148148195</v>
      </c>
      <c r="D48" s="383">
        <v>95.088520845231301</v>
      </c>
      <c r="E48" s="384">
        <v>81.907090464547693</v>
      </c>
      <c r="F48" s="383">
        <v>96.407185628742496</v>
      </c>
      <c r="G48" s="384">
        <v>93.975903614457806</v>
      </c>
      <c r="H48" s="383">
        <v>79.661016949152497</v>
      </c>
      <c r="I48" s="384">
        <v>82.174137042761501</v>
      </c>
      <c r="J48" s="383">
        <v>98.160535117056895</v>
      </c>
      <c r="K48" s="384">
        <v>80.357142857142904</v>
      </c>
    </row>
    <row r="49" spans="1:11" s="1" customFormat="1" ht="17.25" customHeight="1">
      <c r="A49" s="380" t="s">
        <v>167</v>
      </c>
      <c r="B49" s="381" t="s">
        <v>62</v>
      </c>
      <c r="C49" s="382">
        <v>100</v>
      </c>
      <c r="D49" s="383">
        <v>85.880640465793306</v>
      </c>
      <c r="E49" s="384">
        <v>100</v>
      </c>
      <c r="F49" s="383">
        <v>99.3333333333333</v>
      </c>
      <c r="G49" s="384">
        <v>98.675496688741703</v>
      </c>
      <c r="H49" s="383">
        <v>81.578947368421098</v>
      </c>
      <c r="I49" s="384">
        <v>95.680147058823493</v>
      </c>
      <c r="J49" s="383">
        <v>97.907949790795001</v>
      </c>
      <c r="K49" s="384">
        <v>80.769230769230802</v>
      </c>
    </row>
    <row r="50" spans="1:11" s="1" customFormat="1" ht="17.25" customHeight="1">
      <c r="A50" s="380" t="s">
        <v>167</v>
      </c>
      <c r="B50" s="381" t="s">
        <v>63</v>
      </c>
      <c r="C50" s="382">
        <v>99.509803921568604</v>
      </c>
      <c r="D50" s="383">
        <v>85.153764581124094</v>
      </c>
      <c r="E50" s="384">
        <v>80.722891566265105</v>
      </c>
      <c r="F50" s="383">
        <v>97</v>
      </c>
      <c r="G50" s="384">
        <v>92.079207920792101</v>
      </c>
      <c r="H50" s="383">
        <v>90.384615384615401</v>
      </c>
      <c r="I50" s="384">
        <v>91.930541368743604</v>
      </c>
      <c r="J50" s="383">
        <v>98.662207357859501</v>
      </c>
      <c r="K50" s="384">
        <v>91.836734693877602</v>
      </c>
    </row>
    <row r="51" spans="1:11" s="1" customFormat="1" ht="17.25" customHeight="1">
      <c r="A51" s="380" t="s">
        <v>164</v>
      </c>
      <c r="B51" s="381" t="s">
        <v>64</v>
      </c>
      <c r="C51" s="382">
        <v>94.545454545454504</v>
      </c>
      <c r="D51" s="383">
        <v>87.745098039215705</v>
      </c>
      <c r="E51" s="384">
        <v>80.754716981132106</v>
      </c>
      <c r="F51" s="383">
        <v>97.5</v>
      </c>
      <c r="G51" s="384">
        <v>92.682926829268297</v>
      </c>
      <c r="H51" s="383">
        <v>91.428571428571402</v>
      </c>
      <c r="I51" s="384">
        <v>86.4345738295318</v>
      </c>
      <c r="J51" s="383">
        <v>99.563318777292594</v>
      </c>
      <c r="K51" s="384">
        <v>97.826086956521706</v>
      </c>
    </row>
    <row r="52" spans="1:11" s="1" customFormat="1" ht="17.25" customHeight="1">
      <c r="A52" s="380" t="s">
        <v>165</v>
      </c>
      <c r="B52" s="381" t="s">
        <v>65</v>
      </c>
      <c r="C52" s="382">
        <v>99.435028248587599</v>
      </c>
      <c r="D52" s="383">
        <v>83.113069016152707</v>
      </c>
      <c r="E52" s="384">
        <v>63.695652173912997</v>
      </c>
      <c r="F52" s="383">
        <v>84.615384615384599</v>
      </c>
      <c r="G52" s="384">
        <v>68.421052631578902</v>
      </c>
      <c r="H52" s="383">
        <v>85.526315789473699</v>
      </c>
      <c r="I52" s="384">
        <v>90.618955512572498</v>
      </c>
      <c r="J52" s="383">
        <v>99.234693877550995</v>
      </c>
      <c r="K52" s="384">
        <v>94.339622641509393</v>
      </c>
    </row>
    <row r="53" spans="1:11" s="1" customFormat="1" ht="17.25" customHeight="1">
      <c r="A53" s="380" t="s">
        <v>164</v>
      </c>
      <c r="B53" s="381" t="s">
        <v>66</v>
      </c>
      <c r="C53" s="382">
        <v>100</v>
      </c>
      <c r="D53" s="383">
        <v>75</v>
      </c>
      <c r="E53" s="384">
        <v>38.8888888888889</v>
      </c>
      <c r="F53" s="383">
        <v>100</v>
      </c>
      <c r="G53" s="384">
        <v>100</v>
      </c>
      <c r="H53" s="383">
        <v>100</v>
      </c>
      <c r="I53" s="384">
        <v>95.8333333333333</v>
      </c>
      <c r="J53" s="383">
        <v>100</v>
      </c>
      <c r="K53" s="384">
        <v>100</v>
      </c>
    </row>
    <row r="54" spans="1:11" s="1" customFormat="1" ht="17.25" customHeight="1">
      <c r="A54" s="380" t="s">
        <v>161</v>
      </c>
      <c r="B54" s="381" t="s">
        <v>67</v>
      </c>
      <c r="C54" s="382">
        <v>98.672566371681398</v>
      </c>
      <c r="D54" s="383">
        <v>79.668813247470098</v>
      </c>
      <c r="E54" s="384">
        <v>82.420749279538896</v>
      </c>
      <c r="F54" s="383">
        <v>96.218487394958004</v>
      </c>
      <c r="G54" s="384">
        <v>89.495798319327704</v>
      </c>
      <c r="H54" s="383">
        <v>66.860465116279101</v>
      </c>
      <c r="I54" s="384">
        <v>83.783783783783804</v>
      </c>
      <c r="J54" s="383">
        <v>99.5594713656388</v>
      </c>
      <c r="K54" s="384">
        <v>94.117647058823493</v>
      </c>
    </row>
    <row r="55" spans="1:11" s="1" customFormat="1" ht="17.25" customHeight="1">
      <c r="A55" s="380" t="s">
        <v>167</v>
      </c>
      <c r="B55" s="381" t="s">
        <v>68</v>
      </c>
      <c r="C55" s="382">
        <v>98</v>
      </c>
      <c r="D55" s="383">
        <v>84.304932735425993</v>
      </c>
      <c r="E55" s="384">
        <v>78.358208955223901</v>
      </c>
      <c r="F55" s="383">
        <v>100</v>
      </c>
      <c r="G55" s="384">
        <v>92</v>
      </c>
      <c r="H55" s="383">
        <v>83.3333333333333</v>
      </c>
      <c r="I55" s="384">
        <v>89.117647058823493</v>
      </c>
      <c r="J55" s="383">
        <v>94.578313253012098</v>
      </c>
      <c r="K55" s="384">
        <v>81.632653061224502</v>
      </c>
    </row>
    <row r="56" spans="1:11" s="1" customFormat="1" ht="17.25" customHeight="1">
      <c r="A56" s="380" t="s">
        <v>160</v>
      </c>
      <c r="B56" s="381" t="s">
        <v>69</v>
      </c>
      <c r="C56" s="382">
        <v>99.097065462754003</v>
      </c>
      <c r="D56" s="383">
        <v>91.302605210420793</v>
      </c>
      <c r="E56" s="384">
        <v>94.690265486725707</v>
      </c>
      <c r="F56" s="383">
        <v>99.494949494949495</v>
      </c>
      <c r="G56" s="384">
        <v>96.741854636591498</v>
      </c>
      <c r="H56" s="383">
        <v>90.731707317073202</v>
      </c>
      <c r="I56" s="384">
        <v>90.193120096560094</v>
      </c>
      <c r="J56" s="383">
        <v>98.712446351931305</v>
      </c>
      <c r="K56" s="384">
        <v>93.478260869565204</v>
      </c>
    </row>
    <row r="57" spans="1:11" s="1" customFormat="1" ht="17.25" customHeight="1">
      <c r="A57" s="380" t="s">
        <v>166</v>
      </c>
      <c r="B57" s="381" t="s">
        <v>70</v>
      </c>
      <c r="C57" s="382">
        <v>100</v>
      </c>
      <c r="D57" s="383">
        <v>81.854838709677395</v>
      </c>
      <c r="E57" s="384">
        <v>94.915254237288096</v>
      </c>
      <c r="F57" s="383">
        <v>80</v>
      </c>
      <c r="G57" s="384">
        <v>78.571428571428598</v>
      </c>
      <c r="H57" s="383">
        <v>100</v>
      </c>
      <c r="I57" s="384">
        <v>75.576036866359402</v>
      </c>
      <c r="J57" s="383">
        <v>100</v>
      </c>
      <c r="K57" s="384">
        <v>100</v>
      </c>
    </row>
    <row r="58" spans="1:11" s="1" customFormat="1" ht="17.25" customHeight="1">
      <c r="A58" s="380" t="s">
        <v>165</v>
      </c>
      <c r="B58" s="381" t="s">
        <v>71</v>
      </c>
      <c r="C58" s="382">
        <v>99.107142857142904</v>
      </c>
      <c r="D58" s="383">
        <v>81.981981981982003</v>
      </c>
      <c r="E58" s="384">
        <v>81.25</v>
      </c>
      <c r="F58" s="383">
        <v>95.890410958904098</v>
      </c>
      <c r="G58" s="384">
        <v>87.671232876712295</v>
      </c>
      <c r="H58" s="383">
        <v>74.358974358974393</v>
      </c>
      <c r="I58" s="384">
        <v>85.461323392357897</v>
      </c>
      <c r="J58" s="383">
        <v>97.597597597597598</v>
      </c>
      <c r="K58" s="384">
        <v>85.714285714285694</v>
      </c>
    </row>
    <row r="59" spans="1:11" s="1" customFormat="1" ht="17.25" customHeight="1">
      <c r="A59" s="380" t="s">
        <v>166</v>
      </c>
      <c r="B59" s="381" t="s">
        <v>72</v>
      </c>
      <c r="C59" s="382">
        <v>96.236559139784902</v>
      </c>
      <c r="D59" s="383">
        <v>76.625860749808695</v>
      </c>
      <c r="E59" s="384">
        <v>67.638483965014601</v>
      </c>
      <c r="F59" s="383">
        <v>90.909090909090907</v>
      </c>
      <c r="G59" s="384">
        <v>87.195121951219505</v>
      </c>
      <c r="H59" s="383">
        <v>82.978723404255305</v>
      </c>
      <c r="I59" s="384">
        <v>79.180722891566305</v>
      </c>
      <c r="J59" s="383">
        <v>99.494310998735799</v>
      </c>
      <c r="K59" s="384">
        <v>94.285714285714306</v>
      </c>
    </row>
    <row r="60" spans="1:11" s="1" customFormat="1" ht="17.25" customHeight="1">
      <c r="A60" s="380" t="s">
        <v>163</v>
      </c>
      <c r="B60" s="381" t="s">
        <v>73</v>
      </c>
      <c r="C60" s="382">
        <v>98.492462311557802</v>
      </c>
      <c r="D60" s="383">
        <v>89.702127659574501</v>
      </c>
      <c r="E60" s="384">
        <v>93.925233644859802</v>
      </c>
      <c r="F60" s="383">
        <v>97.311827956989205</v>
      </c>
      <c r="G60" s="384">
        <v>96.791443850267399</v>
      </c>
      <c r="H60" s="383">
        <v>98.275862068965495</v>
      </c>
      <c r="I60" s="384">
        <v>92.736842105263193</v>
      </c>
      <c r="J60" s="383">
        <v>100</v>
      </c>
      <c r="K60" s="384">
        <v>100</v>
      </c>
    </row>
    <row r="61" spans="1:11" s="1" customFormat="1" ht="17.25" customHeight="1">
      <c r="A61" s="380" t="s">
        <v>167</v>
      </c>
      <c r="B61" s="381" t="s">
        <v>74</v>
      </c>
      <c r="C61" s="382">
        <v>100</v>
      </c>
      <c r="D61" s="383">
        <v>93.095768374164805</v>
      </c>
      <c r="E61" s="384">
        <v>99.547511312217196</v>
      </c>
      <c r="F61" s="383">
        <v>100</v>
      </c>
      <c r="G61" s="384">
        <v>98.989898989899004</v>
      </c>
      <c r="H61" s="383">
        <v>88.135593220339004</v>
      </c>
      <c r="I61" s="384">
        <v>96.756756756756801</v>
      </c>
      <c r="J61" s="383">
        <v>96.153846153846203</v>
      </c>
      <c r="K61" s="384">
        <v>72.727272727272705</v>
      </c>
    </row>
    <row r="62" spans="1:11" s="1" customFormat="1" ht="17.25" customHeight="1">
      <c r="A62" s="380" t="s">
        <v>167</v>
      </c>
      <c r="B62" s="381" t="s">
        <v>75</v>
      </c>
      <c r="C62" s="382">
        <v>96.153846153846203</v>
      </c>
      <c r="D62" s="383">
        <v>86.821705426356601</v>
      </c>
      <c r="E62" s="384">
        <v>87.378640776699001</v>
      </c>
      <c r="F62" s="383">
        <v>97.7777777777778</v>
      </c>
      <c r="G62" s="384">
        <v>97.7777777777778</v>
      </c>
      <c r="H62" s="383">
        <v>62.5</v>
      </c>
      <c r="I62" s="384">
        <v>94.321766561514195</v>
      </c>
      <c r="J62" s="383">
        <v>98.529411764705898</v>
      </c>
      <c r="K62" s="384">
        <v>75</v>
      </c>
    </row>
    <row r="63" spans="1:11" s="1" customFormat="1" ht="17.25" customHeight="1">
      <c r="A63" s="380" t="s">
        <v>168</v>
      </c>
      <c r="B63" s="381" t="s">
        <v>76</v>
      </c>
      <c r="C63" s="382">
        <v>98.870056497175099</v>
      </c>
      <c r="D63" s="383">
        <v>71.707317073170699</v>
      </c>
      <c r="E63" s="384">
        <v>39.823008849557503</v>
      </c>
      <c r="F63" s="383">
        <v>93.3333333333333</v>
      </c>
      <c r="G63" s="384">
        <v>75</v>
      </c>
      <c r="H63" s="383">
        <v>80.645161290322605</v>
      </c>
      <c r="I63" s="384">
        <v>86.579572446555801</v>
      </c>
      <c r="J63" s="383">
        <v>99.644128113879006</v>
      </c>
      <c r="K63" s="384">
        <v>96.875</v>
      </c>
    </row>
    <row r="64" spans="1:11" s="1" customFormat="1" ht="17.25" customHeight="1">
      <c r="A64" s="380" t="s">
        <v>163</v>
      </c>
      <c r="B64" s="381" t="s">
        <v>77</v>
      </c>
      <c r="C64" s="382">
        <v>99.367088607594894</v>
      </c>
      <c r="D64" s="383">
        <v>71.395076201641302</v>
      </c>
      <c r="E64" s="384">
        <v>86.216216216216196</v>
      </c>
      <c r="F64" s="383">
        <v>97.674418604651194</v>
      </c>
      <c r="G64" s="384">
        <v>93.181818181818201</v>
      </c>
      <c r="H64" s="383">
        <v>51.515151515151501</v>
      </c>
      <c r="I64" s="384">
        <v>82.352941176470594</v>
      </c>
      <c r="J64" s="383">
        <v>99.152542372881399</v>
      </c>
      <c r="K64" s="384">
        <v>92</v>
      </c>
    </row>
    <row r="65" spans="1:11" s="1" customFormat="1" ht="17.25" customHeight="1">
      <c r="A65" s="380" t="s">
        <v>162</v>
      </c>
      <c r="B65" s="381" t="s">
        <v>78</v>
      </c>
      <c r="C65" s="382">
        <v>97.758852532496604</v>
      </c>
      <c r="D65" s="383">
        <v>73.652028904947201</v>
      </c>
      <c r="E65" s="384">
        <v>34.182261100653299</v>
      </c>
      <c r="F65" s="383">
        <v>82.615894039735096</v>
      </c>
      <c r="G65" s="384">
        <v>74.003189792663505</v>
      </c>
      <c r="H65" s="383">
        <v>65.553602811950796</v>
      </c>
      <c r="I65" s="384">
        <v>74.718741425043405</v>
      </c>
      <c r="J65" s="383">
        <v>98.746518105849603</v>
      </c>
      <c r="K65" s="384">
        <v>90.486257928118405</v>
      </c>
    </row>
    <row r="66" spans="1:11" s="1" customFormat="1" ht="17.25" customHeight="1">
      <c r="A66" s="380" t="s">
        <v>163</v>
      </c>
      <c r="B66" s="381" t="s">
        <v>79</v>
      </c>
      <c r="C66" s="382">
        <v>100</v>
      </c>
      <c r="D66" s="383">
        <v>88.198757763975195</v>
      </c>
      <c r="E66" s="384">
        <v>98.290598290598297</v>
      </c>
      <c r="F66" s="383">
        <v>100</v>
      </c>
      <c r="G66" s="384">
        <v>95.652173913043498</v>
      </c>
      <c r="H66" s="383">
        <v>83.3333333333333</v>
      </c>
      <c r="I66" s="384">
        <v>89.705882352941202</v>
      </c>
      <c r="J66" s="383">
        <v>96.491228070175396</v>
      </c>
      <c r="K66" s="384">
        <v>77.7777777777778</v>
      </c>
    </row>
    <row r="67" spans="1:11" s="1" customFormat="1" ht="17.25" customHeight="1">
      <c r="A67" s="380" t="s">
        <v>162</v>
      </c>
      <c r="B67" s="381" t="s">
        <v>80</v>
      </c>
      <c r="C67" s="382">
        <v>100</v>
      </c>
      <c r="D67" s="383">
        <v>90.983606557377001</v>
      </c>
      <c r="E67" s="384">
        <v>98.809523809523796</v>
      </c>
      <c r="F67" s="383">
        <v>100</v>
      </c>
      <c r="G67" s="384">
        <v>96.969696969696997</v>
      </c>
      <c r="H67" s="383">
        <v>66.6666666666667</v>
      </c>
      <c r="I67" s="384">
        <v>98.922800718132905</v>
      </c>
      <c r="J67" s="383">
        <v>100</v>
      </c>
      <c r="K67" s="384">
        <v>100</v>
      </c>
    </row>
    <row r="68" spans="1:11" s="1" customFormat="1" ht="17.25" customHeight="1">
      <c r="A68" s="380" t="s">
        <v>165</v>
      </c>
      <c r="B68" s="381" t="s">
        <v>81</v>
      </c>
      <c r="C68" s="382">
        <v>100</v>
      </c>
      <c r="D68" s="383">
        <v>91.975927783350102</v>
      </c>
      <c r="E68" s="384">
        <v>96.551724137931004</v>
      </c>
      <c r="F68" s="383">
        <v>100</v>
      </c>
      <c r="G68" s="384">
        <v>99.019607843137294</v>
      </c>
      <c r="H68" s="383">
        <v>90.909090909090907</v>
      </c>
      <c r="I68" s="384">
        <v>99.302865995352406</v>
      </c>
      <c r="J68" s="383">
        <v>100</v>
      </c>
      <c r="K68" s="384">
        <v>100</v>
      </c>
    </row>
    <row r="69" spans="1:11" s="1" customFormat="1" ht="17.25" customHeight="1">
      <c r="A69" s="380" t="s">
        <v>168</v>
      </c>
      <c r="B69" s="381" t="s">
        <v>82</v>
      </c>
      <c r="C69" s="382">
        <v>99.300699300699307</v>
      </c>
      <c r="D69" s="383">
        <v>89.864864864864899</v>
      </c>
      <c r="E69" s="384">
        <v>85.955649419218602</v>
      </c>
      <c r="F69" s="383">
        <v>84.239130434782595</v>
      </c>
      <c r="G69" s="384">
        <v>68.341708542713604</v>
      </c>
      <c r="H69" s="383">
        <v>91.489361702127695</v>
      </c>
      <c r="I69" s="384">
        <v>88.660179640718596</v>
      </c>
      <c r="J69" s="383">
        <v>99.5555555555556</v>
      </c>
      <c r="K69" s="384">
        <v>96.103896103896105</v>
      </c>
    </row>
    <row r="70" spans="1:11" s="1" customFormat="1" ht="17.25" customHeight="1">
      <c r="A70" s="380" t="s">
        <v>166</v>
      </c>
      <c r="B70" s="381" t="s">
        <v>83</v>
      </c>
      <c r="C70" s="382">
        <v>98.728813559322006</v>
      </c>
      <c r="D70" s="383">
        <v>82.506415739948693</v>
      </c>
      <c r="E70" s="384">
        <v>69.833564493758701</v>
      </c>
      <c r="F70" s="383">
        <v>96.842105263157904</v>
      </c>
      <c r="G70" s="384">
        <v>94.300518134715006</v>
      </c>
      <c r="H70" s="383">
        <v>86.868686868686893</v>
      </c>
      <c r="I70" s="384">
        <v>78.934707903780094</v>
      </c>
      <c r="J70" s="383">
        <v>99.203187250995995</v>
      </c>
      <c r="K70" s="384">
        <v>94.827586206896598</v>
      </c>
    </row>
    <row r="71" spans="1:11" s="1" customFormat="1" ht="17.25" customHeight="1">
      <c r="A71" s="380" t="s">
        <v>168</v>
      </c>
      <c r="B71" s="381" t="s">
        <v>84</v>
      </c>
      <c r="C71" s="382">
        <v>98.809523809523796</v>
      </c>
      <c r="D71" s="383">
        <v>73.675065160729801</v>
      </c>
      <c r="E71" s="384">
        <v>29.323308270676701</v>
      </c>
      <c r="F71" s="383">
        <v>94.4444444444444</v>
      </c>
      <c r="G71" s="384">
        <v>92.592592592592595</v>
      </c>
      <c r="H71" s="383">
        <v>52.272727272727302</v>
      </c>
      <c r="I71" s="384">
        <v>82.743837084673103</v>
      </c>
      <c r="J71" s="383">
        <v>97.318007662835299</v>
      </c>
      <c r="K71" s="384">
        <v>73.076923076923094</v>
      </c>
    </row>
    <row r="72" spans="1:11" s="1" customFormat="1" ht="17.25" customHeight="1">
      <c r="A72" s="380" t="s">
        <v>170</v>
      </c>
      <c r="B72" s="381" t="s">
        <v>253</v>
      </c>
      <c r="C72" s="382">
        <v>100</v>
      </c>
      <c r="D72" s="383">
        <v>100</v>
      </c>
      <c r="E72" s="384">
        <v>71.428571428571402</v>
      </c>
      <c r="F72" s="383"/>
      <c r="G72" s="384"/>
      <c r="H72" s="383">
        <v>100</v>
      </c>
      <c r="I72" s="384"/>
      <c r="J72" s="383"/>
      <c r="K72" s="384"/>
    </row>
    <row r="73" spans="1:11" s="1" customFormat="1" ht="17.25" customHeight="1">
      <c r="A73" s="380" t="s">
        <v>166</v>
      </c>
      <c r="B73" s="381" t="s">
        <v>85</v>
      </c>
      <c r="C73" s="382">
        <v>99.382716049382694</v>
      </c>
      <c r="D73" s="383">
        <v>76.843434343434396</v>
      </c>
      <c r="E73" s="384">
        <v>71.047619047619094</v>
      </c>
      <c r="F73" s="383">
        <v>91.520467836257296</v>
      </c>
      <c r="G73" s="384">
        <v>81.512605042016801</v>
      </c>
      <c r="H73" s="383">
        <v>81.606765327695598</v>
      </c>
      <c r="I73" s="384">
        <v>79.335705812574204</v>
      </c>
      <c r="J73" s="383">
        <v>97.880184331797196</v>
      </c>
      <c r="K73" s="384">
        <v>82.170542635658904</v>
      </c>
    </row>
    <row r="74" spans="1:11" s="1" customFormat="1" ht="17.25" customHeight="1">
      <c r="A74" s="380" t="s">
        <v>160</v>
      </c>
      <c r="B74" s="381" t="s">
        <v>86</v>
      </c>
      <c r="C74" s="382">
        <v>100</v>
      </c>
      <c r="D74" s="383">
        <v>87.263339070567994</v>
      </c>
      <c r="E74" s="384">
        <v>72.857142857142904</v>
      </c>
      <c r="F74" s="383">
        <v>95.454545454545496</v>
      </c>
      <c r="G74" s="384">
        <v>82.978723404255305</v>
      </c>
      <c r="H74" s="383">
        <v>81.967213114754102</v>
      </c>
      <c r="I74" s="384">
        <v>85.282522996057807</v>
      </c>
      <c r="J74" s="383">
        <v>99.029126213592207</v>
      </c>
      <c r="K74" s="384">
        <v>90.909090909090907</v>
      </c>
    </row>
    <row r="75" spans="1:11" s="1" customFormat="1" ht="17.25" customHeight="1">
      <c r="A75" s="380" t="s">
        <v>164</v>
      </c>
      <c r="B75" s="381" t="s">
        <v>87</v>
      </c>
      <c r="C75" s="382">
        <v>100</v>
      </c>
      <c r="D75" s="383">
        <v>86.832740213523095</v>
      </c>
      <c r="E75" s="384">
        <v>59.459459459459502</v>
      </c>
      <c r="F75" s="383">
        <v>100</v>
      </c>
      <c r="G75" s="384">
        <v>95</v>
      </c>
      <c r="H75" s="383">
        <v>81.818181818181799</v>
      </c>
      <c r="I75" s="384">
        <v>90.965732087227394</v>
      </c>
      <c r="J75" s="383">
        <v>95.652173913043498</v>
      </c>
      <c r="K75" s="384">
        <v>66.6666666666667</v>
      </c>
    </row>
    <row r="76" spans="1:11" s="1" customFormat="1" ht="17.25" customHeight="1">
      <c r="A76" s="380" t="s">
        <v>164</v>
      </c>
      <c r="B76" s="381" t="s">
        <v>88</v>
      </c>
      <c r="C76" s="382">
        <v>98.994974874371906</v>
      </c>
      <c r="D76" s="383">
        <v>84.7826086956522</v>
      </c>
      <c r="E76" s="384">
        <v>77.076411960132901</v>
      </c>
      <c r="F76" s="383">
        <v>96.296296296296305</v>
      </c>
      <c r="G76" s="384">
        <v>90.361445783132496</v>
      </c>
      <c r="H76" s="383">
        <v>93.220338983050794</v>
      </c>
      <c r="I76" s="384">
        <v>83.618581907090501</v>
      </c>
      <c r="J76" s="383">
        <v>97.206703910614493</v>
      </c>
      <c r="K76" s="384">
        <v>85.074626865671704</v>
      </c>
    </row>
    <row r="77" spans="1:11" s="1" customFormat="1" ht="17.25" customHeight="1">
      <c r="A77" s="380" t="s">
        <v>166</v>
      </c>
      <c r="B77" s="381" t="s">
        <v>89</v>
      </c>
      <c r="C77" s="382">
        <v>98.913043478260903</v>
      </c>
      <c r="D77" s="383">
        <v>82.754342431761799</v>
      </c>
      <c r="E77" s="384">
        <v>96.641791044776099</v>
      </c>
      <c r="F77" s="383">
        <v>97.826086956521706</v>
      </c>
      <c r="G77" s="384">
        <v>96.703296703296701</v>
      </c>
      <c r="H77" s="383">
        <v>67.391304347826093</v>
      </c>
      <c r="I77" s="384">
        <v>80.885780885780903</v>
      </c>
      <c r="J77" s="383">
        <v>99.607843137254903</v>
      </c>
      <c r="K77" s="384">
        <v>95</v>
      </c>
    </row>
    <row r="78" spans="1:11" s="1" customFormat="1" ht="17.25" customHeight="1">
      <c r="A78" s="380" t="s">
        <v>164</v>
      </c>
      <c r="B78" s="381" t="s">
        <v>90</v>
      </c>
      <c r="C78" s="382">
        <v>100</v>
      </c>
      <c r="D78" s="383">
        <v>81.954887218045101</v>
      </c>
      <c r="E78" s="384">
        <v>85.915492957746494</v>
      </c>
      <c r="F78" s="383">
        <v>100</v>
      </c>
      <c r="G78" s="384">
        <v>95</v>
      </c>
      <c r="H78" s="383">
        <v>88.461538461538495</v>
      </c>
      <c r="I78" s="384">
        <v>89.690721649484502</v>
      </c>
      <c r="J78" s="383">
        <v>100</v>
      </c>
      <c r="K78" s="384">
        <v>100</v>
      </c>
    </row>
    <row r="79" spans="1:11" s="1" customFormat="1" ht="17.25" customHeight="1">
      <c r="A79" s="380" t="s">
        <v>168</v>
      </c>
      <c r="B79" s="381" t="s">
        <v>91</v>
      </c>
      <c r="C79" s="382">
        <v>100</v>
      </c>
      <c r="D79" s="383">
        <v>86.2546125461255</v>
      </c>
      <c r="E79" s="384">
        <v>76.958525345622107</v>
      </c>
      <c r="F79" s="383">
        <v>100</v>
      </c>
      <c r="G79" s="384">
        <v>93.3333333333333</v>
      </c>
      <c r="H79" s="383">
        <v>61.1111111111111</v>
      </c>
      <c r="I79" s="384">
        <v>77.6758409785933</v>
      </c>
      <c r="J79" s="383">
        <v>99.261992619926204</v>
      </c>
      <c r="K79" s="384">
        <v>94.871794871794904</v>
      </c>
    </row>
    <row r="80" spans="1:11" s="1" customFormat="1" ht="17.25" customHeight="1">
      <c r="A80" s="380" t="s">
        <v>166</v>
      </c>
      <c r="B80" s="381" t="s">
        <v>92</v>
      </c>
      <c r="C80" s="382">
        <v>99.195171026156899</v>
      </c>
      <c r="D80" s="383">
        <v>83.228935138411799</v>
      </c>
      <c r="E80" s="384">
        <v>77.348777348777404</v>
      </c>
      <c r="F80" s="383">
        <v>96.709323583181003</v>
      </c>
      <c r="G80" s="384">
        <v>92.181818181818201</v>
      </c>
      <c r="H80" s="383">
        <v>81.395348837209298</v>
      </c>
      <c r="I80" s="384">
        <v>90.332225913621301</v>
      </c>
      <c r="J80" s="383">
        <v>99.796334012220001</v>
      </c>
      <c r="K80" s="384">
        <v>98.369565217391298</v>
      </c>
    </row>
    <row r="81" spans="1:11" s="1" customFormat="1" ht="17.25" customHeight="1">
      <c r="A81" s="380" t="s">
        <v>167</v>
      </c>
      <c r="B81" s="381" t="s">
        <v>93</v>
      </c>
      <c r="C81" s="382">
        <v>100</v>
      </c>
      <c r="D81" s="383">
        <v>94.652406417112303</v>
      </c>
      <c r="E81" s="384">
        <v>82.894736842105303</v>
      </c>
      <c r="F81" s="383">
        <v>86.1111111111111</v>
      </c>
      <c r="G81" s="384">
        <v>86.1111111111111</v>
      </c>
      <c r="H81" s="383">
        <v>85.185185185185205</v>
      </c>
      <c r="I81" s="384">
        <v>86.864406779660996</v>
      </c>
      <c r="J81" s="383">
        <v>98.113207547169793</v>
      </c>
      <c r="K81" s="384">
        <v>83.3333333333333</v>
      </c>
    </row>
    <row r="82" spans="1:11" s="1" customFormat="1" ht="17.25" customHeight="1">
      <c r="A82" s="380" t="s">
        <v>160</v>
      </c>
      <c r="B82" s="381" t="s">
        <v>94</v>
      </c>
      <c r="C82" s="382">
        <v>99.638989169675099</v>
      </c>
      <c r="D82" s="383">
        <v>73.300970873786397</v>
      </c>
      <c r="E82" s="384">
        <v>57.416750756811297</v>
      </c>
      <c r="F82" s="383">
        <v>93.461538461538495</v>
      </c>
      <c r="G82" s="384">
        <v>85.714285714285694</v>
      </c>
      <c r="H82" s="383">
        <v>60.439560439560402</v>
      </c>
      <c r="I82" s="384">
        <v>77.959852519459204</v>
      </c>
      <c r="J82" s="383">
        <v>95.111731843575399</v>
      </c>
      <c r="K82" s="384">
        <v>66.019417475728204</v>
      </c>
    </row>
    <row r="83" spans="1:11" s="1" customFormat="1" ht="17.25" customHeight="1">
      <c r="A83" s="380" t="s">
        <v>165</v>
      </c>
      <c r="B83" s="381" t="s">
        <v>95</v>
      </c>
      <c r="C83" s="382">
        <v>99.576271186440707</v>
      </c>
      <c r="D83" s="383">
        <v>93.642384105960303</v>
      </c>
      <c r="E83" s="384">
        <v>95.674740484429094</v>
      </c>
      <c r="F83" s="383">
        <v>96.428571428571402</v>
      </c>
      <c r="G83" s="384">
        <v>94.300518134715006</v>
      </c>
      <c r="H83" s="383">
        <v>96.296296296296305</v>
      </c>
      <c r="I83" s="384">
        <v>98.315885298133793</v>
      </c>
      <c r="J83" s="383">
        <v>99.789473684210506</v>
      </c>
      <c r="K83" s="384">
        <v>98.3333333333333</v>
      </c>
    </row>
    <row r="84" spans="1:11" s="1" customFormat="1" ht="17.25" customHeight="1">
      <c r="A84" s="380" t="s">
        <v>165</v>
      </c>
      <c r="B84" s="381" t="s">
        <v>96</v>
      </c>
      <c r="C84" s="382">
        <v>99.606299212598401</v>
      </c>
      <c r="D84" s="383">
        <v>84.045443319338105</v>
      </c>
      <c r="E84" s="384">
        <v>83.362936648904693</v>
      </c>
      <c r="F84" s="383">
        <v>95.989974937343405</v>
      </c>
      <c r="G84" s="384">
        <v>92.574257425742601</v>
      </c>
      <c r="H84" s="383">
        <v>77.639751552795005</v>
      </c>
      <c r="I84" s="384">
        <v>79.767070107330497</v>
      </c>
      <c r="J84" s="383">
        <v>98.256320836965998</v>
      </c>
      <c r="K84" s="384">
        <v>86.486486486486498</v>
      </c>
    </row>
    <row r="85" spans="1:11" s="1" customFormat="1" ht="17.25" customHeight="1">
      <c r="A85" s="380" t="s">
        <v>161</v>
      </c>
      <c r="B85" s="381" t="s">
        <v>97</v>
      </c>
      <c r="C85" s="382">
        <v>98.190045248868799</v>
      </c>
      <c r="D85" s="383">
        <v>78.759689922480604</v>
      </c>
      <c r="E85" s="384">
        <v>81.260364842454393</v>
      </c>
      <c r="F85" s="383">
        <v>96.728971962616797</v>
      </c>
      <c r="G85" s="384">
        <v>91.705069124424</v>
      </c>
      <c r="H85" s="383">
        <v>82.432432432432407</v>
      </c>
      <c r="I85" s="384">
        <v>77.510040160642603</v>
      </c>
      <c r="J85" s="383">
        <v>98.744769874477001</v>
      </c>
      <c r="K85" s="384">
        <v>93.181818181818201</v>
      </c>
    </row>
    <row r="86" spans="1:11" s="1" customFormat="1" ht="17.25" customHeight="1">
      <c r="A86" s="380" t="s">
        <v>162</v>
      </c>
      <c r="B86" s="381" t="s">
        <v>98</v>
      </c>
      <c r="C86" s="382">
        <v>99.663299663299696</v>
      </c>
      <c r="D86" s="383">
        <v>99.884348496530507</v>
      </c>
      <c r="E86" s="384">
        <v>82.168186423505603</v>
      </c>
      <c r="F86" s="383">
        <v>95.454545454545496</v>
      </c>
      <c r="G86" s="384">
        <v>92.948717948717999</v>
      </c>
      <c r="H86" s="383">
        <v>76.923076923076906</v>
      </c>
      <c r="I86" s="384">
        <v>86.608015640273706</v>
      </c>
      <c r="J86" s="383">
        <v>99.495586380832293</v>
      </c>
      <c r="K86" s="384">
        <v>96.396396396396398</v>
      </c>
    </row>
    <row r="87" spans="1:11" s="1" customFormat="1" ht="17.25" customHeight="1">
      <c r="A87" s="380" t="s">
        <v>163</v>
      </c>
      <c r="B87" s="381" t="s">
        <v>99</v>
      </c>
      <c r="C87" s="382">
        <v>98.453608247422693</v>
      </c>
      <c r="D87" s="383">
        <v>70.711974110032401</v>
      </c>
      <c r="E87" s="384">
        <v>67.281879194630903</v>
      </c>
      <c r="F87" s="383">
        <v>90.6666666666667</v>
      </c>
      <c r="G87" s="384">
        <v>77.439024390243901</v>
      </c>
      <c r="H87" s="383">
        <v>72.368421052631604</v>
      </c>
      <c r="I87" s="384">
        <v>83.757575757575793</v>
      </c>
      <c r="J87" s="383">
        <v>93.967517401392101</v>
      </c>
      <c r="K87" s="384">
        <v>54.385964912280699</v>
      </c>
    </row>
    <row r="88" spans="1:11" s="1" customFormat="1" ht="17.25" customHeight="1">
      <c r="A88" s="380" t="s">
        <v>165</v>
      </c>
      <c r="B88" s="381" t="s">
        <v>100</v>
      </c>
      <c r="C88" s="382">
        <v>100</v>
      </c>
      <c r="D88" s="383">
        <v>86.295180722891601</v>
      </c>
      <c r="E88" s="384">
        <v>79.423076923076906</v>
      </c>
      <c r="F88" s="383">
        <v>91.477272727272705</v>
      </c>
      <c r="G88" s="384">
        <v>86.1111111111111</v>
      </c>
      <c r="H88" s="383">
        <v>83.098591549295804</v>
      </c>
      <c r="I88" s="384">
        <v>78.959672706019902</v>
      </c>
      <c r="J88" s="383">
        <v>99</v>
      </c>
      <c r="K88" s="384">
        <v>88.095238095238102</v>
      </c>
    </row>
    <row r="89" spans="1:11" s="1" customFormat="1" ht="17.25" customHeight="1">
      <c r="A89" s="380" t="s">
        <v>165</v>
      </c>
      <c r="B89" s="381" t="s">
        <v>101</v>
      </c>
      <c r="C89" s="382">
        <v>97.142857142857096</v>
      </c>
      <c r="D89" s="383">
        <v>70.387393302692104</v>
      </c>
      <c r="E89" s="384">
        <v>74.867724867724903</v>
      </c>
      <c r="F89" s="383">
        <v>93.162393162393201</v>
      </c>
      <c r="G89" s="384">
        <v>89.830508474576305</v>
      </c>
      <c r="H89" s="383">
        <v>76.923076923076906</v>
      </c>
      <c r="I89" s="384">
        <v>81.175247009880394</v>
      </c>
      <c r="J89" s="383">
        <v>96.107784431137702</v>
      </c>
      <c r="K89" s="384">
        <v>74.757281553398101</v>
      </c>
    </row>
    <row r="90" spans="1:11" s="1" customFormat="1" ht="17.25" customHeight="1">
      <c r="A90" s="380" t="s">
        <v>162</v>
      </c>
      <c r="B90" s="381" t="s">
        <v>102</v>
      </c>
      <c r="C90" s="382">
        <v>94.174757281553397</v>
      </c>
      <c r="D90" s="383">
        <v>86.235662148070901</v>
      </c>
      <c r="E90" s="384">
        <v>91.094147582697204</v>
      </c>
      <c r="F90" s="383">
        <v>100</v>
      </c>
      <c r="G90" s="384">
        <v>96.774193548387103</v>
      </c>
      <c r="H90" s="383">
        <v>92.857142857142904</v>
      </c>
      <c r="I90" s="384">
        <v>91.420534458509096</v>
      </c>
      <c r="J90" s="383">
        <v>97.345132743362797</v>
      </c>
      <c r="K90" s="384">
        <v>83.928571428571402</v>
      </c>
    </row>
    <row r="91" spans="1:11" s="1" customFormat="1" ht="17.25" customHeight="1">
      <c r="A91" s="380" t="s">
        <v>161</v>
      </c>
      <c r="B91" s="381" t="s">
        <v>103</v>
      </c>
      <c r="C91" s="382">
        <v>100</v>
      </c>
      <c r="D91" s="383">
        <v>75.081433224755699</v>
      </c>
      <c r="E91" s="384">
        <v>72.509960159362606</v>
      </c>
      <c r="F91" s="383">
        <v>92.727272727272705</v>
      </c>
      <c r="G91" s="384">
        <v>73.684210526315795</v>
      </c>
      <c r="H91" s="383">
        <v>74.358974358974393</v>
      </c>
      <c r="I91" s="384">
        <v>81.730769230769198</v>
      </c>
      <c r="J91" s="383">
        <v>96.969696969696997</v>
      </c>
      <c r="K91" s="384">
        <v>84.615384615384599</v>
      </c>
    </row>
    <row r="92" spans="1:11" s="1" customFormat="1" ht="17.25" customHeight="1">
      <c r="A92" s="380" t="s">
        <v>161</v>
      </c>
      <c r="B92" s="381" t="s">
        <v>104</v>
      </c>
      <c r="C92" s="382">
        <v>99.665551839464896</v>
      </c>
      <c r="D92" s="383">
        <v>78.3783783783784</v>
      </c>
      <c r="E92" s="384">
        <v>81.699346405228795</v>
      </c>
      <c r="F92" s="383">
        <v>99.065420560747697</v>
      </c>
      <c r="G92" s="384">
        <v>97.169811320754704</v>
      </c>
      <c r="H92" s="383">
        <v>82.352941176470594</v>
      </c>
      <c r="I92" s="384">
        <v>80.926130099228203</v>
      </c>
      <c r="J92" s="383">
        <v>97.727272727272705</v>
      </c>
      <c r="K92" s="384">
        <v>82.857142857142904</v>
      </c>
    </row>
    <row r="93" spans="1:11" s="1" customFormat="1" ht="17.25" customHeight="1">
      <c r="A93" s="380" t="s">
        <v>167</v>
      </c>
      <c r="B93" s="381" t="s">
        <v>105</v>
      </c>
      <c r="C93" s="382">
        <v>100</v>
      </c>
      <c r="D93" s="383">
        <v>82.661290322580697</v>
      </c>
      <c r="E93" s="384">
        <v>76</v>
      </c>
      <c r="F93" s="383">
        <v>88.235294117647101</v>
      </c>
      <c r="G93" s="384">
        <v>76.470588235294102</v>
      </c>
      <c r="H93" s="383">
        <v>93.103448275862107</v>
      </c>
      <c r="I93" s="384">
        <v>80.188679245282998</v>
      </c>
      <c r="J93" s="383">
        <v>100</v>
      </c>
      <c r="K93" s="384">
        <v>100</v>
      </c>
    </row>
    <row r="94" spans="1:11" s="1" customFormat="1" ht="17.25" customHeight="1">
      <c r="A94" s="380" t="s">
        <v>167</v>
      </c>
      <c r="B94" s="381" t="s">
        <v>106</v>
      </c>
      <c r="C94" s="382">
        <v>100</v>
      </c>
      <c r="D94" s="383">
        <v>84.594594594594597</v>
      </c>
      <c r="E94" s="384">
        <v>98.765432098765402</v>
      </c>
      <c r="F94" s="383">
        <v>96.610169491525397</v>
      </c>
      <c r="G94" s="384">
        <v>89.655172413793096</v>
      </c>
      <c r="H94" s="383">
        <v>77.419354838709694</v>
      </c>
      <c r="I94" s="384">
        <v>86.240786240786207</v>
      </c>
      <c r="J94" s="383">
        <v>96.774193548387103</v>
      </c>
      <c r="K94" s="384">
        <v>81.818181818181799</v>
      </c>
    </row>
    <row r="95" spans="1:11" s="1" customFormat="1" ht="17.25" customHeight="1">
      <c r="A95" s="380" t="s">
        <v>170</v>
      </c>
      <c r="B95" s="381" t="s">
        <v>293</v>
      </c>
      <c r="C95" s="382"/>
      <c r="D95" s="383"/>
      <c r="E95" s="384"/>
      <c r="F95" s="383"/>
      <c r="G95" s="384"/>
      <c r="H95" s="383"/>
      <c r="I95" s="384"/>
      <c r="J95" s="383"/>
      <c r="K95" s="384"/>
    </row>
    <row r="96" spans="1:11" s="1" customFormat="1" ht="17.25" customHeight="1">
      <c r="A96" s="380" t="s">
        <v>164</v>
      </c>
      <c r="B96" s="381" t="s">
        <v>107</v>
      </c>
      <c r="C96" s="382">
        <v>100</v>
      </c>
      <c r="D96" s="383">
        <v>87.5</v>
      </c>
      <c r="E96" s="384">
        <v>37.931034482758598</v>
      </c>
      <c r="F96" s="383">
        <v>100</v>
      </c>
      <c r="G96" s="384">
        <v>100</v>
      </c>
      <c r="H96" s="383">
        <v>100</v>
      </c>
      <c r="I96" s="384">
        <v>83.3333333333333</v>
      </c>
      <c r="J96" s="383">
        <v>100</v>
      </c>
      <c r="K96" s="384">
        <v>100</v>
      </c>
    </row>
    <row r="97" spans="1:11" s="1" customFormat="1" ht="17.25" customHeight="1">
      <c r="A97" s="380" t="s">
        <v>162</v>
      </c>
      <c r="B97" s="381" t="s">
        <v>108</v>
      </c>
      <c r="C97" s="382">
        <v>95.977011494252906</v>
      </c>
      <c r="D97" s="383">
        <v>77.630035197497094</v>
      </c>
      <c r="E97" s="384">
        <v>71.212121212121204</v>
      </c>
      <c r="F97" s="383">
        <v>91.472868217054298</v>
      </c>
      <c r="G97" s="384">
        <v>84.615384615384599</v>
      </c>
      <c r="H97" s="383">
        <v>75.757575757575793</v>
      </c>
      <c r="I97" s="384">
        <v>78.367579908675793</v>
      </c>
      <c r="J97" s="383">
        <v>98.0568011958146</v>
      </c>
      <c r="K97" s="384">
        <v>85.393258426966298</v>
      </c>
    </row>
    <row r="98" spans="1:11" s="1" customFormat="1" ht="17.25" customHeight="1">
      <c r="A98" s="380" t="s">
        <v>168</v>
      </c>
      <c r="B98" s="381" t="s">
        <v>109</v>
      </c>
      <c r="C98" s="382">
        <v>99.462365591397898</v>
      </c>
      <c r="D98" s="383">
        <v>82.269503546099301</v>
      </c>
      <c r="E98" s="384">
        <v>82.640586797066007</v>
      </c>
      <c r="F98" s="383">
        <v>98.076923076923094</v>
      </c>
      <c r="G98" s="384">
        <v>96.618357487922694</v>
      </c>
      <c r="H98" s="383">
        <v>80.487804878048806</v>
      </c>
      <c r="I98" s="384">
        <v>83.673469387755105</v>
      </c>
      <c r="J98" s="383">
        <v>99.1820040899795</v>
      </c>
      <c r="K98" s="384">
        <v>88.235294117647101</v>
      </c>
    </row>
    <row r="99" spans="1:11" s="1" customFormat="1" ht="17.25" customHeight="1">
      <c r="A99" s="380" t="s">
        <v>160</v>
      </c>
      <c r="B99" s="381" t="s">
        <v>110</v>
      </c>
      <c r="C99" s="382">
        <v>98.349514563106794</v>
      </c>
      <c r="D99" s="383">
        <v>80.007855459544402</v>
      </c>
      <c r="E99" s="384">
        <v>84.766118836915297</v>
      </c>
      <c r="F99" s="383">
        <v>90.296052631578902</v>
      </c>
      <c r="G99" s="384">
        <v>76.311605723370405</v>
      </c>
      <c r="H99" s="383">
        <v>76.374442793462094</v>
      </c>
      <c r="I99" s="384">
        <v>75.355784134141203</v>
      </c>
      <c r="J99" s="383">
        <v>98.453608247422693</v>
      </c>
      <c r="K99" s="384">
        <v>84.536082474226802</v>
      </c>
    </row>
    <row r="100" spans="1:11" s="1" customFormat="1" ht="17.25" customHeight="1">
      <c r="A100" s="380" t="s">
        <v>168</v>
      </c>
      <c r="B100" s="381" t="s">
        <v>111</v>
      </c>
      <c r="C100" s="382">
        <v>100</v>
      </c>
      <c r="D100" s="383">
        <v>87.7659574468085</v>
      </c>
      <c r="E100" s="384">
        <v>98.3333333333333</v>
      </c>
      <c r="F100" s="383">
        <v>97.727272727272705</v>
      </c>
      <c r="G100" s="384">
        <v>97.727272727272705</v>
      </c>
      <c r="H100" s="383">
        <v>91.6666666666667</v>
      </c>
      <c r="I100" s="384">
        <v>94.174757281553397</v>
      </c>
      <c r="J100" s="383">
        <v>100</v>
      </c>
      <c r="K100" s="384">
        <v>100</v>
      </c>
    </row>
    <row r="101" spans="1:11" s="1" customFormat="1" ht="17.25" customHeight="1">
      <c r="A101" s="380" t="s">
        <v>164</v>
      </c>
      <c r="B101" s="381" t="s">
        <v>112</v>
      </c>
      <c r="C101" s="382">
        <v>100</v>
      </c>
      <c r="D101" s="383">
        <v>80.065897858319602</v>
      </c>
      <c r="E101" s="384">
        <v>47.747747747747802</v>
      </c>
      <c r="F101" s="383">
        <v>92.307692307692307</v>
      </c>
      <c r="G101" s="384">
        <v>73.3333333333333</v>
      </c>
      <c r="H101" s="383">
        <v>73.913043478260903</v>
      </c>
      <c r="I101" s="384">
        <v>71.739130434782595</v>
      </c>
      <c r="J101" s="383">
        <v>98.843930635838106</v>
      </c>
      <c r="K101" s="384">
        <v>93.548387096774206</v>
      </c>
    </row>
    <row r="102" spans="1:11" s="1" customFormat="1" ht="17.25" customHeight="1">
      <c r="A102" s="380" t="s">
        <v>161</v>
      </c>
      <c r="B102" s="381" t="s">
        <v>113</v>
      </c>
      <c r="C102" s="382">
        <v>100</v>
      </c>
      <c r="D102" s="383">
        <v>91.3183279742765</v>
      </c>
      <c r="E102" s="384">
        <v>93.525179856115102</v>
      </c>
      <c r="F102" s="383">
        <v>98.387096774193594</v>
      </c>
      <c r="G102" s="384">
        <v>88.524590163934405</v>
      </c>
      <c r="H102" s="383">
        <v>89.473684210526301</v>
      </c>
      <c r="I102" s="384">
        <v>97.211155378486097</v>
      </c>
      <c r="J102" s="383">
        <v>97.826086956521706</v>
      </c>
      <c r="K102" s="384">
        <v>85.714285714285694</v>
      </c>
    </row>
    <row r="103" spans="1:11" s="1" customFormat="1" ht="17.25" customHeight="1">
      <c r="A103" s="380" t="s">
        <v>160</v>
      </c>
      <c r="B103" s="381" t="s">
        <v>114</v>
      </c>
      <c r="C103" s="382">
        <v>99.249530956848005</v>
      </c>
      <c r="D103" s="383">
        <v>79.489904357067005</v>
      </c>
      <c r="E103" s="384">
        <v>43.3314253005152</v>
      </c>
      <c r="F103" s="383">
        <v>95.918367346938794</v>
      </c>
      <c r="G103" s="384">
        <v>88.8888888888889</v>
      </c>
      <c r="H103" s="383">
        <v>66.976744186046503</v>
      </c>
      <c r="I103" s="384">
        <v>78.788765359859596</v>
      </c>
      <c r="J103" s="383">
        <v>97.2027972027972</v>
      </c>
      <c r="K103" s="384">
        <v>77.419354838709694</v>
      </c>
    </row>
    <row r="104" spans="1:11" s="1" customFormat="1" ht="16.899999999999999" customHeight="1">
      <c r="A104" s="380" t="s">
        <v>161</v>
      </c>
      <c r="B104" s="381" t="s">
        <v>115</v>
      </c>
      <c r="C104" s="382">
        <v>97.826086956521706</v>
      </c>
      <c r="D104" s="383">
        <v>86.240140227870299</v>
      </c>
      <c r="E104" s="384">
        <v>37.375178316690402</v>
      </c>
      <c r="F104" s="383">
        <v>84.285714285714306</v>
      </c>
      <c r="G104" s="384">
        <v>79.1666666666667</v>
      </c>
      <c r="H104" s="383">
        <v>56.521739130434803</v>
      </c>
      <c r="I104" s="384">
        <v>98.187549251378996</v>
      </c>
      <c r="J104" s="383">
        <v>100</v>
      </c>
      <c r="K104" s="384">
        <v>100</v>
      </c>
    </row>
    <row r="105" spans="1:11" ht="17.25" customHeight="1">
      <c r="A105" s="380" t="s">
        <v>168</v>
      </c>
      <c r="B105" s="381" t="s">
        <v>116</v>
      </c>
      <c r="C105" s="382">
        <v>99.668874172185397</v>
      </c>
      <c r="D105" s="383">
        <v>85.456006428284496</v>
      </c>
      <c r="E105" s="384">
        <v>94.354838709677395</v>
      </c>
      <c r="F105" s="383">
        <v>99.173553719008297</v>
      </c>
      <c r="G105" s="384">
        <v>96.707818930041199</v>
      </c>
      <c r="H105" s="383">
        <v>83.495145631067999</v>
      </c>
      <c r="I105" s="384">
        <v>95.808823529411796</v>
      </c>
      <c r="J105" s="383">
        <v>98.591549295774698</v>
      </c>
      <c r="K105" s="384">
        <v>88.3720930232558</v>
      </c>
    </row>
    <row r="106" spans="1:11" ht="17.25" customHeight="1">
      <c r="A106" s="380" t="s">
        <v>161</v>
      </c>
      <c r="B106" s="381" t="s">
        <v>117</v>
      </c>
      <c r="C106" s="382">
        <v>100</v>
      </c>
      <c r="D106" s="383">
        <v>67.700987306064903</v>
      </c>
      <c r="E106" s="384">
        <v>94.230769230769198</v>
      </c>
      <c r="F106" s="383">
        <v>95.180722891566305</v>
      </c>
      <c r="G106" s="384">
        <v>87.951807228915698</v>
      </c>
      <c r="H106" s="383">
        <v>80</v>
      </c>
      <c r="I106" s="384">
        <v>90.372670807453403</v>
      </c>
      <c r="J106" s="383">
        <v>98.029556650246306</v>
      </c>
      <c r="K106" s="384">
        <v>88.235294117647101</v>
      </c>
    </row>
    <row r="107" spans="1:11" ht="17.25" customHeight="1">
      <c r="A107" s="380" t="s">
        <v>163</v>
      </c>
      <c r="B107" s="381" t="s">
        <v>118</v>
      </c>
      <c r="C107" s="382">
        <v>96</v>
      </c>
      <c r="D107" s="383">
        <v>80.740740740740804</v>
      </c>
      <c r="E107" s="384">
        <v>79.381443298969103</v>
      </c>
      <c r="F107" s="383">
        <v>100</v>
      </c>
      <c r="G107" s="384">
        <v>72.727272727272705</v>
      </c>
      <c r="H107" s="383">
        <v>66.6666666666667</v>
      </c>
      <c r="I107" s="384">
        <v>83.0508474576271</v>
      </c>
      <c r="J107" s="383">
        <v>96</v>
      </c>
      <c r="K107" s="384">
        <v>81.818181818181799</v>
      </c>
    </row>
    <row r="108" spans="1:11" ht="13.9">
      <c r="A108" s="386"/>
      <c r="B108" s="386"/>
      <c r="C108" s="387"/>
      <c r="D108" s="386">
        <v>66.153846153846104</v>
      </c>
      <c r="E108" s="386">
        <v>55.652173913043498</v>
      </c>
      <c r="F108" s="386">
        <v>100</v>
      </c>
      <c r="G108" s="386">
        <v>88.8888888888889</v>
      </c>
      <c r="H108" s="386">
        <v>55.5555555555556</v>
      </c>
      <c r="I108" s="386">
        <v>88.700564971751405</v>
      </c>
      <c r="J108" s="386">
        <v>80.952380952381006</v>
      </c>
      <c r="K108" s="386">
        <v>38.461538461538503</v>
      </c>
    </row>
    <row r="109" spans="1:11" ht="17.25" customHeight="1">
      <c r="A109" s="388" t="s">
        <v>168</v>
      </c>
      <c r="B109" s="389" t="s">
        <v>294</v>
      </c>
      <c r="C109" s="390">
        <v>97.584541062801904</v>
      </c>
      <c r="D109" s="391">
        <v>76.863420939250304</v>
      </c>
      <c r="E109" s="392">
        <v>40.785498489425997</v>
      </c>
      <c r="F109" s="393">
        <v>94.244604316546798</v>
      </c>
      <c r="G109" s="394">
        <v>87.2340425531915</v>
      </c>
      <c r="H109" s="391">
        <v>84.210526315789494</v>
      </c>
      <c r="I109" s="394">
        <v>81.928884559181697</v>
      </c>
      <c r="J109" s="393">
        <v>94.6886446886447</v>
      </c>
      <c r="K109" s="394">
        <v>57.352941176470594</v>
      </c>
    </row>
    <row r="110" spans="1:11" ht="17.25" customHeight="1">
      <c r="A110" s="395" t="s">
        <v>161</v>
      </c>
      <c r="B110" s="388" t="s">
        <v>295</v>
      </c>
      <c r="C110" s="396">
        <v>99.530831099195709</v>
      </c>
      <c r="D110" s="393">
        <v>82.167168842763104</v>
      </c>
      <c r="E110" s="392">
        <v>73.09927923738671</v>
      </c>
      <c r="F110" s="393">
        <v>93.5316946959897</v>
      </c>
      <c r="G110" s="392">
        <v>83.587786259542</v>
      </c>
      <c r="H110" s="393">
        <v>81.212121212121204</v>
      </c>
      <c r="I110" s="392">
        <v>89.2344497607656</v>
      </c>
      <c r="J110" s="393">
        <v>99.386503067484696</v>
      </c>
      <c r="K110" s="392">
        <v>95</v>
      </c>
    </row>
    <row r="111" spans="1:11" ht="17.25" customHeight="1">
      <c r="A111" s="45"/>
      <c r="B111" s="397"/>
      <c r="C111" s="398"/>
      <c r="D111" s="397"/>
      <c r="E111" s="397"/>
      <c r="F111" s="397"/>
      <c r="G111" s="397"/>
      <c r="H111" s="397"/>
      <c r="I111" s="397"/>
      <c r="J111" s="397"/>
      <c r="K111" s="399"/>
    </row>
  </sheetData>
  <autoFilter ref="A3:B3" xr:uid="{F5865C14-96C7-4F62-A938-BF7FB0DFB286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tabSelected="1" zoomScaleNormal="100" workbookViewId="0">
      <pane xSplit="2" ySplit="2" topLeftCell="F3" activePane="bottomRight" state="frozen"/>
      <selection pane="bottomRight" activeCell="C113" sqref="C113:X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7" customWidth="1"/>
    <col min="2" max="2" width="16.42578125" style="7" bestFit="1" customWidth="1"/>
    <col min="3" max="3" width="15" style="54" bestFit="1" customWidth="1"/>
    <col min="4" max="4" width="15.7109375" style="54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8.7109375" style="10" customWidth="1"/>
    <col min="17" max="17" width="9.85546875" style="10" customWidth="1"/>
    <col min="18" max="18" width="13" style="9" customWidth="1"/>
    <col min="19" max="19" width="11.710937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0.570312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7" hidden="1" customWidth="1"/>
    <col min="33" max="33" width="12.140625" style="207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7.6">
      <c r="A1" s="400" t="s">
        <v>296</v>
      </c>
      <c r="B1" s="401" t="s">
        <v>297</v>
      </c>
      <c r="C1" s="402" t="s">
        <v>298</v>
      </c>
      <c r="D1" s="402"/>
      <c r="E1" s="402"/>
      <c r="F1" s="403" t="s">
        <v>299</v>
      </c>
      <c r="G1" s="403"/>
      <c r="H1" s="403"/>
      <c r="I1" s="403"/>
      <c r="J1" s="404" t="s">
        <v>300</v>
      </c>
      <c r="K1" s="404"/>
      <c r="L1" s="404"/>
      <c r="M1" s="404"/>
      <c r="N1" s="405" t="s">
        <v>301</v>
      </c>
      <c r="O1" s="403"/>
      <c r="P1" s="406"/>
      <c r="Q1" s="403"/>
      <c r="R1" s="407" t="s">
        <v>302</v>
      </c>
      <c r="S1" s="407"/>
      <c r="T1" s="407"/>
      <c r="U1" s="407"/>
      <c r="V1" s="403" t="s">
        <v>303</v>
      </c>
      <c r="W1" s="403"/>
      <c r="X1" s="403"/>
      <c r="Y1" s="198"/>
      <c r="Z1" s="197"/>
      <c r="AA1" s="198"/>
      <c r="AB1" s="199"/>
      <c r="AC1" s="197"/>
      <c r="AD1" s="198"/>
      <c r="AE1" s="199"/>
      <c r="AF1" s="200"/>
      <c r="AG1" s="201"/>
      <c r="AH1" s="199"/>
      <c r="AI1" s="197"/>
      <c r="AJ1" s="198"/>
      <c r="AK1" s="199"/>
      <c r="AL1" s="12"/>
    </row>
    <row r="2" spans="1:38" s="4" customFormat="1" ht="15.6">
      <c r="A2" s="408" t="s">
        <v>145</v>
      </c>
      <c r="B2" s="409" t="s">
        <v>146</v>
      </c>
      <c r="C2" s="410" t="s">
        <v>304</v>
      </c>
      <c r="D2" s="410" t="s">
        <v>305</v>
      </c>
      <c r="E2" s="411" t="s">
        <v>306</v>
      </c>
      <c r="F2" s="409" t="s">
        <v>307</v>
      </c>
      <c r="G2" s="409" t="s">
        <v>149</v>
      </c>
      <c r="H2" s="412" t="s">
        <v>308</v>
      </c>
      <c r="I2" s="412" t="s">
        <v>305</v>
      </c>
      <c r="J2" s="413" t="s">
        <v>125</v>
      </c>
      <c r="K2" s="413" t="s">
        <v>309</v>
      </c>
      <c r="L2" s="414" t="s">
        <v>310</v>
      </c>
      <c r="M2" s="414" t="s">
        <v>305</v>
      </c>
      <c r="N2" s="415" t="s">
        <v>311</v>
      </c>
      <c r="O2" s="415" t="s">
        <v>312</v>
      </c>
      <c r="P2" s="412" t="s">
        <v>313</v>
      </c>
      <c r="Q2" s="412" t="s">
        <v>305</v>
      </c>
      <c r="R2" s="416" t="s">
        <v>314</v>
      </c>
      <c r="S2" s="416" t="s">
        <v>315</v>
      </c>
      <c r="T2" s="417" t="s">
        <v>316</v>
      </c>
      <c r="U2" s="417" t="s">
        <v>305</v>
      </c>
      <c r="V2" s="418" t="s">
        <v>317</v>
      </c>
      <c r="W2" s="418" t="s">
        <v>318</v>
      </c>
      <c r="X2" s="412" t="s">
        <v>319</v>
      </c>
      <c r="Y2" s="208" t="s">
        <v>320</v>
      </c>
      <c r="Z2" s="192" t="s">
        <v>321</v>
      </c>
      <c r="AA2" s="193" t="s">
        <v>322</v>
      </c>
      <c r="AB2" s="194" t="s">
        <v>323</v>
      </c>
      <c r="AC2" s="192" t="s">
        <v>324</v>
      </c>
      <c r="AD2" s="193" t="s">
        <v>325</v>
      </c>
      <c r="AE2" s="194" t="s">
        <v>326</v>
      </c>
      <c r="AF2" s="195" t="s">
        <v>327</v>
      </c>
      <c r="AG2" s="196" t="s">
        <v>328</v>
      </c>
      <c r="AH2" s="194" t="s">
        <v>329</v>
      </c>
      <c r="AI2" s="192" t="s">
        <v>330</v>
      </c>
      <c r="AJ2" s="193" t="s">
        <v>331</v>
      </c>
      <c r="AK2" s="194" t="s">
        <v>332</v>
      </c>
      <c r="AL2" s="13" t="s">
        <v>333</v>
      </c>
    </row>
    <row r="3" spans="1:38" s="3" customFormat="1" ht="13.9">
      <c r="A3" s="235" t="s">
        <v>160</v>
      </c>
      <c r="B3" s="235" t="s">
        <v>19</v>
      </c>
      <c r="C3" s="419">
        <v>11031533.189999999</v>
      </c>
      <c r="D3" s="419">
        <v>11019311.869999999</v>
      </c>
      <c r="E3" s="414">
        <v>1.0011090819594</v>
      </c>
      <c r="F3" s="420">
        <v>4854</v>
      </c>
      <c r="G3" s="420">
        <v>4938</v>
      </c>
      <c r="H3" s="421">
        <v>1.0173000000000001</v>
      </c>
      <c r="I3" s="412">
        <v>1</v>
      </c>
      <c r="J3" s="422">
        <v>6848</v>
      </c>
      <c r="K3" s="422">
        <v>5303</v>
      </c>
      <c r="L3" s="423">
        <v>0.77439999999999998</v>
      </c>
      <c r="M3" s="414">
        <v>0.83069999999999999</v>
      </c>
      <c r="N3" s="424">
        <v>12257909.550000001</v>
      </c>
      <c r="O3" s="424">
        <v>8167482.0300000003</v>
      </c>
      <c r="P3" s="421">
        <v>0.6663</v>
      </c>
      <c r="Q3" s="421">
        <v>0.67269999999999996</v>
      </c>
      <c r="R3" s="425">
        <v>4779</v>
      </c>
      <c r="S3" s="425">
        <v>3225</v>
      </c>
      <c r="T3" s="426">
        <v>0.67479999999999996</v>
      </c>
      <c r="U3" s="426">
        <v>0.68679999999999997</v>
      </c>
      <c r="V3" s="420">
        <v>3535</v>
      </c>
      <c r="W3" s="420">
        <v>2954</v>
      </c>
      <c r="X3" s="421">
        <v>0.83560000000000001</v>
      </c>
      <c r="Y3" s="209"/>
      <c r="Z3" s="197">
        <v>4654</v>
      </c>
      <c r="AA3" s="198">
        <v>4816</v>
      </c>
      <c r="AB3" s="199">
        <v>1.0347999999999999</v>
      </c>
      <c r="AC3" s="197">
        <v>6433</v>
      </c>
      <c r="AD3" s="198">
        <v>5312</v>
      </c>
      <c r="AE3" s="199">
        <v>0.82569999999999999</v>
      </c>
      <c r="AF3" s="200">
        <v>12240226.41</v>
      </c>
      <c r="AG3" s="201">
        <v>8173147.7199999997</v>
      </c>
      <c r="AH3" s="199">
        <v>0.66769999999999996</v>
      </c>
      <c r="AI3" s="197">
        <v>4843</v>
      </c>
      <c r="AJ3" s="198">
        <v>3326</v>
      </c>
      <c r="AK3" s="199">
        <v>0.68679999999999997</v>
      </c>
      <c r="AL3" s="12" t="s">
        <v>334</v>
      </c>
    </row>
    <row r="4" spans="1:38" s="3" customFormat="1" ht="13.9">
      <c r="A4" s="235" t="s">
        <v>161</v>
      </c>
      <c r="B4" s="235" t="s">
        <v>20</v>
      </c>
      <c r="C4" s="419">
        <v>2106912.09</v>
      </c>
      <c r="D4" s="419">
        <v>2102117.91</v>
      </c>
      <c r="E4" s="414">
        <v>1.0022806427637501</v>
      </c>
      <c r="F4" s="420">
        <v>973</v>
      </c>
      <c r="G4" s="420">
        <v>1076</v>
      </c>
      <c r="H4" s="421">
        <v>1.1059000000000001</v>
      </c>
      <c r="I4" s="412">
        <v>1</v>
      </c>
      <c r="J4" s="422">
        <v>1384</v>
      </c>
      <c r="K4" s="422">
        <v>1235</v>
      </c>
      <c r="L4" s="423">
        <v>0.89229999999999998</v>
      </c>
      <c r="M4" s="414">
        <v>0.8931</v>
      </c>
      <c r="N4" s="424">
        <v>2385127.7400000002</v>
      </c>
      <c r="O4" s="424">
        <v>1639148.85</v>
      </c>
      <c r="P4" s="421">
        <v>0.68720000000000003</v>
      </c>
      <c r="Q4" s="421">
        <v>0.7</v>
      </c>
      <c r="R4" s="425">
        <v>1021</v>
      </c>
      <c r="S4" s="425">
        <v>669</v>
      </c>
      <c r="T4" s="426">
        <v>0.6552</v>
      </c>
      <c r="U4" s="426">
        <v>0.6694</v>
      </c>
      <c r="V4" s="420">
        <v>949</v>
      </c>
      <c r="W4" s="420">
        <v>861</v>
      </c>
      <c r="X4" s="421">
        <v>0.9073</v>
      </c>
      <c r="Y4" s="209"/>
      <c r="Z4" s="197">
        <v>932</v>
      </c>
      <c r="AA4" s="198">
        <v>1055</v>
      </c>
      <c r="AB4" s="199">
        <v>1.1319999999999999</v>
      </c>
      <c r="AC4" s="197">
        <v>1357</v>
      </c>
      <c r="AD4" s="198">
        <v>1212</v>
      </c>
      <c r="AE4" s="199">
        <v>0.8931</v>
      </c>
      <c r="AF4" s="200">
        <v>2330160</v>
      </c>
      <c r="AG4" s="201">
        <v>1640929.57</v>
      </c>
      <c r="AH4" s="199">
        <v>0.70420000000000005</v>
      </c>
      <c r="AI4" s="197">
        <v>1010</v>
      </c>
      <c r="AJ4" s="198">
        <v>671</v>
      </c>
      <c r="AK4" s="199">
        <v>0.66439999999999999</v>
      </c>
      <c r="AL4" s="12" t="s">
        <v>334</v>
      </c>
    </row>
    <row r="5" spans="1:38" s="3" customFormat="1" ht="13.9">
      <c r="A5" s="235" t="s">
        <v>161</v>
      </c>
      <c r="B5" s="235" t="s">
        <v>21</v>
      </c>
      <c r="C5" s="419">
        <v>511131.7</v>
      </c>
      <c r="D5" s="419">
        <v>560366.19149999996</v>
      </c>
      <c r="E5" s="414">
        <v>0.91213871884703102</v>
      </c>
      <c r="F5" s="420">
        <v>211</v>
      </c>
      <c r="G5" s="420">
        <v>243</v>
      </c>
      <c r="H5" s="421">
        <v>1.1516999999999999</v>
      </c>
      <c r="I5" s="412">
        <v>1</v>
      </c>
      <c r="J5" s="422">
        <v>352</v>
      </c>
      <c r="K5" s="422">
        <v>314</v>
      </c>
      <c r="L5" s="423">
        <v>0.89200000000000002</v>
      </c>
      <c r="M5" s="414">
        <v>0.87180000000000002</v>
      </c>
      <c r="N5" s="424">
        <v>620856.53</v>
      </c>
      <c r="O5" s="424">
        <v>383914.6</v>
      </c>
      <c r="P5" s="421">
        <v>0.61839999999999995</v>
      </c>
      <c r="Q5" s="421">
        <v>0.63080000000000003</v>
      </c>
      <c r="R5" s="425">
        <v>324</v>
      </c>
      <c r="S5" s="425">
        <v>200</v>
      </c>
      <c r="T5" s="426">
        <v>0.61729999999999996</v>
      </c>
      <c r="U5" s="426">
        <v>0.60050000000000003</v>
      </c>
      <c r="V5" s="420">
        <v>164</v>
      </c>
      <c r="W5" s="420">
        <v>118</v>
      </c>
      <c r="X5" s="421">
        <v>0.71950000000000003</v>
      </c>
      <c r="Y5" s="209"/>
      <c r="Z5" s="197">
        <v>200</v>
      </c>
      <c r="AA5" s="198">
        <v>216</v>
      </c>
      <c r="AB5" s="199">
        <v>1.08</v>
      </c>
      <c r="AC5" s="197">
        <v>390</v>
      </c>
      <c r="AD5" s="198">
        <v>340</v>
      </c>
      <c r="AE5" s="199">
        <v>0.87180000000000002</v>
      </c>
      <c r="AF5" s="200">
        <v>634979.81999999995</v>
      </c>
      <c r="AG5" s="201">
        <v>397345.08</v>
      </c>
      <c r="AH5" s="199">
        <v>0.62580000000000002</v>
      </c>
      <c r="AI5" s="197">
        <v>315</v>
      </c>
      <c r="AJ5" s="198">
        <v>186</v>
      </c>
      <c r="AK5" s="199">
        <v>0.59050000000000002</v>
      </c>
      <c r="AL5" s="12" t="s">
        <v>334</v>
      </c>
    </row>
    <row r="6" spans="1:38" s="3" customFormat="1" ht="13.9">
      <c r="A6" s="235" t="s">
        <v>162</v>
      </c>
      <c r="B6" s="235" t="s">
        <v>22</v>
      </c>
      <c r="C6" s="419">
        <v>3255565.33</v>
      </c>
      <c r="D6" s="419">
        <v>3327880.65</v>
      </c>
      <c r="E6" s="414">
        <v>0.97826985772461506</v>
      </c>
      <c r="F6" s="420">
        <v>1725</v>
      </c>
      <c r="G6" s="420">
        <v>1732</v>
      </c>
      <c r="H6" s="421">
        <v>1.0041</v>
      </c>
      <c r="I6" s="412">
        <v>0.99099999999999999</v>
      </c>
      <c r="J6" s="422">
        <v>2077</v>
      </c>
      <c r="K6" s="422">
        <v>1873</v>
      </c>
      <c r="L6" s="423">
        <v>0.90180000000000005</v>
      </c>
      <c r="M6" s="414">
        <v>0.89980000000000004</v>
      </c>
      <c r="N6" s="424">
        <v>3380838.61</v>
      </c>
      <c r="O6" s="424">
        <v>2257803.87</v>
      </c>
      <c r="P6" s="421">
        <v>0.66779999999999995</v>
      </c>
      <c r="Q6" s="421">
        <v>0.67969999999999997</v>
      </c>
      <c r="R6" s="425">
        <v>1634</v>
      </c>
      <c r="S6" s="425">
        <v>1166</v>
      </c>
      <c r="T6" s="426">
        <v>0.71360000000000001</v>
      </c>
      <c r="U6" s="426">
        <v>0.7</v>
      </c>
      <c r="V6" s="420">
        <v>1352</v>
      </c>
      <c r="W6" s="420">
        <v>1246</v>
      </c>
      <c r="X6" s="421">
        <v>0.92159999999999997</v>
      </c>
      <c r="Y6" s="209"/>
      <c r="Z6" s="197">
        <v>1772</v>
      </c>
      <c r="AA6" s="198">
        <v>1756</v>
      </c>
      <c r="AB6" s="199">
        <v>0.99099999999999999</v>
      </c>
      <c r="AC6" s="197">
        <v>2085</v>
      </c>
      <c r="AD6" s="198">
        <v>1876</v>
      </c>
      <c r="AE6" s="199">
        <v>0.89980000000000004</v>
      </c>
      <c r="AF6" s="200">
        <v>3482669.87</v>
      </c>
      <c r="AG6" s="201">
        <v>2367007.67</v>
      </c>
      <c r="AH6" s="199">
        <v>0.67969999999999997</v>
      </c>
      <c r="AI6" s="197">
        <v>1604</v>
      </c>
      <c r="AJ6" s="198">
        <v>1173</v>
      </c>
      <c r="AK6" s="199">
        <v>0.73129999999999995</v>
      </c>
      <c r="AL6" s="12" t="s">
        <v>334</v>
      </c>
    </row>
    <row r="7" spans="1:38" s="3" customFormat="1" ht="13.9">
      <c r="A7" s="235" t="s">
        <v>161</v>
      </c>
      <c r="B7" s="235" t="s">
        <v>23</v>
      </c>
      <c r="C7" s="419">
        <v>1312032.1000000001</v>
      </c>
      <c r="D7" s="419">
        <v>1323533.8799999999</v>
      </c>
      <c r="E7" s="414">
        <v>0.99130979556035304</v>
      </c>
      <c r="F7" s="420">
        <v>587</v>
      </c>
      <c r="G7" s="420">
        <v>612</v>
      </c>
      <c r="H7" s="421">
        <v>1.0426</v>
      </c>
      <c r="I7" s="412">
        <v>1</v>
      </c>
      <c r="J7" s="422">
        <v>1032</v>
      </c>
      <c r="K7" s="422">
        <v>903</v>
      </c>
      <c r="L7" s="423">
        <v>0.875</v>
      </c>
      <c r="M7" s="414">
        <v>0.9</v>
      </c>
      <c r="N7" s="424">
        <v>1433668.84</v>
      </c>
      <c r="O7" s="424">
        <v>975132.09</v>
      </c>
      <c r="P7" s="421">
        <v>0.68020000000000003</v>
      </c>
      <c r="Q7" s="421">
        <v>0.6714</v>
      </c>
      <c r="R7" s="425">
        <v>786</v>
      </c>
      <c r="S7" s="425">
        <v>505</v>
      </c>
      <c r="T7" s="426">
        <v>0.64249999999999996</v>
      </c>
      <c r="U7" s="426">
        <v>0.66579999999999995</v>
      </c>
      <c r="V7" s="420">
        <v>662</v>
      </c>
      <c r="W7" s="420">
        <v>564</v>
      </c>
      <c r="X7" s="421">
        <v>0.85199999999999998</v>
      </c>
      <c r="Y7" s="209"/>
      <c r="Z7" s="197">
        <v>569</v>
      </c>
      <c r="AA7" s="198">
        <v>587</v>
      </c>
      <c r="AB7" s="199">
        <v>1.0316000000000001</v>
      </c>
      <c r="AC7" s="197">
        <v>1064</v>
      </c>
      <c r="AD7" s="198">
        <v>977</v>
      </c>
      <c r="AE7" s="199">
        <v>0.91820000000000002</v>
      </c>
      <c r="AF7" s="200">
        <v>1519368.44</v>
      </c>
      <c r="AG7" s="201">
        <v>1012460.17</v>
      </c>
      <c r="AH7" s="199">
        <v>0.66639999999999999</v>
      </c>
      <c r="AI7" s="197">
        <v>802</v>
      </c>
      <c r="AJ7" s="198">
        <v>530</v>
      </c>
      <c r="AK7" s="199">
        <v>0.66080000000000005</v>
      </c>
      <c r="AL7" s="12" t="s">
        <v>334</v>
      </c>
    </row>
    <row r="8" spans="1:38" s="3" customFormat="1" ht="13.9">
      <c r="A8" s="235" t="s">
        <v>163</v>
      </c>
      <c r="B8" s="235" t="s">
        <v>24</v>
      </c>
      <c r="C8" s="419">
        <v>529600.87</v>
      </c>
      <c r="D8" s="419">
        <v>544077.49</v>
      </c>
      <c r="E8" s="414">
        <v>0.97339235629836496</v>
      </c>
      <c r="F8" s="420">
        <v>186</v>
      </c>
      <c r="G8" s="420">
        <v>188</v>
      </c>
      <c r="H8" s="421">
        <v>1.0107999999999999</v>
      </c>
      <c r="I8" s="412">
        <v>1</v>
      </c>
      <c r="J8" s="422">
        <v>307</v>
      </c>
      <c r="K8" s="422">
        <v>260</v>
      </c>
      <c r="L8" s="423">
        <v>0.84689999999999999</v>
      </c>
      <c r="M8" s="414">
        <v>0.86</v>
      </c>
      <c r="N8" s="424">
        <v>634779.82999999996</v>
      </c>
      <c r="O8" s="424">
        <v>414157.33</v>
      </c>
      <c r="P8" s="421">
        <v>0.65239999999999998</v>
      </c>
      <c r="Q8" s="421">
        <v>0.59870000000000001</v>
      </c>
      <c r="R8" s="425">
        <v>243</v>
      </c>
      <c r="S8" s="425">
        <v>154</v>
      </c>
      <c r="T8" s="426">
        <v>0.63370000000000004</v>
      </c>
      <c r="U8" s="426">
        <v>0.62780000000000002</v>
      </c>
      <c r="V8" s="420">
        <v>198</v>
      </c>
      <c r="W8" s="420">
        <v>101</v>
      </c>
      <c r="X8" s="421">
        <v>0.5101</v>
      </c>
      <c r="Y8" s="209"/>
      <c r="Z8" s="197">
        <v>193</v>
      </c>
      <c r="AA8" s="198">
        <v>202</v>
      </c>
      <c r="AB8" s="199">
        <v>1.0466</v>
      </c>
      <c r="AC8" s="197">
        <v>338</v>
      </c>
      <c r="AD8" s="198">
        <v>289</v>
      </c>
      <c r="AE8" s="199">
        <v>0.85499999999999998</v>
      </c>
      <c r="AF8" s="200">
        <v>664596.23</v>
      </c>
      <c r="AG8" s="201">
        <v>391250.49</v>
      </c>
      <c r="AH8" s="199">
        <v>0.5887</v>
      </c>
      <c r="AI8" s="197">
        <v>259</v>
      </c>
      <c r="AJ8" s="198">
        <v>160</v>
      </c>
      <c r="AK8" s="199">
        <v>0.61780000000000002</v>
      </c>
      <c r="AL8" s="12" t="s">
        <v>334</v>
      </c>
    </row>
    <row r="9" spans="1:38" s="3" customFormat="1" ht="13.9">
      <c r="A9" s="235" t="s">
        <v>164</v>
      </c>
      <c r="B9" s="235" t="s">
        <v>25</v>
      </c>
      <c r="C9" s="419">
        <v>4327376.6500000004</v>
      </c>
      <c r="D9" s="419">
        <v>4427915.66</v>
      </c>
      <c r="E9" s="414">
        <v>0.97729428071355795</v>
      </c>
      <c r="F9" s="420">
        <v>1890</v>
      </c>
      <c r="G9" s="420">
        <v>1896</v>
      </c>
      <c r="H9" s="421">
        <v>1.0032000000000001</v>
      </c>
      <c r="I9" s="412">
        <v>0.97729999999999995</v>
      </c>
      <c r="J9" s="422">
        <v>2726</v>
      </c>
      <c r="K9" s="422">
        <v>2392</v>
      </c>
      <c r="L9" s="423">
        <v>0.87749999999999995</v>
      </c>
      <c r="M9" s="414">
        <v>0.88439999999999996</v>
      </c>
      <c r="N9" s="424">
        <v>4791228.87</v>
      </c>
      <c r="O9" s="424">
        <v>3225718.39</v>
      </c>
      <c r="P9" s="421">
        <v>0.67330000000000001</v>
      </c>
      <c r="Q9" s="421">
        <v>0.6744</v>
      </c>
      <c r="R9" s="425">
        <v>2125</v>
      </c>
      <c r="S9" s="425">
        <v>1395</v>
      </c>
      <c r="T9" s="426">
        <v>0.65649999999999997</v>
      </c>
      <c r="U9" s="426">
        <v>0.67349999999999999</v>
      </c>
      <c r="V9" s="420">
        <v>1536</v>
      </c>
      <c r="W9" s="420">
        <v>1252</v>
      </c>
      <c r="X9" s="421">
        <v>0.81510000000000005</v>
      </c>
      <c r="Y9" s="209"/>
      <c r="Z9" s="197">
        <v>1985</v>
      </c>
      <c r="AA9" s="198">
        <v>1930</v>
      </c>
      <c r="AB9" s="199">
        <v>0.97230000000000005</v>
      </c>
      <c r="AC9" s="197">
        <v>2647</v>
      </c>
      <c r="AD9" s="198">
        <v>2341</v>
      </c>
      <c r="AE9" s="199">
        <v>0.88439999999999996</v>
      </c>
      <c r="AF9" s="200">
        <v>4867421.97</v>
      </c>
      <c r="AG9" s="201">
        <v>3282523.27</v>
      </c>
      <c r="AH9" s="199">
        <v>0.6744</v>
      </c>
      <c r="AI9" s="197">
        <v>2145</v>
      </c>
      <c r="AJ9" s="198">
        <v>1434</v>
      </c>
      <c r="AK9" s="199">
        <v>0.66849999999999998</v>
      </c>
      <c r="AL9" s="12" t="s">
        <v>334</v>
      </c>
    </row>
    <row r="10" spans="1:38" s="3" customFormat="1" ht="13.9">
      <c r="A10" s="235" t="s">
        <v>164</v>
      </c>
      <c r="B10" s="235" t="s">
        <v>26</v>
      </c>
      <c r="C10" s="419">
        <v>2431492.87</v>
      </c>
      <c r="D10" s="419">
        <v>2512771.6800000002</v>
      </c>
      <c r="E10" s="414">
        <v>0.96765372252205595</v>
      </c>
      <c r="F10" s="420">
        <v>1427</v>
      </c>
      <c r="G10" s="420">
        <v>1398</v>
      </c>
      <c r="H10" s="421">
        <v>0.97970000000000002</v>
      </c>
      <c r="I10" s="412">
        <v>0.98329999999999995</v>
      </c>
      <c r="J10" s="422">
        <v>1619</v>
      </c>
      <c r="K10" s="422">
        <v>1527</v>
      </c>
      <c r="L10" s="423">
        <v>0.94320000000000004</v>
      </c>
      <c r="M10" s="414">
        <v>0.9</v>
      </c>
      <c r="N10" s="424">
        <v>2577598.0499999998</v>
      </c>
      <c r="O10" s="424">
        <v>1816551.27</v>
      </c>
      <c r="P10" s="421">
        <v>0.70469999999999999</v>
      </c>
      <c r="Q10" s="421">
        <v>0.7</v>
      </c>
      <c r="R10" s="425">
        <v>1250</v>
      </c>
      <c r="S10" s="425">
        <v>904</v>
      </c>
      <c r="T10" s="426">
        <v>0.72319999999999995</v>
      </c>
      <c r="U10" s="426">
        <v>0.69789999999999996</v>
      </c>
      <c r="V10" s="420">
        <v>1054</v>
      </c>
      <c r="W10" s="420">
        <v>924</v>
      </c>
      <c r="X10" s="421">
        <v>0.87670000000000003</v>
      </c>
      <c r="Y10" s="209"/>
      <c r="Z10" s="197">
        <v>1498</v>
      </c>
      <c r="AA10" s="198">
        <v>1473</v>
      </c>
      <c r="AB10" s="199">
        <v>0.98329999999999995</v>
      </c>
      <c r="AC10" s="197">
        <v>1702</v>
      </c>
      <c r="AD10" s="198">
        <v>1560</v>
      </c>
      <c r="AE10" s="199">
        <v>0.91659999999999997</v>
      </c>
      <c r="AF10" s="200">
        <v>2664049</v>
      </c>
      <c r="AG10" s="201">
        <v>1900128.98</v>
      </c>
      <c r="AH10" s="199">
        <v>0.71319999999999995</v>
      </c>
      <c r="AI10" s="197">
        <v>1314</v>
      </c>
      <c r="AJ10" s="198">
        <v>917</v>
      </c>
      <c r="AK10" s="199">
        <v>0.69789999999999996</v>
      </c>
      <c r="AL10" s="12" t="s">
        <v>334</v>
      </c>
    </row>
    <row r="11" spans="1:38" s="3" customFormat="1" ht="13.9">
      <c r="A11" s="235" t="s">
        <v>165</v>
      </c>
      <c r="B11" s="235" t="s">
        <v>27</v>
      </c>
      <c r="C11" s="419">
        <v>3649124.64</v>
      </c>
      <c r="D11" s="419">
        <v>3577377.47</v>
      </c>
      <c r="E11" s="414">
        <v>1.0200558008210401</v>
      </c>
      <c r="F11" s="420">
        <v>1696</v>
      </c>
      <c r="G11" s="420">
        <v>1714</v>
      </c>
      <c r="H11" s="421">
        <v>1.0105999999999999</v>
      </c>
      <c r="I11" s="412">
        <v>1</v>
      </c>
      <c r="J11" s="422">
        <v>2092</v>
      </c>
      <c r="K11" s="422">
        <v>1879</v>
      </c>
      <c r="L11" s="423">
        <v>0.8982</v>
      </c>
      <c r="M11" s="414">
        <v>0.89680000000000004</v>
      </c>
      <c r="N11" s="424">
        <v>3973511.66</v>
      </c>
      <c r="O11" s="424">
        <v>2693999.6</v>
      </c>
      <c r="P11" s="421">
        <v>0.67800000000000005</v>
      </c>
      <c r="Q11" s="421">
        <v>0.67490000000000006</v>
      </c>
      <c r="R11" s="425">
        <v>1787</v>
      </c>
      <c r="S11" s="425">
        <v>1306</v>
      </c>
      <c r="T11" s="426">
        <v>0.73080000000000001</v>
      </c>
      <c r="U11" s="426">
        <v>0.7</v>
      </c>
      <c r="V11" s="420">
        <v>1413</v>
      </c>
      <c r="W11" s="420">
        <v>1271</v>
      </c>
      <c r="X11" s="421">
        <v>0.89949999999999997</v>
      </c>
      <c r="Y11" s="209"/>
      <c r="Z11" s="197">
        <v>1693</v>
      </c>
      <c r="AA11" s="198">
        <v>1758</v>
      </c>
      <c r="AB11" s="199">
        <v>1.0384</v>
      </c>
      <c r="AC11" s="197">
        <v>2131</v>
      </c>
      <c r="AD11" s="198">
        <v>1911</v>
      </c>
      <c r="AE11" s="199">
        <v>0.89680000000000004</v>
      </c>
      <c r="AF11" s="200">
        <v>3939368.3</v>
      </c>
      <c r="AG11" s="201">
        <v>2658573.13</v>
      </c>
      <c r="AH11" s="199">
        <v>0.67490000000000006</v>
      </c>
      <c r="AI11" s="197">
        <v>1813</v>
      </c>
      <c r="AJ11" s="198">
        <v>1314</v>
      </c>
      <c r="AK11" s="199">
        <v>0.7248</v>
      </c>
      <c r="AL11" s="12" t="s">
        <v>334</v>
      </c>
    </row>
    <row r="12" spans="1:38" s="3" customFormat="1" ht="15" customHeight="1">
      <c r="A12" s="235" t="s">
        <v>166</v>
      </c>
      <c r="B12" s="235" t="s">
        <v>28</v>
      </c>
      <c r="C12" s="419">
        <v>6354137.9900000002</v>
      </c>
      <c r="D12" s="419">
        <v>6469517.5199999996</v>
      </c>
      <c r="E12" s="414">
        <v>0.98216566696924301</v>
      </c>
      <c r="F12" s="420">
        <v>2398</v>
      </c>
      <c r="G12" s="420">
        <v>2636</v>
      </c>
      <c r="H12" s="421">
        <v>1.0992</v>
      </c>
      <c r="I12" s="412">
        <v>1</v>
      </c>
      <c r="J12" s="422">
        <v>3462</v>
      </c>
      <c r="K12" s="422">
        <v>2942</v>
      </c>
      <c r="L12" s="423">
        <v>0.8498</v>
      </c>
      <c r="M12" s="414">
        <v>0.84350000000000003</v>
      </c>
      <c r="N12" s="424">
        <v>7213974.4100000001</v>
      </c>
      <c r="O12" s="424">
        <v>4904535.7699999996</v>
      </c>
      <c r="P12" s="421">
        <v>0.67989999999999995</v>
      </c>
      <c r="Q12" s="421">
        <v>0.69389999999999996</v>
      </c>
      <c r="R12" s="425">
        <v>2479</v>
      </c>
      <c r="S12" s="425">
        <v>1724</v>
      </c>
      <c r="T12" s="426">
        <v>0.69540000000000002</v>
      </c>
      <c r="U12" s="426">
        <v>0.7</v>
      </c>
      <c r="V12" s="420">
        <v>2364</v>
      </c>
      <c r="W12" s="420">
        <v>2037</v>
      </c>
      <c r="X12" s="421">
        <v>0.86170000000000002</v>
      </c>
      <c r="Y12" s="209"/>
      <c r="Z12" s="197">
        <v>2364</v>
      </c>
      <c r="AA12" s="198">
        <v>2494</v>
      </c>
      <c r="AB12" s="199">
        <v>1.0549999999999999</v>
      </c>
      <c r="AC12" s="197">
        <v>3418</v>
      </c>
      <c r="AD12" s="198">
        <v>2866</v>
      </c>
      <c r="AE12" s="199">
        <v>0.83850000000000002</v>
      </c>
      <c r="AF12" s="200">
        <v>7201929.4199999999</v>
      </c>
      <c r="AG12" s="201">
        <v>4997438.4000000004</v>
      </c>
      <c r="AH12" s="199">
        <v>0.69389999999999996</v>
      </c>
      <c r="AI12" s="197">
        <v>2384</v>
      </c>
      <c r="AJ12" s="198">
        <v>1714</v>
      </c>
      <c r="AK12" s="199">
        <v>0.71899999999999997</v>
      </c>
      <c r="AL12" s="12" t="s">
        <v>334</v>
      </c>
    </row>
    <row r="13" spans="1:38" s="3" customFormat="1" ht="13.9">
      <c r="A13" s="235" t="s">
        <v>167</v>
      </c>
      <c r="B13" s="235" t="s">
        <v>29</v>
      </c>
      <c r="C13" s="419">
        <v>13012012.789999999</v>
      </c>
      <c r="D13" s="419">
        <v>13395021.42</v>
      </c>
      <c r="E13" s="414">
        <v>0.97140664296153101</v>
      </c>
      <c r="F13" s="420">
        <v>4465</v>
      </c>
      <c r="G13" s="420">
        <v>4816</v>
      </c>
      <c r="H13" s="421">
        <v>1.0786</v>
      </c>
      <c r="I13" s="412">
        <v>1</v>
      </c>
      <c r="J13" s="422">
        <v>6660</v>
      </c>
      <c r="K13" s="422">
        <v>6246</v>
      </c>
      <c r="L13" s="423">
        <v>0.93779999999999997</v>
      </c>
      <c r="M13" s="414">
        <v>0.9</v>
      </c>
      <c r="N13" s="424">
        <v>13565579.140000001</v>
      </c>
      <c r="O13" s="424">
        <v>9594055.3399999999</v>
      </c>
      <c r="P13" s="421">
        <v>0.70720000000000005</v>
      </c>
      <c r="Q13" s="421">
        <v>0.69989999999999997</v>
      </c>
      <c r="R13" s="425">
        <v>5652</v>
      </c>
      <c r="S13" s="425">
        <v>4111</v>
      </c>
      <c r="T13" s="426">
        <v>0.72740000000000005</v>
      </c>
      <c r="U13" s="426">
        <v>0.7</v>
      </c>
      <c r="V13" s="420">
        <v>4114</v>
      </c>
      <c r="W13" s="420">
        <v>3240</v>
      </c>
      <c r="X13" s="421">
        <v>0.78759999999999997</v>
      </c>
      <c r="Y13" s="209"/>
      <c r="Z13" s="197">
        <v>4430</v>
      </c>
      <c r="AA13" s="198">
        <v>4888</v>
      </c>
      <c r="AB13" s="199">
        <v>1.1033999999999999</v>
      </c>
      <c r="AC13" s="197">
        <v>6770</v>
      </c>
      <c r="AD13" s="198">
        <v>6298</v>
      </c>
      <c r="AE13" s="199">
        <v>0.93030000000000002</v>
      </c>
      <c r="AF13" s="200">
        <v>13974667.890000001</v>
      </c>
      <c r="AG13" s="201">
        <v>9780606.1500000004</v>
      </c>
      <c r="AH13" s="199">
        <v>0.69989999999999997</v>
      </c>
      <c r="AI13" s="197">
        <v>5797</v>
      </c>
      <c r="AJ13" s="198">
        <v>4222</v>
      </c>
      <c r="AK13" s="199">
        <v>0.72829999999999995</v>
      </c>
      <c r="AL13" s="12" t="s">
        <v>334</v>
      </c>
    </row>
    <row r="14" spans="1:38" s="3" customFormat="1" ht="13.9">
      <c r="A14" s="235" t="s">
        <v>163</v>
      </c>
      <c r="B14" s="235" t="s">
        <v>30</v>
      </c>
      <c r="C14" s="419">
        <v>4038601.75</v>
      </c>
      <c r="D14" s="419">
        <v>3907285.15</v>
      </c>
      <c r="E14" s="414">
        <v>1.03360814349575</v>
      </c>
      <c r="F14" s="420">
        <v>2310</v>
      </c>
      <c r="G14" s="420">
        <v>1931</v>
      </c>
      <c r="H14" s="421">
        <v>0.83589999999999998</v>
      </c>
      <c r="I14" s="412">
        <v>0.9</v>
      </c>
      <c r="J14" s="422">
        <v>3934</v>
      </c>
      <c r="K14" s="422">
        <v>2655</v>
      </c>
      <c r="L14" s="423">
        <v>0.67490000000000006</v>
      </c>
      <c r="M14" s="414">
        <v>0.67879999999999996</v>
      </c>
      <c r="N14" s="424">
        <v>4439016.54</v>
      </c>
      <c r="O14" s="424">
        <v>2727542.52</v>
      </c>
      <c r="P14" s="421">
        <v>0.61439999999999995</v>
      </c>
      <c r="Q14" s="421">
        <v>0.60729999999999995</v>
      </c>
      <c r="R14" s="425">
        <v>2479</v>
      </c>
      <c r="S14" s="425">
        <v>1392</v>
      </c>
      <c r="T14" s="426">
        <v>0.5615</v>
      </c>
      <c r="U14" s="426">
        <v>0.58299999999999996</v>
      </c>
      <c r="V14" s="420">
        <v>1626</v>
      </c>
      <c r="W14" s="420">
        <v>1288</v>
      </c>
      <c r="X14" s="421">
        <v>0.79210000000000003</v>
      </c>
      <c r="Y14" s="209"/>
      <c r="Z14" s="197">
        <v>2411</v>
      </c>
      <c r="AA14" s="198">
        <v>1999</v>
      </c>
      <c r="AB14" s="199">
        <v>0.82909999999999995</v>
      </c>
      <c r="AC14" s="197">
        <v>4001</v>
      </c>
      <c r="AD14" s="198">
        <v>2636</v>
      </c>
      <c r="AE14" s="199">
        <v>0.65880000000000005</v>
      </c>
      <c r="AF14" s="200">
        <v>4565267.5</v>
      </c>
      <c r="AG14" s="201">
        <v>2749578.24</v>
      </c>
      <c r="AH14" s="199">
        <v>0.60229999999999995</v>
      </c>
      <c r="AI14" s="197">
        <v>2426</v>
      </c>
      <c r="AJ14" s="198">
        <v>1390</v>
      </c>
      <c r="AK14" s="199">
        <v>0.57299999999999995</v>
      </c>
      <c r="AL14" s="12" t="s">
        <v>334</v>
      </c>
    </row>
    <row r="15" spans="1:38" s="3" customFormat="1" ht="13.9">
      <c r="A15" s="235" t="s">
        <v>162</v>
      </c>
      <c r="B15" s="235" t="s">
        <v>31</v>
      </c>
      <c r="C15" s="419">
        <v>12099615.789999999</v>
      </c>
      <c r="D15" s="419">
        <v>11894923.77</v>
      </c>
      <c r="E15" s="414">
        <v>1.01720835071817</v>
      </c>
      <c r="F15" s="420">
        <v>3958</v>
      </c>
      <c r="G15" s="420">
        <v>4518</v>
      </c>
      <c r="H15" s="421">
        <v>1.1415</v>
      </c>
      <c r="I15" s="412">
        <v>1</v>
      </c>
      <c r="J15" s="422">
        <v>5181</v>
      </c>
      <c r="K15" s="422">
        <v>4545</v>
      </c>
      <c r="L15" s="423">
        <v>0.87719999999999998</v>
      </c>
      <c r="M15" s="414">
        <v>0.9</v>
      </c>
      <c r="N15" s="424">
        <v>12738333.460000001</v>
      </c>
      <c r="O15" s="424">
        <v>9535380.3499999996</v>
      </c>
      <c r="P15" s="421">
        <v>0.74860000000000004</v>
      </c>
      <c r="Q15" s="421">
        <v>0.7</v>
      </c>
      <c r="R15" s="425">
        <v>4097</v>
      </c>
      <c r="S15" s="425">
        <v>3105</v>
      </c>
      <c r="T15" s="426">
        <v>0.75790000000000002</v>
      </c>
      <c r="U15" s="426">
        <v>0.7</v>
      </c>
      <c r="V15" s="420">
        <v>3305</v>
      </c>
      <c r="W15" s="420">
        <v>2817</v>
      </c>
      <c r="X15" s="421">
        <v>0.85229999999999995</v>
      </c>
      <c r="Y15" s="209"/>
      <c r="Z15" s="197">
        <v>3920</v>
      </c>
      <c r="AA15" s="198">
        <v>4485</v>
      </c>
      <c r="AB15" s="199">
        <v>1.1440999999999999</v>
      </c>
      <c r="AC15" s="197">
        <v>5006</v>
      </c>
      <c r="AD15" s="198">
        <v>4513</v>
      </c>
      <c r="AE15" s="199">
        <v>0.90149999999999997</v>
      </c>
      <c r="AF15" s="200">
        <v>12460607.65</v>
      </c>
      <c r="AG15" s="201">
        <v>9289444.0899999999</v>
      </c>
      <c r="AH15" s="199">
        <v>0.74550000000000005</v>
      </c>
      <c r="AI15" s="197">
        <v>4255</v>
      </c>
      <c r="AJ15" s="198">
        <v>3202</v>
      </c>
      <c r="AK15" s="199">
        <v>0.75249999999999995</v>
      </c>
      <c r="AL15" s="12" t="s">
        <v>334</v>
      </c>
    </row>
    <row r="16" spans="1:38" s="3" customFormat="1" ht="13.9">
      <c r="A16" s="235" t="s">
        <v>163</v>
      </c>
      <c r="B16" s="235" t="s">
        <v>32</v>
      </c>
      <c r="C16" s="419">
        <v>5318510.74</v>
      </c>
      <c r="D16" s="419">
        <v>5655518.6900000004</v>
      </c>
      <c r="E16" s="414">
        <v>0.94041077954602204</v>
      </c>
      <c r="F16" s="420">
        <v>2413</v>
      </c>
      <c r="G16" s="420">
        <v>2457</v>
      </c>
      <c r="H16" s="421">
        <v>1.0182</v>
      </c>
      <c r="I16" s="412">
        <v>1</v>
      </c>
      <c r="J16" s="422">
        <v>3395</v>
      </c>
      <c r="K16" s="422">
        <v>2986</v>
      </c>
      <c r="L16" s="423">
        <v>0.87949999999999995</v>
      </c>
      <c r="M16" s="414">
        <v>0.89590000000000003</v>
      </c>
      <c r="N16" s="424">
        <v>6047161.79</v>
      </c>
      <c r="O16" s="424">
        <v>4072376.35</v>
      </c>
      <c r="P16" s="421">
        <v>0.6734</v>
      </c>
      <c r="Q16" s="421">
        <v>0.68620000000000003</v>
      </c>
      <c r="R16" s="425">
        <v>2644</v>
      </c>
      <c r="S16" s="425">
        <v>1736</v>
      </c>
      <c r="T16" s="426">
        <v>0.65659999999999996</v>
      </c>
      <c r="U16" s="426">
        <v>0.66679999999999995</v>
      </c>
      <c r="V16" s="420">
        <v>2140</v>
      </c>
      <c r="W16" s="420">
        <v>1817</v>
      </c>
      <c r="X16" s="421">
        <v>0.84909999999999997</v>
      </c>
      <c r="Y16" s="209"/>
      <c r="Z16" s="197">
        <v>2496</v>
      </c>
      <c r="AA16" s="198">
        <v>2585</v>
      </c>
      <c r="AB16" s="199">
        <v>1.0357000000000001</v>
      </c>
      <c r="AC16" s="197">
        <v>3506</v>
      </c>
      <c r="AD16" s="198">
        <v>3141</v>
      </c>
      <c r="AE16" s="199">
        <v>0.89590000000000003</v>
      </c>
      <c r="AF16" s="200">
        <v>6173007.6100000003</v>
      </c>
      <c r="AG16" s="201">
        <v>4235994.26</v>
      </c>
      <c r="AH16" s="199">
        <v>0.68620000000000003</v>
      </c>
      <c r="AI16" s="197">
        <v>2762</v>
      </c>
      <c r="AJ16" s="198">
        <v>1828</v>
      </c>
      <c r="AK16" s="199">
        <v>0.66180000000000005</v>
      </c>
      <c r="AL16" s="12" t="s">
        <v>334</v>
      </c>
    </row>
    <row r="17" spans="1:38" s="3" customFormat="1" ht="13.9">
      <c r="A17" s="235" t="s">
        <v>164</v>
      </c>
      <c r="B17" s="235" t="s">
        <v>33</v>
      </c>
      <c r="C17" s="419">
        <v>968954.26</v>
      </c>
      <c r="D17" s="419">
        <v>1011182.46</v>
      </c>
      <c r="E17" s="414">
        <v>0.95823879302653303</v>
      </c>
      <c r="F17" s="420">
        <v>217</v>
      </c>
      <c r="G17" s="420">
        <v>223</v>
      </c>
      <c r="H17" s="421">
        <v>1.0276000000000001</v>
      </c>
      <c r="I17" s="412">
        <v>1</v>
      </c>
      <c r="J17" s="422">
        <v>302</v>
      </c>
      <c r="K17" s="422">
        <v>278</v>
      </c>
      <c r="L17" s="423">
        <v>0.92049999999999998</v>
      </c>
      <c r="M17" s="414">
        <v>0.9</v>
      </c>
      <c r="N17" s="424">
        <v>1010503.64</v>
      </c>
      <c r="O17" s="424">
        <v>808549.72</v>
      </c>
      <c r="P17" s="421">
        <v>0.80010000000000003</v>
      </c>
      <c r="Q17" s="421">
        <v>0.7</v>
      </c>
      <c r="R17" s="425">
        <v>268</v>
      </c>
      <c r="S17" s="425">
        <v>194</v>
      </c>
      <c r="T17" s="426">
        <v>0.72389999999999999</v>
      </c>
      <c r="U17" s="426">
        <v>0.7</v>
      </c>
      <c r="V17" s="420">
        <v>191</v>
      </c>
      <c r="W17" s="420">
        <v>144</v>
      </c>
      <c r="X17" s="421">
        <v>0.75390000000000001</v>
      </c>
      <c r="Y17" s="209"/>
      <c r="Z17" s="197">
        <v>223</v>
      </c>
      <c r="AA17" s="198">
        <v>224</v>
      </c>
      <c r="AB17" s="199">
        <v>1.0044999999999999</v>
      </c>
      <c r="AC17" s="197">
        <v>324</v>
      </c>
      <c r="AD17" s="198">
        <v>295</v>
      </c>
      <c r="AE17" s="199">
        <v>0.91049999999999998</v>
      </c>
      <c r="AF17" s="200">
        <v>1028891.12</v>
      </c>
      <c r="AG17" s="201">
        <v>840387.32</v>
      </c>
      <c r="AH17" s="199">
        <v>0.81679999999999997</v>
      </c>
      <c r="AI17" s="197">
        <v>271</v>
      </c>
      <c r="AJ17" s="198">
        <v>195</v>
      </c>
      <c r="AK17" s="199">
        <v>0.71960000000000002</v>
      </c>
      <c r="AL17" s="12" t="s">
        <v>334</v>
      </c>
    </row>
    <row r="18" spans="1:38" s="3" customFormat="1" ht="13.9">
      <c r="A18" s="235" t="s">
        <v>166</v>
      </c>
      <c r="B18" s="235" t="s">
        <v>34</v>
      </c>
      <c r="C18" s="419">
        <v>5216038.8600000003</v>
      </c>
      <c r="D18" s="419">
        <v>5256378.7699999996</v>
      </c>
      <c r="E18" s="414">
        <v>0.99232553212675001</v>
      </c>
      <c r="F18" s="420">
        <v>1550</v>
      </c>
      <c r="G18" s="420">
        <v>1604</v>
      </c>
      <c r="H18" s="421">
        <v>1.0347999999999999</v>
      </c>
      <c r="I18" s="412">
        <v>1</v>
      </c>
      <c r="J18" s="422">
        <v>2217</v>
      </c>
      <c r="K18" s="422">
        <v>1984</v>
      </c>
      <c r="L18" s="423">
        <v>0.89490000000000003</v>
      </c>
      <c r="M18" s="414">
        <v>0.9</v>
      </c>
      <c r="N18" s="424">
        <v>5553861.3700000001</v>
      </c>
      <c r="O18" s="424">
        <v>4036566.47</v>
      </c>
      <c r="P18" s="421">
        <v>0.7268</v>
      </c>
      <c r="Q18" s="421">
        <v>0.7</v>
      </c>
      <c r="R18" s="425">
        <v>1696</v>
      </c>
      <c r="S18" s="425">
        <v>1180</v>
      </c>
      <c r="T18" s="426">
        <v>0.69579999999999997</v>
      </c>
      <c r="U18" s="426">
        <v>0.7</v>
      </c>
      <c r="V18" s="420">
        <v>1520</v>
      </c>
      <c r="W18" s="420">
        <v>1168</v>
      </c>
      <c r="X18" s="421">
        <v>0.76839999999999997</v>
      </c>
      <c r="Y18" s="209"/>
      <c r="Z18" s="197">
        <v>1555</v>
      </c>
      <c r="AA18" s="198">
        <v>1631</v>
      </c>
      <c r="AB18" s="199">
        <v>1.0488999999999999</v>
      </c>
      <c r="AC18" s="197">
        <v>2320</v>
      </c>
      <c r="AD18" s="198">
        <v>2093</v>
      </c>
      <c r="AE18" s="199">
        <v>0.9022</v>
      </c>
      <c r="AF18" s="200">
        <v>5751731.7800000003</v>
      </c>
      <c r="AG18" s="201">
        <v>4131524.66</v>
      </c>
      <c r="AH18" s="199">
        <v>0.71830000000000005</v>
      </c>
      <c r="AI18" s="197">
        <v>1752</v>
      </c>
      <c r="AJ18" s="198">
        <v>1230</v>
      </c>
      <c r="AK18" s="199">
        <v>0.70209999999999995</v>
      </c>
      <c r="AL18" s="12" t="s">
        <v>334</v>
      </c>
    </row>
    <row r="19" spans="1:38" s="3" customFormat="1" ht="13.9">
      <c r="A19" s="235" t="s">
        <v>168</v>
      </c>
      <c r="B19" s="235" t="s">
        <v>35</v>
      </c>
      <c r="C19" s="419">
        <v>1569220.49</v>
      </c>
      <c r="D19" s="419">
        <v>1555487.92</v>
      </c>
      <c r="E19" s="414">
        <v>1.00882846457593</v>
      </c>
      <c r="F19" s="420">
        <v>786</v>
      </c>
      <c r="G19" s="420">
        <v>817</v>
      </c>
      <c r="H19" s="421">
        <v>1.0394000000000001</v>
      </c>
      <c r="I19" s="412">
        <v>1</v>
      </c>
      <c r="J19" s="422">
        <v>1094</v>
      </c>
      <c r="K19" s="422">
        <v>982</v>
      </c>
      <c r="L19" s="423">
        <v>0.89759999999999995</v>
      </c>
      <c r="M19" s="414">
        <v>0.9</v>
      </c>
      <c r="N19" s="424">
        <v>1570798.56</v>
      </c>
      <c r="O19" s="424">
        <v>1120023.08</v>
      </c>
      <c r="P19" s="421">
        <v>0.71299999999999997</v>
      </c>
      <c r="Q19" s="421">
        <v>0.68479999999999996</v>
      </c>
      <c r="R19" s="425">
        <v>819</v>
      </c>
      <c r="S19" s="425">
        <v>553</v>
      </c>
      <c r="T19" s="426">
        <v>0.67520000000000002</v>
      </c>
      <c r="U19" s="426">
        <v>0.6492</v>
      </c>
      <c r="V19" s="420">
        <v>608</v>
      </c>
      <c r="W19" s="420">
        <v>522</v>
      </c>
      <c r="X19" s="421">
        <v>0.85860000000000003</v>
      </c>
      <c r="Y19" s="209"/>
      <c r="Z19" s="197">
        <v>835</v>
      </c>
      <c r="AA19" s="198">
        <v>848</v>
      </c>
      <c r="AB19" s="199">
        <v>1.0156000000000001</v>
      </c>
      <c r="AC19" s="197">
        <v>1118</v>
      </c>
      <c r="AD19" s="198">
        <v>1014</v>
      </c>
      <c r="AE19" s="199">
        <v>0.90700000000000003</v>
      </c>
      <c r="AF19" s="200">
        <v>1582565.37</v>
      </c>
      <c r="AG19" s="201">
        <v>1083718.03</v>
      </c>
      <c r="AH19" s="199">
        <v>0.68479999999999996</v>
      </c>
      <c r="AI19" s="197">
        <v>860</v>
      </c>
      <c r="AJ19" s="198">
        <v>554</v>
      </c>
      <c r="AK19" s="199">
        <v>0.64419999999999999</v>
      </c>
      <c r="AL19" s="12" t="s">
        <v>334</v>
      </c>
    </row>
    <row r="20" spans="1:38" s="3" customFormat="1" ht="13.9">
      <c r="A20" s="235" t="s">
        <v>163</v>
      </c>
      <c r="B20" s="235" t="s">
        <v>36</v>
      </c>
      <c r="C20" s="419">
        <v>11255177.02</v>
      </c>
      <c r="D20" s="419">
        <v>11276739</v>
      </c>
      <c r="E20" s="414">
        <v>0.99808792417737102</v>
      </c>
      <c r="F20" s="420">
        <v>4527</v>
      </c>
      <c r="G20" s="420">
        <v>4605</v>
      </c>
      <c r="H20" s="421">
        <v>1.0172000000000001</v>
      </c>
      <c r="I20" s="412">
        <v>1</v>
      </c>
      <c r="J20" s="422">
        <v>6513</v>
      </c>
      <c r="K20" s="422">
        <v>5745</v>
      </c>
      <c r="L20" s="423">
        <v>0.8821</v>
      </c>
      <c r="M20" s="414">
        <v>0.89639999999999997</v>
      </c>
      <c r="N20" s="424">
        <v>12270606.460000001</v>
      </c>
      <c r="O20" s="424">
        <v>8620931.3499999996</v>
      </c>
      <c r="P20" s="421">
        <v>0.7026</v>
      </c>
      <c r="Q20" s="421">
        <v>0.69599999999999995</v>
      </c>
      <c r="R20" s="425">
        <v>5350</v>
      </c>
      <c r="S20" s="425">
        <v>3669</v>
      </c>
      <c r="T20" s="426">
        <v>0.68579999999999997</v>
      </c>
      <c r="U20" s="426">
        <v>0.69259999999999999</v>
      </c>
      <c r="V20" s="420">
        <v>4052</v>
      </c>
      <c r="W20" s="420">
        <v>3409</v>
      </c>
      <c r="X20" s="421">
        <v>0.84130000000000005</v>
      </c>
      <c r="Y20" s="209"/>
      <c r="Z20" s="197">
        <v>4467</v>
      </c>
      <c r="AA20" s="198">
        <v>4636</v>
      </c>
      <c r="AB20" s="199">
        <v>1.0378000000000001</v>
      </c>
      <c r="AC20" s="197">
        <v>6499</v>
      </c>
      <c r="AD20" s="198">
        <v>5826</v>
      </c>
      <c r="AE20" s="199">
        <v>0.89639999999999997</v>
      </c>
      <c r="AF20" s="200">
        <v>12358019.140000001</v>
      </c>
      <c r="AG20" s="201">
        <v>8601483.5600000005</v>
      </c>
      <c r="AH20" s="199">
        <v>0.69599999999999995</v>
      </c>
      <c r="AI20" s="197">
        <v>5390</v>
      </c>
      <c r="AJ20" s="198">
        <v>3733</v>
      </c>
      <c r="AK20" s="199">
        <v>0.69259999999999999</v>
      </c>
      <c r="AL20" s="12" t="s">
        <v>334</v>
      </c>
    </row>
    <row r="21" spans="1:38" s="3" customFormat="1" ht="13.9">
      <c r="A21" s="235" t="s">
        <v>160</v>
      </c>
      <c r="B21" s="235" t="s">
        <v>37</v>
      </c>
      <c r="C21" s="419">
        <v>2589171.02</v>
      </c>
      <c r="D21" s="419">
        <v>2577654.4900000002</v>
      </c>
      <c r="E21" s="414">
        <v>1.0044678330803001</v>
      </c>
      <c r="F21" s="420">
        <v>1112</v>
      </c>
      <c r="G21" s="420">
        <v>1168</v>
      </c>
      <c r="H21" s="421">
        <v>1.0504</v>
      </c>
      <c r="I21" s="412">
        <v>1</v>
      </c>
      <c r="J21" s="422">
        <v>1583</v>
      </c>
      <c r="K21" s="422">
        <v>1337</v>
      </c>
      <c r="L21" s="423">
        <v>0.84460000000000002</v>
      </c>
      <c r="M21" s="414">
        <v>0.85729999999999995</v>
      </c>
      <c r="N21" s="424">
        <v>2696188.7</v>
      </c>
      <c r="O21" s="424">
        <v>1941112.48</v>
      </c>
      <c r="P21" s="421">
        <v>0.71989999999999998</v>
      </c>
      <c r="Q21" s="421">
        <v>0.7</v>
      </c>
      <c r="R21" s="425">
        <v>1155</v>
      </c>
      <c r="S21" s="425">
        <v>801</v>
      </c>
      <c r="T21" s="426">
        <v>0.69350000000000001</v>
      </c>
      <c r="U21" s="426">
        <v>0.67969999999999997</v>
      </c>
      <c r="V21" s="420">
        <v>980</v>
      </c>
      <c r="W21" s="420">
        <v>759</v>
      </c>
      <c r="X21" s="421">
        <v>0.77449999999999997</v>
      </c>
      <c r="Y21" s="209"/>
      <c r="Z21" s="197">
        <v>1131</v>
      </c>
      <c r="AA21" s="198">
        <v>1161</v>
      </c>
      <c r="AB21" s="199">
        <v>1.0265</v>
      </c>
      <c r="AC21" s="197">
        <v>1578</v>
      </c>
      <c r="AD21" s="198">
        <v>1345</v>
      </c>
      <c r="AE21" s="199">
        <v>0.85229999999999995</v>
      </c>
      <c r="AF21" s="200">
        <v>2786907.61</v>
      </c>
      <c r="AG21" s="201">
        <v>1973869.75</v>
      </c>
      <c r="AH21" s="199">
        <v>0.70830000000000004</v>
      </c>
      <c r="AI21" s="197">
        <v>1205</v>
      </c>
      <c r="AJ21" s="198">
        <v>819</v>
      </c>
      <c r="AK21" s="199">
        <v>0.67969999999999997</v>
      </c>
      <c r="AL21" s="12" t="s">
        <v>334</v>
      </c>
    </row>
    <row r="22" spans="1:38" s="3" customFormat="1" ht="13.9">
      <c r="A22" s="235" t="s">
        <v>167</v>
      </c>
      <c r="B22" s="235" t="s">
        <v>38</v>
      </c>
      <c r="C22" s="419">
        <v>1331951.54</v>
      </c>
      <c r="D22" s="419">
        <v>1313964.1953</v>
      </c>
      <c r="E22" s="414">
        <v>1.0136893720272899</v>
      </c>
      <c r="F22" s="420">
        <v>444</v>
      </c>
      <c r="G22" s="420">
        <v>465</v>
      </c>
      <c r="H22" s="421">
        <v>1.0472999999999999</v>
      </c>
      <c r="I22" s="412">
        <v>1</v>
      </c>
      <c r="J22" s="422">
        <v>762</v>
      </c>
      <c r="K22" s="422">
        <v>665</v>
      </c>
      <c r="L22" s="423">
        <v>0.87270000000000003</v>
      </c>
      <c r="M22" s="414">
        <v>0.86160000000000003</v>
      </c>
      <c r="N22" s="424">
        <v>1412534.98</v>
      </c>
      <c r="O22" s="424">
        <v>944320.52</v>
      </c>
      <c r="P22" s="421">
        <v>0.66849999999999998</v>
      </c>
      <c r="Q22" s="421">
        <v>0.66879999999999995</v>
      </c>
      <c r="R22" s="425">
        <v>610</v>
      </c>
      <c r="S22" s="425">
        <v>407</v>
      </c>
      <c r="T22" s="426">
        <v>0.66720000000000002</v>
      </c>
      <c r="U22" s="426">
        <v>0.68910000000000005</v>
      </c>
      <c r="V22" s="420">
        <v>499</v>
      </c>
      <c r="W22" s="420">
        <v>384</v>
      </c>
      <c r="X22" s="421">
        <v>0.76949999999999996</v>
      </c>
      <c r="Y22" s="209"/>
      <c r="Z22" s="197">
        <v>479</v>
      </c>
      <c r="AA22" s="198">
        <v>483</v>
      </c>
      <c r="AB22" s="199">
        <v>1.0084</v>
      </c>
      <c r="AC22" s="197">
        <v>795</v>
      </c>
      <c r="AD22" s="198">
        <v>681</v>
      </c>
      <c r="AE22" s="199">
        <v>0.85660000000000003</v>
      </c>
      <c r="AF22" s="200">
        <v>1467916.46</v>
      </c>
      <c r="AG22" s="201">
        <v>974339.09</v>
      </c>
      <c r="AH22" s="199">
        <v>0.66379999999999995</v>
      </c>
      <c r="AI22" s="197">
        <v>624</v>
      </c>
      <c r="AJ22" s="198">
        <v>430</v>
      </c>
      <c r="AK22" s="199">
        <v>0.68910000000000005</v>
      </c>
      <c r="AL22" s="12" t="s">
        <v>334</v>
      </c>
    </row>
    <row r="23" spans="1:38" s="3" customFormat="1" ht="13.9">
      <c r="A23" s="235" t="s">
        <v>164</v>
      </c>
      <c r="B23" s="235" t="s">
        <v>39</v>
      </c>
      <c r="C23" s="419">
        <v>1765249.16</v>
      </c>
      <c r="D23" s="419">
        <v>1907824.18</v>
      </c>
      <c r="E23" s="414">
        <v>0.92526826030688003</v>
      </c>
      <c r="F23" s="420">
        <v>857</v>
      </c>
      <c r="G23" s="420">
        <v>860</v>
      </c>
      <c r="H23" s="421">
        <v>1.0035000000000001</v>
      </c>
      <c r="I23" s="412">
        <v>1</v>
      </c>
      <c r="J23" s="422">
        <v>1058</v>
      </c>
      <c r="K23" s="422">
        <v>1014</v>
      </c>
      <c r="L23" s="423">
        <v>0.95840000000000003</v>
      </c>
      <c r="M23" s="414">
        <v>0.9</v>
      </c>
      <c r="N23" s="424">
        <v>1988304.16</v>
      </c>
      <c r="O23" s="424">
        <v>1267442.3899999999</v>
      </c>
      <c r="P23" s="421">
        <v>0.63739999999999997</v>
      </c>
      <c r="Q23" s="421">
        <v>0.66149999999999998</v>
      </c>
      <c r="R23" s="425">
        <v>981</v>
      </c>
      <c r="S23" s="425">
        <v>652</v>
      </c>
      <c r="T23" s="426">
        <v>0.66459999999999997</v>
      </c>
      <c r="U23" s="426">
        <v>0.69159999999999999</v>
      </c>
      <c r="V23" s="420">
        <v>695</v>
      </c>
      <c r="W23" s="420">
        <v>579</v>
      </c>
      <c r="X23" s="421">
        <v>0.83309999999999995</v>
      </c>
      <c r="Y23" s="209"/>
      <c r="Z23" s="197">
        <v>899</v>
      </c>
      <c r="AA23" s="198">
        <v>905</v>
      </c>
      <c r="AB23" s="199">
        <v>1.0066999999999999</v>
      </c>
      <c r="AC23" s="197">
        <v>1160</v>
      </c>
      <c r="AD23" s="198">
        <v>1105</v>
      </c>
      <c r="AE23" s="199">
        <v>0.9526</v>
      </c>
      <c r="AF23" s="200">
        <v>2050773.32</v>
      </c>
      <c r="AG23" s="201">
        <v>1346239.29</v>
      </c>
      <c r="AH23" s="199">
        <v>0.65649999999999997</v>
      </c>
      <c r="AI23" s="197">
        <v>1031</v>
      </c>
      <c r="AJ23" s="198">
        <v>713</v>
      </c>
      <c r="AK23" s="199">
        <v>0.69159999999999999</v>
      </c>
      <c r="AL23" s="12" t="s">
        <v>334</v>
      </c>
    </row>
    <row r="24" spans="1:38" s="3" customFormat="1" ht="13.9">
      <c r="A24" s="235" t="s">
        <v>167</v>
      </c>
      <c r="B24" s="235" t="s">
        <v>40</v>
      </c>
      <c r="C24" s="419">
        <v>511070.59</v>
      </c>
      <c r="D24" s="419">
        <v>537361.30000000005</v>
      </c>
      <c r="E24" s="414">
        <v>0.95107442608911397</v>
      </c>
      <c r="F24" s="420">
        <v>195</v>
      </c>
      <c r="G24" s="420">
        <v>191</v>
      </c>
      <c r="H24" s="421">
        <v>0.97950000000000004</v>
      </c>
      <c r="I24" s="412">
        <v>1</v>
      </c>
      <c r="J24" s="422">
        <v>274</v>
      </c>
      <c r="K24" s="422">
        <v>245</v>
      </c>
      <c r="L24" s="423">
        <v>0.89419999999999999</v>
      </c>
      <c r="M24" s="414">
        <v>0.87270000000000003</v>
      </c>
      <c r="N24" s="424">
        <v>546609.07999999996</v>
      </c>
      <c r="O24" s="424">
        <v>370872.55</v>
      </c>
      <c r="P24" s="421">
        <v>0.67849999999999999</v>
      </c>
      <c r="Q24" s="421">
        <v>0.6381</v>
      </c>
      <c r="R24" s="425">
        <v>243</v>
      </c>
      <c r="S24" s="425">
        <v>166</v>
      </c>
      <c r="T24" s="426">
        <v>0.68310000000000004</v>
      </c>
      <c r="U24" s="426">
        <v>0.68110000000000004</v>
      </c>
      <c r="V24" s="420">
        <v>182</v>
      </c>
      <c r="W24" s="420">
        <v>139</v>
      </c>
      <c r="X24" s="421">
        <v>0.76370000000000005</v>
      </c>
      <c r="Y24" s="209"/>
      <c r="Z24" s="197">
        <v>189</v>
      </c>
      <c r="AA24" s="198">
        <v>206</v>
      </c>
      <c r="AB24" s="199">
        <v>1.0899000000000001</v>
      </c>
      <c r="AC24" s="197">
        <v>310</v>
      </c>
      <c r="AD24" s="198">
        <v>269</v>
      </c>
      <c r="AE24" s="199">
        <v>0.86770000000000003</v>
      </c>
      <c r="AF24" s="200">
        <v>560121.86</v>
      </c>
      <c r="AG24" s="201">
        <v>354611.55</v>
      </c>
      <c r="AH24" s="199">
        <v>0.6331</v>
      </c>
      <c r="AI24" s="197">
        <v>254</v>
      </c>
      <c r="AJ24" s="198">
        <v>173</v>
      </c>
      <c r="AK24" s="199">
        <v>0.68110000000000004</v>
      </c>
      <c r="AL24" s="12" t="s">
        <v>334</v>
      </c>
    </row>
    <row r="25" spans="1:38" s="3" customFormat="1" ht="13.9">
      <c r="A25" s="235" t="s">
        <v>163</v>
      </c>
      <c r="B25" s="235" t="s">
        <v>41</v>
      </c>
      <c r="C25" s="419">
        <v>9312313.7300000004</v>
      </c>
      <c r="D25" s="419">
        <v>9474863.2100000009</v>
      </c>
      <c r="E25" s="414">
        <v>0.98284413437985696</v>
      </c>
      <c r="F25" s="420">
        <v>5546</v>
      </c>
      <c r="G25" s="420">
        <v>5414</v>
      </c>
      <c r="H25" s="421">
        <v>0.97619999999999996</v>
      </c>
      <c r="I25" s="412">
        <v>0.98270000000000002</v>
      </c>
      <c r="J25" s="422">
        <v>7686</v>
      </c>
      <c r="K25" s="422">
        <v>6543</v>
      </c>
      <c r="L25" s="423">
        <v>0.85129999999999995</v>
      </c>
      <c r="M25" s="414">
        <v>0.85780000000000001</v>
      </c>
      <c r="N25" s="424">
        <v>10712898.23</v>
      </c>
      <c r="O25" s="424">
        <v>6740410.2400000002</v>
      </c>
      <c r="P25" s="421">
        <v>0.62919999999999998</v>
      </c>
      <c r="Q25" s="421">
        <v>0.63880000000000003</v>
      </c>
      <c r="R25" s="425">
        <v>5528</v>
      </c>
      <c r="S25" s="425">
        <v>3460</v>
      </c>
      <c r="T25" s="426">
        <v>0.62590000000000001</v>
      </c>
      <c r="U25" s="426">
        <v>0.64729999999999999</v>
      </c>
      <c r="V25" s="420">
        <v>4571</v>
      </c>
      <c r="W25" s="420">
        <v>3885</v>
      </c>
      <c r="X25" s="421">
        <v>0.84989999999999999</v>
      </c>
      <c r="Y25" s="209"/>
      <c r="Z25" s="197">
        <v>5332</v>
      </c>
      <c r="AA25" s="198">
        <v>5240</v>
      </c>
      <c r="AB25" s="199">
        <v>0.98270000000000002</v>
      </c>
      <c r="AC25" s="197">
        <v>7603</v>
      </c>
      <c r="AD25" s="198">
        <v>6484</v>
      </c>
      <c r="AE25" s="199">
        <v>0.8528</v>
      </c>
      <c r="AF25" s="200">
        <v>10788858.869999999</v>
      </c>
      <c r="AG25" s="201">
        <v>6838084.1799999997</v>
      </c>
      <c r="AH25" s="199">
        <v>0.63380000000000003</v>
      </c>
      <c r="AI25" s="197">
        <v>5608</v>
      </c>
      <c r="AJ25" s="198">
        <v>3602</v>
      </c>
      <c r="AK25" s="199">
        <v>0.64229999999999998</v>
      </c>
      <c r="AL25" s="12" t="s">
        <v>334</v>
      </c>
    </row>
    <row r="26" spans="1:38" s="3" customFormat="1" ht="13.9">
      <c r="A26" s="235" t="s">
        <v>166</v>
      </c>
      <c r="B26" s="235" t="s">
        <v>42</v>
      </c>
      <c r="C26" s="419">
        <v>5114732.84</v>
      </c>
      <c r="D26" s="419">
        <v>5279215.38</v>
      </c>
      <c r="E26" s="414">
        <v>0.96884337384242103</v>
      </c>
      <c r="F26" s="420">
        <v>2971</v>
      </c>
      <c r="G26" s="420">
        <v>2972</v>
      </c>
      <c r="H26" s="421">
        <v>1.0003</v>
      </c>
      <c r="I26" s="412">
        <v>1</v>
      </c>
      <c r="J26" s="422">
        <v>3946</v>
      </c>
      <c r="K26" s="422">
        <v>3536</v>
      </c>
      <c r="L26" s="423">
        <v>0.89610000000000001</v>
      </c>
      <c r="M26" s="414">
        <v>0.89670000000000005</v>
      </c>
      <c r="N26" s="424">
        <v>5694721.29</v>
      </c>
      <c r="O26" s="424">
        <v>3647797.02</v>
      </c>
      <c r="P26" s="421">
        <v>0.64059999999999995</v>
      </c>
      <c r="Q26" s="421">
        <v>0.65880000000000005</v>
      </c>
      <c r="R26" s="425">
        <v>3038</v>
      </c>
      <c r="S26" s="425">
        <v>1885</v>
      </c>
      <c r="T26" s="426">
        <v>0.62050000000000005</v>
      </c>
      <c r="U26" s="426">
        <v>0.63390000000000002</v>
      </c>
      <c r="V26" s="420">
        <v>2445</v>
      </c>
      <c r="W26" s="420">
        <v>2130</v>
      </c>
      <c r="X26" s="421">
        <v>0.87119999999999997</v>
      </c>
      <c r="Y26" s="209"/>
      <c r="Z26" s="197">
        <v>3019</v>
      </c>
      <c r="AA26" s="198">
        <v>3097</v>
      </c>
      <c r="AB26" s="199">
        <v>1.0258</v>
      </c>
      <c r="AC26" s="197">
        <v>4017</v>
      </c>
      <c r="AD26" s="198">
        <v>3602</v>
      </c>
      <c r="AE26" s="199">
        <v>0.89670000000000005</v>
      </c>
      <c r="AF26" s="200">
        <v>5783039.7599999998</v>
      </c>
      <c r="AG26" s="201">
        <v>3780966.96</v>
      </c>
      <c r="AH26" s="199">
        <v>0.65380000000000005</v>
      </c>
      <c r="AI26" s="197">
        <v>3064</v>
      </c>
      <c r="AJ26" s="198">
        <v>1927</v>
      </c>
      <c r="AK26" s="199">
        <v>0.62890000000000001</v>
      </c>
      <c r="AL26" s="12" t="s">
        <v>334</v>
      </c>
    </row>
    <row r="27" spans="1:38" s="3" customFormat="1" ht="13.9">
      <c r="A27" s="235" t="s">
        <v>164</v>
      </c>
      <c r="B27" s="235" t="s">
        <v>43</v>
      </c>
      <c r="C27" s="419">
        <v>9997439.7100000009</v>
      </c>
      <c r="D27" s="419">
        <v>10123858.4</v>
      </c>
      <c r="E27" s="414">
        <v>0.98751279551677695</v>
      </c>
      <c r="F27" s="420">
        <v>3508</v>
      </c>
      <c r="G27" s="420">
        <v>3489</v>
      </c>
      <c r="H27" s="421">
        <v>0.99460000000000004</v>
      </c>
      <c r="I27" s="412">
        <v>1</v>
      </c>
      <c r="J27" s="422">
        <v>4844</v>
      </c>
      <c r="K27" s="422">
        <v>4024</v>
      </c>
      <c r="L27" s="423">
        <v>0.83069999999999999</v>
      </c>
      <c r="M27" s="414">
        <v>0.85270000000000001</v>
      </c>
      <c r="N27" s="424">
        <v>10331433.98</v>
      </c>
      <c r="O27" s="424">
        <v>7434711.6600000001</v>
      </c>
      <c r="P27" s="421">
        <v>0.71960000000000002</v>
      </c>
      <c r="Q27" s="421">
        <v>0.7</v>
      </c>
      <c r="R27" s="425">
        <v>3501</v>
      </c>
      <c r="S27" s="425">
        <v>2442</v>
      </c>
      <c r="T27" s="426">
        <v>0.69750000000000001</v>
      </c>
      <c r="U27" s="426">
        <v>0.69410000000000005</v>
      </c>
      <c r="V27" s="420">
        <v>2811</v>
      </c>
      <c r="W27" s="420">
        <v>2230</v>
      </c>
      <c r="X27" s="421">
        <v>0.79330000000000001</v>
      </c>
      <c r="Y27" s="209"/>
      <c r="Z27" s="197">
        <v>3456</v>
      </c>
      <c r="AA27" s="198">
        <v>3519</v>
      </c>
      <c r="AB27" s="199">
        <v>1.0182</v>
      </c>
      <c r="AC27" s="197">
        <v>4884</v>
      </c>
      <c r="AD27" s="198">
        <v>4140</v>
      </c>
      <c r="AE27" s="199">
        <v>0.84770000000000001</v>
      </c>
      <c r="AF27" s="200">
        <v>10605205.050000001</v>
      </c>
      <c r="AG27" s="201">
        <v>7628507.4400000004</v>
      </c>
      <c r="AH27" s="199">
        <v>0.71930000000000005</v>
      </c>
      <c r="AI27" s="197">
        <v>3632</v>
      </c>
      <c r="AJ27" s="198">
        <v>2521</v>
      </c>
      <c r="AK27" s="199">
        <v>0.69410000000000005</v>
      </c>
      <c r="AL27" s="12" t="s">
        <v>334</v>
      </c>
    </row>
    <row r="28" spans="1:38" s="3" customFormat="1" ht="13.9">
      <c r="A28" s="235" t="s">
        <v>165</v>
      </c>
      <c r="B28" s="235" t="s">
        <v>44</v>
      </c>
      <c r="C28" s="419">
        <v>39826601.770000003</v>
      </c>
      <c r="D28" s="419">
        <v>40201763.270000003</v>
      </c>
      <c r="E28" s="414">
        <v>0.99066803370090095</v>
      </c>
      <c r="F28" s="420">
        <v>13936</v>
      </c>
      <c r="G28" s="420">
        <v>14510</v>
      </c>
      <c r="H28" s="421">
        <v>1.0411999999999999</v>
      </c>
      <c r="I28" s="412">
        <v>1</v>
      </c>
      <c r="J28" s="422">
        <v>19845</v>
      </c>
      <c r="K28" s="422">
        <v>16465</v>
      </c>
      <c r="L28" s="423">
        <v>0.82969999999999999</v>
      </c>
      <c r="M28" s="414">
        <v>0.84099999999999997</v>
      </c>
      <c r="N28" s="424">
        <v>45967645.049999997</v>
      </c>
      <c r="O28" s="424">
        <v>31039451.559999999</v>
      </c>
      <c r="P28" s="421">
        <v>0.67520000000000002</v>
      </c>
      <c r="Q28" s="421">
        <v>0.67549999999999999</v>
      </c>
      <c r="R28" s="425">
        <v>15308</v>
      </c>
      <c r="S28" s="425">
        <v>9697</v>
      </c>
      <c r="T28" s="426">
        <v>0.63349999999999995</v>
      </c>
      <c r="U28" s="426">
        <v>0.64019999999999999</v>
      </c>
      <c r="V28" s="420">
        <v>11518</v>
      </c>
      <c r="W28" s="420">
        <v>8861</v>
      </c>
      <c r="X28" s="421">
        <v>0.76929999999999998</v>
      </c>
      <c r="Y28" s="209"/>
      <c r="Z28" s="197">
        <v>14134</v>
      </c>
      <c r="AA28" s="198">
        <v>14254</v>
      </c>
      <c r="AB28" s="199">
        <v>1.0085</v>
      </c>
      <c r="AC28" s="197">
        <v>19714</v>
      </c>
      <c r="AD28" s="198">
        <v>16480</v>
      </c>
      <c r="AE28" s="199">
        <v>0.83599999999999997</v>
      </c>
      <c r="AF28" s="200">
        <v>46636288.689999998</v>
      </c>
      <c r="AG28" s="201">
        <v>31502301.789999999</v>
      </c>
      <c r="AH28" s="199">
        <v>0.67549999999999999</v>
      </c>
      <c r="AI28" s="197">
        <v>15456</v>
      </c>
      <c r="AJ28" s="198">
        <v>9817</v>
      </c>
      <c r="AK28" s="199">
        <v>0.63519999999999999</v>
      </c>
      <c r="AL28" s="12" t="s">
        <v>334</v>
      </c>
    </row>
    <row r="29" spans="1:38" s="3" customFormat="1" ht="13.9">
      <c r="A29" s="235" t="s">
        <v>164</v>
      </c>
      <c r="B29" s="235" t="s">
        <v>45</v>
      </c>
      <c r="C29" s="419">
        <v>2276804.58</v>
      </c>
      <c r="D29" s="419">
        <v>2246375.17</v>
      </c>
      <c r="E29" s="414">
        <v>1.01354600531843</v>
      </c>
      <c r="F29" s="420">
        <v>623</v>
      </c>
      <c r="G29" s="420">
        <v>645</v>
      </c>
      <c r="H29" s="421">
        <v>1.0353000000000001</v>
      </c>
      <c r="I29" s="412">
        <v>1</v>
      </c>
      <c r="J29" s="422">
        <v>894</v>
      </c>
      <c r="K29" s="422">
        <v>829</v>
      </c>
      <c r="L29" s="423">
        <v>0.92730000000000001</v>
      </c>
      <c r="M29" s="414">
        <v>0.9</v>
      </c>
      <c r="N29" s="424">
        <v>2527885.46</v>
      </c>
      <c r="O29" s="424">
        <v>1690609.62</v>
      </c>
      <c r="P29" s="421">
        <v>0.66879999999999995</v>
      </c>
      <c r="Q29" s="421">
        <v>0.66159999999999997</v>
      </c>
      <c r="R29" s="425">
        <v>817</v>
      </c>
      <c r="S29" s="425">
        <v>595</v>
      </c>
      <c r="T29" s="426">
        <v>0.72829999999999995</v>
      </c>
      <c r="U29" s="426">
        <v>0.7</v>
      </c>
      <c r="V29" s="420">
        <v>539</v>
      </c>
      <c r="W29" s="420">
        <v>413</v>
      </c>
      <c r="X29" s="421">
        <v>0.76619999999999999</v>
      </c>
      <c r="Y29" s="209"/>
      <c r="Z29" s="197">
        <v>619</v>
      </c>
      <c r="AA29" s="198">
        <v>663</v>
      </c>
      <c r="AB29" s="199">
        <v>1.0710999999999999</v>
      </c>
      <c r="AC29" s="197">
        <v>958</v>
      </c>
      <c r="AD29" s="198">
        <v>897</v>
      </c>
      <c r="AE29" s="199">
        <v>0.93630000000000002</v>
      </c>
      <c r="AF29" s="200">
        <v>2509079.5499999998</v>
      </c>
      <c r="AG29" s="201">
        <v>1647518.68</v>
      </c>
      <c r="AH29" s="199">
        <v>0.65659999999999996</v>
      </c>
      <c r="AI29" s="197">
        <v>855</v>
      </c>
      <c r="AJ29" s="198">
        <v>622</v>
      </c>
      <c r="AK29" s="199">
        <v>0.72750000000000004</v>
      </c>
      <c r="AL29" s="12" t="s">
        <v>334</v>
      </c>
    </row>
    <row r="30" spans="1:38" s="3" customFormat="1" ht="13.9">
      <c r="A30" s="235" t="s">
        <v>164</v>
      </c>
      <c r="B30" s="235" t="s">
        <v>46</v>
      </c>
      <c r="C30" s="419">
        <v>2823030.53</v>
      </c>
      <c r="D30" s="419">
        <v>2886723.48</v>
      </c>
      <c r="E30" s="414">
        <v>0.97793590191742197</v>
      </c>
      <c r="F30" s="420">
        <v>685</v>
      </c>
      <c r="G30" s="420">
        <v>726</v>
      </c>
      <c r="H30" s="421">
        <v>1.0599000000000001</v>
      </c>
      <c r="I30" s="412">
        <v>1</v>
      </c>
      <c r="J30" s="422">
        <v>1069</v>
      </c>
      <c r="K30" s="422">
        <v>992</v>
      </c>
      <c r="L30" s="423">
        <v>0.92800000000000005</v>
      </c>
      <c r="M30" s="414">
        <v>0.9</v>
      </c>
      <c r="N30" s="424">
        <v>2919598.33</v>
      </c>
      <c r="O30" s="424">
        <v>2144139.4300000002</v>
      </c>
      <c r="P30" s="421">
        <v>0.73440000000000005</v>
      </c>
      <c r="Q30" s="421">
        <v>0.7</v>
      </c>
      <c r="R30" s="425">
        <v>904</v>
      </c>
      <c r="S30" s="425">
        <v>659</v>
      </c>
      <c r="T30" s="426">
        <v>0.72899999999999998</v>
      </c>
      <c r="U30" s="426">
        <v>0.7</v>
      </c>
      <c r="V30" s="420">
        <v>635</v>
      </c>
      <c r="W30" s="420">
        <v>467</v>
      </c>
      <c r="X30" s="421">
        <v>0.73540000000000005</v>
      </c>
      <c r="Y30" s="209"/>
      <c r="Z30" s="197">
        <v>716</v>
      </c>
      <c r="AA30" s="198">
        <v>772</v>
      </c>
      <c r="AB30" s="199">
        <v>1.0782</v>
      </c>
      <c r="AC30" s="197">
        <v>1087</v>
      </c>
      <c r="AD30" s="198">
        <v>1014</v>
      </c>
      <c r="AE30" s="199">
        <v>0.93279999999999996</v>
      </c>
      <c r="AF30" s="200">
        <v>3032884.52</v>
      </c>
      <c r="AG30" s="201">
        <v>2196211.0299999998</v>
      </c>
      <c r="AH30" s="199">
        <v>0.72409999999999997</v>
      </c>
      <c r="AI30" s="197">
        <v>959</v>
      </c>
      <c r="AJ30" s="198">
        <v>721</v>
      </c>
      <c r="AK30" s="199">
        <v>0.75180000000000002</v>
      </c>
      <c r="AL30" s="12" t="s">
        <v>334</v>
      </c>
    </row>
    <row r="31" spans="1:38" s="3" customFormat="1" ht="13.9">
      <c r="A31" s="235" t="s">
        <v>162</v>
      </c>
      <c r="B31" s="235" t="s">
        <v>47</v>
      </c>
      <c r="C31" s="419">
        <v>12991559.060000001</v>
      </c>
      <c r="D31" s="419">
        <v>13152571.76</v>
      </c>
      <c r="E31" s="414">
        <v>0.98775808237825602</v>
      </c>
      <c r="F31" s="420">
        <v>4206</v>
      </c>
      <c r="G31" s="420">
        <v>4518</v>
      </c>
      <c r="H31" s="421">
        <v>1.0742</v>
      </c>
      <c r="I31" s="412">
        <v>1</v>
      </c>
      <c r="J31" s="422">
        <v>6022</v>
      </c>
      <c r="K31" s="422">
        <v>5094</v>
      </c>
      <c r="L31" s="423">
        <v>0.84589999999999999</v>
      </c>
      <c r="M31" s="414">
        <v>0.87119999999999997</v>
      </c>
      <c r="N31" s="424">
        <v>14040354.84</v>
      </c>
      <c r="O31" s="424">
        <v>10041689.75</v>
      </c>
      <c r="P31" s="421">
        <v>0.71519999999999995</v>
      </c>
      <c r="Q31" s="421">
        <v>0.7</v>
      </c>
      <c r="R31" s="425">
        <v>5029</v>
      </c>
      <c r="S31" s="425">
        <v>3611</v>
      </c>
      <c r="T31" s="426">
        <v>0.71799999999999997</v>
      </c>
      <c r="U31" s="426">
        <v>0.7</v>
      </c>
      <c r="V31" s="420">
        <v>3463</v>
      </c>
      <c r="W31" s="420">
        <v>2961</v>
      </c>
      <c r="X31" s="421">
        <v>0.85499999999999998</v>
      </c>
      <c r="Y31" s="209"/>
      <c r="Z31" s="197">
        <v>4244</v>
      </c>
      <c r="AA31" s="198">
        <v>4549</v>
      </c>
      <c r="AB31" s="199">
        <v>1.0719000000000001</v>
      </c>
      <c r="AC31" s="197">
        <v>5985</v>
      </c>
      <c r="AD31" s="198">
        <v>5214</v>
      </c>
      <c r="AE31" s="199">
        <v>0.87119999999999997</v>
      </c>
      <c r="AF31" s="200">
        <v>13958043.609999999</v>
      </c>
      <c r="AG31" s="201">
        <v>10104344.050000001</v>
      </c>
      <c r="AH31" s="199">
        <v>0.72389999999999999</v>
      </c>
      <c r="AI31" s="197">
        <v>5160</v>
      </c>
      <c r="AJ31" s="198">
        <v>3716</v>
      </c>
      <c r="AK31" s="199">
        <v>0.72019999999999995</v>
      </c>
      <c r="AL31" s="12" t="s">
        <v>334</v>
      </c>
    </row>
    <row r="32" spans="1:38" s="3" customFormat="1" ht="13.9">
      <c r="A32" s="235" t="s">
        <v>161</v>
      </c>
      <c r="B32" s="235" t="s">
        <v>48</v>
      </c>
      <c r="C32" s="419">
        <v>2359882.2000000002</v>
      </c>
      <c r="D32" s="419">
        <v>2314098.4978</v>
      </c>
      <c r="E32" s="414">
        <v>1.0197846816993901</v>
      </c>
      <c r="F32" s="420">
        <v>799</v>
      </c>
      <c r="G32" s="420">
        <v>856</v>
      </c>
      <c r="H32" s="421">
        <v>1.0712999999999999</v>
      </c>
      <c r="I32" s="412">
        <v>1</v>
      </c>
      <c r="J32" s="422">
        <v>1259</v>
      </c>
      <c r="K32" s="422">
        <v>1105</v>
      </c>
      <c r="L32" s="423">
        <v>0.87770000000000004</v>
      </c>
      <c r="M32" s="414">
        <v>0.84699999999999998</v>
      </c>
      <c r="N32" s="424">
        <v>2664980.64</v>
      </c>
      <c r="O32" s="424">
        <v>1826566.03</v>
      </c>
      <c r="P32" s="421">
        <v>0.68540000000000001</v>
      </c>
      <c r="Q32" s="421">
        <v>0.68</v>
      </c>
      <c r="R32" s="425">
        <v>974</v>
      </c>
      <c r="S32" s="425">
        <v>673</v>
      </c>
      <c r="T32" s="426">
        <v>0.69099999999999995</v>
      </c>
      <c r="U32" s="426">
        <v>0.67789999999999995</v>
      </c>
      <c r="V32" s="420">
        <v>849</v>
      </c>
      <c r="W32" s="420">
        <v>670</v>
      </c>
      <c r="X32" s="421">
        <v>0.78920000000000001</v>
      </c>
      <c r="Y32" s="209"/>
      <c r="Z32" s="197">
        <v>834</v>
      </c>
      <c r="AA32" s="198">
        <v>860</v>
      </c>
      <c r="AB32" s="199">
        <v>1.0311999999999999</v>
      </c>
      <c r="AC32" s="197">
        <v>1234</v>
      </c>
      <c r="AD32" s="198">
        <v>1039</v>
      </c>
      <c r="AE32" s="199">
        <v>0.84199999999999997</v>
      </c>
      <c r="AF32" s="200">
        <v>2629292.1800000002</v>
      </c>
      <c r="AG32" s="201">
        <v>1788035.59</v>
      </c>
      <c r="AH32" s="199">
        <v>0.68</v>
      </c>
      <c r="AI32" s="197">
        <v>981</v>
      </c>
      <c r="AJ32" s="198">
        <v>665</v>
      </c>
      <c r="AK32" s="199">
        <v>0.67789999999999995</v>
      </c>
      <c r="AL32" s="12" t="s">
        <v>334</v>
      </c>
    </row>
    <row r="33" spans="1:38" s="3" customFormat="1" ht="13.9">
      <c r="A33" s="235" t="s">
        <v>166</v>
      </c>
      <c r="B33" s="235" t="s">
        <v>49</v>
      </c>
      <c r="C33" s="419">
        <v>6118880.4000000004</v>
      </c>
      <c r="D33" s="419">
        <v>6316593.25</v>
      </c>
      <c r="E33" s="414">
        <v>0.96869944886826498</v>
      </c>
      <c r="F33" s="420">
        <v>2165</v>
      </c>
      <c r="G33" s="420">
        <v>2130</v>
      </c>
      <c r="H33" s="421">
        <v>0.98380000000000001</v>
      </c>
      <c r="I33" s="412">
        <v>0.9829</v>
      </c>
      <c r="J33" s="422">
        <v>2805</v>
      </c>
      <c r="K33" s="422">
        <v>2599</v>
      </c>
      <c r="L33" s="423">
        <v>0.92659999999999998</v>
      </c>
      <c r="M33" s="414">
        <v>0.9</v>
      </c>
      <c r="N33" s="424">
        <v>6771032.6600000001</v>
      </c>
      <c r="O33" s="424">
        <v>4484935.62</v>
      </c>
      <c r="P33" s="421">
        <v>0.66239999999999999</v>
      </c>
      <c r="Q33" s="421">
        <v>0.67130000000000001</v>
      </c>
      <c r="R33" s="425">
        <v>2414</v>
      </c>
      <c r="S33" s="425">
        <v>1736</v>
      </c>
      <c r="T33" s="426">
        <v>0.71909999999999996</v>
      </c>
      <c r="U33" s="426">
        <v>0.7</v>
      </c>
      <c r="V33" s="420">
        <v>1915</v>
      </c>
      <c r="W33" s="420">
        <v>1607</v>
      </c>
      <c r="X33" s="421">
        <v>0.83919999999999995</v>
      </c>
      <c r="Y33" s="209"/>
      <c r="Z33" s="197">
        <v>2221</v>
      </c>
      <c r="AA33" s="198">
        <v>2172</v>
      </c>
      <c r="AB33" s="199">
        <v>0.97789999999999999</v>
      </c>
      <c r="AC33" s="197">
        <v>2962</v>
      </c>
      <c r="AD33" s="198">
        <v>2708</v>
      </c>
      <c r="AE33" s="199">
        <v>0.91420000000000001</v>
      </c>
      <c r="AF33" s="200">
        <v>6912578.6600000001</v>
      </c>
      <c r="AG33" s="201">
        <v>4640563.4000000004</v>
      </c>
      <c r="AH33" s="199">
        <v>0.67130000000000001</v>
      </c>
      <c r="AI33" s="197">
        <v>2478</v>
      </c>
      <c r="AJ33" s="198">
        <v>1802</v>
      </c>
      <c r="AK33" s="199">
        <v>0.72719999999999996</v>
      </c>
      <c r="AL33" s="12" t="s">
        <v>334</v>
      </c>
    </row>
    <row r="34" spans="1:38" s="3" customFormat="1" ht="13.9">
      <c r="A34" s="235" t="s">
        <v>160</v>
      </c>
      <c r="B34" s="235" t="s">
        <v>50</v>
      </c>
      <c r="C34" s="419">
        <v>17028736.640000001</v>
      </c>
      <c r="D34" s="419">
        <v>17330560.82</v>
      </c>
      <c r="E34" s="414">
        <v>0.98258428084729499</v>
      </c>
      <c r="F34" s="420">
        <v>8002</v>
      </c>
      <c r="G34" s="420">
        <v>8159</v>
      </c>
      <c r="H34" s="421">
        <v>1.0196000000000001</v>
      </c>
      <c r="I34" s="412">
        <v>1</v>
      </c>
      <c r="J34" s="422">
        <v>9807</v>
      </c>
      <c r="K34" s="422">
        <v>8634</v>
      </c>
      <c r="L34" s="423">
        <v>0.88039999999999996</v>
      </c>
      <c r="M34" s="414">
        <v>0.88519999999999999</v>
      </c>
      <c r="N34" s="424">
        <v>17594815.079999998</v>
      </c>
      <c r="O34" s="424">
        <v>12554374.51</v>
      </c>
      <c r="P34" s="421">
        <v>0.71350000000000002</v>
      </c>
      <c r="Q34" s="421">
        <v>0.7</v>
      </c>
      <c r="R34" s="425">
        <v>7368</v>
      </c>
      <c r="S34" s="425">
        <v>5145</v>
      </c>
      <c r="T34" s="426">
        <v>0.69830000000000003</v>
      </c>
      <c r="U34" s="426">
        <v>0.7</v>
      </c>
      <c r="V34" s="420">
        <v>6065</v>
      </c>
      <c r="W34" s="420">
        <v>4896</v>
      </c>
      <c r="X34" s="421">
        <v>0.80730000000000002</v>
      </c>
      <c r="Y34" s="209"/>
      <c r="Z34" s="197">
        <v>8273</v>
      </c>
      <c r="AA34" s="198">
        <v>8290</v>
      </c>
      <c r="AB34" s="199">
        <v>1.0021</v>
      </c>
      <c r="AC34" s="197">
        <v>9910</v>
      </c>
      <c r="AD34" s="198">
        <v>8772</v>
      </c>
      <c r="AE34" s="199">
        <v>0.88519999999999999</v>
      </c>
      <c r="AF34" s="200">
        <v>17704322.739999998</v>
      </c>
      <c r="AG34" s="201">
        <v>12777651.18</v>
      </c>
      <c r="AH34" s="199">
        <v>0.72170000000000001</v>
      </c>
      <c r="AI34" s="197">
        <v>7393</v>
      </c>
      <c r="AJ34" s="198">
        <v>5232</v>
      </c>
      <c r="AK34" s="199">
        <v>0.7077</v>
      </c>
      <c r="AL34" s="12" t="s">
        <v>334</v>
      </c>
    </row>
    <row r="35" spans="1:38" s="3" customFormat="1" ht="13.9">
      <c r="A35" s="235" t="s">
        <v>168</v>
      </c>
      <c r="B35" s="235" t="s">
        <v>335</v>
      </c>
      <c r="C35" s="419">
        <v>2886642.86</v>
      </c>
      <c r="D35" s="419">
        <v>2977448.7980999998</v>
      </c>
      <c r="E35" s="414">
        <v>0.96950209919379804</v>
      </c>
      <c r="F35" s="420">
        <v>1858</v>
      </c>
      <c r="G35" s="420">
        <v>1522</v>
      </c>
      <c r="H35" s="421">
        <v>0.81920000000000004</v>
      </c>
      <c r="I35" s="412">
        <v>0.9</v>
      </c>
      <c r="J35" s="422">
        <v>2330</v>
      </c>
      <c r="K35" s="422">
        <v>1866</v>
      </c>
      <c r="L35" s="423">
        <v>0.80089999999999995</v>
      </c>
      <c r="M35" s="414">
        <v>0.79569999999999996</v>
      </c>
      <c r="N35" s="424">
        <v>2860816.56</v>
      </c>
      <c r="O35" s="424">
        <v>1859110.81</v>
      </c>
      <c r="P35" s="421">
        <v>0.64990000000000003</v>
      </c>
      <c r="Q35" s="421">
        <v>0.63939999999999997</v>
      </c>
      <c r="R35" s="425">
        <v>1791</v>
      </c>
      <c r="S35" s="425">
        <v>1170</v>
      </c>
      <c r="T35" s="426">
        <v>0.65329999999999999</v>
      </c>
      <c r="U35" s="426">
        <v>0.63529999999999998</v>
      </c>
      <c r="V35" s="420">
        <v>1092</v>
      </c>
      <c r="W35" s="420">
        <v>879</v>
      </c>
      <c r="X35" s="421">
        <v>0.80489999999999995</v>
      </c>
      <c r="Y35" s="209"/>
      <c r="Z35" s="197">
        <v>2071</v>
      </c>
      <c r="AA35" s="198">
        <v>1632</v>
      </c>
      <c r="AB35" s="199">
        <v>0.78800000000000003</v>
      </c>
      <c r="AC35" s="197">
        <v>2450</v>
      </c>
      <c r="AD35" s="198">
        <v>1925</v>
      </c>
      <c r="AE35" s="199">
        <v>0.78569999999999995</v>
      </c>
      <c r="AF35" s="200">
        <v>3014070.75</v>
      </c>
      <c r="AG35" s="201">
        <v>1912141.41</v>
      </c>
      <c r="AH35" s="199">
        <v>0.63439999999999996</v>
      </c>
      <c r="AI35" s="197">
        <v>1861</v>
      </c>
      <c r="AJ35" s="198">
        <v>1173</v>
      </c>
      <c r="AK35" s="199">
        <v>0.63029999999999997</v>
      </c>
      <c r="AL35" s="12" t="s">
        <v>334</v>
      </c>
    </row>
    <row r="36" spans="1:38" s="3" customFormat="1" ht="13.9">
      <c r="A36" s="235" t="s">
        <v>168</v>
      </c>
      <c r="B36" s="235" t="s">
        <v>336</v>
      </c>
      <c r="C36" s="419">
        <v>3187552.44</v>
      </c>
      <c r="D36" s="419">
        <v>3129432.37</v>
      </c>
      <c r="E36" s="414">
        <v>1.0185720805335701</v>
      </c>
      <c r="F36" s="420">
        <v>1575</v>
      </c>
      <c r="G36" s="420">
        <v>1541</v>
      </c>
      <c r="H36" s="421">
        <v>0.97840000000000005</v>
      </c>
      <c r="I36" s="412">
        <v>0.95099999999999996</v>
      </c>
      <c r="J36" s="422">
        <v>2277</v>
      </c>
      <c r="K36" s="422">
        <v>1995</v>
      </c>
      <c r="L36" s="423">
        <v>0.87619999999999998</v>
      </c>
      <c r="M36" s="414">
        <v>0.9</v>
      </c>
      <c r="N36" s="424">
        <v>3543135.68</v>
      </c>
      <c r="O36" s="424">
        <v>2269308.75</v>
      </c>
      <c r="P36" s="421">
        <v>0.64049999999999996</v>
      </c>
      <c r="Q36" s="421">
        <v>0.63290000000000002</v>
      </c>
      <c r="R36" s="425">
        <v>1813</v>
      </c>
      <c r="S36" s="425">
        <v>1122</v>
      </c>
      <c r="T36" s="426">
        <v>0.61890000000000001</v>
      </c>
      <c r="U36" s="426">
        <v>0.60540000000000005</v>
      </c>
      <c r="V36" s="420">
        <v>1266</v>
      </c>
      <c r="W36" s="420">
        <v>1031</v>
      </c>
      <c r="X36" s="421">
        <v>0.81440000000000001</v>
      </c>
      <c r="Y36" s="209"/>
      <c r="Z36" s="197">
        <v>1661</v>
      </c>
      <c r="AA36" s="198">
        <v>1563</v>
      </c>
      <c r="AB36" s="199">
        <v>0.94099999999999995</v>
      </c>
      <c r="AC36" s="197">
        <v>2230</v>
      </c>
      <c r="AD36" s="198">
        <v>2018</v>
      </c>
      <c r="AE36" s="199">
        <v>0.90490000000000004</v>
      </c>
      <c r="AF36" s="200">
        <v>3571770.62</v>
      </c>
      <c r="AG36" s="201">
        <v>2242614.73</v>
      </c>
      <c r="AH36" s="199">
        <v>0.62790000000000001</v>
      </c>
      <c r="AI36" s="197">
        <v>1802</v>
      </c>
      <c r="AJ36" s="198">
        <v>1073</v>
      </c>
      <c r="AK36" s="199">
        <v>0.59540000000000004</v>
      </c>
      <c r="AL36" s="12" t="s">
        <v>334</v>
      </c>
    </row>
    <row r="37" spans="1:38" s="3" customFormat="1" ht="13.9">
      <c r="A37" s="235" t="s">
        <v>162</v>
      </c>
      <c r="B37" s="235" t="s">
        <v>52</v>
      </c>
      <c r="C37" s="419">
        <v>23984287.469999999</v>
      </c>
      <c r="D37" s="419">
        <v>24570374.449999999</v>
      </c>
      <c r="E37" s="414">
        <v>0.97614659958916505</v>
      </c>
      <c r="F37" s="420">
        <v>11979</v>
      </c>
      <c r="G37" s="420">
        <v>12263</v>
      </c>
      <c r="H37" s="421">
        <v>1.0237000000000001</v>
      </c>
      <c r="I37" s="412">
        <v>1</v>
      </c>
      <c r="J37" s="422">
        <v>14239</v>
      </c>
      <c r="K37" s="422">
        <v>12621</v>
      </c>
      <c r="L37" s="423">
        <v>0.88639999999999997</v>
      </c>
      <c r="M37" s="414">
        <v>0.89070000000000005</v>
      </c>
      <c r="N37" s="424">
        <v>27484994.190000001</v>
      </c>
      <c r="O37" s="424">
        <v>18147864.629999999</v>
      </c>
      <c r="P37" s="421">
        <v>0.6603</v>
      </c>
      <c r="Q37" s="421">
        <v>0.66930000000000001</v>
      </c>
      <c r="R37" s="425">
        <v>11144</v>
      </c>
      <c r="S37" s="425">
        <v>7269</v>
      </c>
      <c r="T37" s="426">
        <v>0.65229999999999999</v>
      </c>
      <c r="U37" s="426">
        <v>0.65939999999999999</v>
      </c>
      <c r="V37" s="420">
        <v>9563</v>
      </c>
      <c r="W37" s="420">
        <v>7492</v>
      </c>
      <c r="X37" s="421">
        <v>0.78339999999999999</v>
      </c>
      <c r="Y37" s="209"/>
      <c r="Z37" s="197">
        <v>12135</v>
      </c>
      <c r="AA37" s="198">
        <v>12377</v>
      </c>
      <c r="AB37" s="199">
        <v>1.0199</v>
      </c>
      <c r="AC37" s="197">
        <v>14524</v>
      </c>
      <c r="AD37" s="198">
        <v>12937</v>
      </c>
      <c r="AE37" s="199">
        <v>0.89070000000000005</v>
      </c>
      <c r="AF37" s="200">
        <v>27749250.690000001</v>
      </c>
      <c r="AG37" s="201">
        <v>18433419</v>
      </c>
      <c r="AH37" s="199">
        <v>0.6643</v>
      </c>
      <c r="AI37" s="197">
        <v>11490</v>
      </c>
      <c r="AJ37" s="198">
        <v>7519</v>
      </c>
      <c r="AK37" s="199">
        <v>0.65439999999999998</v>
      </c>
      <c r="AL37" s="12" t="s">
        <v>334</v>
      </c>
    </row>
    <row r="38" spans="1:38" s="3" customFormat="1" ht="13.9">
      <c r="A38" s="235" t="s">
        <v>160</v>
      </c>
      <c r="B38" s="235" t="s">
        <v>53</v>
      </c>
      <c r="C38" s="419">
        <v>5487067.6299999999</v>
      </c>
      <c r="D38" s="419">
        <v>5506581.5</v>
      </c>
      <c r="E38" s="414">
        <v>0.99645626419948596</v>
      </c>
      <c r="F38" s="420">
        <v>2069</v>
      </c>
      <c r="G38" s="420">
        <v>2174</v>
      </c>
      <c r="H38" s="421">
        <v>1.0507</v>
      </c>
      <c r="I38" s="412">
        <v>1</v>
      </c>
      <c r="J38" s="422">
        <v>3058</v>
      </c>
      <c r="K38" s="422">
        <v>2653</v>
      </c>
      <c r="L38" s="423">
        <v>0.86760000000000004</v>
      </c>
      <c r="M38" s="414">
        <v>0.9</v>
      </c>
      <c r="N38" s="424">
        <v>5942055.7999999998</v>
      </c>
      <c r="O38" s="424">
        <v>3973537.45</v>
      </c>
      <c r="P38" s="421">
        <v>0.66869999999999996</v>
      </c>
      <c r="Q38" s="421">
        <v>0.67090000000000005</v>
      </c>
      <c r="R38" s="425">
        <v>2310</v>
      </c>
      <c r="S38" s="425">
        <v>1531</v>
      </c>
      <c r="T38" s="426">
        <v>0.66279999999999994</v>
      </c>
      <c r="U38" s="426">
        <v>0.67700000000000005</v>
      </c>
      <c r="V38" s="420">
        <v>1684</v>
      </c>
      <c r="W38" s="420">
        <v>1454</v>
      </c>
      <c r="X38" s="421">
        <v>0.86339999999999995</v>
      </c>
      <c r="Y38" s="209"/>
      <c r="Z38" s="197">
        <v>2082</v>
      </c>
      <c r="AA38" s="198">
        <v>2172</v>
      </c>
      <c r="AB38" s="199">
        <v>1.0431999999999999</v>
      </c>
      <c r="AC38" s="197">
        <v>3014</v>
      </c>
      <c r="AD38" s="198">
        <v>2732</v>
      </c>
      <c r="AE38" s="199">
        <v>0.90639999999999998</v>
      </c>
      <c r="AF38" s="200">
        <v>6020116.0899999999</v>
      </c>
      <c r="AG38" s="201">
        <v>4009091.16</v>
      </c>
      <c r="AH38" s="199">
        <v>0.66590000000000005</v>
      </c>
      <c r="AI38" s="197">
        <v>2396</v>
      </c>
      <c r="AJ38" s="198">
        <v>1622</v>
      </c>
      <c r="AK38" s="199">
        <v>0.67700000000000005</v>
      </c>
      <c r="AL38" s="12" t="s">
        <v>334</v>
      </c>
    </row>
    <row r="39" spans="1:38" s="3" customFormat="1" ht="13.9">
      <c r="A39" s="235" t="s">
        <v>163</v>
      </c>
      <c r="B39" s="235" t="s">
        <v>54</v>
      </c>
      <c r="C39" s="419">
        <v>15392094.970000001</v>
      </c>
      <c r="D39" s="419">
        <v>15347805.439999999</v>
      </c>
      <c r="E39" s="414">
        <v>1.0028857239670601</v>
      </c>
      <c r="F39" s="420">
        <v>7266</v>
      </c>
      <c r="G39" s="420">
        <v>7807</v>
      </c>
      <c r="H39" s="421">
        <v>1.0745</v>
      </c>
      <c r="I39" s="412">
        <v>1</v>
      </c>
      <c r="J39" s="422">
        <v>9583</v>
      </c>
      <c r="K39" s="422">
        <v>7744</v>
      </c>
      <c r="L39" s="423">
        <v>0.80810000000000004</v>
      </c>
      <c r="M39" s="414">
        <v>0.8387</v>
      </c>
      <c r="N39" s="424">
        <v>16373503.57</v>
      </c>
      <c r="O39" s="424">
        <v>11535189.52</v>
      </c>
      <c r="P39" s="421">
        <v>0.70450000000000002</v>
      </c>
      <c r="Q39" s="421">
        <v>0.68120000000000003</v>
      </c>
      <c r="R39" s="425">
        <v>7236</v>
      </c>
      <c r="S39" s="425">
        <v>4855</v>
      </c>
      <c r="T39" s="426">
        <v>0.67100000000000004</v>
      </c>
      <c r="U39" s="426">
        <v>0.67179999999999995</v>
      </c>
      <c r="V39" s="420">
        <v>5523</v>
      </c>
      <c r="W39" s="420">
        <v>4503</v>
      </c>
      <c r="X39" s="421">
        <v>0.81530000000000002</v>
      </c>
      <c r="Y39" s="209"/>
      <c r="Z39" s="197">
        <v>7386</v>
      </c>
      <c r="AA39" s="198">
        <v>8041</v>
      </c>
      <c r="AB39" s="199">
        <v>1.0887</v>
      </c>
      <c r="AC39" s="197">
        <v>9896</v>
      </c>
      <c r="AD39" s="198">
        <v>8250</v>
      </c>
      <c r="AE39" s="199">
        <v>0.8337</v>
      </c>
      <c r="AF39" s="200">
        <v>16783229.829999998</v>
      </c>
      <c r="AG39" s="201">
        <v>11432784.390000001</v>
      </c>
      <c r="AH39" s="199">
        <v>0.68120000000000003</v>
      </c>
      <c r="AI39" s="197">
        <v>7545</v>
      </c>
      <c r="AJ39" s="198">
        <v>5031</v>
      </c>
      <c r="AK39" s="199">
        <v>0.66679999999999995</v>
      </c>
      <c r="AL39" s="12" t="s">
        <v>334</v>
      </c>
    </row>
    <row r="40" spans="1:38" s="3" customFormat="1" ht="13.9">
      <c r="A40" s="235" t="s">
        <v>164</v>
      </c>
      <c r="B40" s="235" t="s">
        <v>55</v>
      </c>
      <c r="C40" s="419">
        <v>1219159.48</v>
      </c>
      <c r="D40" s="419">
        <v>1266127.8500000001</v>
      </c>
      <c r="E40" s="414">
        <v>0.96290392790901802</v>
      </c>
      <c r="F40" s="420">
        <v>397</v>
      </c>
      <c r="G40" s="420">
        <v>411</v>
      </c>
      <c r="H40" s="421">
        <v>1.0353000000000001</v>
      </c>
      <c r="I40" s="412">
        <v>1</v>
      </c>
      <c r="J40" s="422">
        <v>535</v>
      </c>
      <c r="K40" s="422">
        <v>496</v>
      </c>
      <c r="L40" s="423">
        <v>0.92710000000000004</v>
      </c>
      <c r="M40" s="414">
        <v>0.9</v>
      </c>
      <c r="N40" s="424">
        <v>1374797.13</v>
      </c>
      <c r="O40" s="424">
        <v>950200.67</v>
      </c>
      <c r="P40" s="421">
        <v>0.69120000000000004</v>
      </c>
      <c r="Q40" s="421">
        <v>0.68830000000000002</v>
      </c>
      <c r="R40" s="425">
        <v>478</v>
      </c>
      <c r="S40" s="425">
        <v>334</v>
      </c>
      <c r="T40" s="426">
        <v>0.69869999999999999</v>
      </c>
      <c r="U40" s="426">
        <v>0.67349999999999999</v>
      </c>
      <c r="V40" s="420">
        <v>337</v>
      </c>
      <c r="W40" s="420">
        <v>248</v>
      </c>
      <c r="X40" s="421">
        <v>0.7359</v>
      </c>
      <c r="Y40" s="209"/>
      <c r="Z40" s="197">
        <v>427</v>
      </c>
      <c r="AA40" s="198">
        <v>432</v>
      </c>
      <c r="AB40" s="199">
        <v>1.0117</v>
      </c>
      <c r="AC40" s="197">
        <v>562</v>
      </c>
      <c r="AD40" s="198">
        <v>515</v>
      </c>
      <c r="AE40" s="199">
        <v>0.91639999999999999</v>
      </c>
      <c r="AF40" s="200">
        <v>1438643.35</v>
      </c>
      <c r="AG40" s="201">
        <v>990159.52</v>
      </c>
      <c r="AH40" s="199">
        <v>0.68830000000000002</v>
      </c>
      <c r="AI40" s="197">
        <v>487</v>
      </c>
      <c r="AJ40" s="198">
        <v>328</v>
      </c>
      <c r="AK40" s="199">
        <v>0.67349999999999999</v>
      </c>
      <c r="AL40" s="12" t="s">
        <v>334</v>
      </c>
    </row>
    <row r="41" spans="1:38" s="3" customFormat="1" ht="13.9">
      <c r="A41" s="235" t="s">
        <v>167</v>
      </c>
      <c r="B41" s="235" t="s">
        <v>56</v>
      </c>
      <c r="C41" s="419">
        <v>609354.98</v>
      </c>
      <c r="D41" s="419">
        <v>573253.07999999996</v>
      </c>
      <c r="E41" s="414">
        <v>1.0629772455823501</v>
      </c>
      <c r="F41" s="420">
        <v>132</v>
      </c>
      <c r="G41" s="420">
        <v>156</v>
      </c>
      <c r="H41" s="421">
        <v>1.1818</v>
      </c>
      <c r="I41" s="412">
        <v>1</v>
      </c>
      <c r="J41" s="422">
        <v>247</v>
      </c>
      <c r="K41" s="422">
        <v>215</v>
      </c>
      <c r="L41" s="423">
        <v>0.87039999999999995</v>
      </c>
      <c r="M41" s="414">
        <v>0.88260000000000005</v>
      </c>
      <c r="N41" s="424">
        <v>671595.17</v>
      </c>
      <c r="O41" s="424">
        <v>453678.92</v>
      </c>
      <c r="P41" s="421">
        <v>0.67549999999999999</v>
      </c>
      <c r="Q41" s="421">
        <v>0.67369999999999997</v>
      </c>
      <c r="R41" s="425">
        <v>229</v>
      </c>
      <c r="S41" s="425">
        <v>163</v>
      </c>
      <c r="T41" s="426">
        <v>0.71179999999999999</v>
      </c>
      <c r="U41" s="426">
        <v>0.7</v>
      </c>
      <c r="V41" s="420">
        <v>165</v>
      </c>
      <c r="W41" s="420">
        <v>125</v>
      </c>
      <c r="X41" s="421">
        <v>0.75760000000000005</v>
      </c>
      <c r="Y41" s="209"/>
      <c r="Z41" s="197">
        <v>127</v>
      </c>
      <c r="AA41" s="198">
        <v>142</v>
      </c>
      <c r="AB41" s="199">
        <v>1.1181000000000001</v>
      </c>
      <c r="AC41" s="197">
        <v>247</v>
      </c>
      <c r="AD41" s="198">
        <v>218</v>
      </c>
      <c r="AE41" s="199">
        <v>0.88260000000000005</v>
      </c>
      <c r="AF41" s="200">
        <v>645042.30000000005</v>
      </c>
      <c r="AG41" s="201">
        <v>431340.81</v>
      </c>
      <c r="AH41" s="199">
        <v>0.66869999999999996</v>
      </c>
      <c r="AI41" s="197">
        <v>216</v>
      </c>
      <c r="AJ41" s="198">
        <v>155</v>
      </c>
      <c r="AK41" s="199">
        <v>0.71760000000000002</v>
      </c>
      <c r="AL41" s="12" t="s">
        <v>334</v>
      </c>
    </row>
    <row r="42" spans="1:38" s="3" customFormat="1" ht="13.9">
      <c r="A42" s="235" t="s">
        <v>168</v>
      </c>
      <c r="B42" s="235" t="s">
        <v>57</v>
      </c>
      <c r="C42" s="419">
        <v>4498394.84</v>
      </c>
      <c r="D42" s="419">
        <v>4375269.9000000004</v>
      </c>
      <c r="E42" s="414">
        <v>1.0281411073634601</v>
      </c>
      <c r="F42" s="420">
        <v>1848</v>
      </c>
      <c r="G42" s="420">
        <v>1913</v>
      </c>
      <c r="H42" s="421">
        <v>1.0351999999999999</v>
      </c>
      <c r="I42" s="412">
        <v>1</v>
      </c>
      <c r="J42" s="422">
        <v>2562</v>
      </c>
      <c r="K42" s="422">
        <v>2279</v>
      </c>
      <c r="L42" s="423">
        <v>0.88949999999999996</v>
      </c>
      <c r="M42" s="414">
        <v>0.88519999999999999</v>
      </c>
      <c r="N42" s="424">
        <v>4827376.6399999997</v>
      </c>
      <c r="O42" s="424">
        <v>3493267.83</v>
      </c>
      <c r="P42" s="421">
        <v>0.72360000000000002</v>
      </c>
      <c r="Q42" s="421">
        <v>0.7</v>
      </c>
      <c r="R42" s="425">
        <v>1986</v>
      </c>
      <c r="S42" s="425">
        <v>1327</v>
      </c>
      <c r="T42" s="426">
        <v>0.66820000000000002</v>
      </c>
      <c r="U42" s="426">
        <v>0.65239999999999998</v>
      </c>
      <c r="V42" s="420">
        <v>1425</v>
      </c>
      <c r="W42" s="420">
        <v>1189</v>
      </c>
      <c r="X42" s="421">
        <v>0.83440000000000003</v>
      </c>
      <c r="Y42" s="209"/>
      <c r="Z42" s="197">
        <v>1840</v>
      </c>
      <c r="AA42" s="198">
        <v>1911</v>
      </c>
      <c r="AB42" s="199">
        <v>1.0386</v>
      </c>
      <c r="AC42" s="197">
        <v>2674</v>
      </c>
      <c r="AD42" s="198">
        <v>2367</v>
      </c>
      <c r="AE42" s="199">
        <v>0.88519999999999999</v>
      </c>
      <c r="AF42" s="200">
        <v>4803088.0599999996</v>
      </c>
      <c r="AG42" s="201">
        <v>3395055.27</v>
      </c>
      <c r="AH42" s="199">
        <v>0.70679999999999998</v>
      </c>
      <c r="AI42" s="197">
        <v>2079</v>
      </c>
      <c r="AJ42" s="198">
        <v>1346</v>
      </c>
      <c r="AK42" s="199">
        <v>0.64739999999999998</v>
      </c>
      <c r="AL42" s="12" t="s">
        <v>334</v>
      </c>
    </row>
    <row r="43" spans="1:38" s="3" customFormat="1" ht="13.9">
      <c r="A43" s="235" t="s">
        <v>160</v>
      </c>
      <c r="B43" s="235" t="s">
        <v>58</v>
      </c>
      <c r="C43" s="419">
        <v>1871214.5</v>
      </c>
      <c r="D43" s="419">
        <v>1998902.39</v>
      </c>
      <c r="E43" s="414">
        <v>0.93612099788424397</v>
      </c>
      <c r="F43" s="420">
        <v>971</v>
      </c>
      <c r="G43" s="420">
        <v>1008</v>
      </c>
      <c r="H43" s="421">
        <v>1.0381</v>
      </c>
      <c r="I43" s="412">
        <v>1</v>
      </c>
      <c r="J43" s="422">
        <v>1228</v>
      </c>
      <c r="K43" s="422">
        <v>1168</v>
      </c>
      <c r="L43" s="423">
        <v>0.95109999999999995</v>
      </c>
      <c r="M43" s="414">
        <v>0.9</v>
      </c>
      <c r="N43" s="424">
        <v>2206036.96</v>
      </c>
      <c r="O43" s="424">
        <v>1430409.66</v>
      </c>
      <c r="P43" s="421">
        <v>0.64839999999999998</v>
      </c>
      <c r="Q43" s="421">
        <v>0.66720000000000002</v>
      </c>
      <c r="R43" s="425">
        <v>1077</v>
      </c>
      <c r="S43" s="425">
        <v>746</v>
      </c>
      <c r="T43" s="426">
        <v>0.69269999999999998</v>
      </c>
      <c r="U43" s="426">
        <v>0.69710000000000005</v>
      </c>
      <c r="V43" s="420">
        <v>817</v>
      </c>
      <c r="W43" s="420">
        <v>716</v>
      </c>
      <c r="X43" s="421">
        <v>0.87639999999999996</v>
      </c>
      <c r="Y43" s="209"/>
      <c r="Z43" s="197">
        <v>978</v>
      </c>
      <c r="AA43" s="198">
        <v>1011</v>
      </c>
      <c r="AB43" s="199">
        <v>1.0337000000000001</v>
      </c>
      <c r="AC43" s="197">
        <v>1256</v>
      </c>
      <c r="AD43" s="198">
        <v>1182</v>
      </c>
      <c r="AE43" s="199">
        <v>0.94110000000000005</v>
      </c>
      <c r="AF43" s="200">
        <v>2248640.37</v>
      </c>
      <c r="AG43" s="201">
        <v>1489040.44</v>
      </c>
      <c r="AH43" s="199">
        <v>0.66220000000000001</v>
      </c>
      <c r="AI43" s="197">
        <v>1073</v>
      </c>
      <c r="AJ43" s="198">
        <v>748</v>
      </c>
      <c r="AK43" s="199">
        <v>0.69710000000000005</v>
      </c>
      <c r="AL43" s="12" t="s">
        <v>334</v>
      </c>
    </row>
    <row r="44" spans="1:38" s="3" customFormat="1" ht="13.9">
      <c r="A44" s="235" t="s">
        <v>161</v>
      </c>
      <c r="B44" s="235" t="s">
        <v>337</v>
      </c>
      <c r="C44" s="419">
        <v>25230065.109999999</v>
      </c>
      <c r="D44" s="419">
        <v>25161299.25</v>
      </c>
      <c r="E44" s="414">
        <v>1.00273300115852</v>
      </c>
      <c r="F44" s="420">
        <v>11541</v>
      </c>
      <c r="G44" s="420">
        <v>11907</v>
      </c>
      <c r="H44" s="421">
        <v>1.0317000000000001</v>
      </c>
      <c r="I44" s="412">
        <v>1</v>
      </c>
      <c r="J44" s="422">
        <v>14714</v>
      </c>
      <c r="K44" s="422">
        <v>11929</v>
      </c>
      <c r="L44" s="423">
        <v>0.81069999999999998</v>
      </c>
      <c r="M44" s="414">
        <v>0.80859999999999999</v>
      </c>
      <c r="N44" s="424">
        <v>25913629.420000002</v>
      </c>
      <c r="O44" s="424">
        <v>19488784.73</v>
      </c>
      <c r="P44" s="421">
        <v>0.75209999999999999</v>
      </c>
      <c r="Q44" s="421">
        <v>0.7</v>
      </c>
      <c r="R44" s="425">
        <v>10944</v>
      </c>
      <c r="S44" s="425">
        <v>7720</v>
      </c>
      <c r="T44" s="426">
        <v>0.70540000000000003</v>
      </c>
      <c r="U44" s="426">
        <v>0.7</v>
      </c>
      <c r="V44" s="420">
        <v>8326</v>
      </c>
      <c r="W44" s="420">
        <v>6934</v>
      </c>
      <c r="X44" s="421">
        <v>0.83279999999999998</v>
      </c>
      <c r="Y44" s="209"/>
      <c r="Z44" s="197">
        <v>11255</v>
      </c>
      <c r="AA44" s="198">
        <v>11733</v>
      </c>
      <c r="AB44" s="199">
        <v>1.0425</v>
      </c>
      <c r="AC44" s="197">
        <v>15098</v>
      </c>
      <c r="AD44" s="198">
        <v>12057</v>
      </c>
      <c r="AE44" s="199">
        <v>0.79859999999999998</v>
      </c>
      <c r="AF44" s="200">
        <v>25829201.149999999</v>
      </c>
      <c r="AG44" s="201">
        <v>19383910.690000001</v>
      </c>
      <c r="AH44" s="199">
        <v>0.75049999999999994</v>
      </c>
      <c r="AI44" s="197">
        <v>11011</v>
      </c>
      <c r="AJ44" s="198">
        <v>7762</v>
      </c>
      <c r="AK44" s="199">
        <v>0.70489999999999997</v>
      </c>
      <c r="AL44" s="12" t="s">
        <v>334</v>
      </c>
    </row>
    <row r="45" spans="1:38" s="3" customFormat="1" ht="13.9">
      <c r="A45" s="235" t="s">
        <v>161</v>
      </c>
      <c r="B45" s="235" t="s">
        <v>338</v>
      </c>
      <c r="C45" s="419">
        <v>8819412.1699999999</v>
      </c>
      <c r="D45" s="419">
        <v>9019545.5999999996</v>
      </c>
      <c r="E45" s="414">
        <v>0.97781114050800999</v>
      </c>
      <c r="F45" s="420">
        <v>4339</v>
      </c>
      <c r="G45" s="420">
        <v>4374</v>
      </c>
      <c r="H45" s="421">
        <v>1.0081</v>
      </c>
      <c r="I45" s="412">
        <v>1</v>
      </c>
      <c r="J45" s="422">
        <v>5833</v>
      </c>
      <c r="K45" s="422">
        <v>4870</v>
      </c>
      <c r="L45" s="423">
        <v>0.83489999999999998</v>
      </c>
      <c r="M45" s="414">
        <v>0.87019999999999997</v>
      </c>
      <c r="N45" s="424">
        <v>9220675.1300000008</v>
      </c>
      <c r="O45" s="424">
        <v>6770310.1900000004</v>
      </c>
      <c r="P45" s="421">
        <v>0.73429999999999995</v>
      </c>
      <c r="Q45" s="421">
        <v>0.7</v>
      </c>
      <c r="R45" s="425">
        <v>4556</v>
      </c>
      <c r="S45" s="425">
        <v>3112</v>
      </c>
      <c r="T45" s="426">
        <v>0.68310000000000004</v>
      </c>
      <c r="U45" s="426">
        <v>0.67789999999999995</v>
      </c>
      <c r="V45" s="420">
        <v>3365</v>
      </c>
      <c r="W45" s="420">
        <v>2816</v>
      </c>
      <c r="X45" s="421">
        <v>0.83679999999999999</v>
      </c>
      <c r="Y45" s="209"/>
      <c r="Z45" s="197">
        <v>4370</v>
      </c>
      <c r="AA45" s="198">
        <v>4448</v>
      </c>
      <c r="AB45" s="199">
        <v>1.0178</v>
      </c>
      <c r="AC45" s="197">
        <v>5808</v>
      </c>
      <c r="AD45" s="198">
        <v>5025</v>
      </c>
      <c r="AE45" s="199">
        <v>0.86519999999999997</v>
      </c>
      <c r="AF45" s="200">
        <v>9468270.1199999992</v>
      </c>
      <c r="AG45" s="201">
        <v>7040756.6600000001</v>
      </c>
      <c r="AH45" s="199">
        <v>0.74360000000000004</v>
      </c>
      <c r="AI45" s="197">
        <v>4706</v>
      </c>
      <c r="AJ45" s="198">
        <v>3190</v>
      </c>
      <c r="AK45" s="199">
        <v>0.67789999999999995</v>
      </c>
      <c r="AL45" s="12" t="s">
        <v>334</v>
      </c>
    </row>
    <row r="46" spans="1:38" s="3" customFormat="1" ht="13.9">
      <c r="A46" s="235" t="s">
        <v>168</v>
      </c>
      <c r="B46" s="235" t="s">
        <v>60</v>
      </c>
      <c r="C46" s="419">
        <v>6566750.4900000002</v>
      </c>
      <c r="D46" s="419">
        <v>6751552.6500000004</v>
      </c>
      <c r="E46" s="414">
        <v>0.97262819834486502</v>
      </c>
      <c r="F46" s="420">
        <v>3273</v>
      </c>
      <c r="G46" s="420">
        <v>3288</v>
      </c>
      <c r="H46" s="421">
        <v>1.0045999999999999</v>
      </c>
      <c r="I46" s="412">
        <v>1</v>
      </c>
      <c r="J46" s="422">
        <v>3986</v>
      </c>
      <c r="K46" s="422">
        <v>3675</v>
      </c>
      <c r="L46" s="423">
        <v>0.92200000000000004</v>
      </c>
      <c r="M46" s="414">
        <v>0.9</v>
      </c>
      <c r="N46" s="424">
        <v>7144078.3600000003</v>
      </c>
      <c r="O46" s="424">
        <v>4946198.51</v>
      </c>
      <c r="P46" s="421">
        <v>0.69230000000000003</v>
      </c>
      <c r="Q46" s="421">
        <v>0.69389999999999996</v>
      </c>
      <c r="R46" s="425">
        <v>3236</v>
      </c>
      <c r="S46" s="425">
        <v>2169</v>
      </c>
      <c r="T46" s="426">
        <v>0.67030000000000001</v>
      </c>
      <c r="U46" s="426">
        <v>0.69110000000000005</v>
      </c>
      <c r="V46" s="420">
        <v>2521</v>
      </c>
      <c r="W46" s="420">
        <v>2103</v>
      </c>
      <c r="X46" s="421">
        <v>0.83420000000000005</v>
      </c>
      <c r="Y46" s="209"/>
      <c r="Z46" s="197">
        <v>3327</v>
      </c>
      <c r="AA46" s="198">
        <v>3365</v>
      </c>
      <c r="AB46" s="199">
        <v>1.0114000000000001</v>
      </c>
      <c r="AC46" s="197">
        <v>4204</v>
      </c>
      <c r="AD46" s="198">
        <v>3795</v>
      </c>
      <c r="AE46" s="199">
        <v>0.90269999999999995</v>
      </c>
      <c r="AF46" s="200">
        <v>7343860.6799999997</v>
      </c>
      <c r="AG46" s="201">
        <v>5095623.7699999996</v>
      </c>
      <c r="AH46" s="199">
        <v>0.69389999999999996</v>
      </c>
      <c r="AI46" s="197">
        <v>3286</v>
      </c>
      <c r="AJ46" s="198">
        <v>2271</v>
      </c>
      <c r="AK46" s="199">
        <v>0.69110000000000005</v>
      </c>
      <c r="AL46" s="12" t="s">
        <v>334</v>
      </c>
    </row>
    <row r="47" spans="1:38" s="3" customFormat="1" ht="13.9">
      <c r="A47" s="235" t="s">
        <v>165</v>
      </c>
      <c r="B47" s="235" t="s">
        <v>61</v>
      </c>
      <c r="C47" s="419">
        <v>9650235.1500000004</v>
      </c>
      <c r="D47" s="419">
        <v>9427434.4700000007</v>
      </c>
      <c r="E47" s="414">
        <v>1.0236332249997599</v>
      </c>
      <c r="F47" s="420">
        <v>3341</v>
      </c>
      <c r="G47" s="420">
        <v>3520</v>
      </c>
      <c r="H47" s="421">
        <v>1.0536000000000001</v>
      </c>
      <c r="I47" s="412">
        <v>1</v>
      </c>
      <c r="J47" s="422">
        <v>4544</v>
      </c>
      <c r="K47" s="422">
        <v>3977</v>
      </c>
      <c r="L47" s="423">
        <v>0.87519999999999998</v>
      </c>
      <c r="M47" s="414">
        <v>0.9</v>
      </c>
      <c r="N47" s="424">
        <v>10558876.859999999</v>
      </c>
      <c r="O47" s="424">
        <v>7512367.7800000003</v>
      </c>
      <c r="P47" s="421">
        <v>0.71150000000000002</v>
      </c>
      <c r="Q47" s="421">
        <v>0.69320000000000004</v>
      </c>
      <c r="R47" s="425">
        <v>3637</v>
      </c>
      <c r="S47" s="425">
        <v>2529</v>
      </c>
      <c r="T47" s="426">
        <v>0.69540000000000002</v>
      </c>
      <c r="U47" s="426">
        <v>0.68879999999999997</v>
      </c>
      <c r="V47" s="420">
        <v>2758</v>
      </c>
      <c r="W47" s="420">
        <v>2301</v>
      </c>
      <c r="X47" s="421">
        <v>0.83430000000000004</v>
      </c>
      <c r="Y47" s="209"/>
      <c r="Z47" s="197">
        <v>3289</v>
      </c>
      <c r="AA47" s="198">
        <v>3605</v>
      </c>
      <c r="AB47" s="199">
        <v>1.0961000000000001</v>
      </c>
      <c r="AC47" s="197">
        <v>4462</v>
      </c>
      <c r="AD47" s="198">
        <v>4027</v>
      </c>
      <c r="AE47" s="199">
        <v>0.90249999999999997</v>
      </c>
      <c r="AF47" s="200">
        <v>10602758.33</v>
      </c>
      <c r="AG47" s="201">
        <v>7349482.2400000002</v>
      </c>
      <c r="AH47" s="199">
        <v>0.69320000000000004</v>
      </c>
      <c r="AI47" s="197">
        <v>3743</v>
      </c>
      <c r="AJ47" s="198">
        <v>2578</v>
      </c>
      <c r="AK47" s="199">
        <v>0.68879999999999997</v>
      </c>
      <c r="AL47" s="12" t="s">
        <v>334</v>
      </c>
    </row>
    <row r="48" spans="1:38" s="3" customFormat="1" ht="13.9">
      <c r="A48" s="235" t="s">
        <v>167</v>
      </c>
      <c r="B48" s="235" t="s">
        <v>62</v>
      </c>
      <c r="C48" s="419">
        <v>3619768.65</v>
      </c>
      <c r="D48" s="419">
        <v>3598133.91</v>
      </c>
      <c r="E48" s="414">
        <v>1.0060127667677601</v>
      </c>
      <c r="F48" s="420">
        <v>1035</v>
      </c>
      <c r="G48" s="420">
        <v>1150</v>
      </c>
      <c r="H48" s="421">
        <v>1.1111</v>
      </c>
      <c r="I48" s="412">
        <v>1</v>
      </c>
      <c r="J48" s="422">
        <v>1533</v>
      </c>
      <c r="K48" s="422">
        <v>1373</v>
      </c>
      <c r="L48" s="423">
        <v>0.89559999999999995</v>
      </c>
      <c r="M48" s="414">
        <v>0.9</v>
      </c>
      <c r="N48" s="424">
        <v>3864108.03</v>
      </c>
      <c r="O48" s="424">
        <v>2909327.17</v>
      </c>
      <c r="P48" s="421">
        <v>0.75290000000000001</v>
      </c>
      <c r="Q48" s="421">
        <v>0.7</v>
      </c>
      <c r="R48" s="425">
        <v>1236</v>
      </c>
      <c r="S48" s="425">
        <v>876</v>
      </c>
      <c r="T48" s="426">
        <v>0.7087</v>
      </c>
      <c r="U48" s="426">
        <v>0.7</v>
      </c>
      <c r="V48" s="420">
        <v>1204</v>
      </c>
      <c r="W48" s="420">
        <v>983</v>
      </c>
      <c r="X48" s="421">
        <v>0.81640000000000001</v>
      </c>
      <c r="Y48" s="209"/>
      <c r="Z48" s="197">
        <v>1066</v>
      </c>
      <c r="AA48" s="198">
        <v>1151</v>
      </c>
      <c r="AB48" s="199">
        <v>1.0797000000000001</v>
      </c>
      <c r="AC48" s="197">
        <v>1556</v>
      </c>
      <c r="AD48" s="198">
        <v>1405</v>
      </c>
      <c r="AE48" s="199">
        <v>0.90300000000000002</v>
      </c>
      <c r="AF48" s="200">
        <v>3891837.41</v>
      </c>
      <c r="AG48" s="201">
        <v>2918225.78</v>
      </c>
      <c r="AH48" s="199">
        <v>0.74980000000000002</v>
      </c>
      <c r="AI48" s="197">
        <v>1281</v>
      </c>
      <c r="AJ48" s="198">
        <v>934</v>
      </c>
      <c r="AK48" s="199">
        <v>0.72909999999999997</v>
      </c>
      <c r="AL48" s="12" t="s">
        <v>334</v>
      </c>
    </row>
    <row r="49" spans="1:38" s="3" customFormat="1" ht="13.9">
      <c r="A49" s="235" t="s">
        <v>167</v>
      </c>
      <c r="B49" s="235" t="s">
        <v>63</v>
      </c>
      <c r="C49" s="419">
        <v>4071439.44</v>
      </c>
      <c r="D49" s="419">
        <v>4142450.18</v>
      </c>
      <c r="E49" s="414">
        <v>0.98285779263131701</v>
      </c>
      <c r="F49" s="420">
        <v>1591</v>
      </c>
      <c r="G49" s="420">
        <v>1759</v>
      </c>
      <c r="H49" s="421">
        <v>1.1055999999999999</v>
      </c>
      <c r="I49" s="412">
        <v>1</v>
      </c>
      <c r="J49" s="422">
        <v>2472</v>
      </c>
      <c r="K49" s="422">
        <v>2062</v>
      </c>
      <c r="L49" s="423">
        <v>0.83409999999999995</v>
      </c>
      <c r="M49" s="414">
        <v>0.87370000000000003</v>
      </c>
      <c r="N49" s="424">
        <v>4211570.59</v>
      </c>
      <c r="O49" s="424">
        <v>3188822.42</v>
      </c>
      <c r="P49" s="421">
        <v>0.75719999999999998</v>
      </c>
      <c r="Q49" s="421">
        <v>0.7</v>
      </c>
      <c r="R49" s="425">
        <v>1714</v>
      </c>
      <c r="S49" s="425">
        <v>1170</v>
      </c>
      <c r="T49" s="426">
        <v>0.68259999999999998</v>
      </c>
      <c r="U49" s="426">
        <v>0.68210000000000004</v>
      </c>
      <c r="V49" s="420">
        <v>1418</v>
      </c>
      <c r="W49" s="420">
        <v>1137</v>
      </c>
      <c r="X49" s="421">
        <v>0.80179999999999996</v>
      </c>
      <c r="Y49" s="209"/>
      <c r="Z49" s="197">
        <v>1695</v>
      </c>
      <c r="AA49" s="198">
        <v>1750</v>
      </c>
      <c r="AB49" s="199">
        <v>1.0324</v>
      </c>
      <c r="AC49" s="197">
        <v>2407</v>
      </c>
      <c r="AD49" s="198">
        <v>2103</v>
      </c>
      <c r="AE49" s="199">
        <v>0.87370000000000003</v>
      </c>
      <c r="AF49" s="200">
        <v>4202934.4000000004</v>
      </c>
      <c r="AG49" s="201">
        <v>3194315.94</v>
      </c>
      <c r="AH49" s="199">
        <v>0.76</v>
      </c>
      <c r="AI49" s="197">
        <v>1815</v>
      </c>
      <c r="AJ49" s="198">
        <v>1238</v>
      </c>
      <c r="AK49" s="199">
        <v>0.68210000000000004</v>
      </c>
      <c r="AL49" s="12" t="s">
        <v>334</v>
      </c>
    </row>
    <row r="50" spans="1:38" s="3" customFormat="1" ht="13.9">
      <c r="A50" s="235" t="s">
        <v>164</v>
      </c>
      <c r="B50" s="235" t="s">
        <v>64</v>
      </c>
      <c r="C50" s="419">
        <v>2899804.19</v>
      </c>
      <c r="D50" s="419">
        <v>2900282.85</v>
      </c>
      <c r="E50" s="414">
        <v>0.99983496092458701</v>
      </c>
      <c r="F50" s="420">
        <v>1705</v>
      </c>
      <c r="G50" s="420">
        <v>1696</v>
      </c>
      <c r="H50" s="421">
        <v>0.99470000000000003</v>
      </c>
      <c r="I50" s="412">
        <v>1</v>
      </c>
      <c r="J50" s="422">
        <v>1811</v>
      </c>
      <c r="K50" s="422">
        <v>1675</v>
      </c>
      <c r="L50" s="423">
        <v>0.92490000000000006</v>
      </c>
      <c r="M50" s="414">
        <v>0.87839999999999996</v>
      </c>
      <c r="N50" s="424">
        <v>3111033.16</v>
      </c>
      <c r="O50" s="424">
        <v>2284150.66</v>
      </c>
      <c r="P50" s="421">
        <v>0.73419999999999996</v>
      </c>
      <c r="Q50" s="421">
        <v>0.7</v>
      </c>
      <c r="R50" s="425">
        <v>1378</v>
      </c>
      <c r="S50" s="425">
        <v>1035</v>
      </c>
      <c r="T50" s="426">
        <v>0.75109999999999999</v>
      </c>
      <c r="U50" s="426">
        <v>0.7</v>
      </c>
      <c r="V50" s="420">
        <v>1247</v>
      </c>
      <c r="W50" s="420">
        <v>1070</v>
      </c>
      <c r="X50" s="421">
        <v>0.85809999999999997</v>
      </c>
      <c r="Y50" s="209"/>
      <c r="Z50" s="197">
        <v>1643</v>
      </c>
      <c r="AA50" s="198">
        <v>1645</v>
      </c>
      <c r="AB50" s="199">
        <v>1.0012000000000001</v>
      </c>
      <c r="AC50" s="197">
        <v>1899</v>
      </c>
      <c r="AD50" s="198">
        <v>1668</v>
      </c>
      <c r="AE50" s="199">
        <v>0.87839999999999996</v>
      </c>
      <c r="AF50" s="200">
        <v>3062225.19</v>
      </c>
      <c r="AG50" s="201">
        <v>2180011.81</v>
      </c>
      <c r="AH50" s="199">
        <v>0.71189999999999998</v>
      </c>
      <c r="AI50" s="197">
        <v>1403</v>
      </c>
      <c r="AJ50" s="198">
        <v>1022</v>
      </c>
      <c r="AK50" s="199">
        <v>0.72840000000000005</v>
      </c>
      <c r="AL50" s="12" t="s">
        <v>334</v>
      </c>
    </row>
    <row r="51" spans="1:38" s="3" customFormat="1" ht="13.9">
      <c r="A51" s="235" t="s">
        <v>165</v>
      </c>
      <c r="B51" s="235" t="s">
        <v>65</v>
      </c>
      <c r="C51" s="419">
        <v>4451115.58</v>
      </c>
      <c r="D51" s="419">
        <v>4452558.37</v>
      </c>
      <c r="E51" s="414">
        <v>0.99967596382122204</v>
      </c>
      <c r="F51" s="420">
        <v>2010</v>
      </c>
      <c r="G51" s="420">
        <v>1987</v>
      </c>
      <c r="H51" s="421">
        <v>0.98860000000000003</v>
      </c>
      <c r="I51" s="412">
        <v>0.95189999999999997</v>
      </c>
      <c r="J51" s="422">
        <v>2720</v>
      </c>
      <c r="K51" s="422">
        <v>2221</v>
      </c>
      <c r="L51" s="423">
        <v>0.8165</v>
      </c>
      <c r="M51" s="414">
        <v>0.8347</v>
      </c>
      <c r="N51" s="424">
        <v>5087160.87</v>
      </c>
      <c r="O51" s="424">
        <v>3309891.27</v>
      </c>
      <c r="P51" s="421">
        <v>0.65059999999999996</v>
      </c>
      <c r="Q51" s="421">
        <v>0.65100000000000002</v>
      </c>
      <c r="R51" s="425">
        <v>2167</v>
      </c>
      <c r="S51" s="425">
        <v>1413</v>
      </c>
      <c r="T51" s="426">
        <v>0.65210000000000001</v>
      </c>
      <c r="U51" s="426">
        <v>0.64359999999999995</v>
      </c>
      <c r="V51" s="420">
        <v>1521</v>
      </c>
      <c r="W51" s="420">
        <v>1156</v>
      </c>
      <c r="X51" s="421">
        <v>0.76</v>
      </c>
      <c r="Y51" s="209"/>
      <c r="Z51" s="197">
        <v>2013</v>
      </c>
      <c r="AA51" s="198">
        <v>1896</v>
      </c>
      <c r="AB51" s="199">
        <v>0.94189999999999996</v>
      </c>
      <c r="AC51" s="197">
        <v>2696</v>
      </c>
      <c r="AD51" s="198">
        <v>2237</v>
      </c>
      <c r="AE51" s="199">
        <v>0.82969999999999999</v>
      </c>
      <c r="AF51" s="200">
        <v>5208294.24</v>
      </c>
      <c r="AG51" s="201">
        <v>3364505.19</v>
      </c>
      <c r="AH51" s="199">
        <v>0.64600000000000002</v>
      </c>
      <c r="AI51" s="197">
        <v>2150</v>
      </c>
      <c r="AJ51" s="198">
        <v>1373</v>
      </c>
      <c r="AK51" s="199">
        <v>0.63859999999999995</v>
      </c>
      <c r="AL51" s="12" t="s">
        <v>334</v>
      </c>
    </row>
    <row r="52" spans="1:38" s="3" customFormat="1" ht="13.9">
      <c r="A52" s="235" t="s">
        <v>164</v>
      </c>
      <c r="B52" s="235" t="s">
        <v>66</v>
      </c>
      <c r="C52" s="419">
        <v>271014.52</v>
      </c>
      <c r="D52" s="419">
        <v>265860.37</v>
      </c>
      <c r="E52" s="414">
        <v>1.01938668030892</v>
      </c>
      <c r="F52" s="420">
        <v>134</v>
      </c>
      <c r="G52" s="420">
        <v>135</v>
      </c>
      <c r="H52" s="421">
        <v>1.0075000000000001</v>
      </c>
      <c r="I52" s="412">
        <v>1</v>
      </c>
      <c r="J52" s="422">
        <v>179</v>
      </c>
      <c r="K52" s="422">
        <v>161</v>
      </c>
      <c r="L52" s="423">
        <v>0.89939999999999998</v>
      </c>
      <c r="M52" s="414">
        <v>0.9</v>
      </c>
      <c r="N52" s="424">
        <v>336662</v>
      </c>
      <c r="O52" s="424">
        <v>181919.05</v>
      </c>
      <c r="P52" s="421">
        <v>0.54039999999999999</v>
      </c>
      <c r="Q52" s="421">
        <v>0.56579999999999997</v>
      </c>
      <c r="R52" s="425">
        <v>143</v>
      </c>
      <c r="S52" s="425">
        <v>88</v>
      </c>
      <c r="T52" s="426">
        <v>0.61539999999999995</v>
      </c>
      <c r="U52" s="426">
        <v>0.56999999999999995</v>
      </c>
      <c r="V52" s="420">
        <v>108</v>
      </c>
      <c r="W52" s="420">
        <v>91</v>
      </c>
      <c r="X52" s="421">
        <v>0.84260000000000002</v>
      </c>
      <c r="Y52" s="209"/>
      <c r="Z52" s="197">
        <v>126</v>
      </c>
      <c r="AA52" s="198">
        <v>132</v>
      </c>
      <c r="AB52" s="199">
        <v>1.0476000000000001</v>
      </c>
      <c r="AC52" s="197">
        <v>181</v>
      </c>
      <c r="AD52" s="198">
        <v>167</v>
      </c>
      <c r="AE52" s="199">
        <v>0.92269999999999996</v>
      </c>
      <c r="AF52" s="200">
        <v>341067</v>
      </c>
      <c r="AG52" s="201">
        <v>189559.99</v>
      </c>
      <c r="AH52" s="199">
        <v>0.55579999999999996</v>
      </c>
      <c r="AI52" s="197">
        <v>150</v>
      </c>
      <c r="AJ52" s="198">
        <v>84</v>
      </c>
      <c r="AK52" s="199">
        <v>0.56000000000000005</v>
      </c>
      <c r="AL52" s="12" t="s">
        <v>334</v>
      </c>
    </row>
    <row r="53" spans="1:38" s="3" customFormat="1" ht="13.9">
      <c r="A53" s="235" t="s">
        <v>161</v>
      </c>
      <c r="B53" s="235" t="s">
        <v>67</v>
      </c>
      <c r="C53" s="419">
        <v>10743629.4</v>
      </c>
      <c r="D53" s="419">
        <v>10649986.470000001</v>
      </c>
      <c r="E53" s="414">
        <v>1.0087927745508201</v>
      </c>
      <c r="F53" s="420">
        <v>4468</v>
      </c>
      <c r="G53" s="420">
        <v>4493</v>
      </c>
      <c r="H53" s="421">
        <v>1.0056</v>
      </c>
      <c r="I53" s="412">
        <v>0.99329999999999996</v>
      </c>
      <c r="J53" s="422">
        <v>6110</v>
      </c>
      <c r="K53" s="422">
        <v>5341</v>
      </c>
      <c r="L53" s="423">
        <v>0.87409999999999999</v>
      </c>
      <c r="M53" s="414">
        <v>0.87039999999999995</v>
      </c>
      <c r="N53" s="424">
        <v>11917900.18</v>
      </c>
      <c r="O53" s="424">
        <v>7880569.6900000004</v>
      </c>
      <c r="P53" s="421">
        <v>0.66120000000000001</v>
      </c>
      <c r="Q53" s="421">
        <v>0.65810000000000002</v>
      </c>
      <c r="R53" s="425">
        <v>4849</v>
      </c>
      <c r="S53" s="425">
        <v>3219</v>
      </c>
      <c r="T53" s="426">
        <v>0.66379999999999995</v>
      </c>
      <c r="U53" s="426">
        <v>0.6542</v>
      </c>
      <c r="V53" s="420">
        <v>3781</v>
      </c>
      <c r="W53" s="420">
        <v>2942</v>
      </c>
      <c r="X53" s="421">
        <v>0.77810000000000001</v>
      </c>
      <c r="Y53" s="209"/>
      <c r="Z53" s="197">
        <v>4457</v>
      </c>
      <c r="AA53" s="198">
        <v>4427</v>
      </c>
      <c r="AB53" s="199">
        <v>0.99329999999999996</v>
      </c>
      <c r="AC53" s="197">
        <v>6345</v>
      </c>
      <c r="AD53" s="198">
        <v>5491</v>
      </c>
      <c r="AE53" s="199">
        <v>0.86539999999999995</v>
      </c>
      <c r="AF53" s="200">
        <v>12065622.43</v>
      </c>
      <c r="AG53" s="201">
        <v>7879558.1200000001</v>
      </c>
      <c r="AH53" s="199">
        <v>0.65310000000000001</v>
      </c>
      <c r="AI53" s="197">
        <v>4972</v>
      </c>
      <c r="AJ53" s="198">
        <v>3228</v>
      </c>
      <c r="AK53" s="199">
        <v>0.6492</v>
      </c>
      <c r="AL53" s="12" t="s">
        <v>334</v>
      </c>
    </row>
    <row r="54" spans="1:38" s="3" customFormat="1" ht="13.9">
      <c r="A54" s="235" t="s">
        <v>167</v>
      </c>
      <c r="B54" s="235" t="s">
        <v>68</v>
      </c>
      <c r="C54" s="419">
        <v>2238090.9500000002</v>
      </c>
      <c r="D54" s="419">
        <v>2298156.33</v>
      </c>
      <c r="E54" s="414">
        <v>0.97386366662010304</v>
      </c>
      <c r="F54" s="420">
        <v>520</v>
      </c>
      <c r="G54" s="420">
        <v>541</v>
      </c>
      <c r="H54" s="421">
        <v>1.0404</v>
      </c>
      <c r="I54" s="412">
        <v>1</v>
      </c>
      <c r="J54" s="422">
        <v>863</v>
      </c>
      <c r="K54" s="422">
        <v>789</v>
      </c>
      <c r="L54" s="423">
        <v>0.9143</v>
      </c>
      <c r="M54" s="414">
        <v>0.88219999999999998</v>
      </c>
      <c r="N54" s="424">
        <v>2413724.0499999998</v>
      </c>
      <c r="O54" s="424">
        <v>1718281.93</v>
      </c>
      <c r="P54" s="421">
        <v>0.71189999999999998</v>
      </c>
      <c r="Q54" s="421">
        <v>0.7</v>
      </c>
      <c r="R54" s="425">
        <v>718</v>
      </c>
      <c r="S54" s="425">
        <v>510</v>
      </c>
      <c r="T54" s="426">
        <v>0.71030000000000004</v>
      </c>
      <c r="U54" s="426">
        <v>0.7</v>
      </c>
      <c r="V54" s="420">
        <v>556</v>
      </c>
      <c r="W54" s="420">
        <v>372</v>
      </c>
      <c r="X54" s="421">
        <v>0.66910000000000003</v>
      </c>
      <c r="Y54" s="209"/>
      <c r="Z54" s="197">
        <v>499</v>
      </c>
      <c r="AA54" s="198">
        <v>530</v>
      </c>
      <c r="AB54" s="199">
        <v>1.0621</v>
      </c>
      <c r="AC54" s="197">
        <v>900</v>
      </c>
      <c r="AD54" s="198">
        <v>794</v>
      </c>
      <c r="AE54" s="199">
        <v>0.88219999999999998</v>
      </c>
      <c r="AF54" s="200">
        <v>2532080.21</v>
      </c>
      <c r="AG54" s="201">
        <v>1830421.76</v>
      </c>
      <c r="AH54" s="199">
        <v>0.72289999999999999</v>
      </c>
      <c r="AI54" s="197">
        <v>722</v>
      </c>
      <c r="AJ54" s="198">
        <v>514</v>
      </c>
      <c r="AK54" s="199">
        <v>0.71189999999999998</v>
      </c>
      <c r="AL54" s="12" t="s">
        <v>334</v>
      </c>
    </row>
    <row r="55" spans="1:38" s="3" customFormat="1" ht="13.9">
      <c r="A55" s="235" t="s">
        <v>160</v>
      </c>
      <c r="B55" s="235" t="s">
        <v>69</v>
      </c>
      <c r="C55" s="419">
        <v>15265343.26</v>
      </c>
      <c r="D55" s="419">
        <v>15255560.939999999</v>
      </c>
      <c r="E55" s="414">
        <v>1.0006412297809599</v>
      </c>
      <c r="F55" s="420">
        <v>4767</v>
      </c>
      <c r="G55" s="420">
        <v>5125</v>
      </c>
      <c r="H55" s="421">
        <v>1.0750999999999999</v>
      </c>
      <c r="I55" s="412">
        <v>1</v>
      </c>
      <c r="J55" s="422">
        <v>6378</v>
      </c>
      <c r="K55" s="422">
        <v>5574</v>
      </c>
      <c r="L55" s="423">
        <v>0.87390000000000001</v>
      </c>
      <c r="M55" s="414">
        <v>0.87250000000000005</v>
      </c>
      <c r="N55" s="424">
        <v>16849153.640000001</v>
      </c>
      <c r="O55" s="424">
        <v>12352667.59</v>
      </c>
      <c r="P55" s="421">
        <v>0.73309999999999997</v>
      </c>
      <c r="Q55" s="421">
        <v>0.7</v>
      </c>
      <c r="R55" s="425">
        <v>5162</v>
      </c>
      <c r="S55" s="425">
        <v>3732</v>
      </c>
      <c r="T55" s="426">
        <v>0.72299999999999998</v>
      </c>
      <c r="U55" s="426">
        <v>0.7</v>
      </c>
      <c r="V55" s="420">
        <v>4065</v>
      </c>
      <c r="W55" s="420">
        <v>3514</v>
      </c>
      <c r="X55" s="421">
        <v>0.86450000000000005</v>
      </c>
      <c r="Y55" s="209"/>
      <c r="Z55" s="197">
        <v>4734</v>
      </c>
      <c r="AA55" s="198">
        <v>5191</v>
      </c>
      <c r="AB55" s="199">
        <v>1.0965</v>
      </c>
      <c r="AC55" s="197">
        <v>6517</v>
      </c>
      <c r="AD55" s="198">
        <v>5686</v>
      </c>
      <c r="AE55" s="199">
        <v>0.87250000000000005</v>
      </c>
      <c r="AF55" s="200">
        <v>16587024.470000001</v>
      </c>
      <c r="AG55" s="201">
        <v>12195134.83</v>
      </c>
      <c r="AH55" s="199">
        <v>0.73519999999999996</v>
      </c>
      <c r="AI55" s="197">
        <v>5250</v>
      </c>
      <c r="AJ55" s="198">
        <v>3810</v>
      </c>
      <c r="AK55" s="199">
        <v>0.72570000000000001</v>
      </c>
      <c r="AL55" s="12" t="s">
        <v>334</v>
      </c>
    </row>
    <row r="56" spans="1:38" s="3" customFormat="1" ht="13.9">
      <c r="A56" s="235" t="s">
        <v>166</v>
      </c>
      <c r="B56" s="235" t="s">
        <v>70</v>
      </c>
      <c r="C56" s="419">
        <v>1049487.07</v>
      </c>
      <c r="D56" s="419">
        <v>1054106.1299999999</v>
      </c>
      <c r="E56" s="414">
        <v>0.995618031364641</v>
      </c>
      <c r="F56" s="420">
        <v>337</v>
      </c>
      <c r="G56" s="420">
        <v>342</v>
      </c>
      <c r="H56" s="421">
        <v>1.0147999999999999</v>
      </c>
      <c r="I56" s="412">
        <v>0.97309999999999997</v>
      </c>
      <c r="J56" s="422">
        <v>490</v>
      </c>
      <c r="K56" s="422">
        <v>459</v>
      </c>
      <c r="L56" s="423">
        <v>0.93669999999999998</v>
      </c>
      <c r="M56" s="414">
        <v>0.9</v>
      </c>
      <c r="N56" s="424">
        <v>1095703.8600000001</v>
      </c>
      <c r="O56" s="424">
        <v>806973.07</v>
      </c>
      <c r="P56" s="421">
        <v>0.73650000000000004</v>
      </c>
      <c r="Q56" s="421">
        <v>0.7</v>
      </c>
      <c r="R56" s="425">
        <v>431</v>
      </c>
      <c r="S56" s="425">
        <v>301</v>
      </c>
      <c r="T56" s="426">
        <v>0.69840000000000002</v>
      </c>
      <c r="U56" s="426">
        <v>0.7</v>
      </c>
      <c r="V56" s="420">
        <v>285</v>
      </c>
      <c r="W56" s="420">
        <v>234</v>
      </c>
      <c r="X56" s="421">
        <v>0.82110000000000005</v>
      </c>
      <c r="Y56" s="209"/>
      <c r="Z56" s="197">
        <v>376</v>
      </c>
      <c r="AA56" s="198">
        <v>364</v>
      </c>
      <c r="AB56" s="199">
        <v>0.96809999999999996</v>
      </c>
      <c r="AC56" s="197">
        <v>531</v>
      </c>
      <c r="AD56" s="198">
        <v>480</v>
      </c>
      <c r="AE56" s="199">
        <v>0.90400000000000003</v>
      </c>
      <c r="AF56" s="200">
        <v>1023023.57</v>
      </c>
      <c r="AG56" s="201">
        <v>758014.59</v>
      </c>
      <c r="AH56" s="199">
        <v>0.74099999999999999</v>
      </c>
      <c r="AI56" s="197">
        <v>459</v>
      </c>
      <c r="AJ56" s="198">
        <v>323</v>
      </c>
      <c r="AK56" s="199">
        <v>0.70369999999999999</v>
      </c>
      <c r="AL56" s="12" t="s">
        <v>334</v>
      </c>
    </row>
    <row r="57" spans="1:38" s="3" customFormat="1" ht="13.9">
      <c r="A57" s="235" t="s">
        <v>165</v>
      </c>
      <c r="B57" s="235" t="s">
        <v>71</v>
      </c>
      <c r="C57" s="419">
        <v>4220451.71</v>
      </c>
      <c r="D57" s="419">
        <v>4360293.3114999998</v>
      </c>
      <c r="E57" s="414">
        <v>0.96792839575008005</v>
      </c>
      <c r="F57" s="420">
        <v>1915</v>
      </c>
      <c r="G57" s="420">
        <v>1926</v>
      </c>
      <c r="H57" s="421">
        <v>1.0057</v>
      </c>
      <c r="I57" s="412">
        <v>1</v>
      </c>
      <c r="J57" s="422">
        <v>2500</v>
      </c>
      <c r="K57" s="422">
        <v>2174</v>
      </c>
      <c r="L57" s="423">
        <v>0.86960000000000004</v>
      </c>
      <c r="M57" s="414">
        <v>0.88349999999999995</v>
      </c>
      <c r="N57" s="424">
        <v>4787071.76</v>
      </c>
      <c r="O57" s="424">
        <v>3205397.53</v>
      </c>
      <c r="P57" s="421">
        <v>0.66959999999999997</v>
      </c>
      <c r="Q57" s="421">
        <v>0.68149999999999999</v>
      </c>
      <c r="R57" s="425">
        <v>1935</v>
      </c>
      <c r="S57" s="425">
        <v>1335</v>
      </c>
      <c r="T57" s="426">
        <v>0.68989999999999996</v>
      </c>
      <c r="U57" s="426">
        <v>0.7</v>
      </c>
      <c r="V57" s="420">
        <v>1588</v>
      </c>
      <c r="W57" s="420">
        <v>1315</v>
      </c>
      <c r="X57" s="421">
        <v>0.82809999999999995</v>
      </c>
      <c r="Y57" s="209"/>
      <c r="Z57" s="197">
        <v>1934</v>
      </c>
      <c r="AA57" s="198">
        <v>1980</v>
      </c>
      <c r="AB57" s="199">
        <v>1.0238</v>
      </c>
      <c r="AC57" s="197">
        <v>2490</v>
      </c>
      <c r="AD57" s="198">
        <v>2200</v>
      </c>
      <c r="AE57" s="199">
        <v>0.88349999999999995</v>
      </c>
      <c r="AF57" s="200">
        <v>4897655.45</v>
      </c>
      <c r="AG57" s="201">
        <v>3337577.13</v>
      </c>
      <c r="AH57" s="199">
        <v>0.68149999999999999</v>
      </c>
      <c r="AI57" s="197">
        <v>1973</v>
      </c>
      <c r="AJ57" s="198">
        <v>1410</v>
      </c>
      <c r="AK57" s="199">
        <v>0.71460000000000001</v>
      </c>
      <c r="AL57" s="12" t="s">
        <v>334</v>
      </c>
    </row>
    <row r="58" spans="1:38" s="3" customFormat="1" ht="13.9">
      <c r="A58" s="235" t="s">
        <v>166</v>
      </c>
      <c r="B58" s="235" t="s">
        <v>72</v>
      </c>
      <c r="C58" s="419">
        <v>7162345.3700000001</v>
      </c>
      <c r="D58" s="419">
        <v>7371875.5700000003</v>
      </c>
      <c r="E58" s="414">
        <v>0.97157708401201304</v>
      </c>
      <c r="F58" s="420">
        <v>4084</v>
      </c>
      <c r="G58" s="420">
        <v>3795</v>
      </c>
      <c r="H58" s="421">
        <v>0.92920000000000003</v>
      </c>
      <c r="I58" s="412">
        <v>0.92969999999999997</v>
      </c>
      <c r="J58" s="422">
        <v>5394</v>
      </c>
      <c r="K58" s="422">
        <v>4663</v>
      </c>
      <c r="L58" s="423">
        <v>0.86450000000000005</v>
      </c>
      <c r="M58" s="414">
        <v>0.87690000000000001</v>
      </c>
      <c r="N58" s="424">
        <v>8199243.7400000002</v>
      </c>
      <c r="O58" s="424">
        <v>5120677.25</v>
      </c>
      <c r="P58" s="421">
        <v>0.62450000000000006</v>
      </c>
      <c r="Q58" s="421">
        <v>0.63200000000000001</v>
      </c>
      <c r="R58" s="425">
        <v>4114</v>
      </c>
      <c r="S58" s="425">
        <v>2521</v>
      </c>
      <c r="T58" s="426">
        <v>0.61280000000000001</v>
      </c>
      <c r="U58" s="426">
        <v>0.62250000000000005</v>
      </c>
      <c r="V58" s="420">
        <v>3082</v>
      </c>
      <c r="W58" s="420">
        <v>2586</v>
      </c>
      <c r="X58" s="421">
        <v>0.83909999999999996</v>
      </c>
      <c r="Y58" s="209"/>
      <c r="Z58" s="197">
        <v>4282</v>
      </c>
      <c r="AA58" s="198">
        <v>3938</v>
      </c>
      <c r="AB58" s="199">
        <v>0.91969999999999996</v>
      </c>
      <c r="AC58" s="197">
        <v>5443</v>
      </c>
      <c r="AD58" s="198">
        <v>4773</v>
      </c>
      <c r="AE58" s="199">
        <v>0.87690000000000001</v>
      </c>
      <c r="AF58" s="200">
        <v>8516880.1699999999</v>
      </c>
      <c r="AG58" s="201">
        <v>5340306.5</v>
      </c>
      <c r="AH58" s="199">
        <v>0.627</v>
      </c>
      <c r="AI58" s="197">
        <v>4312</v>
      </c>
      <c r="AJ58" s="198">
        <v>2641</v>
      </c>
      <c r="AK58" s="199">
        <v>0.61250000000000004</v>
      </c>
      <c r="AL58" s="12" t="s">
        <v>334</v>
      </c>
    </row>
    <row r="59" spans="1:38" s="3" customFormat="1" ht="13.9">
      <c r="A59" s="235" t="s">
        <v>163</v>
      </c>
      <c r="B59" s="235" t="s">
        <v>73</v>
      </c>
      <c r="C59" s="419">
        <v>5263648.41</v>
      </c>
      <c r="D59" s="419">
        <v>5347886.51</v>
      </c>
      <c r="E59" s="414">
        <v>0.98424833813460999</v>
      </c>
      <c r="F59" s="420">
        <v>1619</v>
      </c>
      <c r="G59" s="420">
        <v>1718</v>
      </c>
      <c r="H59" s="421">
        <v>1.0610999999999999</v>
      </c>
      <c r="I59" s="412">
        <v>1</v>
      </c>
      <c r="J59" s="422">
        <v>2643</v>
      </c>
      <c r="K59" s="422">
        <v>2264</v>
      </c>
      <c r="L59" s="423">
        <v>0.85660000000000003</v>
      </c>
      <c r="M59" s="414">
        <v>0.87849999999999995</v>
      </c>
      <c r="N59" s="424">
        <v>5567226.9299999997</v>
      </c>
      <c r="O59" s="424">
        <v>3962897.87</v>
      </c>
      <c r="P59" s="421">
        <v>0.71179999999999999</v>
      </c>
      <c r="Q59" s="421">
        <v>0.7</v>
      </c>
      <c r="R59" s="425">
        <v>2203</v>
      </c>
      <c r="S59" s="425">
        <v>1519</v>
      </c>
      <c r="T59" s="426">
        <v>0.6895</v>
      </c>
      <c r="U59" s="426">
        <v>0.7</v>
      </c>
      <c r="V59" s="420">
        <v>1501</v>
      </c>
      <c r="W59" s="420">
        <v>1319</v>
      </c>
      <c r="X59" s="421">
        <v>0.87870000000000004</v>
      </c>
      <c r="Y59" s="209"/>
      <c r="Z59" s="197">
        <v>1654</v>
      </c>
      <c r="AA59" s="198">
        <v>1729</v>
      </c>
      <c r="AB59" s="199">
        <v>1.0452999999999999</v>
      </c>
      <c r="AC59" s="197">
        <v>2592</v>
      </c>
      <c r="AD59" s="198">
        <v>2277</v>
      </c>
      <c r="AE59" s="199">
        <v>0.87849999999999995</v>
      </c>
      <c r="AF59" s="200">
        <v>5659927.9699999997</v>
      </c>
      <c r="AG59" s="201">
        <v>4054367.67</v>
      </c>
      <c r="AH59" s="199">
        <v>0.71630000000000005</v>
      </c>
      <c r="AI59" s="197">
        <v>2171</v>
      </c>
      <c r="AJ59" s="198">
        <v>1552</v>
      </c>
      <c r="AK59" s="199">
        <v>0.71489999999999998</v>
      </c>
      <c r="AL59" s="12" t="s">
        <v>334</v>
      </c>
    </row>
    <row r="60" spans="1:38" s="3" customFormat="1" ht="13.9">
      <c r="A60" s="235" t="s">
        <v>167</v>
      </c>
      <c r="B60" s="235" t="s">
        <v>74</v>
      </c>
      <c r="C60" s="419">
        <v>1901916.56</v>
      </c>
      <c r="D60" s="419">
        <v>1855219.12</v>
      </c>
      <c r="E60" s="414">
        <v>1.02517084882135</v>
      </c>
      <c r="F60" s="420">
        <v>490</v>
      </c>
      <c r="G60" s="420">
        <v>609</v>
      </c>
      <c r="H60" s="421">
        <v>1.2428999999999999</v>
      </c>
      <c r="I60" s="412">
        <v>1</v>
      </c>
      <c r="J60" s="422">
        <v>946</v>
      </c>
      <c r="K60" s="422">
        <v>867</v>
      </c>
      <c r="L60" s="423">
        <v>0.91649999999999998</v>
      </c>
      <c r="M60" s="414">
        <v>0.8992</v>
      </c>
      <c r="N60" s="424">
        <v>2277661</v>
      </c>
      <c r="O60" s="424">
        <v>1490594.71</v>
      </c>
      <c r="P60" s="421">
        <v>0.65439999999999998</v>
      </c>
      <c r="Q60" s="421">
        <v>0.6744</v>
      </c>
      <c r="R60" s="425">
        <v>831</v>
      </c>
      <c r="S60" s="425">
        <v>558</v>
      </c>
      <c r="T60" s="426">
        <v>0.67149999999999999</v>
      </c>
      <c r="U60" s="426">
        <v>0.67330000000000001</v>
      </c>
      <c r="V60" s="420">
        <v>704</v>
      </c>
      <c r="W60" s="420">
        <v>577</v>
      </c>
      <c r="X60" s="421">
        <v>0.8196</v>
      </c>
      <c r="Y60" s="209"/>
      <c r="Z60" s="197">
        <v>466</v>
      </c>
      <c r="AA60" s="198">
        <v>555</v>
      </c>
      <c r="AB60" s="199">
        <v>1.1910000000000001</v>
      </c>
      <c r="AC60" s="197">
        <v>903</v>
      </c>
      <c r="AD60" s="198">
        <v>812</v>
      </c>
      <c r="AE60" s="199">
        <v>0.8992</v>
      </c>
      <c r="AF60" s="200">
        <v>2188585.67</v>
      </c>
      <c r="AG60" s="201">
        <v>1465123.29</v>
      </c>
      <c r="AH60" s="199">
        <v>0.6694</v>
      </c>
      <c r="AI60" s="197">
        <v>799</v>
      </c>
      <c r="AJ60" s="198">
        <v>538</v>
      </c>
      <c r="AK60" s="199">
        <v>0.67330000000000001</v>
      </c>
      <c r="AL60" s="12" t="s">
        <v>334</v>
      </c>
    </row>
    <row r="61" spans="1:38" s="3" customFormat="1" ht="13.9">
      <c r="A61" s="235" t="s">
        <v>167</v>
      </c>
      <c r="B61" s="235" t="s">
        <v>75</v>
      </c>
      <c r="C61" s="419">
        <v>963127.73</v>
      </c>
      <c r="D61" s="419">
        <v>893459.98</v>
      </c>
      <c r="E61" s="414">
        <v>1.0779752328694101</v>
      </c>
      <c r="F61" s="420">
        <v>374</v>
      </c>
      <c r="G61" s="420">
        <v>398</v>
      </c>
      <c r="H61" s="421">
        <v>1.0642</v>
      </c>
      <c r="I61" s="412">
        <v>1</v>
      </c>
      <c r="J61" s="422">
        <v>670</v>
      </c>
      <c r="K61" s="422">
        <v>629</v>
      </c>
      <c r="L61" s="423">
        <v>0.93879999999999997</v>
      </c>
      <c r="M61" s="414">
        <v>0.9</v>
      </c>
      <c r="N61" s="424">
        <v>1067604.04</v>
      </c>
      <c r="O61" s="424">
        <v>709286.55</v>
      </c>
      <c r="P61" s="421">
        <v>0.66439999999999999</v>
      </c>
      <c r="Q61" s="421">
        <v>0.65649999999999997</v>
      </c>
      <c r="R61" s="425">
        <v>415</v>
      </c>
      <c r="S61" s="425">
        <v>277</v>
      </c>
      <c r="T61" s="426">
        <v>0.66749999999999998</v>
      </c>
      <c r="U61" s="426">
        <v>0.59750000000000003</v>
      </c>
      <c r="V61" s="420">
        <v>457</v>
      </c>
      <c r="W61" s="420">
        <v>364</v>
      </c>
      <c r="X61" s="421">
        <v>0.79649999999999999</v>
      </c>
      <c r="Y61" s="209"/>
      <c r="Z61" s="197">
        <v>391</v>
      </c>
      <c r="AA61" s="198">
        <v>392</v>
      </c>
      <c r="AB61" s="199">
        <v>1.0025999999999999</v>
      </c>
      <c r="AC61" s="197">
        <v>684</v>
      </c>
      <c r="AD61" s="198">
        <v>616</v>
      </c>
      <c r="AE61" s="199">
        <v>0.90059999999999996</v>
      </c>
      <c r="AF61" s="200">
        <v>1033779.3</v>
      </c>
      <c r="AG61" s="201">
        <v>673483.94</v>
      </c>
      <c r="AH61" s="199">
        <v>0.65149999999999997</v>
      </c>
      <c r="AI61" s="197">
        <v>417</v>
      </c>
      <c r="AJ61" s="198">
        <v>245</v>
      </c>
      <c r="AK61" s="199">
        <v>0.58750000000000002</v>
      </c>
      <c r="AL61" s="12" t="s">
        <v>334</v>
      </c>
    </row>
    <row r="62" spans="1:38" s="3" customFormat="1" ht="13.9">
      <c r="A62" s="235" t="s">
        <v>168</v>
      </c>
      <c r="B62" s="235" t="s">
        <v>76</v>
      </c>
      <c r="C62" s="419">
        <v>2715191.04</v>
      </c>
      <c r="D62" s="419">
        <v>2911781.81</v>
      </c>
      <c r="E62" s="414">
        <v>0.93248437457612898</v>
      </c>
      <c r="F62" s="420">
        <v>1568</v>
      </c>
      <c r="G62" s="420">
        <v>1520</v>
      </c>
      <c r="H62" s="421">
        <v>0.96940000000000004</v>
      </c>
      <c r="I62" s="412">
        <v>0.9617</v>
      </c>
      <c r="J62" s="422">
        <v>2194</v>
      </c>
      <c r="K62" s="422">
        <v>1978</v>
      </c>
      <c r="L62" s="423">
        <v>0.90149999999999997</v>
      </c>
      <c r="M62" s="414">
        <v>0.9</v>
      </c>
      <c r="N62" s="424">
        <v>3125182.46</v>
      </c>
      <c r="O62" s="424">
        <v>1911127.91</v>
      </c>
      <c r="P62" s="421">
        <v>0.61150000000000004</v>
      </c>
      <c r="Q62" s="421">
        <v>0.6179</v>
      </c>
      <c r="R62" s="425">
        <v>1803</v>
      </c>
      <c r="S62" s="425">
        <v>1050</v>
      </c>
      <c r="T62" s="426">
        <v>0.58240000000000003</v>
      </c>
      <c r="U62" s="426">
        <v>0.61399999999999999</v>
      </c>
      <c r="V62" s="420">
        <v>1210</v>
      </c>
      <c r="W62" s="420">
        <v>1026</v>
      </c>
      <c r="X62" s="421">
        <v>0.84789999999999999</v>
      </c>
      <c r="Y62" s="209"/>
      <c r="Z62" s="197">
        <v>1615</v>
      </c>
      <c r="AA62" s="198">
        <v>1545</v>
      </c>
      <c r="AB62" s="199">
        <v>0.95669999999999999</v>
      </c>
      <c r="AC62" s="197">
        <v>2354</v>
      </c>
      <c r="AD62" s="198">
        <v>2121</v>
      </c>
      <c r="AE62" s="199">
        <v>0.90100000000000002</v>
      </c>
      <c r="AF62" s="200">
        <v>3274541.67</v>
      </c>
      <c r="AG62" s="201">
        <v>2006900.51</v>
      </c>
      <c r="AH62" s="199">
        <v>0.6129</v>
      </c>
      <c r="AI62" s="197">
        <v>1879</v>
      </c>
      <c r="AJ62" s="198">
        <v>1135</v>
      </c>
      <c r="AK62" s="199">
        <v>0.60399999999999998</v>
      </c>
      <c r="AL62" s="12" t="s">
        <v>334</v>
      </c>
    </row>
    <row r="63" spans="1:38" s="3" customFormat="1" ht="13.9">
      <c r="A63" s="235" t="s">
        <v>163</v>
      </c>
      <c r="B63" s="235" t="s">
        <v>77</v>
      </c>
      <c r="C63" s="419">
        <v>3061977.82</v>
      </c>
      <c r="D63" s="419">
        <v>3330651.14</v>
      </c>
      <c r="E63" s="414">
        <v>0.919333094729339</v>
      </c>
      <c r="F63" s="420">
        <v>1289</v>
      </c>
      <c r="G63" s="420">
        <v>1324</v>
      </c>
      <c r="H63" s="421">
        <v>1.0271999999999999</v>
      </c>
      <c r="I63" s="412">
        <v>1</v>
      </c>
      <c r="J63" s="422">
        <v>1974</v>
      </c>
      <c r="K63" s="422">
        <v>1725</v>
      </c>
      <c r="L63" s="423">
        <v>0.87390000000000001</v>
      </c>
      <c r="M63" s="414">
        <v>0.89059999999999995</v>
      </c>
      <c r="N63" s="424">
        <v>3709888.55</v>
      </c>
      <c r="O63" s="424">
        <v>2371835.14</v>
      </c>
      <c r="P63" s="421">
        <v>0.63929999999999998</v>
      </c>
      <c r="Q63" s="421">
        <v>0.65090000000000003</v>
      </c>
      <c r="R63" s="425">
        <v>1622</v>
      </c>
      <c r="S63" s="425">
        <v>909</v>
      </c>
      <c r="T63" s="426">
        <v>0.56040000000000001</v>
      </c>
      <c r="U63" s="426">
        <v>0.60460000000000003</v>
      </c>
      <c r="V63" s="420">
        <v>1159</v>
      </c>
      <c r="W63" s="420">
        <v>1017</v>
      </c>
      <c r="X63" s="421">
        <v>0.87749999999999995</v>
      </c>
      <c r="Y63" s="209"/>
      <c r="Z63" s="197">
        <v>1284</v>
      </c>
      <c r="AA63" s="198">
        <v>1327</v>
      </c>
      <c r="AB63" s="199">
        <v>1.0335000000000001</v>
      </c>
      <c r="AC63" s="197">
        <v>2184</v>
      </c>
      <c r="AD63" s="198">
        <v>1945</v>
      </c>
      <c r="AE63" s="199">
        <v>0.89059999999999995</v>
      </c>
      <c r="AF63" s="200">
        <v>3943336.75</v>
      </c>
      <c r="AG63" s="201">
        <v>2547023.56</v>
      </c>
      <c r="AH63" s="199">
        <v>0.64590000000000003</v>
      </c>
      <c r="AI63" s="197">
        <v>1702</v>
      </c>
      <c r="AJ63" s="198">
        <v>1012</v>
      </c>
      <c r="AK63" s="199">
        <v>0.59460000000000002</v>
      </c>
      <c r="AL63" s="12" t="s">
        <v>334</v>
      </c>
    </row>
    <row r="64" spans="1:38" s="3" customFormat="1" ht="13.9">
      <c r="A64" s="235" t="s">
        <v>162</v>
      </c>
      <c r="B64" s="235" t="s">
        <v>78</v>
      </c>
      <c r="C64" s="419">
        <v>52286476.670000002</v>
      </c>
      <c r="D64" s="419">
        <v>51958742.899999999</v>
      </c>
      <c r="E64" s="414">
        <v>1.0063075769679599</v>
      </c>
      <c r="F64" s="420">
        <v>28606</v>
      </c>
      <c r="G64" s="420">
        <v>28108</v>
      </c>
      <c r="H64" s="421">
        <v>0.98260000000000003</v>
      </c>
      <c r="I64" s="412">
        <v>0.9859</v>
      </c>
      <c r="J64" s="422">
        <v>32829</v>
      </c>
      <c r="K64" s="422">
        <v>24244</v>
      </c>
      <c r="L64" s="423">
        <v>0.73850000000000005</v>
      </c>
      <c r="M64" s="414">
        <v>0.74150000000000005</v>
      </c>
      <c r="N64" s="424">
        <v>62150489.5</v>
      </c>
      <c r="O64" s="424">
        <v>39024990.439999998</v>
      </c>
      <c r="P64" s="421">
        <v>0.62790000000000001</v>
      </c>
      <c r="Q64" s="421">
        <v>0.63349999999999995</v>
      </c>
      <c r="R64" s="425">
        <v>21701</v>
      </c>
      <c r="S64" s="425">
        <v>14170</v>
      </c>
      <c r="T64" s="426">
        <v>0.65300000000000002</v>
      </c>
      <c r="U64" s="426">
        <v>0.65269999999999995</v>
      </c>
      <c r="V64" s="420">
        <v>16205</v>
      </c>
      <c r="W64" s="420">
        <v>11630</v>
      </c>
      <c r="X64" s="421">
        <v>0.7177</v>
      </c>
      <c r="Y64" s="209"/>
      <c r="Z64" s="197">
        <v>28503</v>
      </c>
      <c r="AA64" s="198">
        <v>28101</v>
      </c>
      <c r="AB64" s="199">
        <v>0.9859</v>
      </c>
      <c r="AC64" s="197">
        <v>34329</v>
      </c>
      <c r="AD64" s="198">
        <v>24767</v>
      </c>
      <c r="AE64" s="199">
        <v>0.72150000000000003</v>
      </c>
      <c r="AF64" s="200">
        <v>61709807.859999999</v>
      </c>
      <c r="AG64" s="201">
        <v>38784484.490000002</v>
      </c>
      <c r="AH64" s="199">
        <v>0.62849999999999995</v>
      </c>
      <c r="AI64" s="197">
        <v>21907</v>
      </c>
      <c r="AJ64" s="198">
        <v>14189</v>
      </c>
      <c r="AK64" s="199">
        <v>0.64770000000000005</v>
      </c>
      <c r="AL64" s="12" t="s">
        <v>334</v>
      </c>
    </row>
    <row r="65" spans="1:38" s="3" customFormat="1" ht="13.9">
      <c r="A65" s="235" t="s">
        <v>163</v>
      </c>
      <c r="B65" s="235" t="s">
        <v>79</v>
      </c>
      <c r="C65" s="419">
        <v>762772.11</v>
      </c>
      <c r="D65" s="419">
        <v>779924.89</v>
      </c>
      <c r="E65" s="414">
        <v>0.97800713861048805</v>
      </c>
      <c r="F65" s="420">
        <v>213</v>
      </c>
      <c r="G65" s="420">
        <v>245</v>
      </c>
      <c r="H65" s="421">
        <v>1.1501999999999999</v>
      </c>
      <c r="I65" s="412">
        <v>1</v>
      </c>
      <c r="J65" s="422">
        <v>352</v>
      </c>
      <c r="K65" s="422">
        <v>327</v>
      </c>
      <c r="L65" s="423">
        <v>0.92900000000000005</v>
      </c>
      <c r="M65" s="414">
        <v>0.87890000000000001</v>
      </c>
      <c r="N65" s="424">
        <v>810834.15</v>
      </c>
      <c r="O65" s="424">
        <v>628214.05000000005</v>
      </c>
      <c r="P65" s="421">
        <v>0.77480000000000004</v>
      </c>
      <c r="Q65" s="421">
        <v>0.7</v>
      </c>
      <c r="R65" s="425">
        <v>293</v>
      </c>
      <c r="S65" s="425">
        <v>211</v>
      </c>
      <c r="T65" s="426">
        <v>0.72009999999999996</v>
      </c>
      <c r="U65" s="426">
        <v>0.7</v>
      </c>
      <c r="V65" s="420">
        <v>260</v>
      </c>
      <c r="W65" s="420">
        <v>207</v>
      </c>
      <c r="X65" s="421">
        <v>0.79620000000000002</v>
      </c>
      <c r="Y65" s="209"/>
      <c r="Z65" s="197">
        <v>217</v>
      </c>
      <c r="AA65" s="198">
        <v>233</v>
      </c>
      <c r="AB65" s="199">
        <v>1.0737000000000001</v>
      </c>
      <c r="AC65" s="197">
        <v>380</v>
      </c>
      <c r="AD65" s="198">
        <v>334</v>
      </c>
      <c r="AE65" s="199">
        <v>0.87890000000000001</v>
      </c>
      <c r="AF65" s="200">
        <v>812967.16</v>
      </c>
      <c r="AG65" s="201">
        <v>615801.39</v>
      </c>
      <c r="AH65" s="199">
        <v>0.75749999999999995</v>
      </c>
      <c r="AI65" s="197">
        <v>274</v>
      </c>
      <c r="AJ65" s="198">
        <v>211</v>
      </c>
      <c r="AK65" s="199">
        <v>0.77010000000000001</v>
      </c>
      <c r="AL65" s="12" t="s">
        <v>334</v>
      </c>
    </row>
    <row r="66" spans="1:38" s="3" customFormat="1" ht="13.9">
      <c r="A66" s="235" t="s">
        <v>162</v>
      </c>
      <c r="B66" s="235" t="s">
        <v>80</v>
      </c>
      <c r="C66" s="419">
        <v>2518978.19</v>
      </c>
      <c r="D66" s="419">
        <v>2625287.87</v>
      </c>
      <c r="E66" s="414">
        <v>0.95950551510375903</v>
      </c>
      <c r="F66" s="420">
        <v>1110</v>
      </c>
      <c r="G66" s="420">
        <v>1186</v>
      </c>
      <c r="H66" s="421">
        <v>1.0685</v>
      </c>
      <c r="I66" s="412">
        <v>0.99739999999999995</v>
      </c>
      <c r="J66" s="422">
        <v>1508</v>
      </c>
      <c r="K66" s="422">
        <v>1423</v>
      </c>
      <c r="L66" s="423">
        <v>0.94359999999999999</v>
      </c>
      <c r="M66" s="414">
        <v>0.9</v>
      </c>
      <c r="N66" s="424">
        <v>2697510.07</v>
      </c>
      <c r="O66" s="424">
        <v>1912271.92</v>
      </c>
      <c r="P66" s="421">
        <v>0.70889999999999997</v>
      </c>
      <c r="Q66" s="421">
        <v>0.7</v>
      </c>
      <c r="R66" s="425">
        <v>1160</v>
      </c>
      <c r="S66" s="425">
        <v>819</v>
      </c>
      <c r="T66" s="426">
        <v>0.70599999999999996</v>
      </c>
      <c r="U66" s="426">
        <v>0.7</v>
      </c>
      <c r="V66" s="420">
        <v>1069</v>
      </c>
      <c r="W66" s="420">
        <v>977</v>
      </c>
      <c r="X66" s="421">
        <v>0.91390000000000005</v>
      </c>
      <c r="Y66" s="209"/>
      <c r="Z66" s="197">
        <v>1150</v>
      </c>
      <c r="AA66" s="198">
        <v>1147</v>
      </c>
      <c r="AB66" s="199">
        <v>0.99739999999999995</v>
      </c>
      <c r="AC66" s="197">
        <v>1469</v>
      </c>
      <c r="AD66" s="198">
        <v>1427</v>
      </c>
      <c r="AE66" s="199">
        <v>0.97140000000000004</v>
      </c>
      <c r="AF66" s="200">
        <v>2710368.21</v>
      </c>
      <c r="AG66" s="201">
        <v>1989740.38</v>
      </c>
      <c r="AH66" s="199">
        <v>0.73409999999999997</v>
      </c>
      <c r="AI66" s="197">
        <v>1191</v>
      </c>
      <c r="AJ66" s="198">
        <v>885</v>
      </c>
      <c r="AK66" s="199">
        <v>0.74309999999999998</v>
      </c>
      <c r="AL66" s="12" t="s">
        <v>334</v>
      </c>
    </row>
    <row r="67" spans="1:38" s="3" customFormat="1" ht="13.9">
      <c r="A67" s="235" t="s">
        <v>165</v>
      </c>
      <c r="B67" s="235" t="s">
        <v>81</v>
      </c>
      <c r="C67" s="419">
        <v>5701980.3200000003</v>
      </c>
      <c r="D67" s="419">
        <v>5598906.1299999999</v>
      </c>
      <c r="E67" s="414">
        <v>1.0184097013964399</v>
      </c>
      <c r="F67" s="420">
        <v>1863</v>
      </c>
      <c r="G67" s="420">
        <v>2051</v>
      </c>
      <c r="H67" s="421">
        <v>1.1009</v>
      </c>
      <c r="I67" s="412">
        <v>1</v>
      </c>
      <c r="J67" s="422">
        <v>2555</v>
      </c>
      <c r="K67" s="422">
        <v>2270</v>
      </c>
      <c r="L67" s="423">
        <v>0.88849999999999996</v>
      </c>
      <c r="M67" s="414">
        <v>0.9</v>
      </c>
      <c r="N67" s="424">
        <v>6234469.0099999998</v>
      </c>
      <c r="O67" s="424">
        <v>4419312.9400000004</v>
      </c>
      <c r="P67" s="421">
        <v>0.70889999999999997</v>
      </c>
      <c r="Q67" s="421">
        <v>0.69930000000000003</v>
      </c>
      <c r="R67" s="425">
        <v>2051</v>
      </c>
      <c r="S67" s="425">
        <v>1396</v>
      </c>
      <c r="T67" s="426">
        <v>0.68059999999999998</v>
      </c>
      <c r="U67" s="426">
        <v>0.69489999999999996</v>
      </c>
      <c r="V67" s="420">
        <v>1585</v>
      </c>
      <c r="W67" s="420">
        <v>1248</v>
      </c>
      <c r="X67" s="421">
        <v>0.78739999999999999</v>
      </c>
      <c r="Y67" s="209"/>
      <c r="Z67" s="197">
        <v>1895</v>
      </c>
      <c r="AA67" s="198">
        <v>1966</v>
      </c>
      <c r="AB67" s="199">
        <v>1.0375000000000001</v>
      </c>
      <c r="AC67" s="197">
        <v>2490</v>
      </c>
      <c r="AD67" s="198">
        <v>2283</v>
      </c>
      <c r="AE67" s="199">
        <v>0.91690000000000005</v>
      </c>
      <c r="AF67" s="200">
        <v>6207975.1399999997</v>
      </c>
      <c r="AG67" s="201">
        <v>4341488.7</v>
      </c>
      <c r="AH67" s="199">
        <v>0.69930000000000003</v>
      </c>
      <c r="AI67" s="197">
        <v>2114</v>
      </c>
      <c r="AJ67" s="198">
        <v>1469</v>
      </c>
      <c r="AK67" s="199">
        <v>0.69489999999999996</v>
      </c>
      <c r="AL67" s="12" t="s">
        <v>334</v>
      </c>
    </row>
    <row r="68" spans="1:38" s="3" customFormat="1" ht="13.9">
      <c r="A68" s="235" t="s">
        <v>168</v>
      </c>
      <c r="B68" s="235" t="s">
        <v>82</v>
      </c>
      <c r="C68" s="419">
        <v>8956898.4100000001</v>
      </c>
      <c r="D68" s="419">
        <v>9145681.2699999996</v>
      </c>
      <c r="E68" s="414">
        <v>0.97935825069486604</v>
      </c>
      <c r="F68" s="420">
        <v>4135</v>
      </c>
      <c r="G68" s="420">
        <v>4032</v>
      </c>
      <c r="H68" s="421">
        <v>0.97509999999999997</v>
      </c>
      <c r="I68" s="412">
        <v>1</v>
      </c>
      <c r="J68" s="422">
        <v>5141</v>
      </c>
      <c r="K68" s="422">
        <v>4479</v>
      </c>
      <c r="L68" s="414">
        <v>0.87119999999999997</v>
      </c>
      <c r="M68" s="423">
        <v>0.86880000000000002</v>
      </c>
      <c r="N68" s="424">
        <v>9615911.3699999992</v>
      </c>
      <c r="O68" s="424">
        <v>6826383.8799999999</v>
      </c>
      <c r="P68" s="421">
        <v>0.70989999999999998</v>
      </c>
      <c r="Q68" s="421">
        <v>0.69450000000000001</v>
      </c>
      <c r="R68" s="425">
        <v>3832</v>
      </c>
      <c r="S68" s="425">
        <v>2719</v>
      </c>
      <c r="T68" s="426">
        <v>0.70960000000000001</v>
      </c>
      <c r="U68" s="417">
        <v>0.7</v>
      </c>
      <c r="V68" s="420">
        <v>3099</v>
      </c>
      <c r="W68" s="420">
        <v>2641</v>
      </c>
      <c r="X68" s="421">
        <v>0.85219999999999996</v>
      </c>
      <c r="Y68" s="209"/>
      <c r="Z68" s="197">
        <v>4021</v>
      </c>
      <c r="AA68" s="198">
        <v>4035</v>
      </c>
      <c r="AB68" s="199">
        <v>1.0035000000000001</v>
      </c>
      <c r="AC68" s="197">
        <v>5338</v>
      </c>
      <c r="AD68" s="198">
        <v>4611</v>
      </c>
      <c r="AE68" s="199">
        <v>0.86380000000000001</v>
      </c>
      <c r="AF68" s="200">
        <v>10046502.310000001</v>
      </c>
      <c r="AG68" s="201">
        <v>6977264.0800000001</v>
      </c>
      <c r="AH68" s="199">
        <v>0.69450000000000001</v>
      </c>
      <c r="AI68" s="197">
        <v>3936</v>
      </c>
      <c r="AJ68" s="198">
        <v>2790</v>
      </c>
      <c r="AK68" s="199">
        <v>0.70879999999999999</v>
      </c>
      <c r="AL68" s="12" t="s">
        <v>334</v>
      </c>
    </row>
    <row r="69" spans="1:38" s="3" customFormat="1" ht="13.9">
      <c r="A69" s="235" t="s">
        <v>166</v>
      </c>
      <c r="B69" s="235" t="s">
        <v>83</v>
      </c>
      <c r="C69" s="419">
        <v>12029724.68</v>
      </c>
      <c r="D69" s="419">
        <v>12465057</v>
      </c>
      <c r="E69" s="414">
        <v>0.96507578585481002</v>
      </c>
      <c r="F69" s="420">
        <v>4731</v>
      </c>
      <c r="G69" s="420">
        <v>4762</v>
      </c>
      <c r="H69" s="421">
        <v>1.0065999999999999</v>
      </c>
      <c r="I69" s="412">
        <v>0.99809999999999999</v>
      </c>
      <c r="J69" s="422">
        <v>6785</v>
      </c>
      <c r="K69" s="422">
        <v>5738</v>
      </c>
      <c r="L69" s="423">
        <v>0.84570000000000001</v>
      </c>
      <c r="M69" s="414">
        <v>0.84460000000000002</v>
      </c>
      <c r="N69" s="424">
        <v>12660432.34</v>
      </c>
      <c r="O69" s="424">
        <v>8792504.4100000001</v>
      </c>
      <c r="P69" s="421">
        <v>0.69450000000000001</v>
      </c>
      <c r="Q69" s="421">
        <v>0.69850000000000001</v>
      </c>
      <c r="R69" s="425">
        <v>4800</v>
      </c>
      <c r="S69" s="425">
        <v>3173</v>
      </c>
      <c r="T69" s="426">
        <v>0.66100000000000003</v>
      </c>
      <c r="U69" s="426">
        <v>0.67669999999999997</v>
      </c>
      <c r="V69" s="420">
        <v>3612</v>
      </c>
      <c r="W69" s="420">
        <v>3018</v>
      </c>
      <c r="X69" s="421">
        <v>0.83550000000000002</v>
      </c>
      <c r="Y69" s="209"/>
      <c r="Z69" s="197">
        <v>4626</v>
      </c>
      <c r="AA69" s="198">
        <v>4617</v>
      </c>
      <c r="AB69" s="199">
        <v>0.99809999999999999</v>
      </c>
      <c r="AC69" s="197">
        <v>7014</v>
      </c>
      <c r="AD69" s="198">
        <v>5889</v>
      </c>
      <c r="AE69" s="199">
        <v>0.83960000000000001</v>
      </c>
      <c r="AF69" s="200">
        <v>13007354.640000001</v>
      </c>
      <c r="AG69" s="201">
        <v>9086066.7899999991</v>
      </c>
      <c r="AH69" s="199">
        <v>0.69850000000000001</v>
      </c>
      <c r="AI69" s="197">
        <v>4933</v>
      </c>
      <c r="AJ69" s="198">
        <v>3338</v>
      </c>
      <c r="AK69" s="199">
        <v>0.67669999999999997</v>
      </c>
      <c r="AL69" s="12" t="s">
        <v>334</v>
      </c>
    </row>
    <row r="70" spans="1:38" s="3" customFormat="1" ht="13.9">
      <c r="A70" s="235" t="s">
        <v>169</v>
      </c>
      <c r="B70" s="235" t="s">
        <v>253</v>
      </c>
      <c r="C70" s="419"/>
      <c r="D70" s="419">
        <v>0</v>
      </c>
      <c r="E70" s="414"/>
      <c r="F70" s="420">
        <v>8</v>
      </c>
      <c r="G70" s="420">
        <v>13</v>
      </c>
      <c r="H70" s="421">
        <v>1.625</v>
      </c>
      <c r="I70" s="412">
        <v>1</v>
      </c>
      <c r="J70" s="422">
        <v>6</v>
      </c>
      <c r="K70" s="422">
        <v>2</v>
      </c>
      <c r="L70" s="423">
        <v>0.33329999999999999</v>
      </c>
      <c r="M70" s="414">
        <v>0.12</v>
      </c>
      <c r="N70" s="424"/>
      <c r="O70" s="424"/>
      <c r="P70" s="421"/>
      <c r="Q70" s="421"/>
      <c r="R70" s="425"/>
      <c r="S70" s="425"/>
      <c r="T70" s="426"/>
      <c r="U70" s="426"/>
      <c r="V70" s="420"/>
      <c r="W70" s="420"/>
      <c r="X70" s="421"/>
      <c r="Y70" s="209"/>
      <c r="Z70" s="197">
        <v>5</v>
      </c>
      <c r="AA70" s="198">
        <v>16</v>
      </c>
      <c r="AB70" s="199">
        <v>3.2</v>
      </c>
      <c r="AC70" s="197">
        <v>10</v>
      </c>
      <c r="AD70" s="198">
        <v>1</v>
      </c>
      <c r="AE70" s="199">
        <v>0.1</v>
      </c>
      <c r="AF70" s="200"/>
      <c r="AG70" s="201"/>
      <c r="AH70" s="199"/>
      <c r="AI70" s="197">
        <v>1</v>
      </c>
      <c r="AJ70" s="198"/>
      <c r="AK70" s="199"/>
      <c r="AL70" s="12" t="s">
        <v>334</v>
      </c>
    </row>
    <row r="71" spans="1:38" s="3" customFormat="1" ht="13.9">
      <c r="A71" s="235" t="s">
        <v>168</v>
      </c>
      <c r="B71" s="235" t="s">
        <v>84</v>
      </c>
      <c r="C71" s="419">
        <v>2443365.37</v>
      </c>
      <c r="D71" s="419">
        <v>2430141.3555000001</v>
      </c>
      <c r="E71" s="414">
        <v>1.0054416647287101</v>
      </c>
      <c r="F71" s="420">
        <v>1681</v>
      </c>
      <c r="G71" s="420">
        <v>1554</v>
      </c>
      <c r="H71" s="421">
        <v>0.9244</v>
      </c>
      <c r="I71" s="412">
        <v>0.9</v>
      </c>
      <c r="J71" s="422">
        <v>2205</v>
      </c>
      <c r="K71" s="422">
        <v>1776</v>
      </c>
      <c r="L71" s="423">
        <v>0.8054</v>
      </c>
      <c r="M71" s="414">
        <v>0.82469999999999999</v>
      </c>
      <c r="N71" s="424">
        <v>2780171.26</v>
      </c>
      <c r="O71" s="424">
        <v>1744708.46</v>
      </c>
      <c r="P71" s="421">
        <v>0.62760000000000005</v>
      </c>
      <c r="Q71" s="421">
        <v>0.61709999999999998</v>
      </c>
      <c r="R71" s="425">
        <v>1567</v>
      </c>
      <c r="S71" s="425">
        <v>963</v>
      </c>
      <c r="T71" s="426">
        <v>0.61460000000000004</v>
      </c>
      <c r="U71" s="426">
        <v>0.57289999999999996</v>
      </c>
      <c r="V71" s="420">
        <v>1175</v>
      </c>
      <c r="W71" s="420">
        <v>932</v>
      </c>
      <c r="X71" s="421">
        <v>0.79320000000000002</v>
      </c>
      <c r="Y71" s="209"/>
      <c r="Z71" s="197">
        <v>1728</v>
      </c>
      <c r="AA71" s="198">
        <v>1530</v>
      </c>
      <c r="AB71" s="199">
        <v>0.88539999999999996</v>
      </c>
      <c r="AC71" s="197">
        <v>2250</v>
      </c>
      <c r="AD71" s="198">
        <v>1833</v>
      </c>
      <c r="AE71" s="199">
        <v>0.81469999999999998</v>
      </c>
      <c r="AF71" s="200">
        <v>2819381.74</v>
      </c>
      <c r="AG71" s="201">
        <v>1725634.92</v>
      </c>
      <c r="AH71" s="199">
        <v>0.61209999999999998</v>
      </c>
      <c r="AI71" s="197">
        <v>1590</v>
      </c>
      <c r="AJ71" s="198">
        <v>895</v>
      </c>
      <c r="AK71" s="199">
        <v>0.56289999999999996</v>
      </c>
      <c r="AL71" s="12" t="s">
        <v>334</v>
      </c>
    </row>
    <row r="72" spans="1:38" s="3" customFormat="1" ht="13.9">
      <c r="A72" s="235" t="s">
        <v>166</v>
      </c>
      <c r="B72" s="235" t="s">
        <v>85</v>
      </c>
      <c r="C72" s="419">
        <v>21702991.66</v>
      </c>
      <c r="D72" s="419">
        <v>22181932.449999999</v>
      </c>
      <c r="E72" s="414">
        <v>0.97840851823529895</v>
      </c>
      <c r="F72" s="420">
        <v>5508</v>
      </c>
      <c r="G72" s="420">
        <v>5642</v>
      </c>
      <c r="H72" s="421">
        <v>1.0243</v>
      </c>
      <c r="I72" s="412">
        <v>1</v>
      </c>
      <c r="J72" s="422">
        <v>8714</v>
      </c>
      <c r="K72" s="422">
        <v>7882</v>
      </c>
      <c r="L72" s="423">
        <v>0.90449999999999997</v>
      </c>
      <c r="M72" s="414">
        <v>0.9</v>
      </c>
      <c r="N72" s="424">
        <v>25500785.579999998</v>
      </c>
      <c r="O72" s="424">
        <v>17108516.539999999</v>
      </c>
      <c r="P72" s="421">
        <v>0.67090000000000005</v>
      </c>
      <c r="Q72" s="421">
        <v>0.67620000000000002</v>
      </c>
      <c r="R72" s="425">
        <v>7213</v>
      </c>
      <c r="S72" s="425">
        <v>4756</v>
      </c>
      <c r="T72" s="426">
        <v>0.65939999999999999</v>
      </c>
      <c r="U72" s="426">
        <v>0.65039999999999998</v>
      </c>
      <c r="V72" s="420">
        <v>5776</v>
      </c>
      <c r="W72" s="420">
        <v>4167</v>
      </c>
      <c r="X72" s="421">
        <v>0.72140000000000004</v>
      </c>
      <c r="Y72" s="209"/>
      <c r="Z72" s="197">
        <v>5264</v>
      </c>
      <c r="AA72" s="198">
        <v>5682</v>
      </c>
      <c r="AB72" s="199">
        <v>1.0793999999999999</v>
      </c>
      <c r="AC72" s="197">
        <v>8767</v>
      </c>
      <c r="AD72" s="198">
        <v>7993</v>
      </c>
      <c r="AE72" s="199">
        <v>0.91169999999999995</v>
      </c>
      <c r="AF72" s="200">
        <v>25524385.109999999</v>
      </c>
      <c r="AG72" s="201">
        <v>17259336.600000001</v>
      </c>
      <c r="AH72" s="199">
        <v>0.67620000000000002</v>
      </c>
      <c r="AI72" s="197">
        <v>7364</v>
      </c>
      <c r="AJ72" s="198">
        <v>4753</v>
      </c>
      <c r="AK72" s="199">
        <v>0.64539999999999997</v>
      </c>
      <c r="AL72" s="12" t="s">
        <v>334</v>
      </c>
    </row>
    <row r="73" spans="1:38" s="3" customFormat="1" ht="13.9">
      <c r="A73" s="427" t="s">
        <v>160</v>
      </c>
      <c r="B73" s="235" t="s">
        <v>86</v>
      </c>
      <c r="C73" s="419">
        <v>5276897.71</v>
      </c>
      <c r="D73" s="419">
        <v>5365423.83</v>
      </c>
      <c r="E73" s="414">
        <v>0.98350062869124699</v>
      </c>
      <c r="F73" s="420">
        <v>1318</v>
      </c>
      <c r="G73" s="420">
        <v>1480</v>
      </c>
      <c r="H73" s="421">
        <v>1.1229</v>
      </c>
      <c r="I73" s="412">
        <v>1</v>
      </c>
      <c r="J73" s="422">
        <v>1971</v>
      </c>
      <c r="K73" s="422">
        <v>1695</v>
      </c>
      <c r="L73" s="423">
        <v>0.86</v>
      </c>
      <c r="M73" s="414">
        <v>0.9</v>
      </c>
      <c r="N73" s="424">
        <v>5399769.3700000001</v>
      </c>
      <c r="O73" s="424">
        <v>3913235.24</v>
      </c>
      <c r="P73" s="421">
        <v>0.72470000000000001</v>
      </c>
      <c r="Q73" s="421">
        <v>0.7</v>
      </c>
      <c r="R73" s="425">
        <v>1707</v>
      </c>
      <c r="S73" s="425">
        <v>1244</v>
      </c>
      <c r="T73" s="426">
        <v>0.7288</v>
      </c>
      <c r="U73" s="426">
        <v>0.7</v>
      </c>
      <c r="V73" s="420">
        <v>1001</v>
      </c>
      <c r="W73" s="420">
        <v>829</v>
      </c>
      <c r="X73" s="421">
        <v>0.82820000000000005</v>
      </c>
      <c r="Y73" s="209"/>
      <c r="Z73" s="197">
        <v>1390</v>
      </c>
      <c r="AA73" s="198">
        <v>1484</v>
      </c>
      <c r="AB73" s="199">
        <v>1.0676000000000001</v>
      </c>
      <c r="AC73" s="197">
        <v>1937</v>
      </c>
      <c r="AD73" s="198">
        <v>1776</v>
      </c>
      <c r="AE73" s="199">
        <v>0.91690000000000005</v>
      </c>
      <c r="AF73" s="200">
        <v>5568950.5700000003</v>
      </c>
      <c r="AG73" s="201">
        <v>3937159.78</v>
      </c>
      <c r="AH73" s="199">
        <v>0.70699999999999996</v>
      </c>
      <c r="AI73" s="197">
        <v>1848</v>
      </c>
      <c r="AJ73" s="198">
        <v>1310</v>
      </c>
      <c r="AK73" s="199">
        <v>0.70889999999999997</v>
      </c>
      <c r="AL73" s="12" t="s">
        <v>334</v>
      </c>
    </row>
    <row r="74" spans="1:38" s="3" customFormat="1" ht="13.9">
      <c r="A74" s="235" t="s">
        <v>164</v>
      </c>
      <c r="B74" s="235" t="s">
        <v>87</v>
      </c>
      <c r="C74" s="419">
        <v>1120190.19</v>
      </c>
      <c r="D74" s="419">
        <v>1145851.2626</v>
      </c>
      <c r="E74" s="414">
        <v>0.97760523251353404</v>
      </c>
      <c r="F74" s="420">
        <v>395</v>
      </c>
      <c r="G74" s="420">
        <v>403</v>
      </c>
      <c r="H74" s="421">
        <v>1.0203</v>
      </c>
      <c r="I74" s="412">
        <v>1</v>
      </c>
      <c r="J74" s="422">
        <v>575</v>
      </c>
      <c r="K74" s="422">
        <v>524</v>
      </c>
      <c r="L74" s="423">
        <v>0.9113</v>
      </c>
      <c r="M74" s="414">
        <v>0.88329999999999997</v>
      </c>
      <c r="N74" s="424">
        <v>1332408.7</v>
      </c>
      <c r="O74" s="424">
        <v>832875.97</v>
      </c>
      <c r="P74" s="421">
        <v>0.62509999999999999</v>
      </c>
      <c r="Q74" s="421">
        <v>0.63990000000000002</v>
      </c>
      <c r="R74" s="425">
        <v>520</v>
      </c>
      <c r="S74" s="425">
        <v>344</v>
      </c>
      <c r="T74" s="426">
        <v>0.66149999999999998</v>
      </c>
      <c r="U74" s="426">
        <v>0.64849999999999997</v>
      </c>
      <c r="V74" s="420">
        <v>363</v>
      </c>
      <c r="W74" s="420">
        <v>299</v>
      </c>
      <c r="X74" s="421">
        <v>0.82369999999999999</v>
      </c>
      <c r="Y74" s="209"/>
      <c r="Z74" s="197">
        <v>384</v>
      </c>
      <c r="AA74" s="198">
        <v>409</v>
      </c>
      <c r="AB74" s="199">
        <v>1.0650999999999999</v>
      </c>
      <c r="AC74" s="197">
        <v>634</v>
      </c>
      <c r="AD74" s="198">
        <v>560</v>
      </c>
      <c r="AE74" s="199">
        <v>0.88329999999999997</v>
      </c>
      <c r="AF74" s="200">
        <v>1341074.3700000001</v>
      </c>
      <c r="AG74" s="201">
        <v>851439.97</v>
      </c>
      <c r="AH74" s="199">
        <v>0.63490000000000002</v>
      </c>
      <c r="AI74" s="197">
        <v>533</v>
      </c>
      <c r="AJ74" s="198">
        <v>343</v>
      </c>
      <c r="AK74" s="199">
        <v>0.64349999999999996</v>
      </c>
      <c r="AL74" s="12" t="s">
        <v>334</v>
      </c>
    </row>
    <row r="75" spans="1:38" s="3" customFormat="1" ht="13.9">
      <c r="A75" s="235" t="s">
        <v>164</v>
      </c>
      <c r="B75" s="235" t="s">
        <v>88</v>
      </c>
      <c r="C75" s="419">
        <v>4978185.93</v>
      </c>
      <c r="D75" s="419">
        <v>4894913.0199999996</v>
      </c>
      <c r="E75" s="414">
        <v>1.0170121327304</v>
      </c>
      <c r="F75" s="420">
        <v>1964</v>
      </c>
      <c r="G75" s="420">
        <v>1975</v>
      </c>
      <c r="H75" s="421">
        <v>1.0056</v>
      </c>
      <c r="I75" s="412">
        <v>0.98809999999999998</v>
      </c>
      <c r="J75" s="422">
        <v>2643</v>
      </c>
      <c r="K75" s="422">
        <v>2405</v>
      </c>
      <c r="L75" s="414">
        <v>0.91</v>
      </c>
      <c r="M75" s="414">
        <v>0.9</v>
      </c>
      <c r="N75" s="424">
        <v>5313688.82</v>
      </c>
      <c r="O75" s="424">
        <v>3707163.2</v>
      </c>
      <c r="P75" s="421">
        <v>0.69769999999999999</v>
      </c>
      <c r="Q75" s="421">
        <v>0.67530000000000001</v>
      </c>
      <c r="R75" s="425">
        <v>2195</v>
      </c>
      <c r="S75" s="425">
        <v>1490</v>
      </c>
      <c r="T75" s="426">
        <v>0.67879999999999996</v>
      </c>
      <c r="U75" s="426">
        <v>0.64959999999999996</v>
      </c>
      <c r="V75" s="420">
        <v>1557</v>
      </c>
      <c r="W75" s="420">
        <v>1160</v>
      </c>
      <c r="X75" s="421">
        <v>0.745</v>
      </c>
      <c r="Y75" s="209"/>
      <c r="Z75" s="197">
        <v>2017</v>
      </c>
      <c r="AA75" s="198">
        <v>1993</v>
      </c>
      <c r="AB75" s="199">
        <v>0.98809999999999998</v>
      </c>
      <c r="AC75" s="197">
        <v>2818</v>
      </c>
      <c r="AD75" s="198">
        <v>2577</v>
      </c>
      <c r="AE75" s="199">
        <v>0.91449999999999998</v>
      </c>
      <c r="AF75" s="200">
        <v>5332976.96</v>
      </c>
      <c r="AG75" s="201">
        <v>3601553.42</v>
      </c>
      <c r="AH75" s="199">
        <v>0.67530000000000001</v>
      </c>
      <c r="AI75" s="197">
        <v>2282</v>
      </c>
      <c r="AJ75" s="198">
        <v>1471</v>
      </c>
      <c r="AK75" s="199">
        <v>0.64459999999999995</v>
      </c>
      <c r="AL75" s="12" t="s">
        <v>334</v>
      </c>
    </row>
    <row r="76" spans="1:38" s="3" customFormat="1" ht="13.9">
      <c r="A76" s="235" t="s">
        <v>166</v>
      </c>
      <c r="B76" s="235" t="s">
        <v>89</v>
      </c>
      <c r="C76" s="419">
        <v>3615897.94</v>
      </c>
      <c r="D76" s="419">
        <v>3665718.77</v>
      </c>
      <c r="E76" s="414">
        <v>0.98640898739757898</v>
      </c>
      <c r="F76" s="420">
        <v>1277</v>
      </c>
      <c r="G76" s="420">
        <v>1296</v>
      </c>
      <c r="H76" s="421">
        <v>1.0148999999999999</v>
      </c>
      <c r="I76" s="412">
        <v>1</v>
      </c>
      <c r="J76" s="422">
        <v>1774</v>
      </c>
      <c r="K76" s="422">
        <v>1594</v>
      </c>
      <c r="L76" s="423">
        <v>0.89849999999999997</v>
      </c>
      <c r="M76" s="414">
        <v>0.89229999999999998</v>
      </c>
      <c r="N76" s="424">
        <v>3988490.83</v>
      </c>
      <c r="O76" s="424">
        <v>2747001.07</v>
      </c>
      <c r="P76" s="421">
        <v>0.68869999999999998</v>
      </c>
      <c r="Q76" s="421">
        <v>0.7</v>
      </c>
      <c r="R76" s="425">
        <v>1488</v>
      </c>
      <c r="S76" s="425">
        <v>1071</v>
      </c>
      <c r="T76" s="426">
        <v>0.7198</v>
      </c>
      <c r="U76" s="426">
        <v>0.7</v>
      </c>
      <c r="V76" s="420">
        <v>1201</v>
      </c>
      <c r="W76" s="420">
        <v>940</v>
      </c>
      <c r="X76" s="421">
        <v>0.78269999999999995</v>
      </c>
      <c r="Y76" s="209"/>
      <c r="Z76" s="197">
        <v>1237</v>
      </c>
      <c r="AA76" s="198">
        <v>1312</v>
      </c>
      <c r="AB76" s="199">
        <v>1.0606</v>
      </c>
      <c r="AC76" s="197">
        <v>1755</v>
      </c>
      <c r="AD76" s="198">
        <v>1566</v>
      </c>
      <c r="AE76" s="199">
        <v>0.89229999999999998</v>
      </c>
      <c r="AF76" s="200">
        <v>4011888.32</v>
      </c>
      <c r="AG76" s="201">
        <v>2809724.87</v>
      </c>
      <c r="AH76" s="199">
        <v>0.70030000000000003</v>
      </c>
      <c r="AI76" s="197">
        <v>1484</v>
      </c>
      <c r="AJ76" s="198">
        <v>1075</v>
      </c>
      <c r="AK76" s="199">
        <v>0.72440000000000004</v>
      </c>
      <c r="AL76" s="12" t="s">
        <v>334</v>
      </c>
    </row>
    <row r="77" spans="1:38" s="3" customFormat="1" ht="13.9">
      <c r="A77" s="235" t="s">
        <v>164</v>
      </c>
      <c r="B77" s="235" t="s">
        <v>90</v>
      </c>
      <c r="C77" s="419">
        <v>1186876.77</v>
      </c>
      <c r="D77" s="419">
        <v>1180793.54</v>
      </c>
      <c r="E77" s="414">
        <v>1.00515181510902</v>
      </c>
      <c r="F77" s="420">
        <v>440</v>
      </c>
      <c r="G77" s="420">
        <v>454</v>
      </c>
      <c r="H77" s="421">
        <v>1.0318000000000001</v>
      </c>
      <c r="I77" s="412">
        <v>1</v>
      </c>
      <c r="J77" s="422">
        <v>603</v>
      </c>
      <c r="K77" s="422">
        <v>561</v>
      </c>
      <c r="L77" s="423">
        <v>0.93030000000000002</v>
      </c>
      <c r="M77" s="414">
        <v>0.9</v>
      </c>
      <c r="N77" s="424">
        <v>1286668.1200000001</v>
      </c>
      <c r="O77" s="424">
        <v>886937.41</v>
      </c>
      <c r="P77" s="421">
        <v>0.68930000000000002</v>
      </c>
      <c r="Q77" s="421">
        <v>0.66559999999999997</v>
      </c>
      <c r="R77" s="425">
        <v>478</v>
      </c>
      <c r="S77" s="425">
        <v>351</v>
      </c>
      <c r="T77" s="426">
        <v>0.73429999999999995</v>
      </c>
      <c r="U77" s="426">
        <v>0.7</v>
      </c>
      <c r="V77" s="420">
        <v>379</v>
      </c>
      <c r="W77" s="420">
        <v>308</v>
      </c>
      <c r="X77" s="421">
        <v>0.81269999999999998</v>
      </c>
      <c r="Y77" s="209"/>
      <c r="Z77" s="197">
        <v>451</v>
      </c>
      <c r="AA77" s="198">
        <v>454</v>
      </c>
      <c r="AB77" s="199">
        <v>1.0066999999999999</v>
      </c>
      <c r="AC77" s="197">
        <v>618</v>
      </c>
      <c r="AD77" s="198">
        <v>570</v>
      </c>
      <c r="AE77" s="199">
        <v>0.92230000000000001</v>
      </c>
      <c r="AF77" s="200">
        <v>1299458.42</v>
      </c>
      <c r="AG77" s="201">
        <v>858379.86</v>
      </c>
      <c r="AH77" s="199">
        <v>0.66059999999999997</v>
      </c>
      <c r="AI77" s="197">
        <v>476</v>
      </c>
      <c r="AJ77" s="198">
        <v>359</v>
      </c>
      <c r="AK77" s="199">
        <v>0.75419999999999998</v>
      </c>
      <c r="AL77" s="12" t="s">
        <v>334</v>
      </c>
    </row>
    <row r="78" spans="1:38" s="3" customFormat="1" ht="13.9">
      <c r="A78" s="235" t="s">
        <v>168</v>
      </c>
      <c r="B78" s="235" t="s">
        <v>91</v>
      </c>
      <c r="C78" s="419">
        <v>3547151.81</v>
      </c>
      <c r="D78" s="419">
        <v>3585222.62</v>
      </c>
      <c r="E78" s="414">
        <v>0.98938118659978802</v>
      </c>
      <c r="F78" s="420">
        <v>1525</v>
      </c>
      <c r="G78" s="420">
        <v>1583</v>
      </c>
      <c r="H78" s="421">
        <v>1.038</v>
      </c>
      <c r="I78" s="412">
        <v>1</v>
      </c>
      <c r="J78" s="422">
        <v>1934</v>
      </c>
      <c r="K78" s="422">
        <v>1796</v>
      </c>
      <c r="L78" s="423">
        <v>0.92859999999999998</v>
      </c>
      <c r="M78" s="414">
        <v>0.9</v>
      </c>
      <c r="N78" s="424">
        <v>3904512.46</v>
      </c>
      <c r="O78" s="424">
        <v>2645140.06</v>
      </c>
      <c r="P78" s="421">
        <v>0.67749999999999999</v>
      </c>
      <c r="Q78" s="421">
        <v>0.67779999999999996</v>
      </c>
      <c r="R78" s="425">
        <v>1681</v>
      </c>
      <c r="S78" s="425">
        <v>1139</v>
      </c>
      <c r="T78" s="426">
        <v>0.67759999999999998</v>
      </c>
      <c r="U78" s="426">
        <v>0.68120000000000003</v>
      </c>
      <c r="V78" s="420">
        <v>1236</v>
      </c>
      <c r="W78" s="420">
        <v>1098</v>
      </c>
      <c r="X78" s="421">
        <v>0.88829999999999998</v>
      </c>
      <c r="Y78" s="209"/>
      <c r="Z78" s="197">
        <v>1508</v>
      </c>
      <c r="AA78" s="198">
        <v>1580</v>
      </c>
      <c r="AB78" s="199">
        <v>1.0477000000000001</v>
      </c>
      <c r="AC78" s="197">
        <v>2063</v>
      </c>
      <c r="AD78" s="198">
        <v>1893</v>
      </c>
      <c r="AE78" s="199">
        <v>0.91759999999999997</v>
      </c>
      <c r="AF78" s="200">
        <v>4043519.08</v>
      </c>
      <c r="AG78" s="201">
        <v>2740854.85</v>
      </c>
      <c r="AH78" s="199">
        <v>0.67779999999999996</v>
      </c>
      <c r="AI78" s="197">
        <v>1725</v>
      </c>
      <c r="AJ78" s="198">
        <v>1175</v>
      </c>
      <c r="AK78" s="199">
        <v>0.68120000000000003</v>
      </c>
      <c r="AL78" s="12" t="s">
        <v>334</v>
      </c>
    </row>
    <row r="79" spans="1:38" s="3" customFormat="1" ht="13.9">
      <c r="A79" s="428" t="s">
        <v>166</v>
      </c>
      <c r="B79" s="428" t="s">
        <v>92</v>
      </c>
      <c r="C79" s="419">
        <v>15708426.35</v>
      </c>
      <c r="D79" s="419">
        <v>15438315.48</v>
      </c>
      <c r="E79" s="414">
        <v>1.01749613617819</v>
      </c>
      <c r="F79" s="420">
        <v>7146</v>
      </c>
      <c r="G79" s="420">
        <v>7164</v>
      </c>
      <c r="H79" s="421">
        <v>1.0024999999999999</v>
      </c>
      <c r="I79" s="412">
        <v>1</v>
      </c>
      <c r="J79" s="422">
        <v>9406</v>
      </c>
      <c r="K79" s="422">
        <v>8446</v>
      </c>
      <c r="L79" s="423">
        <v>0.89790000000000003</v>
      </c>
      <c r="M79" s="414">
        <v>0.89019999999999999</v>
      </c>
      <c r="N79" s="424">
        <v>17652660.34</v>
      </c>
      <c r="O79" s="424">
        <v>11652035.130000001</v>
      </c>
      <c r="P79" s="421">
        <v>0.66010000000000002</v>
      </c>
      <c r="Q79" s="421">
        <v>0.66600000000000004</v>
      </c>
      <c r="R79" s="425">
        <v>8002</v>
      </c>
      <c r="S79" s="425">
        <v>5521</v>
      </c>
      <c r="T79" s="426">
        <v>0.69</v>
      </c>
      <c r="U79" s="426">
        <v>0.68799999999999994</v>
      </c>
      <c r="V79" s="420">
        <v>2193</v>
      </c>
      <c r="W79" s="420">
        <v>1710</v>
      </c>
      <c r="X79" s="421">
        <v>0.77980000000000005</v>
      </c>
      <c r="Y79" s="209"/>
      <c r="Z79" s="197">
        <v>7070</v>
      </c>
      <c r="AA79" s="198">
        <v>7207</v>
      </c>
      <c r="AB79" s="199">
        <v>1.0194000000000001</v>
      </c>
      <c r="AC79" s="197">
        <v>9387</v>
      </c>
      <c r="AD79" s="198">
        <v>8356</v>
      </c>
      <c r="AE79" s="199">
        <v>0.89019999999999999</v>
      </c>
      <c r="AF79" s="200">
        <v>17335899.309999999</v>
      </c>
      <c r="AG79" s="201">
        <v>11458379.73</v>
      </c>
      <c r="AH79" s="199">
        <v>0.66100000000000003</v>
      </c>
      <c r="AI79" s="197">
        <v>7965</v>
      </c>
      <c r="AJ79" s="198">
        <v>5480</v>
      </c>
      <c r="AK79" s="199">
        <v>0.68799999999999994</v>
      </c>
      <c r="AL79" s="12" t="s">
        <v>334</v>
      </c>
    </row>
    <row r="80" spans="1:38" s="3" customFormat="1" ht="13.9">
      <c r="A80" s="235" t="s">
        <v>167</v>
      </c>
      <c r="B80" s="235" t="s">
        <v>93</v>
      </c>
      <c r="C80" s="419">
        <v>922881.89</v>
      </c>
      <c r="D80" s="419">
        <v>919605.01</v>
      </c>
      <c r="E80" s="414">
        <v>1.00356335596736</v>
      </c>
      <c r="F80" s="420">
        <v>282</v>
      </c>
      <c r="G80" s="420">
        <v>290</v>
      </c>
      <c r="H80" s="421">
        <v>1.0284</v>
      </c>
      <c r="I80" s="412">
        <v>1</v>
      </c>
      <c r="J80" s="422">
        <v>436</v>
      </c>
      <c r="K80" s="422">
        <v>404</v>
      </c>
      <c r="L80" s="423">
        <v>0.92659999999999998</v>
      </c>
      <c r="M80" s="414">
        <v>0.9</v>
      </c>
      <c r="N80" s="424">
        <v>936335.24</v>
      </c>
      <c r="O80" s="424">
        <v>703577.44</v>
      </c>
      <c r="P80" s="421">
        <v>0.75139999999999996</v>
      </c>
      <c r="Q80" s="421">
        <v>0.7</v>
      </c>
      <c r="R80" s="425">
        <v>399</v>
      </c>
      <c r="S80" s="425">
        <v>304</v>
      </c>
      <c r="T80" s="426">
        <v>0.76190000000000002</v>
      </c>
      <c r="U80" s="426">
        <v>0.7</v>
      </c>
      <c r="V80" s="420">
        <v>165</v>
      </c>
      <c r="W80" s="420">
        <v>127</v>
      </c>
      <c r="X80" s="421">
        <v>0.76970000000000005</v>
      </c>
      <c r="Y80" s="209"/>
      <c r="Z80" s="197">
        <v>288</v>
      </c>
      <c r="AA80" s="198">
        <v>314</v>
      </c>
      <c r="AB80" s="199">
        <v>1.0903</v>
      </c>
      <c r="AC80" s="197">
        <v>458</v>
      </c>
      <c r="AD80" s="198">
        <v>414</v>
      </c>
      <c r="AE80" s="199">
        <v>0.90390000000000004</v>
      </c>
      <c r="AF80" s="200">
        <v>974081.74</v>
      </c>
      <c r="AG80" s="201">
        <v>709506.5</v>
      </c>
      <c r="AH80" s="199">
        <v>0.72840000000000005</v>
      </c>
      <c r="AI80" s="197">
        <v>393</v>
      </c>
      <c r="AJ80" s="198">
        <v>302</v>
      </c>
      <c r="AK80" s="199">
        <v>0.76839999999999997</v>
      </c>
      <c r="AL80" s="12" t="s">
        <v>334</v>
      </c>
    </row>
    <row r="81" spans="1:38" s="3" customFormat="1" ht="13.9">
      <c r="A81" s="235" t="s">
        <v>160</v>
      </c>
      <c r="B81" s="235" t="s">
        <v>94</v>
      </c>
      <c r="C81" s="419">
        <v>9174185.2699999996</v>
      </c>
      <c r="D81" s="419">
        <v>9650461.8300000001</v>
      </c>
      <c r="E81" s="414">
        <v>0.95064727798628101</v>
      </c>
      <c r="F81" s="420">
        <v>3687</v>
      </c>
      <c r="G81" s="420">
        <v>3999</v>
      </c>
      <c r="H81" s="421">
        <v>1.0846</v>
      </c>
      <c r="I81" s="412">
        <v>1</v>
      </c>
      <c r="J81" s="422">
        <v>5316</v>
      </c>
      <c r="K81" s="422">
        <v>4508</v>
      </c>
      <c r="L81" s="423">
        <v>0.84799999999999998</v>
      </c>
      <c r="M81" s="414">
        <v>0.86960000000000004</v>
      </c>
      <c r="N81" s="424">
        <v>10366830.26</v>
      </c>
      <c r="O81" s="424">
        <v>6879639.1600000001</v>
      </c>
      <c r="P81" s="421">
        <v>0.66359999999999997</v>
      </c>
      <c r="Q81" s="421">
        <v>0.67679999999999996</v>
      </c>
      <c r="R81" s="425">
        <v>4038</v>
      </c>
      <c r="S81" s="425">
        <v>2637</v>
      </c>
      <c r="T81" s="426">
        <v>0.65300000000000002</v>
      </c>
      <c r="U81" s="426">
        <v>0.67</v>
      </c>
      <c r="V81" s="420">
        <v>3420</v>
      </c>
      <c r="W81" s="420">
        <v>2877</v>
      </c>
      <c r="X81" s="421">
        <v>0.84119999999999995</v>
      </c>
      <c r="Y81" s="209"/>
      <c r="Z81" s="197">
        <v>3614</v>
      </c>
      <c r="AA81" s="198">
        <v>3814</v>
      </c>
      <c r="AB81" s="199">
        <v>1.0552999999999999</v>
      </c>
      <c r="AC81" s="197">
        <v>5088</v>
      </c>
      <c r="AD81" s="198">
        <v>4399</v>
      </c>
      <c r="AE81" s="199">
        <v>0.86460000000000004</v>
      </c>
      <c r="AF81" s="200">
        <v>10454714.66</v>
      </c>
      <c r="AG81" s="201">
        <v>7076205.9699999997</v>
      </c>
      <c r="AH81" s="199">
        <v>0.67679999999999996</v>
      </c>
      <c r="AI81" s="197">
        <v>4066</v>
      </c>
      <c r="AJ81" s="198">
        <v>2704</v>
      </c>
      <c r="AK81" s="199">
        <v>0.66500000000000004</v>
      </c>
      <c r="AL81" s="12" t="s">
        <v>334</v>
      </c>
    </row>
    <row r="82" spans="1:38" s="3" customFormat="1" ht="13.9">
      <c r="A82" s="235" t="s">
        <v>165</v>
      </c>
      <c r="B82" s="235" t="s">
        <v>95</v>
      </c>
      <c r="C82" s="419">
        <v>6375166.8899999997</v>
      </c>
      <c r="D82" s="419">
        <v>6324018.25</v>
      </c>
      <c r="E82" s="414">
        <v>1.00808799689976</v>
      </c>
      <c r="F82" s="420">
        <v>3241</v>
      </c>
      <c r="G82" s="420">
        <v>3301</v>
      </c>
      <c r="H82" s="421">
        <v>1.0185</v>
      </c>
      <c r="I82" s="412">
        <v>1</v>
      </c>
      <c r="J82" s="422">
        <v>4089</v>
      </c>
      <c r="K82" s="422">
        <v>3697</v>
      </c>
      <c r="L82" s="423">
        <v>0.90410000000000001</v>
      </c>
      <c r="M82" s="414">
        <v>0.9</v>
      </c>
      <c r="N82" s="424">
        <v>6863221.4299999997</v>
      </c>
      <c r="O82" s="424">
        <v>4652631.9400000004</v>
      </c>
      <c r="P82" s="421">
        <v>0.67789999999999995</v>
      </c>
      <c r="Q82" s="421">
        <v>0.67110000000000003</v>
      </c>
      <c r="R82" s="425">
        <v>3174</v>
      </c>
      <c r="S82" s="425">
        <v>2108</v>
      </c>
      <c r="T82" s="426">
        <v>0.66410000000000002</v>
      </c>
      <c r="U82" s="426">
        <v>0.65439999999999998</v>
      </c>
      <c r="V82" s="420">
        <v>2593</v>
      </c>
      <c r="W82" s="420">
        <v>2380</v>
      </c>
      <c r="X82" s="421">
        <v>0.91790000000000005</v>
      </c>
      <c r="Y82" s="209"/>
      <c r="Z82" s="197">
        <v>3324</v>
      </c>
      <c r="AA82" s="198">
        <v>3377</v>
      </c>
      <c r="AB82" s="199">
        <v>1.0159</v>
      </c>
      <c r="AC82" s="197">
        <v>4171</v>
      </c>
      <c r="AD82" s="198">
        <v>3785</v>
      </c>
      <c r="AE82" s="199">
        <v>0.90749999999999997</v>
      </c>
      <c r="AF82" s="200">
        <v>6844421.1100000003</v>
      </c>
      <c r="AG82" s="201">
        <v>4558816.16</v>
      </c>
      <c r="AH82" s="199">
        <v>0.66610000000000003</v>
      </c>
      <c r="AI82" s="197">
        <v>3260</v>
      </c>
      <c r="AJ82" s="198">
        <v>2117</v>
      </c>
      <c r="AK82" s="199">
        <v>0.64939999999999998</v>
      </c>
      <c r="AL82" s="12" t="s">
        <v>334</v>
      </c>
    </row>
    <row r="83" spans="1:38" s="3" customFormat="1" ht="13.9">
      <c r="A83" s="235" t="s">
        <v>165</v>
      </c>
      <c r="B83" s="235" t="s">
        <v>96</v>
      </c>
      <c r="C83" s="419">
        <v>11547058.550000001</v>
      </c>
      <c r="D83" s="419">
        <v>12032308.82</v>
      </c>
      <c r="E83" s="414">
        <v>0.95967105920740503</v>
      </c>
      <c r="F83" s="420">
        <v>8279</v>
      </c>
      <c r="G83" s="420">
        <v>8195</v>
      </c>
      <c r="H83" s="421">
        <v>0.9899</v>
      </c>
      <c r="I83" s="412">
        <v>0.97360000000000002</v>
      </c>
      <c r="J83" s="422">
        <v>10083</v>
      </c>
      <c r="K83" s="422">
        <v>8853</v>
      </c>
      <c r="L83" s="423">
        <v>0.878</v>
      </c>
      <c r="M83" s="414">
        <v>0.88680000000000003</v>
      </c>
      <c r="N83" s="424">
        <v>12743216.48</v>
      </c>
      <c r="O83" s="424">
        <v>8296622.4100000001</v>
      </c>
      <c r="P83" s="421">
        <v>0.65110000000000001</v>
      </c>
      <c r="Q83" s="421">
        <v>0.65659999999999996</v>
      </c>
      <c r="R83" s="425">
        <v>7548</v>
      </c>
      <c r="S83" s="425">
        <v>4947</v>
      </c>
      <c r="T83" s="426">
        <v>0.65539999999999998</v>
      </c>
      <c r="U83" s="426">
        <v>0.64749999999999996</v>
      </c>
      <c r="V83" s="420">
        <v>6296</v>
      </c>
      <c r="W83" s="420">
        <v>5712</v>
      </c>
      <c r="X83" s="421">
        <v>0.90720000000000001</v>
      </c>
      <c r="Y83" s="209"/>
      <c r="Z83" s="197">
        <v>8603</v>
      </c>
      <c r="AA83" s="198">
        <v>8333</v>
      </c>
      <c r="AB83" s="199">
        <v>0.96860000000000002</v>
      </c>
      <c r="AC83" s="197">
        <v>10327</v>
      </c>
      <c r="AD83" s="198">
        <v>9158</v>
      </c>
      <c r="AE83" s="199">
        <v>0.88680000000000003</v>
      </c>
      <c r="AF83" s="200">
        <v>13085066.74</v>
      </c>
      <c r="AG83" s="201">
        <v>8525647.5299999993</v>
      </c>
      <c r="AH83" s="199">
        <v>0.65159999999999996</v>
      </c>
      <c r="AI83" s="197">
        <v>7992</v>
      </c>
      <c r="AJ83" s="198">
        <v>5135</v>
      </c>
      <c r="AK83" s="199">
        <v>0.64249999999999996</v>
      </c>
      <c r="AL83" s="12" t="s">
        <v>334</v>
      </c>
    </row>
    <row r="84" spans="1:38" s="3" customFormat="1" ht="13.9">
      <c r="A84" s="235" t="s">
        <v>161</v>
      </c>
      <c r="B84" s="235" t="s">
        <v>97</v>
      </c>
      <c r="C84" s="419">
        <v>6153545.0999999996</v>
      </c>
      <c r="D84" s="419">
        <v>6340568.6900000004</v>
      </c>
      <c r="E84" s="414">
        <v>0.970503656825773</v>
      </c>
      <c r="F84" s="420">
        <v>2670</v>
      </c>
      <c r="G84" s="420">
        <v>2680</v>
      </c>
      <c r="H84" s="421">
        <v>1.0037</v>
      </c>
      <c r="I84" s="412">
        <v>0.96530000000000005</v>
      </c>
      <c r="J84" s="422">
        <v>3672</v>
      </c>
      <c r="K84" s="422">
        <v>3234</v>
      </c>
      <c r="L84" s="423">
        <v>0.88070000000000004</v>
      </c>
      <c r="M84" s="414">
        <v>0.88229999999999997</v>
      </c>
      <c r="N84" s="424">
        <v>6878611.5899999999</v>
      </c>
      <c r="O84" s="424">
        <v>4775120.55</v>
      </c>
      <c r="P84" s="421">
        <v>0.69420000000000004</v>
      </c>
      <c r="Q84" s="421">
        <v>0.6915</v>
      </c>
      <c r="R84" s="425">
        <v>2946</v>
      </c>
      <c r="S84" s="425">
        <v>1880</v>
      </c>
      <c r="T84" s="426">
        <v>0.63819999999999999</v>
      </c>
      <c r="U84" s="426">
        <v>0.64910000000000001</v>
      </c>
      <c r="V84" s="420">
        <v>2351</v>
      </c>
      <c r="W84" s="420">
        <v>1863</v>
      </c>
      <c r="X84" s="421">
        <v>0.79239999999999999</v>
      </c>
      <c r="Y84" s="209"/>
      <c r="Z84" s="197">
        <v>2818</v>
      </c>
      <c r="AA84" s="198">
        <v>2706</v>
      </c>
      <c r="AB84" s="199">
        <v>0.96030000000000004</v>
      </c>
      <c r="AC84" s="197">
        <v>3754</v>
      </c>
      <c r="AD84" s="198">
        <v>3312</v>
      </c>
      <c r="AE84" s="199">
        <v>0.88229999999999997</v>
      </c>
      <c r="AF84" s="200">
        <v>6897537.0599999996</v>
      </c>
      <c r="AG84" s="201">
        <v>4769676.32</v>
      </c>
      <c r="AH84" s="199">
        <v>0.6915</v>
      </c>
      <c r="AI84" s="197">
        <v>2984</v>
      </c>
      <c r="AJ84" s="198">
        <v>1922</v>
      </c>
      <c r="AK84" s="199">
        <v>0.64410000000000001</v>
      </c>
      <c r="AL84" s="12" t="s">
        <v>334</v>
      </c>
    </row>
    <row r="85" spans="1:38" s="3" customFormat="1" ht="13.9">
      <c r="A85" s="235" t="s">
        <v>162</v>
      </c>
      <c r="B85" s="235" t="s">
        <v>98</v>
      </c>
      <c r="C85" s="419">
        <v>10357305.17</v>
      </c>
      <c r="D85" s="419">
        <v>10356108.68</v>
      </c>
      <c r="E85" s="414">
        <v>1.00011553470874</v>
      </c>
      <c r="F85" s="420">
        <v>4274</v>
      </c>
      <c r="G85" s="420">
        <v>4374</v>
      </c>
      <c r="H85" s="421">
        <v>1.0234000000000001</v>
      </c>
      <c r="I85" s="412">
        <v>1</v>
      </c>
      <c r="J85" s="422">
        <v>5888</v>
      </c>
      <c r="K85" s="422">
        <v>5081</v>
      </c>
      <c r="L85" s="423">
        <v>0.8629</v>
      </c>
      <c r="M85" s="414">
        <v>0.87419999999999998</v>
      </c>
      <c r="N85" s="424">
        <v>11275747.689999999</v>
      </c>
      <c r="O85" s="424">
        <v>7975636.2800000003</v>
      </c>
      <c r="P85" s="421">
        <v>0.70730000000000004</v>
      </c>
      <c r="Q85" s="421">
        <v>0.69420000000000004</v>
      </c>
      <c r="R85" s="425">
        <v>4551</v>
      </c>
      <c r="S85" s="425">
        <v>3269</v>
      </c>
      <c r="T85" s="426">
        <v>0.71830000000000005</v>
      </c>
      <c r="U85" s="426">
        <v>0.7</v>
      </c>
      <c r="V85" s="420">
        <v>3687</v>
      </c>
      <c r="W85" s="420">
        <v>3042</v>
      </c>
      <c r="X85" s="421">
        <v>0.82509999999999994</v>
      </c>
      <c r="Y85" s="209"/>
      <c r="Z85" s="197">
        <v>4307</v>
      </c>
      <c r="AA85" s="198">
        <v>4330</v>
      </c>
      <c r="AB85" s="199">
        <v>1.0053000000000001</v>
      </c>
      <c r="AC85" s="197">
        <v>5812</v>
      </c>
      <c r="AD85" s="198">
        <v>5081</v>
      </c>
      <c r="AE85" s="199">
        <v>0.87419999999999998</v>
      </c>
      <c r="AF85" s="200">
        <v>11378669.15</v>
      </c>
      <c r="AG85" s="201">
        <v>7898549.21</v>
      </c>
      <c r="AH85" s="199">
        <v>0.69420000000000004</v>
      </c>
      <c r="AI85" s="197">
        <v>4655</v>
      </c>
      <c r="AJ85" s="198">
        <v>3334</v>
      </c>
      <c r="AK85" s="199">
        <v>0.71619999999999995</v>
      </c>
      <c r="AL85" s="12" t="s">
        <v>334</v>
      </c>
    </row>
    <row r="86" spans="1:38" s="3" customFormat="1" ht="13.9">
      <c r="A86" s="235" t="s">
        <v>163</v>
      </c>
      <c r="B86" s="235" t="s">
        <v>99</v>
      </c>
      <c r="C86" s="419">
        <v>5292919.78</v>
      </c>
      <c r="D86" s="419">
        <v>5158262.8099999996</v>
      </c>
      <c r="E86" s="414">
        <v>1.02610510068214</v>
      </c>
      <c r="F86" s="420">
        <v>2495</v>
      </c>
      <c r="G86" s="420">
        <v>2660</v>
      </c>
      <c r="H86" s="421">
        <v>1.0661</v>
      </c>
      <c r="I86" s="412">
        <v>1</v>
      </c>
      <c r="J86" s="422">
        <v>3720</v>
      </c>
      <c r="K86" s="422">
        <v>3366</v>
      </c>
      <c r="L86" s="423">
        <v>0.90480000000000005</v>
      </c>
      <c r="M86" s="414">
        <v>0.89129999999999998</v>
      </c>
      <c r="N86" s="424">
        <v>6322946.2699999996</v>
      </c>
      <c r="O86" s="424">
        <v>4007562.31</v>
      </c>
      <c r="P86" s="421">
        <v>0.63380000000000003</v>
      </c>
      <c r="Q86" s="421">
        <v>0.63500000000000001</v>
      </c>
      <c r="R86" s="425">
        <v>2909</v>
      </c>
      <c r="S86" s="425">
        <v>1730</v>
      </c>
      <c r="T86" s="426">
        <v>0.59470000000000001</v>
      </c>
      <c r="U86" s="426">
        <v>0.58240000000000003</v>
      </c>
      <c r="V86" s="420">
        <v>2346</v>
      </c>
      <c r="W86" s="420">
        <v>2034</v>
      </c>
      <c r="X86" s="421">
        <v>0.86699999999999999</v>
      </c>
      <c r="Y86" s="209"/>
      <c r="Z86" s="197">
        <v>2408</v>
      </c>
      <c r="AA86" s="198">
        <v>2635</v>
      </c>
      <c r="AB86" s="199">
        <v>1.0943000000000001</v>
      </c>
      <c r="AC86" s="197">
        <v>3727</v>
      </c>
      <c r="AD86" s="198">
        <v>3322</v>
      </c>
      <c r="AE86" s="199">
        <v>0.89129999999999998</v>
      </c>
      <c r="AF86" s="200">
        <v>6189733.4299999997</v>
      </c>
      <c r="AG86" s="201">
        <v>3899498.55</v>
      </c>
      <c r="AH86" s="199">
        <v>0.63</v>
      </c>
      <c r="AI86" s="197">
        <v>2872</v>
      </c>
      <c r="AJ86" s="198">
        <v>1644</v>
      </c>
      <c r="AK86" s="199">
        <v>0.57240000000000002</v>
      </c>
      <c r="AL86" s="12" t="s">
        <v>334</v>
      </c>
    </row>
    <row r="87" spans="1:38" s="3" customFormat="1" ht="13.9">
      <c r="A87" s="235" t="s">
        <v>165</v>
      </c>
      <c r="B87" s="235" t="s">
        <v>100</v>
      </c>
      <c r="C87" s="419">
        <v>6517544.8300000001</v>
      </c>
      <c r="D87" s="419">
        <v>6651034.7800000003</v>
      </c>
      <c r="E87" s="414">
        <v>0.97992944640713497</v>
      </c>
      <c r="F87" s="420">
        <v>2689</v>
      </c>
      <c r="G87" s="420">
        <v>2695</v>
      </c>
      <c r="H87" s="421">
        <v>1.0022</v>
      </c>
      <c r="I87" s="412">
        <v>1</v>
      </c>
      <c r="J87" s="422">
        <v>3551</v>
      </c>
      <c r="K87" s="422">
        <v>3192</v>
      </c>
      <c r="L87" s="423">
        <v>0.89890000000000003</v>
      </c>
      <c r="M87" s="414">
        <v>0.88939999999999997</v>
      </c>
      <c r="N87" s="424">
        <v>7544411.46</v>
      </c>
      <c r="O87" s="424">
        <v>5158845.87</v>
      </c>
      <c r="P87" s="421">
        <v>0.68379999999999996</v>
      </c>
      <c r="Q87" s="421">
        <v>0.6734</v>
      </c>
      <c r="R87" s="425">
        <v>2887</v>
      </c>
      <c r="S87" s="425">
        <v>1825</v>
      </c>
      <c r="T87" s="426">
        <v>0.6321</v>
      </c>
      <c r="U87" s="426">
        <v>0.64480000000000004</v>
      </c>
      <c r="V87" s="420">
        <v>2303</v>
      </c>
      <c r="W87" s="420">
        <v>1995</v>
      </c>
      <c r="X87" s="421">
        <v>0.86629999999999996</v>
      </c>
      <c r="Y87" s="209"/>
      <c r="Z87" s="197">
        <v>2764</v>
      </c>
      <c r="AA87" s="198">
        <v>2781</v>
      </c>
      <c r="AB87" s="199">
        <v>1.0062</v>
      </c>
      <c r="AC87" s="197">
        <v>3644</v>
      </c>
      <c r="AD87" s="198">
        <v>3241</v>
      </c>
      <c r="AE87" s="199">
        <v>0.88939999999999997</v>
      </c>
      <c r="AF87" s="200">
        <v>7726448.75</v>
      </c>
      <c r="AG87" s="201">
        <v>5202712.91</v>
      </c>
      <c r="AH87" s="199">
        <v>0.6734</v>
      </c>
      <c r="AI87" s="197">
        <v>2923</v>
      </c>
      <c r="AJ87" s="198">
        <v>1870</v>
      </c>
      <c r="AK87" s="199">
        <v>0.63980000000000004</v>
      </c>
      <c r="AL87" s="12" t="s">
        <v>334</v>
      </c>
    </row>
    <row r="88" spans="1:38" s="3" customFormat="1" ht="13.9">
      <c r="A88" s="235" t="s">
        <v>165</v>
      </c>
      <c r="B88" s="235" t="s">
        <v>101</v>
      </c>
      <c r="C88" s="419">
        <v>5179745.09</v>
      </c>
      <c r="D88" s="419">
        <v>5035469.08</v>
      </c>
      <c r="E88" s="414">
        <v>1.0286519503362701</v>
      </c>
      <c r="F88" s="420">
        <v>3538</v>
      </c>
      <c r="G88" s="420">
        <v>3502</v>
      </c>
      <c r="H88" s="421">
        <v>0.98980000000000001</v>
      </c>
      <c r="I88" s="412">
        <v>0.98219999999999996</v>
      </c>
      <c r="J88" s="422">
        <v>4469</v>
      </c>
      <c r="K88" s="422">
        <v>4080</v>
      </c>
      <c r="L88" s="423">
        <v>0.91300000000000003</v>
      </c>
      <c r="M88" s="414">
        <v>0.9</v>
      </c>
      <c r="N88" s="424">
        <v>5921611.3300000001</v>
      </c>
      <c r="O88" s="424">
        <v>3561740.62</v>
      </c>
      <c r="P88" s="421">
        <v>0.60150000000000003</v>
      </c>
      <c r="Q88" s="421">
        <v>0.60009999999999997</v>
      </c>
      <c r="R88" s="425">
        <v>3740</v>
      </c>
      <c r="S88" s="425">
        <v>2155</v>
      </c>
      <c r="T88" s="426">
        <v>0.57620000000000005</v>
      </c>
      <c r="U88" s="426">
        <v>0.57699999999999996</v>
      </c>
      <c r="V88" s="420">
        <v>2604</v>
      </c>
      <c r="W88" s="420">
        <v>2291</v>
      </c>
      <c r="X88" s="421">
        <v>0.87980000000000003</v>
      </c>
      <c r="Y88" s="209"/>
      <c r="Z88" s="197">
        <v>3603</v>
      </c>
      <c r="AA88" s="198">
        <v>3539</v>
      </c>
      <c r="AB88" s="199">
        <v>0.98219999999999996</v>
      </c>
      <c r="AC88" s="197">
        <v>4437</v>
      </c>
      <c r="AD88" s="198">
        <v>4129</v>
      </c>
      <c r="AE88" s="199">
        <v>0.93059999999999998</v>
      </c>
      <c r="AF88" s="200">
        <v>5799476.5899999999</v>
      </c>
      <c r="AG88" s="201">
        <v>3422009.58</v>
      </c>
      <c r="AH88" s="199">
        <v>0.59009999999999996</v>
      </c>
      <c r="AI88" s="197">
        <v>3767</v>
      </c>
      <c r="AJ88" s="198">
        <v>2136</v>
      </c>
      <c r="AK88" s="199">
        <v>0.56699999999999995</v>
      </c>
      <c r="AL88" s="12" t="s">
        <v>334</v>
      </c>
    </row>
    <row r="89" spans="1:38" s="3" customFormat="1" ht="13.9">
      <c r="A89" s="235" t="s">
        <v>162</v>
      </c>
      <c r="B89" s="235" t="s">
        <v>102</v>
      </c>
      <c r="C89" s="419">
        <v>3914523.74</v>
      </c>
      <c r="D89" s="419">
        <v>4106744.74</v>
      </c>
      <c r="E89" s="414">
        <v>0.95319382816084197</v>
      </c>
      <c r="F89" s="420">
        <v>1877</v>
      </c>
      <c r="G89" s="420">
        <v>1931</v>
      </c>
      <c r="H89" s="421">
        <v>1.0287999999999999</v>
      </c>
      <c r="I89" s="412">
        <v>1</v>
      </c>
      <c r="J89" s="422">
        <v>2528</v>
      </c>
      <c r="K89" s="422">
        <v>2150</v>
      </c>
      <c r="L89" s="423">
        <v>0.85050000000000003</v>
      </c>
      <c r="M89" s="414">
        <v>0.88029999999999997</v>
      </c>
      <c r="N89" s="424">
        <v>4118467.01</v>
      </c>
      <c r="O89" s="424">
        <v>2953307.42</v>
      </c>
      <c r="P89" s="421">
        <v>0.71709999999999996</v>
      </c>
      <c r="Q89" s="421">
        <v>0.7</v>
      </c>
      <c r="R89" s="425">
        <v>1752</v>
      </c>
      <c r="S89" s="425">
        <v>1251</v>
      </c>
      <c r="T89" s="426">
        <v>0.71399999999999997</v>
      </c>
      <c r="U89" s="426">
        <v>0.7</v>
      </c>
      <c r="V89" s="420">
        <v>1520</v>
      </c>
      <c r="W89" s="420">
        <v>1305</v>
      </c>
      <c r="X89" s="421">
        <v>0.85860000000000003</v>
      </c>
      <c r="Y89" s="209"/>
      <c r="Z89" s="197">
        <v>1896</v>
      </c>
      <c r="AA89" s="198">
        <v>1973</v>
      </c>
      <c r="AB89" s="199">
        <v>1.0406</v>
      </c>
      <c r="AC89" s="197">
        <v>2506</v>
      </c>
      <c r="AD89" s="198">
        <v>2206</v>
      </c>
      <c r="AE89" s="199">
        <v>0.88029999999999997</v>
      </c>
      <c r="AF89" s="200">
        <v>4300406.38</v>
      </c>
      <c r="AG89" s="201">
        <v>3039801.79</v>
      </c>
      <c r="AH89" s="199">
        <v>0.70689999999999997</v>
      </c>
      <c r="AI89" s="197">
        <v>1861</v>
      </c>
      <c r="AJ89" s="198">
        <v>1340</v>
      </c>
      <c r="AK89" s="199">
        <v>0.72</v>
      </c>
      <c r="AL89" s="12" t="s">
        <v>334</v>
      </c>
    </row>
    <row r="90" spans="1:38" s="3" customFormat="1" ht="13.9">
      <c r="A90" s="235" t="s">
        <v>161</v>
      </c>
      <c r="B90" s="235" t="s">
        <v>103</v>
      </c>
      <c r="C90" s="419">
        <v>2522565.5499999998</v>
      </c>
      <c r="D90" s="419">
        <v>2611292.09</v>
      </c>
      <c r="E90" s="414">
        <v>0.96602197803157297</v>
      </c>
      <c r="F90" s="420">
        <v>778</v>
      </c>
      <c r="G90" s="420">
        <v>840</v>
      </c>
      <c r="H90" s="421">
        <v>1.0797000000000001</v>
      </c>
      <c r="I90" s="412">
        <v>1</v>
      </c>
      <c r="J90" s="422">
        <v>1405</v>
      </c>
      <c r="K90" s="422">
        <v>1237</v>
      </c>
      <c r="L90" s="423">
        <v>0.88039999999999996</v>
      </c>
      <c r="M90" s="414">
        <v>0.88419999999999999</v>
      </c>
      <c r="N90" s="424">
        <v>2809132.51</v>
      </c>
      <c r="O90" s="424">
        <v>1925202.51</v>
      </c>
      <c r="P90" s="421">
        <v>0.68530000000000002</v>
      </c>
      <c r="Q90" s="421">
        <v>0.67979999999999996</v>
      </c>
      <c r="R90" s="425">
        <v>1199</v>
      </c>
      <c r="S90" s="425">
        <v>722</v>
      </c>
      <c r="T90" s="426">
        <v>0.60219999999999996</v>
      </c>
      <c r="U90" s="426">
        <v>0.61699999999999999</v>
      </c>
      <c r="V90" s="420">
        <v>707</v>
      </c>
      <c r="W90" s="420">
        <v>617</v>
      </c>
      <c r="X90" s="421">
        <v>0.87270000000000003</v>
      </c>
      <c r="Y90" s="209"/>
      <c r="Z90" s="197">
        <v>780</v>
      </c>
      <c r="AA90" s="198">
        <v>822</v>
      </c>
      <c r="AB90" s="199">
        <v>1.0538000000000001</v>
      </c>
      <c r="AC90" s="197">
        <v>1408</v>
      </c>
      <c r="AD90" s="198">
        <v>1245</v>
      </c>
      <c r="AE90" s="199">
        <v>0.88419999999999999</v>
      </c>
      <c r="AF90" s="200">
        <v>2957498.62</v>
      </c>
      <c r="AG90" s="201">
        <v>2010495.66</v>
      </c>
      <c r="AH90" s="199">
        <v>0.67979999999999996</v>
      </c>
      <c r="AI90" s="197">
        <v>1206</v>
      </c>
      <c r="AJ90" s="198">
        <v>732</v>
      </c>
      <c r="AK90" s="199">
        <v>0.60699999999999998</v>
      </c>
      <c r="AL90" s="12" t="s">
        <v>334</v>
      </c>
    </row>
    <row r="91" spans="1:38" s="3" customFormat="1" ht="13.9">
      <c r="A91" s="235" t="s">
        <v>161</v>
      </c>
      <c r="B91" s="235" t="s">
        <v>104</v>
      </c>
      <c r="C91" s="419">
        <v>3495161.04</v>
      </c>
      <c r="D91" s="419">
        <v>3377403.1</v>
      </c>
      <c r="E91" s="414">
        <v>1.0348664155605201</v>
      </c>
      <c r="F91" s="420">
        <v>1419</v>
      </c>
      <c r="G91" s="420">
        <v>1630</v>
      </c>
      <c r="H91" s="421">
        <v>1.1487000000000001</v>
      </c>
      <c r="I91" s="412">
        <v>1</v>
      </c>
      <c r="J91" s="422">
        <v>2161</v>
      </c>
      <c r="K91" s="422">
        <v>1857</v>
      </c>
      <c r="L91" s="423">
        <v>0.85929999999999995</v>
      </c>
      <c r="M91" s="414">
        <v>0.88270000000000004</v>
      </c>
      <c r="N91" s="424">
        <v>4035720.99</v>
      </c>
      <c r="O91" s="424">
        <v>2700150.1</v>
      </c>
      <c r="P91" s="421">
        <v>0.66910000000000003</v>
      </c>
      <c r="Q91" s="421">
        <v>0.66600000000000004</v>
      </c>
      <c r="R91" s="425">
        <v>1623</v>
      </c>
      <c r="S91" s="425">
        <v>1018</v>
      </c>
      <c r="T91" s="426">
        <v>0.62719999999999998</v>
      </c>
      <c r="U91" s="426">
        <v>0.63029999999999997</v>
      </c>
      <c r="V91" s="420">
        <v>1423</v>
      </c>
      <c r="W91" s="420">
        <v>1236</v>
      </c>
      <c r="X91" s="421">
        <v>0.86860000000000004</v>
      </c>
      <c r="Y91" s="209"/>
      <c r="Z91" s="197">
        <v>1446</v>
      </c>
      <c r="AA91" s="198">
        <v>1649</v>
      </c>
      <c r="AB91" s="199">
        <v>1.1404000000000001</v>
      </c>
      <c r="AC91" s="197">
        <v>2131</v>
      </c>
      <c r="AD91" s="198">
        <v>1881</v>
      </c>
      <c r="AE91" s="199">
        <v>0.88270000000000004</v>
      </c>
      <c r="AF91" s="200">
        <v>4012549.23</v>
      </c>
      <c r="AG91" s="201">
        <v>2652167.35</v>
      </c>
      <c r="AH91" s="199">
        <v>0.66100000000000003</v>
      </c>
      <c r="AI91" s="197">
        <v>1620</v>
      </c>
      <c r="AJ91" s="198">
        <v>1013</v>
      </c>
      <c r="AK91" s="199">
        <v>0.62529999999999997</v>
      </c>
      <c r="AL91" s="12" t="s">
        <v>334</v>
      </c>
    </row>
    <row r="92" spans="1:38" s="3" customFormat="1" ht="13.9">
      <c r="A92" s="235" t="s">
        <v>167</v>
      </c>
      <c r="B92" s="235" t="s">
        <v>105</v>
      </c>
      <c r="C92" s="419">
        <v>741129.99</v>
      </c>
      <c r="D92" s="419">
        <v>691064.07</v>
      </c>
      <c r="E92" s="414">
        <v>1.07244758072866</v>
      </c>
      <c r="F92" s="420">
        <v>267</v>
      </c>
      <c r="G92" s="420">
        <v>268</v>
      </c>
      <c r="H92" s="421">
        <v>1.0037</v>
      </c>
      <c r="I92" s="412">
        <v>1</v>
      </c>
      <c r="J92" s="422">
        <v>479</v>
      </c>
      <c r="K92" s="422">
        <v>385</v>
      </c>
      <c r="L92" s="423">
        <v>0.80379999999999996</v>
      </c>
      <c r="M92" s="414">
        <v>0.8165</v>
      </c>
      <c r="N92" s="424">
        <v>830815.49</v>
      </c>
      <c r="O92" s="424">
        <v>550778.41</v>
      </c>
      <c r="P92" s="421">
        <v>0.66290000000000004</v>
      </c>
      <c r="Q92" s="421">
        <v>0.65190000000000003</v>
      </c>
      <c r="R92" s="425">
        <v>409</v>
      </c>
      <c r="S92" s="425">
        <v>262</v>
      </c>
      <c r="T92" s="426">
        <v>0.64059999999999995</v>
      </c>
      <c r="U92" s="426">
        <v>0.6472</v>
      </c>
      <c r="V92" s="420">
        <v>258</v>
      </c>
      <c r="W92" s="420">
        <v>192</v>
      </c>
      <c r="X92" s="421">
        <v>0.74419999999999997</v>
      </c>
      <c r="Y92" s="209"/>
      <c r="Z92" s="197">
        <v>245</v>
      </c>
      <c r="AA92" s="198">
        <v>266</v>
      </c>
      <c r="AB92" s="199">
        <v>1.0857000000000001</v>
      </c>
      <c r="AC92" s="197">
        <v>522</v>
      </c>
      <c r="AD92" s="198">
        <v>421</v>
      </c>
      <c r="AE92" s="199">
        <v>0.80649999999999999</v>
      </c>
      <c r="AF92" s="200">
        <v>837812.99</v>
      </c>
      <c r="AG92" s="201">
        <v>541939.56999999995</v>
      </c>
      <c r="AH92" s="199">
        <v>0.64690000000000003</v>
      </c>
      <c r="AI92" s="197">
        <v>408</v>
      </c>
      <c r="AJ92" s="198">
        <v>262</v>
      </c>
      <c r="AK92" s="199">
        <v>0.64219999999999999</v>
      </c>
      <c r="AL92" s="12" t="s">
        <v>334</v>
      </c>
    </row>
    <row r="93" spans="1:38" s="3" customFormat="1" ht="13.9">
      <c r="A93" s="235" t="s">
        <v>167</v>
      </c>
      <c r="B93" s="235" t="s">
        <v>106</v>
      </c>
      <c r="C93" s="419">
        <v>1599472.63</v>
      </c>
      <c r="D93" s="419">
        <v>1617916.36</v>
      </c>
      <c r="E93" s="414">
        <v>0.98860031924023595</v>
      </c>
      <c r="F93" s="420">
        <v>598</v>
      </c>
      <c r="G93" s="420">
        <v>631</v>
      </c>
      <c r="H93" s="421">
        <v>1.0551999999999999</v>
      </c>
      <c r="I93" s="412">
        <v>1</v>
      </c>
      <c r="J93" s="422">
        <v>856</v>
      </c>
      <c r="K93" s="422">
        <v>772</v>
      </c>
      <c r="L93" s="423">
        <v>0.90190000000000003</v>
      </c>
      <c r="M93" s="414">
        <v>0.88749999999999996</v>
      </c>
      <c r="N93" s="424">
        <v>1734148.16</v>
      </c>
      <c r="O93" s="424">
        <v>1185690.9099999999</v>
      </c>
      <c r="P93" s="421">
        <v>0.68369999999999997</v>
      </c>
      <c r="Q93" s="421">
        <v>0.69589999999999996</v>
      </c>
      <c r="R93" s="425">
        <v>738</v>
      </c>
      <c r="S93" s="425">
        <v>513</v>
      </c>
      <c r="T93" s="426">
        <v>0.69510000000000005</v>
      </c>
      <c r="U93" s="426">
        <v>0.7</v>
      </c>
      <c r="V93" s="420">
        <v>561</v>
      </c>
      <c r="W93" s="420">
        <v>466</v>
      </c>
      <c r="X93" s="421">
        <v>0.83069999999999999</v>
      </c>
      <c r="Y93" s="209"/>
      <c r="Z93" s="197">
        <v>604</v>
      </c>
      <c r="AA93" s="198">
        <v>674</v>
      </c>
      <c r="AB93" s="199">
        <v>1.1158999999999999</v>
      </c>
      <c r="AC93" s="197">
        <v>871</v>
      </c>
      <c r="AD93" s="198">
        <v>773</v>
      </c>
      <c r="AE93" s="199">
        <v>0.88749999999999996</v>
      </c>
      <c r="AF93" s="200">
        <v>1698273.85</v>
      </c>
      <c r="AG93" s="201">
        <v>1181751.96</v>
      </c>
      <c r="AH93" s="199">
        <v>0.69589999999999996</v>
      </c>
      <c r="AI93" s="197">
        <v>752</v>
      </c>
      <c r="AJ93" s="198">
        <v>531</v>
      </c>
      <c r="AK93" s="199">
        <v>0.70609999999999995</v>
      </c>
      <c r="AL93" s="12" t="s">
        <v>334</v>
      </c>
    </row>
    <row r="94" spans="1:38" s="3" customFormat="1" ht="13.9">
      <c r="A94" s="235" t="s">
        <v>170</v>
      </c>
      <c r="B94" s="235" t="s">
        <v>339</v>
      </c>
      <c r="C94" s="419"/>
      <c r="D94" s="419"/>
      <c r="E94" s="414"/>
      <c r="F94" s="420"/>
      <c r="G94" s="420"/>
      <c r="H94" s="421"/>
      <c r="I94" s="412"/>
      <c r="J94" s="422"/>
      <c r="K94" s="422"/>
      <c r="L94" s="423"/>
      <c r="M94" s="414"/>
      <c r="N94" s="424"/>
      <c r="O94" s="424"/>
      <c r="P94" s="421"/>
      <c r="Q94" s="421"/>
      <c r="R94" s="425"/>
      <c r="S94" s="425"/>
      <c r="T94" s="426"/>
      <c r="U94" s="426"/>
      <c r="V94" s="420"/>
      <c r="W94" s="420"/>
      <c r="X94" s="421"/>
      <c r="Y94" s="209"/>
      <c r="Z94" s="197"/>
      <c r="AA94" s="198"/>
      <c r="AB94" s="199"/>
      <c r="AC94" s="197"/>
      <c r="AD94" s="198"/>
      <c r="AE94" s="199"/>
      <c r="AF94" s="200"/>
      <c r="AG94" s="201"/>
      <c r="AH94" s="199"/>
      <c r="AI94" s="197"/>
      <c r="AJ94" s="198"/>
      <c r="AK94" s="199"/>
      <c r="AL94" s="12"/>
    </row>
    <row r="95" spans="1:38" ht="13.9">
      <c r="A95" s="429" t="s">
        <v>164</v>
      </c>
      <c r="B95" s="429" t="s">
        <v>107</v>
      </c>
      <c r="C95" s="419">
        <v>422980.44</v>
      </c>
      <c r="D95" s="419">
        <v>405859.5417</v>
      </c>
      <c r="E95" s="414">
        <v>1.0421842941730199</v>
      </c>
      <c r="F95" s="430">
        <v>195</v>
      </c>
      <c r="G95" s="430">
        <v>186</v>
      </c>
      <c r="H95" s="431">
        <v>0.95379999999999998</v>
      </c>
      <c r="I95" s="412">
        <v>1</v>
      </c>
      <c r="J95" s="422">
        <v>241</v>
      </c>
      <c r="K95" s="422">
        <v>217</v>
      </c>
      <c r="L95" s="423">
        <v>0.90039999999999998</v>
      </c>
      <c r="M95" s="414">
        <v>0.9</v>
      </c>
      <c r="N95" s="432">
        <v>485439.14</v>
      </c>
      <c r="O95" s="432">
        <v>322017.46000000002</v>
      </c>
      <c r="P95" s="431">
        <v>0.66339999999999999</v>
      </c>
      <c r="Q95" s="431">
        <v>0.63490000000000002</v>
      </c>
      <c r="R95" s="422">
        <v>207</v>
      </c>
      <c r="S95" s="422">
        <v>152</v>
      </c>
      <c r="T95" s="423">
        <v>0.73429999999999995</v>
      </c>
      <c r="U95" s="423">
        <v>0.7</v>
      </c>
      <c r="V95" s="430">
        <v>141</v>
      </c>
      <c r="W95" s="430">
        <v>114</v>
      </c>
      <c r="X95" s="431">
        <v>0.8085</v>
      </c>
      <c r="Y95" s="258"/>
      <c r="Z95" s="259">
        <v>197</v>
      </c>
      <c r="AA95" s="260">
        <v>202</v>
      </c>
      <c r="AB95" s="261">
        <v>1.0254000000000001</v>
      </c>
      <c r="AC95" s="259">
        <v>243</v>
      </c>
      <c r="AD95" s="260">
        <v>227</v>
      </c>
      <c r="AE95" s="261">
        <v>0.93420000000000003</v>
      </c>
      <c r="AF95" s="262">
        <v>480451.5</v>
      </c>
      <c r="AG95" s="263">
        <v>302637.44</v>
      </c>
      <c r="AH95" s="261">
        <v>0.62990000000000002</v>
      </c>
      <c r="AI95" s="259">
        <v>207</v>
      </c>
      <c r="AJ95" s="260">
        <v>152</v>
      </c>
      <c r="AK95" s="261">
        <v>0.73429999999999995</v>
      </c>
      <c r="AL95" s="27" t="s">
        <v>334</v>
      </c>
    </row>
    <row r="96" spans="1:38" s="3" customFormat="1" ht="13.9">
      <c r="A96" s="235" t="s">
        <v>162</v>
      </c>
      <c r="B96" s="235" t="s">
        <v>108</v>
      </c>
      <c r="C96" s="419">
        <v>10033811.16</v>
      </c>
      <c r="D96" s="419">
        <v>10133338.609999999</v>
      </c>
      <c r="E96" s="414">
        <v>0.99017821728548805</v>
      </c>
      <c r="F96" s="420">
        <v>3527</v>
      </c>
      <c r="G96" s="420">
        <v>3486</v>
      </c>
      <c r="H96" s="421">
        <v>0.98839999999999995</v>
      </c>
      <c r="I96" s="412">
        <v>0.99119999999999997</v>
      </c>
      <c r="J96" s="422">
        <v>5374</v>
      </c>
      <c r="K96" s="422">
        <v>4728</v>
      </c>
      <c r="L96" s="423">
        <v>0.87980000000000003</v>
      </c>
      <c r="M96" s="414">
        <v>0.88649999999999995</v>
      </c>
      <c r="N96" s="424">
        <v>12115391.449999999</v>
      </c>
      <c r="O96" s="424">
        <v>7514222.8099999996</v>
      </c>
      <c r="P96" s="421">
        <v>0.62019999999999997</v>
      </c>
      <c r="Q96" s="421">
        <v>0.63419999999999999</v>
      </c>
      <c r="R96" s="425">
        <v>4041</v>
      </c>
      <c r="S96" s="425">
        <v>2569</v>
      </c>
      <c r="T96" s="426">
        <v>0.63570000000000004</v>
      </c>
      <c r="U96" s="426">
        <v>0.65410000000000001</v>
      </c>
      <c r="V96" s="420">
        <v>3017</v>
      </c>
      <c r="W96" s="420">
        <v>2265</v>
      </c>
      <c r="X96" s="421">
        <v>0.75070000000000003</v>
      </c>
      <c r="Y96" s="209"/>
      <c r="Z96" s="197">
        <v>3644</v>
      </c>
      <c r="AA96" s="198">
        <v>3612</v>
      </c>
      <c r="AB96" s="199">
        <v>0.99119999999999997</v>
      </c>
      <c r="AC96" s="197">
        <v>5313</v>
      </c>
      <c r="AD96" s="198">
        <v>4710</v>
      </c>
      <c r="AE96" s="199">
        <v>0.88649999999999995</v>
      </c>
      <c r="AF96" s="200">
        <v>12087555.23</v>
      </c>
      <c r="AG96" s="201">
        <v>7604912.2199999997</v>
      </c>
      <c r="AH96" s="199">
        <v>0.62919999999999998</v>
      </c>
      <c r="AI96" s="197">
        <v>4104</v>
      </c>
      <c r="AJ96" s="198">
        <v>2664</v>
      </c>
      <c r="AK96" s="199">
        <v>0.64910000000000001</v>
      </c>
      <c r="AL96" s="12" t="s">
        <v>334</v>
      </c>
    </row>
    <row r="97" spans="1:38" s="3" customFormat="1" ht="13.9">
      <c r="A97" s="235" t="s">
        <v>168</v>
      </c>
      <c r="B97" s="235" t="s">
        <v>109</v>
      </c>
      <c r="C97" s="419">
        <v>4850129.8</v>
      </c>
      <c r="D97" s="419">
        <v>4807824.2300000004</v>
      </c>
      <c r="E97" s="414">
        <v>1.00879931710815</v>
      </c>
      <c r="F97" s="420">
        <v>2479</v>
      </c>
      <c r="G97" s="420">
        <v>2508</v>
      </c>
      <c r="H97" s="421">
        <v>1.0117</v>
      </c>
      <c r="I97" s="412">
        <v>0.9859</v>
      </c>
      <c r="J97" s="422">
        <v>3143</v>
      </c>
      <c r="K97" s="422">
        <v>2790</v>
      </c>
      <c r="L97" s="423">
        <v>0.88770000000000004</v>
      </c>
      <c r="M97" s="414">
        <v>0.9</v>
      </c>
      <c r="N97" s="424">
        <v>5064297.47</v>
      </c>
      <c r="O97" s="424">
        <v>3494008.61</v>
      </c>
      <c r="P97" s="421">
        <v>0.68989999999999996</v>
      </c>
      <c r="Q97" s="421">
        <v>0.69</v>
      </c>
      <c r="R97" s="425">
        <v>2559</v>
      </c>
      <c r="S97" s="425">
        <v>1826</v>
      </c>
      <c r="T97" s="426">
        <v>0.71360000000000001</v>
      </c>
      <c r="U97" s="426">
        <v>0.7</v>
      </c>
      <c r="V97" s="420">
        <v>2018</v>
      </c>
      <c r="W97" s="420">
        <v>1739</v>
      </c>
      <c r="X97" s="421">
        <v>0.86170000000000002</v>
      </c>
      <c r="Y97" s="209"/>
      <c r="Z97" s="197">
        <v>2553</v>
      </c>
      <c r="AA97" s="198">
        <v>2517</v>
      </c>
      <c r="AB97" s="199">
        <v>0.9859</v>
      </c>
      <c r="AC97" s="197">
        <v>3158</v>
      </c>
      <c r="AD97" s="198">
        <v>2878</v>
      </c>
      <c r="AE97" s="199">
        <v>0.9113</v>
      </c>
      <c r="AF97" s="200">
        <v>5112097.92</v>
      </c>
      <c r="AG97" s="201">
        <v>3527423.08</v>
      </c>
      <c r="AH97" s="199">
        <v>0.69</v>
      </c>
      <c r="AI97" s="197">
        <v>2595</v>
      </c>
      <c r="AJ97" s="198">
        <v>1832</v>
      </c>
      <c r="AK97" s="199">
        <v>0.70599999999999996</v>
      </c>
      <c r="AL97" s="12" t="s">
        <v>334</v>
      </c>
    </row>
    <row r="98" spans="1:38" s="3" customFormat="1" ht="13.9">
      <c r="A98" s="235" t="s">
        <v>160</v>
      </c>
      <c r="B98" s="235" t="s">
        <v>110</v>
      </c>
      <c r="C98" s="419">
        <v>48920924.640000001</v>
      </c>
      <c r="D98" s="419">
        <v>48741724.859999999</v>
      </c>
      <c r="E98" s="414">
        <v>1.00367651699883</v>
      </c>
      <c r="F98" s="420">
        <v>15733</v>
      </c>
      <c r="G98" s="420">
        <v>16337</v>
      </c>
      <c r="H98" s="421">
        <v>1.0384</v>
      </c>
      <c r="I98" s="412">
        <v>1</v>
      </c>
      <c r="J98" s="422">
        <v>21244</v>
      </c>
      <c r="K98" s="422">
        <v>18521</v>
      </c>
      <c r="L98" s="423">
        <v>0.87180000000000002</v>
      </c>
      <c r="M98" s="414">
        <v>0.88390000000000002</v>
      </c>
      <c r="N98" s="424">
        <v>54694585.060000002</v>
      </c>
      <c r="O98" s="424">
        <v>37940027.539999999</v>
      </c>
      <c r="P98" s="421">
        <v>0.69369999999999998</v>
      </c>
      <c r="Q98" s="421">
        <v>0.69279999999999997</v>
      </c>
      <c r="R98" s="425">
        <v>16732</v>
      </c>
      <c r="S98" s="425">
        <v>11577</v>
      </c>
      <c r="T98" s="426">
        <v>0.69189999999999996</v>
      </c>
      <c r="U98" s="426">
        <v>0.68879999999999997</v>
      </c>
      <c r="V98" s="420">
        <v>8505</v>
      </c>
      <c r="W98" s="420">
        <v>6501</v>
      </c>
      <c r="X98" s="421">
        <v>0.76439999999999997</v>
      </c>
      <c r="Y98" s="209"/>
      <c r="Z98" s="197">
        <v>15596</v>
      </c>
      <c r="AA98" s="198">
        <v>16276</v>
      </c>
      <c r="AB98" s="199">
        <v>1.0436000000000001</v>
      </c>
      <c r="AC98" s="197">
        <v>21036</v>
      </c>
      <c r="AD98" s="198">
        <v>18594</v>
      </c>
      <c r="AE98" s="199">
        <v>0.88390000000000002</v>
      </c>
      <c r="AF98" s="200">
        <v>55047179.939999998</v>
      </c>
      <c r="AG98" s="201">
        <v>38138672.049999997</v>
      </c>
      <c r="AH98" s="199">
        <v>0.69279999999999997</v>
      </c>
      <c r="AI98" s="197">
        <v>16974</v>
      </c>
      <c r="AJ98" s="198">
        <v>11691</v>
      </c>
      <c r="AK98" s="199">
        <v>0.68879999999999997</v>
      </c>
      <c r="AL98" s="12" t="s">
        <v>334</v>
      </c>
    </row>
    <row r="99" spans="1:38" s="3" customFormat="1" ht="13.9">
      <c r="A99" s="235" t="s">
        <v>168</v>
      </c>
      <c r="B99" s="235" t="s">
        <v>111</v>
      </c>
      <c r="C99" s="419">
        <v>2075514.4</v>
      </c>
      <c r="D99" s="419">
        <v>2218220.04</v>
      </c>
      <c r="E99" s="414">
        <v>0.93566659870226399</v>
      </c>
      <c r="F99" s="420">
        <v>945</v>
      </c>
      <c r="G99" s="420">
        <v>995</v>
      </c>
      <c r="H99" s="421">
        <v>1.0528999999999999</v>
      </c>
      <c r="I99" s="412">
        <v>1</v>
      </c>
      <c r="J99" s="422">
        <v>1176</v>
      </c>
      <c r="K99" s="422">
        <v>1081</v>
      </c>
      <c r="L99" s="423">
        <v>0.91920000000000002</v>
      </c>
      <c r="M99" s="414">
        <v>0.9</v>
      </c>
      <c r="N99" s="424">
        <v>2164641.88</v>
      </c>
      <c r="O99" s="424">
        <v>1512875.27</v>
      </c>
      <c r="P99" s="421">
        <v>0.69889999999999997</v>
      </c>
      <c r="Q99" s="421">
        <v>0.7</v>
      </c>
      <c r="R99" s="425">
        <v>979</v>
      </c>
      <c r="S99" s="425">
        <v>734</v>
      </c>
      <c r="T99" s="426">
        <v>0.74970000000000003</v>
      </c>
      <c r="U99" s="426">
        <v>0.7</v>
      </c>
      <c r="V99" s="420">
        <v>792</v>
      </c>
      <c r="W99" s="420">
        <v>671</v>
      </c>
      <c r="X99" s="421">
        <v>0.84719999999999995</v>
      </c>
      <c r="Y99" s="209"/>
      <c r="Z99" s="197">
        <v>946</v>
      </c>
      <c r="AA99" s="198">
        <v>998</v>
      </c>
      <c r="AB99" s="199">
        <v>1.0549999999999999</v>
      </c>
      <c r="AC99" s="197">
        <v>1186</v>
      </c>
      <c r="AD99" s="198">
        <v>1115</v>
      </c>
      <c r="AE99" s="199">
        <v>0.94010000000000005</v>
      </c>
      <c r="AF99" s="200">
        <v>2237496.81</v>
      </c>
      <c r="AG99" s="201">
        <v>1567576.78</v>
      </c>
      <c r="AH99" s="199">
        <v>0.7006</v>
      </c>
      <c r="AI99" s="197">
        <v>1013</v>
      </c>
      <c r="AJ99" s="198">
        <v>762</v>
      </c>
      <c r="AK99" s="199">
        <v>0.75219999999999998</v>
      </c>
      <c r="AL99" s="12" t="s">
        <v>334</v>
      </c>
    </row>
    <row r="100" spans="1:38" s="3" customFormat="1" ht="13.9">
      <c r="A100" s="235" t="s">
        <v>164</v>
      </c>
      <c r="B100" s="235" t="s">
        <v>112</v>
      </c>
      <c r="C100" s="419">
        <v>1457791.03</v>
      </c>
      <c r="D100" s="419">
        <v>1495947.1</v>
      </c>
      <c r="E100" s="414">
        <v>0.97449370368778399</v>
      </c>
      <c r="F100" s="420">
        <v>1057</v>
      </c>
      <c r="G100" s="420">
        <v>1045</v>
      </c>
      <c r="H100" s="421">
        <v>0.98860000000000003</v>
      </c>
      <c r="I100" s="412">
        <v>1</v>
      </c>
      <c r="J100" s="422">
        <v>1246</v>
      </c>
      <c r="K100" s="422">
        <v>1160</v>
      </c>
      <c r="L100" s="423">
        <v>0.93100000000000005</v>
      </c>
      <c r="M100" s="414">
        <v>0.9</v>
      </c>
      <c r="N100" s="424">
        <v>1567374.11</v>
      </c>
      <c r="O100" s="424">
        <v>1052507.23</v>
      </c>
      <c r="P100" s="421">
        <v>0.67149999999999999</v>
      </c>
      <c r="Q100" s="421">
        <v>0.67449999999999999</v>
      </c>
      <c r="R100" s="425">
        <v>973</v>
      </c>
      <c r="S100" s="425">
        <v>652</v>
      </c>
      <c r="T100" s="426">
        <v>0.67010000000000003</v>
      </c>
      <c r="U100" s="426">
        <v>0.65700000000000003</v>
      </c>
      <c r="V100" s="420">
        <v>779</v>
      </c>
      <c r="W100" s="420">
        <v>682</v>
      </c>
      <c r="X100" s="421">
        <v>0.87549999999999994</v>
      </c>
      <c r="Y100" s="209"/>
      <c r="Z100" s="197">
        <v>1093</v>
      </c>
      <c r="AA100" s="198">
        <v>1097</v>
      </c>
      <c r="AB100" s="199">
        <v>1.0037</v>
      </c>
      <c r="AC100" s="197">
        <v>1300</v>
      </c>
      <c r="AD100" s="198">
        <v>1199</v>
      </c>
      <c r="AE100" s="199">
        <v>0.92230000000000001</v>
      </c>
      <c r="AF100" s="200">
        <v>1630868</v>
      </c>
      <c r="AG100" s="201">
        <v>1091809.29</v>
      </c>
      <c r="AH100" s="199">
        <v>0.66949999999999998</v>
      </c>
      <c r="AI100" s="197">
        <v>977</v>
      </c>
      <c r="AJ100" s="198">
        <v>637</v>
      </c>
      <c r="AK100" s="199">
        <v>0.65200000000000002</v>
      </c>
      <c r="AL100" s="12" t="s">
        <v>334</v>
      </c>
    </row>
    <row r="101" spans="1:38" s="3" customFormat="1" ht="13.9">
      <c r="A101" s="235" t="s">
        <v>161</v>
      </c>
      <c r="B101" s="235" t="s">
        <v>113</v>
      </c>
      <c r="C101" s="419">
        <v>1817460.46</v>
      </c>
      <c r="D101" s="419">
        <v>1759527.18</v>
      </c>
      <c r="E101" s="414">
        <v>1.03292548171947</v>
      </c>
      <c r="F101" s="420">
        <v>391</v>
      </c>
      <c r="G101" s="420">
        <v>459</v>
      </c>
      <c r="H101" s="421">
        <v>1.1738999999999999</v>
      </c>
      <c r="I101" s="412">
        <v>1</v>
      </c>
      <c r="J101" s="422">
        <v>722</v>
      </c>
      <c r="K101" s="422">
        <v>647</v>
      </c>
      <c r="L101" s="423">
        <v>0.89610000000000001</v>
      </c>
      <c r="M101" s="414">
        <v>0.9</v>
      </c>
      <c r="N101" s="424">
        <v>1918196.35</v>
      </c>
      <c r="O101" s="424">
        <v>1403204.85</v>
      </c>
      <c r="P101" s="421">
        <v>0.73150000000000004</v>
      </c>
      <c r="Q101" s="421">
        <v>0.7</v>
      </c>
      <c r="R101" s="425">
        <v>614</v>
      </c>
      <c r="S101" s="425">
        <v>437</v>
      </c>
      <c r="T101" s="426">
        <v>0.7117</v>
      </c>
      <c r="U101" s="426">
        <v>0.67330000000000001</v>
      </c>
      <c r="V101" s="420">
        <v>453</v>
      </c>
      <c r="W101" s="420">
        <v>321</v>
      </c>
      <c r="X101" s="421">
        <v>0.70860000000000001</v>
      </c>
      <c r="Y101" s="209"/>
      <c r="Z101" s="197">
        <v>393</v>
      </c>
      <c r="AA101" s="198">
        <v>431</v>
      </c>
      <c r="AB101" s="199">
        <v>1.0967</v>
      </c>
      <c r="AC101" s="197">
        <v>662</v>
      </c>
      <c r="AD101" s="198">
        <v>609</v>
      </c>
      <c r="AE101" s="199">
        <v>0.91990000000000005</v>
      </c>
      <c r="AF101" s="200">
        <v>1809985.46</v>
      </c>
      <c r="AG101" s="201">
        <v>1358520.61</v>
      </c>
      <c r="AH101" s="199">
        <v>0.75060000000000004</v>
      </c>
      <c r="AI101" s="197">
        <v>621</v>
      </c>
      <c r="AJ101" s="198">
        <v>415</v>
      </c>
      <c r="AK101" s="199">
        <v>0.66830000000000001</v>
      </c>
      <c r="AL101" s="12" t="s">
        <v>334</v>
      </c>
    </row>
    <row r="102" spans="1:38" s="3" customFormat="1" ht="13.9">
      <c r="A102" s="235" t="s">
        <v>160</v>
      </c>
      <c r="B102" s="235" t="s">
        <v>114</v>
      </c>
      <c r="C102" s="419">
        <v>12883026.189999999</v>
      </c>
      <c r="D102" s="419">
        <v>12317331.109999999</v>
      </c>
      <c r="E102" s="414">
        <v>1.04592675758637</v>
      </c>
      <c r="F102" s="420">
        <v>6232</v>
      </c>
      <c r="G102" s="420">
        <v>6139</v>
      </c>
      <c r="H102" s="421">
        <v>0.98509999999999998</v>
      </c>
      <c r="I102" s="412">
        <v>0.95540000000000003</v>
      </c>
      <c r="J102" s="422">
        <v>9023</v>
      </c>
      <c r="K102" s="422">
        <v>7415</v>
      </c>
      <c r="L102" s="423">
        <v>0.82179999999999997</v>
      </c>
      <c r="M102" s="414">
        <v>0.8165</v>
      </c>
      <c r="N102" s="424">
        <v>14253936.689999999</v>
      </c>
      <c r="O102" s="424">
        <v>9533902.7200000007</v>
      </c>
      <c r="P102" s="421">
        <v>0.66890000000000005</v>
      </c>
      <c r="Q102" s="421">
        <v>0.65559999999999996</v>
      </c>
      <c r="R102" s="425">
        <v>6381</v>
      </c>
      <c r="S102" s="425">
        <v>3993</v>
      </c>
      <c r="T102" s="426">
        <v>0.62580000000000002</v>
      </c>
      <c r="U102" s="426">
        <v>0.60650000000000004</v>
      </c>
      <c r="V102" s="420">
        <v>4711</v>
      </c>
      <c r="W102" s="420">
        <v>4070</v>
      </c>
      <c r="X102" s="421">
        <v>0.8639</v>
      </c>
      <c r="Y102" s="209"/>
      <c r="Z102" s="197">
        <v>6196</v>
      </c>
      <c r="AA102" s="198">
        <v>5858</v>
      </c>
      <c r="AB102" s="199">
        <v>0.94540000000000002</v>
      </c>
      <c r="AC102" s="197">
        <v>9073</v>
      </c>
      <c r="AD102" s="198">
        <v>7317</v>
      </c>
      <c r="AE102" s="199">
        <v>0.80649999999999999</v>
      </c>
      <c r="AF102" s="200">
        <v>13993823.99</v>
      </c>
      <c r="AG102" s="201">
        <v>9104511.4299999997</v>
      </c>
      <c r="AH102" s="199">
        <v>0.65059999999999996</v>
      </c>
      <c r="AI102" s="197">
        <v>6307</v>
      </c>
      <c r="AJ102" s="198">
        <v>3762</v>
      </c>
      <c r="AK102" s="199">
        <v>0.59650000000000003</v>
      </c>
      <c r="AL102" s="12" t="s">
        <v>334</v>
      </c>
    </row>
    <row r="103" spans="1:38" s="3" customFormat="1" ht="13.9">
      <c r="A103" s="235" t="s">
        <v>161</v>
      </c>
      <c r="B103" s="235" t="s">
        <v>115</v>
      </c>
      <c r="C103" s="419">
        <v>3389751.59</v>
      </c>
      <c r="D103" s="419">
        <v>3527049.97</v>
      </c>
      <c r="E103" s="414">
        <v>0.96107274317976299</v>
      </c>
      <c r="F103" s="420">
        <v>1685</v>
      </c>
      <c r="G103" s="420">
        <v>1610</v>
      </c>
      <c r="H103" s="421">
        <v>0.95550000000000002</v>
      </c>
      <c r="I103" s="412">
        <v>0.92520000000000002</v>
      </c>
      <c r="J103" s="422">
        <v>3074</v>
      </c>
      <c r="K103" s="422">
        <v>2550</v>
      </c>
      <c r="L103" s="423">
        <v>0.82950000000000002</v>
      </c>
      <c r="M103" s="414">
        <v>0.78610000000000002</v>
      </c>
      <c r="N103" s="424">
        <v>4369319.41</v>
      </c>
      <c r="O103" s="424">
        <v>2484021.2400000002</v>
      </c>
      <c r="P103" s="421">
        <v>0.56850000000000001</v>
      </c>
      <c r="Q103" s="421">
        <v>0.56779999999999997</v>
      </c>
      <c r="R103" s="425">
        <v>2337</v>
      </c>
      <c r="S103" s="425">
        <v>1251</v>
      </c>
      <c r="T103" s="426">
        <v>0.5353</v>
      </c>
      <c r="U103" s="426">
        <v>0.53839999999999999</v>
      </c>
      <c r="V103" s="420">
        <v>1516</v>
      </c>
      <c r="W103" s="420">
        <v>1238</v>
      </c>
      <c r="X103" s="421">
        <v>0.81659999999999999</v>
      </c>
      <c r="Y103" s="209"/>
      <c r="Z103" s="197">
        <v>1793</v>
      </c>
      <c r="AA103" s="198">
        <v>1641</v>
      </c>
      <c r="AB103" s="199">
        <v>0.91520000000000001</v>
      </c>
      <c r="AC103" s="197">
        <v>3243</v>
      </c>
      <c r="AD103" s="198">
        <v>2517</v>
      </c>
      <c r="AE103" s="199">
        <v>0.77610000000000001</v>
      </c>
      <c r="AF103" s="200">
        <v>4484412.3</v>
      </c>
      <c r="AG103" s="201">
        <v>2501626.66</v>
      </c>
      <c r="AH103" s="199">
        <v>0.55779999999999996</v>
      </c>
      <c r="AI103" s="197">
        <v>2273</v>
      </c>
      <c r="AJ103" s="198">
        <v>1201</v>
      </c>
      <c r="AK103" s="199">
        <v>0.52839999999999998</v>
      </c>
      <c r="AL103" s="12" t="s">
        <v>334</v>
      </c>
    </row>
    <row r="104" spans="1:38" s="3" customFormat="1" ht="13.9">
      <c r="A104" s="235" t="s">
        <v>168</v>
      </c>
      <c r="B104" s="235" t="s">
        <v>116</v>
      </c>
      <c r="C104" s="419">
        <v>8776125.75</v>
      </c>
      <c r="D104" s="419">
        <v>8531048.1799999997</v>
      </c>
      <c r="E104" s="414">
        <v>1.0287277207711201</v>
      </c>
      <c r="F104" s="420">
        <v>4106</v>
      </c>
      <c r="G104" s="420">
        <v>4152</v>
      </c>
      <c r="H104" s="421">
        <v>1.0112000000000001</v>
      </c>
      <c r="I104" s="412">
        <v>1</v>
      </c>
      <c r="J104" s="422">
        <v>5166</v>
      </c>
      <c r="K104" s="422">
        <v>4784</v>
      </c>
      <c r="L104" s="423">
        <v>0.92610000000000003</v>
      </c>
      <c r="M104" s="414">
        <v>0.9</v>
      </c>
      <c r="N104" s="424">
        <v>9686942.7200000007</v>
      </c>
      <c r="O104" s="424">
        <v>6538880.4100000001</v>
      </c>
      <c r="P104" s="421">
        <v>0.67500000000000004</v>
      </c>
      <c r="Q104" s="421">
        <v>0.67510000000000003</v>
      </c>
      <c r="R104" s="425">
        <v>4535</v>
      </c>
      <c r="S104" s="425">
        <v>2967</v>
      </c>
      <c r="T104" s="426">
        <v>0.6542</v>
      </c>
      <c r="U104" s="426">
        <v>0.66510000000000002</v>
      </c>
      <c r="V104" s="420">
        <v>3177</v>
      </c>
      <c r="W104" s="420">
        <v>2637</v>
      </c>
      <c r="X104" s="421">
        <v>0.83</v>
      </c>
      <c r="Y104" s="209"/>
      <c r="Z104" s="197">
        <v>4059</v>
      </c>
      <c r="AA104" s="198">
        <v>4309</v>
      </c>
      <c r="AB104" s="199">
        <v>1.0616000000000001</v>
      </c>
      <c r="AC104" s="197">
        <v>5292</v>
      </c>
      <c r="AD104" s="198">
        <v>4854</v>
      </c>
      <c r="AE104" s="199">
        <v>0.91720000000000002</v>
      </c>
      <c r="AF104" s="200">
        <v>9370185.0899999999</v>
      </c>
      <c r="AG104" s="201">
        <v>6326053.4100000001</v>
      </c>
      <c r="AH104" s="199">
        <v>0.67510000000000003</v>
      </c>
      <c r="AI104" s="197">
        <v>4610</v>
      </c>
      <c r="AJ104" s="198">
        <v>3043</v>
      </c>
      <c r="AK104" s="199">
        <v>0.66010000000000002</v>
      </c>
      <c r="AL104" s="12" t="s">
        <v>334</v>
      </c>
    </row>
    <row r="105" spans="1:38" s="3" customFormat="1" ht="13.9">
      <c r="A105" s="235" t="s">
        <v>161</v>
      </c>
      <c r="B105" s="235" t="s">
        <v>117</v>
      </c>
      <c r="C105" s="419">
        <v>2223088.04</v>
      </c>
      <c r="D105" s="419">
        <v>2302394.8306</v>
      </c>
      <c r="E105" s="414">
        <v>0.96555465224905301</v>
      </c>
      <c r="F105" s="420">
        <v>835</v>
      </c>
      <c r="G105" s="420">
        <v>850</v>
      </c>
      <c r="H105" s="421">
        <v>1.018</v>
      </c>
      <c r="I105" s="412">
        <v>1</v>
      </c>
      <c r="J105" s="422">
        <v>1289</v>
      </c>
      <c r="K105" s="422">
        <v>1162</v>
      </c>
      <c r="L105" s="423">
        <v>0.90149999999999997</v>
      </c>
      <c r="M105" s="414">
        <v>0.9</v>
      </c>
      <c r="N105" s="424">
        <v>2640807.63</v>
      </c>
      <c r="O105" s="424">
        <v>1653354.19</v>
      </c>
      <c r="P105" s="421">
        <v>0.62609999999999999</v>
      </c>
      <c r="Q105" s="421">
        <v>0.61750000000000005</v>
      </c>
      <c r="R105" s="425">
        <v>1184</v>
      </c>
      <c r="S105" s="425">
        <v>720</v>
      </c>
      <c r="T105" s="426">
        <v>0.60809999999999997</v>
      </c>
      <c r="U105" s="426">
        <v>0.64400000000000002</v>
      </c>
      <c r="V105" s="420">
        <v>790</v>
      </c>
      <c r="W105" s="420">
        <v>651</v>
      </c>
      <c r="X105" s="421">
        <v>0.82410000000000005</v>
      </c>
      <c r="Y105" s="209"/>
      <c r="Z105" s="197">
        <v>820</v>
      </c>
      <c r="AA105" s="198">
        <v>867</v>
      </c>
      <c r="AB105" s="199">
        <v>1.0572999999999999</v>
      </c>
      <c r="AC105" s="197">
        <v>1319</v>
      </c>
      <c r="AD105" s="198">
        <v>1190</v>
      </c>
      <c r="AE105" s="199">
        <v>0.9022</v>
      </c>
      <c r="AF105" s="200">
        <v>2666569.13</v>
      </c>
      <c r="AG105" s="201">
        <v>1633172.15</v>
      </c>
      <c r="AH105" s="199">
        <v>0.61250000000000004</v>
      </c>
      <c r="AI105" s="197">
        <v>1169</v>
      </c>
      <c r="AJ105" s="198">
        <v>747</v>
      </c>
      <c r="AK105" s="199">
        <v>0.63900000000000001</v>
      </c>
      <c r="AL105" s="12" t="s">
        <v>334</v>
      </c>
    </row>
    <row r="106" spans="1:38" s="3" customFormat="1" ht="13.9">
      <c r="A106" s="235" t="s">
        <v>163</v>
      </c>
      <c r="B106" s="235" t="s">
        <v>118</v>
      </c>
      <c r="C106" s="419">
        <v>664051.73</v>
      </c>
      <c r="D106" s="419">
        <v>675287.93</v>
      </c>
      <c r="E106" s="414">
        <v>0.98336087541206296</v>
      </c>
      <c r="F106" s="420">
        <v>194</v>
      </c>
      <c r="G106" s="420">
        <v>203</v>
      </c>
      <c r="H106" s="421">
        <v>1.0464</v>
      </c>
      <c r="I106" s="412">
        <v>1</v>
      </c>
      <c r="J106" s="422">
        <v>361</v>
      </c>
      <c r="K106" s="422">
        <v>303</v>
      </c>
      <c r="L106" s="423">
        <v>0.83930000000000005</v>
      </c>
      <c r="M106" s="414">
        <v>0.77829999999999999</v>
      </c>
      <c r="N106" s="424">
        <v>702755.58</v>
      </c>
      <c r="O106" s="424">
        <v>529336.61</v>
      </c>
      <c r="P106" s="421">
        <v>0.75319999999999998</v>
      </c>
      <c r="Q106" s="421">
        <v>0.7</v>
      </c>
      <c r="R106" s="425">
        <v>267</v>
      </c>
      <c r="S106" s="425">
        <v>172</v>
      </c>
      <c r="T106" s="426">
        <v>0.64419999999999999</v>
      </c>
      <c r="U106" s="426">
        <v>0.62639999999999996</v>
      </c>
      <c r="V106" s="420">
        <v>214</v>
      </c>
      <c r="W106" s="420">
        <v>161</v>
      </c>
      <c r="X106" s="421">
        <v>0.75229999999999997</v>
      </c>
      <c r="Y106" s="209"/>
      <c r="Z106" s="197">
        <v>227</v>
      </c>
      <c r="AA106" s="198">
        <v>229</v>
      </c>
      <c r="AB106" s="199">
        <v>1.0087999999999999</v>
      </c>
      <c r="AC106" s="197">
        <v>397</v>
      </c>
      <c r="AD106" s="198">
        <v>305</v>
      </c>
      <c r="AE106" s="199">
        <v>0.76829999999999998</v>
      </c>
      <c r="AF106" s="200">
        <v>695372.28</v>
      </c>
      <c r="AG106" s="201">
        <v>511077.61</v>
      </c>
      <c r="AH106" s="199">
        <v>0.73499999999999999</v>
      </c>
      <c r="AI106" s="197">
        <v>280</v>
      </c>
      <c r="AJ106" s="198">
        <v>174</v>
      </c>
      <c r="AK106" s="199">
        <v>0.62139999999999995</v>
      </c>
      <c r="AL106" s="12" t="s">
        <v>334</v>
      </c>
    </row>
    <row r="107" spans="1:38" s="3" customFormat="1" ht="14.25" customHeight="1" thickBot="1">
      <c r="A107" s="14"/>
      <c r="B107" s="14"/>
      <c r="C107" s="50">
        <v>700435452.26000011</v>
      </c>
      <c r="D107" s="51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50">
        <v>700435452.26000011</v>
      </c>
      <c r="AB107" s="51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5" thickBot="1">
      <c r="A108" s="23" t="s">
        <v>145</v>
      </c>
      <c r="B108" s="221" t="s">
        <v>272</v>
      </c>
      <c r="C108" s="433">
        <f>SUBTOTAL(9,C3:C106)</f>
        <v>695479721.54999995</v>
      </c>
      <c r="D108" s="433">
        <f>SUBTOTAL(9,D3:D106)</f>
        <v>700523849.92460001</v>
      </c>
      <c r="E108" s="434">
        <f>C108/D108</f>
        <v>0.99279949087366126</v>
      </c>
      <c r="F108" s="435">
        <f>SUBTOTAL(9,F3:F106)</f>
        <v>295110</v>
      </c>
      <c r="G108" s="435">
        <f>SUBTOTAL(9,G3:G106)</f>
        <v>300823</v>
      </c>
      <c r="H108" s="436">
        <f>G108/F108</f>
        <v>1.0193588831283251</v>
      </c>
      <c r="I108" s="437">
        <v>1</v>
      </c>
      <c r="J108" s="438">
        <f>SUBTOTAL(9,J3:J106)</f>
        <v>396775</v>
      </c>
      <c r="K108" s="438">
        <f>SUBTOTAL(9,K3:K106)</f>
        <v>339910</v>
      </c>
      <c r="L108" s="439">
        <f>K108/J108</f>
        <v>0.85668199861382399</v>
      </c>
      <c r="M108" s="434">
        <v>0.86760000000000004</v>
      </c>
      <c r="N108" s="440">
        <f>SUBTOTAL(9,N3:N106)</f>
        <v>771450529.18000054</v>
      </c>
      <c r="O108" s="440">
        <f>SUBTOTAL(9,O3:O106)</f>
        <v>525503107.21000022</v>
      </c>
      <c r="P108" s="436">
        <f>O108/N108</f>
        <v>0.68118834239257608</v>
      </c>
      <c r="Q108" s="436">
        <v>0.68010000000000004</v>
      </c>
      <c r="R108" s="441">
        <f>SUBTOTAL(9,R3:R106)</f>
        <v>305871</v>
      </c>
      <c r="S108" s="441">
        <f>SUBTOTAL(9,S3:S106)</f>
        <v>204715</v>
      </c>
      <c r="T108" s="442">
        <f>S108/R108</f>
        <v>0.6692854177087727</v>
      </c>
      <c r="U108" s="442">
        <v>0.67010000000000003</v>
      </c>
      <c r="V108" s="435">
        <f>SUBTOTAL(109,V3:V106)</f>
        <v>227736</v>
      </c>
      <c r="W108" s="435">
        <f>SUBTOTAL(109,W3:W106)</f>
        <v>185559</v>
      </c>
      <c r="X108" s="436">
        <f>W108/V108</f>
        <v>0.81479871430076933</v>
      </c>
      <c r="Y108" s="210"/>
      <c r="Z108" s="202">
        <v>296609</v>
      </c>
      <c r="AA108" s="203">
        <v>301754</v>
      </c>
      <c r="AB108" s="204">
        <v>1.0173460683930697</v>
      </c>
      <c r="AC108" s="202">
        <v>401750</v>
      </c>
      <c r="AD108" s="203">
        <v>345391</v>
      </c>
      <c r="AE108" s="204">
        <v>0.85971624144368386</v>
      </c>
      <c r="AF108" s="205">
        <v>777356795.78999996</v>
      </c>
      <c r="AG108" s="206">
        <v>528420817.09000033</v>
      </c>
      <c r="AH108" s="204">
        <v>0.67976612535172487</v>
      </c>
      <c r="AI108" s="202">
        <v>311364</v>
      </c>
      <c r="AJ108" s="203">
        <v>208259</v>
      </c>
      <c r="AK108" s="204">
        <v>0.6688602407471641</v>
      </c>
      <c r="AL108" s="24"/>
    </row>
    <row r="109" spans="1:38" s="3" customFormat="1" ht="15.75" customHeight="1">
      <c r="A109" s="14"/>
      <c r="B109" s="14"/>
      <c r="C109" s="443"/>
      <c r="D109" s="443"/>
      <c r="E109" s="444"/>
      <c r="F109" s="445"/>
      <c r="G109" s="445"/>
      <c r="H109" s="446"/>
      <c r="I109" s="444"/>
      <c r="J109" s="445"/>
      <c r="K109" s="445"/>
      <c r="L109" s="446"/>
      <c r="M109" s="444"/>
      <c r="N109" s="447"/>
      <c r="O109" s="447"/>
      <c r="P109" s="446"/>
      <c r="Q109" s="446"/>
      <c r="R109" s="445"/>
      <c r="S109" s="445"/>
      <c r="T109" s="446"/>
      <c r="U109" s="446"/>
      <c r="V109" s="445"/>
      <c r="W109" s="445"/>
      <c r="X109" s="446"/>
      <c r="Y109" s="209"/>
      <c r="Z109" s="197"/>
      <c r="AA109" s="198"/>
      <c r="AB109" s="199"/>
      <c r="AC109" s="197"/>
      <c r="AD109" s="198"/>
      <c r="AE109" s="199"/>
      <c r="AF109" s="200"/>
      <c r="AG109" s="201"/>
      <c r="AH109" s="199"/>
      <c r="AI109" s="197"/>
      <c r="AJ109" s="198"/>
      <c r="AK109" s="199"/>
      <c r="AL109" s="12"/>
    </row>
    <row r="110" spans="1:38" s="3" customFormat="1" ht="13.9">
      <c r="A110" s="235" t="s">
        <v>168</v>
      </c>
      <c r="B110" s="235" t="s">
        <v>340</v>
      </c>
      <c r="C110" s="419">
        <f>C35+C36</f>
        <v>6074195.2999999998</v>
      </c>
      <c r="D110" s="419">
        <v>6106881</v>
      </c>
      <c r="E110" s="414">
        <f>C110/D110</f>
        <v>0.99464772606507312</v>
      </c>
      <c r="F110" s="448">
        <f>F35+F36</f>
        <v>3433</v>
      </c>
      <c r="G110" s="448">
        <f>G35+G36</f>
        <v>3063</v>
      </c>
      <c r="H110" s="431">
        <f>G110/F110</f>
        <v>0.89222254587824057</v>
      </c>
      <c r="I110" s="412">
        <v>0.9</v>
      </c>
      <c r="J110" s="449">
        <f>J35+J36</f>
        <v>4607</v>
      </c>
      <c r="K110" s="449">
        <f>K35+K36</f>
        <v>3861</v>
      </c>
      <c r="L110" s="423">
        <f>K110/J110</f>
        <v>0.83807249837204256</v>
      </c>
      <c r="M110" s="414">
        <v>0.82320000000000004</v>
      </c>
      <c r="N110" s="432">
        <f>N35+N36</f>
        <v>6403952.2400000002</v>
      </c>
      <c r="O110" s="432">
        <f>O35+O36</f>
        <v>4128419.56</v>
      </c>
      <c r="P110" s="431">
        <f>O110/N110</f>
        <v>0.6446674499246422</v>
      </c>
      <c r="Q110" s="431">
        <v>0.63219999999999998</v>
      </c>
      <c r="R110" s="450">
        <f>R35+R36</f>
        <v>3604</v>
      </c>
      <c r="S110" s="450">
        <f>S35+S36</f>
        <v>2292</v>
      </c>
      <c r="T110" s="426">
        <f>S110/R110</f>
        <v>0.63596004439511655</v>
      </c>
      <c r="U110" s="426">
        <v>0.6492</v>
      </c>
      <c r="V110" s="448">
        <f>V35+V36</f>
        <v>2358</v>
      </c>
      <c r="W110" s="448">
        <f>W35+W36</f>
        <v>1910</v>
      </c>
      <c r="X110" s="431">
        <f>W110/V110</f>
        <v>0.81000848176420692</v>
      </c>
      <c r="Y110" s="209" t="s">
        <v>340</v>
      </c>
      <c r="Z110" s="197">
        <v>3732</v>
      </c>
      <c r="AA110" s="198">
        <v>3195</v>
      </c>
      <c r="AB110" s="199">
        <v>0.85610932475884249</v>
      </c>
      <c r="AC110" s="197">
        <v>4680</v>
      </c>
      <c r="AD110" s="198">
        <v>3943</v>
      </c>
      <c r="AE110" s="199">
        <v>0.84252136752136753</v>
      </c>
      <c r="AF110" s="200">
        <v>6585841.3700000001</v>
      </c>
      <c r="AG110" s="201">
        <v>4154756.1399999997</v>
      </c>
      <c r="AH110" s="199">
        <v>0.63086186055525961</v>
      </c>
      <c r="AI110" s="197">
        <v>3663</v>
      </c>
      <c r="AJ110" s="198">
        <v>2246</v>
      </c>
      <c r="AK110" s="199">
        <v>0.6131586131586132</v>
      </c>
      <c r="AL110" s="12"/>
    </row>
    <row r="111" spans="1:38" s="3" customFormat="1" ht="15.75" customHeight="1" thickBot="1">
      <c r="A111" s="25" t="s">
        <v>161</v>
      </c>
      <c r="B111" s="48" t="s">
        <v>341</v>
      </c>
      <c r="C111" s="419">
        <f>C44+C45</f>
        <v>34049477.280000001</v>
      </c>
      <c r="D111" s="419">
        <v>34180845</v>
      </c>
      <c r="E111" s="414">
        <f>C111/D111</f>
        <v>0.99615668600352048</v>
      </c>
      <c r="F111" s="448">
        <f>F44+F45</f>
        <v>15880</v>
      </c>
      <c r="G111" s="448">
        <f>G44+G45</f>
        <v>16281</v>
      </c>
      <c r="H111" s="431">
        <f>G111/F111</f>
        <v>1.0252518891687656</v>
      </c>
      <c r="I111" s="412">
        <v>1</v>
      </c>
      <c r="J111" s="449">
        <f>J44+J45</f>
        <v>20547</v>
      </c>
      <c r="K111" s="449">
        <f>K44+K45</f>
        <v>16799</v>
      </c>
      <c r="L111" s="423">
        <f>K111/J111</f>
        <v>0.81758894242468483</v>
      </c>
      <c r="M111" s="414">
        <v>0.86029999999999995</v>
      </c>
      <c r="N111" s="432">
        <f>N44+N45</f>
        <v>35134304.550000004</v>
      </c>
      <c r="O111" s="432">
        <f>O44+O45</f>
        <v>26259094.920000002</v>
      </c>
      <c r="P111" s="431">
        <f>O111/N111</f>
        <v>0.74739190817425749</v>
      </c>
      <c r="Q111" s="431">
        <v>0.69499999999999995</v>
      </c>
      <c r="R111" s="450">
        <f>R44+R45</f>
        <v>15500</v>
      </c>
      <c r="S111" s="450">
        <f>S44+S45</f>
        <v>10832</v>
      </c>
      <c r="T111" s="426">
        <f>S111/R111</f>
        <v>0.69883870967741935</v>
      </c>
      <c r="U111" s="426">
        <v>0.69499999999999995</v>
      </c>
      <c r="V111" s="448">
        <f>V44+V45</f>
        <v>11691</v>
      </c>
      <c r="W111" s="448">
        <f>W44+W45</f>
        <v>9750</v>
      </c>
      <c r="X111" s="431">
        <f>W111/V111</f>
        <v>0.83397485245060299</v>
      </c>
      <c r="Y111" s="209" t="s">
        <v>341</v>
      </c>
      <c r="Z111" s="197">
        <v>15625</v>
      </c>
      <c r="AA111" s="198">
        <v>16181</v>
      </c>
      <c r="AB111" s="199">
        <v>1.0355840000000001</v>
      </c>
      <c r="AC111" s="197">
        <v>20906</v>
      </c>
      <c r="AD111" s="198">
        <v>17082</v>
      </c>
      <c r="AE111" s="199">
        <v>0.81708600401798526</v>
      </c>
      <c r="AF111" s="200">
        <v>35297471.269999996</v>
      </c>
      <c r="AG111" s="201">
        <v>26424667.350000001</v>
      </c>
      <c r="AH111" s="199">
        <v>0.74862777415046267</v>
      </c>
      <c r="AI111" s="197">
        <v>15717</v>
      </c>
      <c r="AJ111" s="198">
        <v>10952</v>
      </c>
      <c r="AK111" s="199">
        <v>0.6968250938474263</v>
      </c>
      <c r="AL111" s="12"/>
    </row>
    <row r="112" spans="1:38" ht="15.75" customHeight="1" thickBot="1">
      <c r="A112" s="26"/>
      <c r="B112" s="26"/>
      <c r="C112" s="443"/>
      <c r="D112" s="443"/>
      <c r="E112" s="444"/>
      <c r="F112" s="451"/>
      <c r="G112" s="451"/>
      <c r="H112" s="444"/>
      <c r="I112" s="444"/>
      <c r="J112" s="451"/>
      <c r="K112" s="451"/>
      <c r="L112" s="444"/>
      <c r="M112" s="444"/>
      <c r="N112" s="452"/>
      <c r="O112" s="452"/>
      <c r="P112" s="444"/>
      <c r="Q112" s="444"/>
      <c r="R112" s="451"/>
      <c r="S112" s="451"/>
      <c r="T112" s="444"/>
      <c r="U112" s="444"/>
      <c r="V112" s="451"/>
      <c r="W112" s="451"/>
      <c r="X112" s="444"/>
      <c r="Y112" s="14"/>
      <c r="Z112" s="14"/>
      <c r="AA112" s="50">
        <v>700435452.26000011</v>
      </c>
      <c r="AB112" s="51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5" thickBot="1">
      <c r="A113" s="28"/>
      <c r="B113" s="49" t="s">
        <v>119</v>
      </c>
      <c r="C113" s="433">
        <v>695479721.54999995</v>
      </c>
      <c r="D113" s="433">
        <v>700523849.91999996</v>
      </c>
      <c r="E113" s="414">
        <v>0.99279949088018049</v>
      </c>
      <c r="F113" s="453">
        <v>293982</v>
      </c>
      <c r="G113" s="453">
        <v>298746</v>
      </c>
      <c r="H113" s="421">
        <v>1.0162050737800274</v>
      </c>
      <c r="I113" s="412">
        <v>1</v>
      </c>
      <c r="J113" s="438">
        <v>396775</v>
      </c>
      <c r="K113" s="438">
        <v>339910</v>
      </c>
      <c r="L113" s="423">
        <v>0.85668199861382399</v>
      </c>
      <c r="M113" s="414">
        <v>0.86760000000000004</v>
      </c>
      <c r="N113" s="415">
        <v>771450529.17999995</v>
      </c>
      <c r="O113" s="415">
        <v>525503107.20999998</v>
      </c>
      <c r="P113" s="421">
        <v>0.68118834239257631</v>
      </c>
      <c r="Q113" s="412">
        <v>0.68010000000000004</v>
      </c>
      <c r="R113" s="454">
        <v>305871</v>
      </c>
      <c r="S113" s="454">
        <v>204715</v>
      </c>
      <c r="T113" s="426">
        <v>0.6692854177087727</v>
      </c>
      <c r="U113" s="417">
        <v>0.67010000000000003</v>
      </c>
      <c r="V113" s="453">
        <v>227736</v>
      </c>
      <c r="W113" s="453">
        <v>185559</v>
      </c>
      <c r="X113" s="421">
        <v>0.81479871430076933</v>
      </c>
      <c r="Y113" s="208"/>
      <c r="Z113" s="197">
        <v>295491</v>
      </c>
      <c r="AA113" s="198">
        <v>299512</v>
      </c>
      <c r="AB113" s="199">
        <v>1.0136078594610327</v>
      </c>
      <c r="AC113" s="197">
        <v>401750</v>
      </c>
      <c r="AD113" s="198">
        <v>345391</v>
      </c>
      <c r="AE113" s="199">
        <v>0.85971624144368386</v>
      </c>
      <c r="AF113" s="200">
        <v>777356796</v>
      </c>
      <c r="AG113" s="201">
        <v>528420817</v>
      </c>
      <c r="AH113" s="199">
        <v>0.67976612505231127</v>
      </c>
      <c r="AI113" s="197">
        <v>311364</v>
      </c>
      <c r="AJ113" s="198">
        <v>208259</v>
      </c>
      <c r="AK113" s="199">
        <v>0.6688602407471641</v>
      </c>
      <c r="AL113" s="27"/>
    </row>
    <row r="114" spans="1:38" ht="24.6" customHeight="1">
      <c r="A114" s="29"/>
      <c r="B114" s="29"/>
      <c r="C114" s="52"/>
      <c r="D114" s="53"/>
      <c r="E114" s="30"/>
      <c r="F114" s="328" t="s">
        <v>342</v>
      </c>
      <c r="G114" s="329"/>
      <c r="H114" s="329"/>
      <c r="I114" s="330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50">
        <v>700435452.26000011</v>
      </c>
      <c r="AB114" s="51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2023-03-08T21:59:56Z</dcterms:modified>
  <cp:category/>
  <cp:contentStatus/>
</cp:coreProperties>
</file>