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19\"/>
    </mc:Choice>
  </mc:AlternateContent>
  <xr:revisionPtr revIDLastSave="0" documentId="8_{3C3B9B99-D287-4A19-A530-AA9F68D2BA27}" xr6:coauthVersionLast="47" xr6:coauthVersionMax="47" xr10:uidLastSave="{00000000-0000-0000-0000-000000000000}"/>
  <bookViews>
    <workbookView xWindow="19080" yWindow="-120" windowWidth="19440" windowHeight="15600" firstSheet="4" activeTab="4" xr2:uid="{00000000-000D-0000-FFFF-FFFF00000000}"/>
  </bookViews>
  <sheets>
    <sheet name="5 Factor Report" sheetId="32" r:id="rId1"/>
    <sheet name="Agent Activity Report" sheetId="33" r:id="rId2"/>
    <sheet name="Staffing Report " sheetId="38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Report'!$A$4:$D$105</definedName>
    <definedName name="_xlnm._FilterDatabase" localSheetId="1" hidden="1">'Agent Activity Report'!$A$3:$B$3</definedName>
    <definedName name="_xlnm._FilterDatabase" localSheetId="4" hidden="1">'Incentive Goal'!$A$2:$AL$107</definedName>
    <definedName name="_xlnm._FilterDatabase" localSheetId="3" hidden="1">'Self-Assessment Scores for All '!$A$3:$B$3</definedName>
    <definedName name="_xlnm._FilterDatabase" localSheetId="2" hidden="1">'Staffing Report '!$A$3:$B$107</definedName>
    <definedName name="_xlnm.Criteria" localSheetId="4">'Incentive Goal'!#REF!</definedName>
    <definedName name="_xlnm.Criteria" localSheetId="2">'Staffing Report '!#REF!</definedName>
    <definedName name="_xlnm.Extract" localSheetId="4">'Incentive Goal'!#REF!</definedName>
    <definedName name="_xlnm.Extract" localSheetId="2">'Staffing Report 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'!$C$1:$K$103</definedName>
    <definedName name="_xlnm.Print_Area" localSheetId="2">'Staffing Report '!$A$4:$Q$113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 '!$A:$B,'Staffing Report '!$1:$3</definedName>
    <definedName name="Staffing" localSheetId="2">#REF!</definedName>
    <definedName name="Staffing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7" i="38" l="1"/>
  <c r="K112" i="38" l="1"/>
  <c r="D107" i="32" l="1"/>
  <c r="P110" i="38" l="1"/>
  <c r="I109" i="38" l="1"/>
  <c r="J109" i="38"/>
  <c r="K109" i="38"/>
  <c r="P109" i="38"/>
  <c r="F109" i="38"/>
  <c r="G109" i="38"/>
  <c r="H109" i="38"/>
  <c r="D109" i="38"/>
  <c r="E109" i="38"/>
  <c r="C109" i="38"/>
  <c r="K110" i="38"/>
  <c r="J110" i="38"/>
  <c r="I110" i="38"/>
  <c r="H110" i="38"/>
  <c r="G110" i="38"/>
  <c r="F110" i="38"/>
  <c r="E110" i="38"/>
  <c r="D110" i="38"/>
  <c r="C110" i="38"/>
  <c r="G107" i="38"/>
  <c r="G112" i="38" s="1"/>
  <c r="A112" i="38" l="1"/>
  <c r="P107" i="38"/>
  <c r="P112" i="38" s="1"/>
  <c r="J107" i="38"/>
  <c r="J112" i="38" s="1"/>
  <c r="I107" i="38"/>
  <c r="I112" i="38" s="1"/>
  <c r="H107" i="38"/>
  <c r="H112" i="38" s="1"/>
  <c r="F107" i="38"/>
  <c r="F112" i="38" s="1"/>
  <c r="E107" i="38"/>
  <c r="E112" i="38" s="1"/>
  <c r="D107" i="38"/>
  <c r="D112" i="38" s="1"/>
  <c r="C107" i="38"/>
  <c r="C112" i="38" s="1"/>
  <c r="N106" i="38"/>
  <c r="M106" i="38"/>
  <c r="L106" i="38"/>
  <c r="O106" i="38" s="1"/>
  <c r="N105" i="38"/>
  <c r="M105" i="38"/>
  <c r="L105" i="38"/>
  <c r="O105" i="38" s="1"/>
  <c r="N104" i="38"/>
  <c r="M104" i="38"/>
  <c r="L104" i="38"/>
  <c r="O104" i="38" s="1"/>
  <c r="N103" i="38"/>
  <c r="M103" i="38"/>
  <c r="L103" i="38"/>
  <c r="O103" i="38" s="1"/>
  <c r="N102" i="38"/>
  <c r="M102" i="38"/>
  <c r="L102" i="38"/>
  <c r="O102" i="38" s="1"/>
  <c r="N101" i="38"/>
  <c r="M101" i="38"/>
  <c r="L101" i="38"/>
  <c r="O101" i="38" s="1"/>
  <c r="N100" i="38"/>
  <c r="M100" i="38"/>
  <c r="L100" i="38"/>
  <c r="O100" i="38" s="1"/>
  <c r="N99" i="38"/>
  <c r="M99" i="38"/>
  <c r="L99" i="38"/>
  <c r="O99" i="38" s="1"/>
  <c r="N98" i="38"/>
  <c r="M98" i="38"/>
  <c r="L98" i="38"/>
  <c r="O98" i="38" s="1"/>
  <c r="N97" i="38"/>
  <c r="M97" i="38"/>
  <c r="L97" i="38"/>
  <c r="O97" i="38" s="1"/>
  <c r="N96" i="38"/>
  <c r="M96" i="38"/>
  <c r="L96" i="38"/>
  <c r="O96" i="38" s="1"/>
  <c r="N95" i="38"/>
  <c r="M95" i="38"/>
  <c r="L95" i="38"/>
  <c r="O95" i="38" s="1"/>
  <c r="N94" i="38"/>
  <c r="M94" i="38"/>
  <c r="L94" i="38"/>
  <c r="O94" i="38" s="1"/>
  <c r="N93" i="38"/>
  <c r="M93" i="38"/>
  <c r="L93" i="38"/>
  <c r="O93" i="38" s="1"/>
  <c r="N92" i="38"/>
  <c r="M92" i="38"/>
  <c r="L92" i="38"/>
  <c r="O92" i="38" s="1"/>
  <c r="N91" i="38"/>
  <c r="M91" i="38"/>
  <c r="L91" i="38"/>
  <c r="O91" i="38" s="1"/>
  <c r="N90" i="38"/>
  <c r="M90" i="38"/>
  <c r="L90" i="38"/>
  <c r="N89" i="38"/>
  <c r="M89" i="38"/>
  <c r="L89" i="38"/>
  <c r="O89" i="38" s="1"/>
  <c r="N88" i="38"/>
  <c r="M88" i="38"/>
  <c r="L88" i="38"/>
  <c r="O88" i="38" s="1"/>
  <c r="N87" i="38"/>
  <c r="M87" i="38"/>
  <c r="L87" i="38"/>
  <c r="O87" i="38" s="1"/>
  <c r="N86" i="38"/>
  <c r="M86" i="38"/>
  <c r="L86" i="38"/>
  <c r="N85" i="38"/>
  <c r="M85" i="38"/>
  <c r="L85" i="38"/>
  <c r="O85" i="38" s="1"/>
  <c r="N84" i="38"/>
  <c r="M84" i="38"/>
  <c r="L84" i="38"/>
  <c r="O84" i="38" s="1"/>
  <c r="N83" i="38"/>
  <c r="M83" i="38"/>
  <c r="L83" i="38"/>
  <c r="O83" i="38" s="1"/>
  <c r="N82" i="38"/>
  <c r="M82" i="38"/>
  <c r="L82" i="38"/>
  <c r="O82" i="38" s="1"/>
  <c r="N81" i="38"/>
  <c r="M81" i="38"/>
  <c r="L81" i="38"/>
  <c r="O81" i="38" s="1"/>
  <c r="N80" i="38"/>
  <c r="M80" i="38"/>
  <c r="L80" i="38"/>
  <c r="O80" i="38" s="1"/>
  <c r="N79" i="38"/>
  <c r="M79" i="38"/>
  <c r="L79" i="38"/>
  <c r="O79" i="38" s="1"/>
  <c r="N78" i="38"/>
  <c r="M78" i="38"/>
  <c r="L78" i="38"/>
  <c r="O78" i="38" s="1"/>
  <c r="M77" i="38"/>
  <c r="O77" i="38"/>
  <c r="N76" i="38"/>
  <c r="M76" i="38"/>
  <c r="L76" i="38"/>
  <c r="O76" i="38" s="1"/>
  <c r="N75" i="38"/>
  <c r="M75" i="38"/>
  <c r="L75" i="38"/>
  <c r="O75" i="38" s="1"/>
  <c r="N74" i="38"/>
  <c r="M74" i="38"/>
  <c r="L74" i="38"/>
  <c r="O74" i="38" s="1"/>
  <c r="N73" i="38"/>
  <c r="M73" i="38"/>
  <c r="L73" i="38"/>
  <c r="O73" i="38" s="1"/>
  <c r="N72" i="38"/>
  <c r="M72" i="38"/>
  <c r="L72" i="38"/>
  <c r="O72" i="38" s="1"/>
  <c r="N71" i="38"/>
  <c r="M71" i="38"/>
  <c r="L71" i="38"/>
  <c r="O71" i="38" s="1"/>
  <c r="N70" i="38"/>
  <c r="M70" i="38"/>
  <c r="L70" i="38"/>
  <c r="O70" i="38" s="1"/>
  <c r="N69" i="38"/>
  <c r="M69" i="38"/>
  <c r="L69" i="38"/>
  <c r="O69" i="38" s="1"/>
  <c r="N68" i="38"/>
  <c r="M68" i="38"/>
  <c r="L68" i="38"/>
  <c r="O68" i="38" s="1"/>
  <c r="N67" i="38"/>
  <c r="M67" i="38"/>
  <c r="L67" i="38"/>
  <c r="N66" i="38"/>
  <c r="M66" i="38"/>
  <c r="L66" i="38"/>
  <c r="O66" i="38" s="1"/>
  <c r="N65" i="38"/>
  <c r="M65" i="38"/>
  <c r="L65" i="38"/>
  <c r="N64" i="38"/>
  <c r="M64" i="38"/>
  <c r="L64" i="38"/>
  <c r="O64" i="38" s="1"/>
  <c r="N63" i="38"/>
  <c r="M63" i="38"/>
  <c r="L63" i="38"/>
  <c r="O63" i="38" s="1"/>
  <c r="N62" i="38"/>
  <c r="M62" i="38"/>
  <c r="L62" i="38"/>
  <c r="O62" i="38" s="1"/>
  <c r="N61" i="38"/>
  <c r="M61" i="38"/>
  <c r="L61" i="38"/>
  <c r="O61" i="38" s="1"/>
  <c r="N60" i="38"/>
  <c r="M60" i="38"/>
  <c r="L60" i="38"/>
  <c r="O60" i="38" s="1"/>
  <c r="N59" i="38"/>
  <c r="M59" i="38"/>
  <c r="L59" i="38"/>
  <c r="O59" i="38" s="1"/>
  <c r="N58" i="38"/>
  <c r="M58" i="38"/>
  <c r="L58" i="38"/>
  <c r="O58" i="38" s="1"/>
  <c r="N57" i="38"/>
  <c r="M57" i="38"/>
  <c r="L57" i="38"/>
  <c r="O57" i="38" s="1"/>
  <c r="N56" i="38"/>
  <c r="M56" i="38"/>
  <c r="L56" i="38"/>
  <c r="O56" i="38" s="1"/>
  <c r="N55" i="38"/>
  <c r="M55" i="38"/>
  <c r="L55" i="38"/>
  <c r="O55" i="38" s="1"/>
  <c r="N54" i="38"/>
  <c r="M54" i="38"/>
  <c r="L54" i="38"/>
  <c r="O54" i="38" s="1"/>
  <c r="N53" i="38"/>
  <c r="M53" i="38"/>
  <c r="L53" i="38"/>
  <c r="O53" i="38" s="1"/>
  <c r="N52" i="38"/>
  <c r="M52" i="38"/>
  <c r="L52" i="38"/>
  <c r="O52" i="38" s="1"/>
  <c r="N51" i="38"/>
  <c r="M51" i="38"/>
  <c r="L51" i="38"/>
  <c r="O51" i="38" s="1"/>
  <c r="N50" i="38"/>
  <c r="M50" i="38"/>
  <c r="L50" i="38"/>
  <c r="O50" i="38" s="1"/>
  <c r="N49" i="38"/>
  <c r="M49" i="38"/>
  <c r="L49" i="38"/>
  <c r="O49" i="38" s="1"/>
  <c r="N48" i="38"/>
  <c r="M48" i="38"/>
  <c r="L48" i="38"/>
  <c r="O48" i="38" s="1"/>
  <c r="N47" i="38"/>
  <c r="M47" i="38"/>
  <c r="L47" i="38"/>
  <c r="O47" i="38" s="1"/>
  <c r="N46" i="38"/>
  <c r="M46" i="38"/>
  <c r="L46" i="38"/>
  <c r="O46" i="38" s="1"/>
  <c r="N45" i="38"/>
  <c r="M45" i="38"/>
  <c r="L45" i="38"/>
  <c r="N44" i="38"/>
  <c r="M44" i="38"/>
  <c r="L44" i="38"/>
  <c r="O44" i="38" s="1"/>
  <c r="N43" i="38"/>
  <c r="M43" i="38"/>
  <c r="L43" i="38"/>
  <c r="O43" i="38" s="1"/>
  <c r="N42" i="38"/>
  <c r="M42" i="38"/>
  <c r="L42" i="38"/>
  <c r="O42" i="38" s="1"/>
  <c r="N41" i="38"/>
  <c r="M41" i="38"/>
  <c r="L41" i="38"/>
  <c r="O41" i="38" s="1"/>
  <c r="N40" i="38"/>
  <c r="M40" i="38"/>
  <c r="L40" i="38"/>
  <c r="O40" i="38" s="1"/>
  <c r="N39" i="38"/>
  <c r="M39" i="38"/>
  <c r="L39" i="38"/>
  <c r="O39" i="38" s="1"/>
  <c r="N38" i="38"/>
  <c r="M38" i="38"/>
  <c r="L38" i="38"/>
  <c r="N37" i="38"/>
  <c r="M37" i="38"/>
  <c r="L37" i="38"/>
  <c r="N36" i="38"/>
  <c r="M36" i="38"/>
  <c r="L36" i="38"/>
  <c r="N35" i="38"/>
  <c r="M35" i="38"/>
  <c r="L35" i="38"/>
  <c r="O35" i="38" s="1"/>
  <c r="N34" i="38"/>
  <c r="M34" i="38"/>
  <c r="L34" i="38"/>
  <c r="O34" i="38" s="1"/>
  <c r="N33" i="38"/>
  <c r="M33" i="38"/>
  <c r="L33" i="38"/>
  <c r="O33" i="38" s="1"/>
  <c r="N32" i="38"/>
  <c r="M32" i="38"/>
  <c r="L32" i="38"/>
  <c r="M31" i="38"/>
  <c r="L31" i="38"/>
  <c r="O31" i="38" s="1"/>
  <c r="M30" i="38"/>
  <c r="N29" i="38"/>
  <c r="M29" i="38"/>
  <c r="L29" i="38"/>
  <c r="O29" i="38" s="1"/>
  <c r="N28" i="38"/>
  <c r="M28" i="38"/>
  <c r="L28" i="38"/>
  <c r="O28" i="38" s="1"/>
  <c r="N27" i="38"/>
  <c r="M27" i="38"/>
  <c r="L27" i="38"/>
  <c r="O27" i="38" s="1"/>
  <c r="N26" i="38"/>
  <c r="M26" i="38"/>
  <c r="L26" i="38"/>
  <c r="O26" i="38" s="1"/>
  <c r="N25" i="38"/>
  <c r="M25" i="38"/>
  <c r="L25" i="38"/>
  <c r="O25" i="38" s="1"/>
  <c r="N24" i="38"/>
  <c r="M24" i="38"/>
  <c r="L24" i="38"/>
  <c r="O24" i="38" s="1"/>
  <c r="N23" i="38"/>
  <c r="M23" i="38"/>
  <c r="L23" i="38"/>
  <c r="O23" i="38" s="1"/>
  <c r="N22" i="38"/>
  <c r="M22" i="38"/>
  <c r="L22" i="38"/>
  <c r="O22" i="38" s="1"/>
  <c r="N21" i="38"/>
  <c r="M21" i="38"/>
  <c r="L21" i="38"/>
  <c r="O21" i="38" s="1"/>
  <c r="N20" i="38"/>
  <c r="M20" i="38"/>
  <c r="L20" i="38"/>
  <c r="O20" i="38" s="1"/>
  <c r="N19" i="38"/>
  <c r="M19" i="38"/>
  <c r="L19" i="38"/>
  <c r="O19" i="38" s="1"/>
  <c r="N18" i="38"/>
  <c r="M18" i="38"/>
  <c r="L18" i="38"/>
  <c r="O18" i="38" s="1"/>
  <c r="N17" i="38"/>
  <c r="M17" i="38"/>
  <c r="L17" i="38"/>
  <c r="O17" i="38" s="1"/>
  <c r="N16" i="38"/>
  <c r="M16" i="38"/>
  <c r="L16" i="38"/>
  <c r="O16" i="38" s="1"/>
  <c r="N15" i="38"/>
  <c r="M15" i="38"/>
  <c r="L15" i="38"/>
  <c r="O15" i="38" s="1"/>
  <c r="N14" i="38"/>
  <c r="M14" i="38"/>
  <c r="L14" i="38"/>
  <c r="O14" i="38" s="1"/>
  <c r="N13" i="38"/>
  <c r="M13" i="38"/>
  <c r="L13" i="38"/>
  <c r="O13" i="38" s="1"/>
  <c r="N12" i="38"/>
  <c r="M12" i="38"/>
  <c r="L12" i="38"/>
  <c r="O12" i="38" s="1"/>
  <c r="N11" i="38"/>
  <c r="M11" i="38"/>
  <c r="L11" i="38"/>
  <c r="O11" i="38" s="1"/>
  <c r="N10" i="38"/>
  <c r="M10" i="38"/>
  <c r="L10" i="38"/>
  <c r="O10" i="38" s="1"/>
  <c r="N9" i="38"/>
  <c r="M9" i="38"/>
  <c r="L9" i="38"/>
  <c r="O9" i="38" s="1"/>
  <c r="N8" i="38"/>
  <c r="M8" i="38"/>
  <c r="L8" i="38"/>
  <c r="O8" i="38" s="1"/>
  <c r="N7" i="38"/>
  <c r="M7" i="38"/>
  <c r="L7" i="38"/>
  <c r="O7" i="38" s="1"/>
  <c r="N6" i="38"/>
  <c r="M6" i="38"/>
  <c r="L6" i="38"/>
  <c r="O6" i="38" s="1"/>
  <c r="N5" i="38"/>
  <c r="M5" i="38"/>
  <c r="L5" i="38"/>
  <c r="O5" i="38" s="1"/>
  <c r="N4" i="38"/>
  <c r="M4" i="38"/>
  <c r="L4" i="38"/>
  <c r="M107" i="38" l="1"/>
  <c r="M112" i="38" s="1"/>
  <c r="M110" i="38"/>
  <c r="M109" i="38"/>
  <c r="N110" i="38"/>
  <c r="N109" i="38"/>
  <c r="O36" i="38"/>
  <c r="O109" i="38" s="1"/>
  <c r="L109" i="38"/>
  <c r="O45" i="38"/>
  <c r="O110" i="38" s="1"/>
  <c r="L110" i="38"/>
  <c r="L107" i="38"/>
  <c r="L112" i="38" s="1"/>
  <c r="N107" i="38"/>
  <c r="N112" i="38" s="1"/>
  <c r="O4" i="38"/>
  <c r="O107" i="38" l="1"/>
  <c r="O112" i="38" s="1"/>
  <c r="Q112" i="38" s="1"/>
  <c r="C108" i="30"/>
  <c r="J108" i="30" l="1"/>
  <c r="C110" i="30" l="1"/>
  <c r="S108" i="30" l="1"/>
  <c r="R108" i="30"/>
  <c r="O108" i="30"/>
  <c r="N108" i="30"/>
  <c r="K108" i="30"/>
  <c r="G108" i="30"/>
  <c r="F108" i="30"/>
  <c r="D108" i="30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<sst xmlns="http://schemas.openxmlformats.org/spreadsheetml/2006/main" count="1369" uniqueCount="342">
  <si>
    <t>5 Factor Report SFY2019 Sep 2019</t>
  </si>
  <si>
    <t>Cost Effectiveness as of 09.30.2019</t>
  </si>
  <si>
    <t xml:space="preserve">Tot Collections </t>
  </si>
  <si>
    <t>Collection</t>
  </si>
  <si>
    <t>Cases Under</t>
  </si>
  <si>
    <t>Paternity</t>
  </si>
  <si>
    <t>Payment</t>
  </si>
  <si>
    <t>as of Aug 2019</t>
  </si>
  <si>
    <t>per unfroz staff</t>
  </si>
  <si>
    <t>Rate</t>
  </si>
  <si>
    <t>Order</t>
  </si>
  <si>
    <t>Establishment Rate</t>
  </si>
  <si>
    <t>to Arrears</t>
  </si>
  <si>
    <t>County</t>
  </si>
  <si>
    <t>Caseload</t>
  </si>
  <si>
    <t>Cases/Agt</t>
  </si>
  <si>
    <t>Unadj Unempl rate</t>
  </si>
  <si>
    <t>$</t>
  </si>
  <si>
    <t>%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</si>
  <si>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</si>
  <si>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</si>
  <si>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</si>
  <si>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</si>
  <si>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</si>
  <si>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</si>
  <si>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</si>
  <si>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</si>
  <si>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</si>
  <si>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</si>
  <si>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</si>
  <si>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</si>
  <si>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</si>
  <si>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</si>
  <si>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</si>
  <si>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</si>
  <si>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</si>
  <si>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</si>
  <si>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</si>
  <si>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</si>
  <si>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</si>
  <si>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</si>
  <si>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</si>
  <si>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</si>
  <si>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</si>
  <si>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</si>
  <si>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</si>
  <si>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</si>
  <si>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</si>
  <si>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</si>
  <si>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</si>
  <si>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</si>
  <si>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</si>
  <si>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</si>
  <si>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</si>
  <si>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</si>
  <si>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</si>
  <si>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</si>
  <si>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</si>
  <si>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</si>
  <si>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</si>
  <si>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</si>
  <si>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</si>
  <si>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</si>
  <si>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</si>
  <si>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</si>
  <si>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</si>
  <si>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</si>
  <si>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</si>
  <si>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</si>
  <si>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</si>
  <si>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</si>
  <si>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</si>
  <si>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</si>
  <si>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</si>
  <si>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</si>
  <si>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</si>
  <si>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</si>
  <si>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</si>
  <si>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</si>
  <si>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</si>
  <si>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</si>
  <si>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</si>
  <si>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</si>
  <si>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</si>
  <si>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</si>
  <si>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</si>
  <si>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</si>
  <si>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</si>
  <si>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</si>
  <si>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</si>
  <si>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</si>
  <si>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</si>
  <si>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</si>
  <si>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</si>
  <si>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</si>
  <si>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</si>
  <si>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</si>
  <si>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</si>
  <si>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</si>
  <si>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</si>
  <si>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</si>
  <si>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</si>
  <si>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</si>
  <si>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</si>
  <si>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</si>
  <si>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</si>
  <si>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</si>
  <si>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</si>
  <si>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</si>
  <si>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</si>
  <si>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</si>
  <si>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</si>
  <si>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</si>
  <si>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</si>
  <si>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</si>
  <si>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</si>
  <si>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</si>
  <si>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</si>
  <si>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</si>
  <si>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STATEWIDE</t>
  </si>
  <si>
    <t>Count</t>
  </si>
  <si>
    <t>Sum</t>
  </si>
  <si>
    <t>Avg</t>
  </si>
  <si>
    <t>Agent Activity Report Sep 2019</t>
  </si>
  <si>
    <t>Staffing</t>
  </si>
  <si>
    <t>Open Cases</t>
  </si>
  <si>
    <t>Paternity Est</t>
  </si>
  <si>
    <t>Support Est</t>
  </si>
  <si>
    <t>Total Collections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</si>
  <si>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</si>
  <si>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</si>
  <si>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</si>
  <si>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</si>
  <si>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</si>
  <si>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</si>
  <si>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</si>
  <si>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</si>
  <si>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</si>
  <si>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</si>
  <si>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</si>
  <si>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</si>
  <si>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</si>
  <si>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</si>
  <si>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</si>
  <si>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</si>
  <si>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Consultant</t>
  </si>
  <si>
    <t>Fips Name</t>
  </si>
  <si>
    <t>Unfrozen Agents</t>
  </si>
  <si>
    <t>Tot Unfroz Staff</t>
  </si>
  <si>
    <t>Pat Est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</si>
  <si>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</si>
  <si>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</si>
  <si>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</si>
  <si>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</si>
  <si>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</si>
  <si>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</si>
  <si>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</si>
  <si>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</si>
  <si>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</si>
  <si>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</si>
  <si>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Stanley, Sharon</t>
  </si>
  <si>
    <t>Newsome, Kenya</t>
  </si>
  <si>
    <t>Cauble, Leona</t>
  </si>
  <si>
    <t>Allen, Carole</t>
  </si>
  <si>
    <t>Jedrey, Judy</t>
  </si>
  <si>
    <t>McDonald, Sally</t>
  </si>
  <si>
    <t>Foreman, Cora</t>
  </si>
  <si>
    <t>Craig, Angela</t>
  </si>
  <si>
    <t>Mayfield, Kristi</t>
  </si>
  <si>
    <t>EDGE-Rky Mt</t>
  </si>
  <si>
    <t>EDGE-Tarboro</t>
  </si>
  <si>
    <t>GUIL-Gboro</t>
  </si>
  <si>
    <t>GUIL-HP</t>
  </si>
  <si>
    <t>Central Office</t>
  </si>
  <si>
    <t>NORTH CAROLINA</t>
  </si>
  <si>
    <t>NA</t>
  </si>
  <si>
    <t>TRIBAL CSE</t>
  </si>
  <si>
    <t>Filtered total</t>
  </si>
  <si>
    <t>Edgecombe Tot</t>
  </si>
  <si>
    <t>Guilford Tot</t>
  </si>
  <si>
    <t>Tribal has been included in this report to reflect Statewide Totals</t>
  </si>
  <si>
    <t>TOTAL STAFFING as of 09.30.2019</t>
  </si>
  <si>
    <t>TOTAL FILLED STAFF</t>
  </si>
  <si>
    <t>CONTRACT</t>
  </si>
  <si>
    <t>SUPERVISORS</t>
  </si>
  <si>
    <t>AGENTS</t>
  </si>
  <si>
    <t>CLERKS</t>
  </si>
  <si>
    <t>TOT SUP/AGTS/CLKS</t>
  </si>
  <si>
    <t>IV-D SERVICES FTEs</t>
  </si>
  <si>
    <t>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</si>
  <si>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</si>
  <si>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</si>
  <si>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</si>
  <si>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</si>
  <si>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</si>
  <si>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</si>
  <si>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</si>
  <si>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</si>
  <si>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</si>
  <si>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</si>
  <si>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</si>
  <si>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</si>
  <si>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Description</t>
  </si>
  <si>
    <t>2 deputies and  .5 attorney</t>
  </si>
  <si>
    <t>Dss Attorney</t>
  </si>
  <si>
    <t xml:space="preserve">Attorney, </t>
  </si>
  <si>
    <t>Contract Attorney, 1 Contract Deputy</t>
  </si>
  <si>
    <t>.25 Dss Attorney</t>
  </si>
  <si>
    <t>attorney</t>
  </si>
  <si>
    <t>.33% attorney time dedicated to IVD</t>
  </si>
  <si>
    <t>7.50% attorney time spent on IVD services</t>
  </si>
  <si>
    <t>.10 attorney, 2.5 deputies</t>
  </si>
  <si>
    <t>.25 FTE Attorney(included in Spv count)</t>
  </si>
  <si>
    <t>1 Sfaff Attorney</t>
  </si>
  <si>
    <t>parttime attorney</t>
  </si>
  <si>
    <t>3 Contract Attorneys (Shared DSS), 2 Contract Deputies, 1 P.I. 423 hrs/yr</t>
  </si>
  <si>
    <t>3.20% attorney time spent on IVD services</t>
  </si>
  <si>
    <t>1/2 position - attorney time spent on IVD services</t>
  </si>
  <si>
    <t>Attorney</t>
  </si>
  <si>
    <t>County Attorney (Shared DSS)</t>
  </si>
  <si>
    <t>.5 attorney</t>
  </si>
  <si>
    <t>Contract Attorney</t>
  </si>
  <si>
    <t>3.90% attorney time spent on IVD services</t>
  </si>
  <si>
    <t>1 deputy, 1 attorney</t>
  </si>
  <si>
    <t>1 temp clerical position; 2 attorneys (1 atty  5% of time to IVD, the other 23% of time dedicated to IVD)</t>
  </si>
  <si>
    <t>2 attorneys, 1 paralegal, and 6.5 deputies</t>
  </si>
  <si>
    <t>7.00% Attorney time spent on IVD services</t>
  </si>
  <si>
    <t>9.58% Attorney time spent on IVD services</t>
  </si>
  <si>
    <t>Contract Attorney (Shared DSS)</t>
  </si>
  <si>
    <t>1 deputy, .10 attorney</t>
  </si>
  <si>
    <t>EDGECOMBE-Rocky Mt</t>
  </si>
  <si>
    <t>25% of attorney time spent on IVD services; 1.5 deputy</t>
  </si>
  <si>
    <t>EDGECOMBE-Tarboro</t>
  </si>
  <si>
    <t>2 staff Attorney's (Shared DSS) (75% each); 1 Contract Attorney (part-time)</t>
  </si>
  <si>
    <t>1attorney 1 deputy</t>
  </si>
  <si>
    <t>1 County Attorney (Shared DSS), 2 Contract Deputies</t>
  </si>
  <si>
    <t>4.20% Attorney time spent on IVD services</t>
  </si>
  <si>
    <t>1 part time attorney 1 part time deputy</t>
  </si>
  <si>
    <t>.05% attorney</t>
  </si>
  <si>
    <t>GUILFORD-Greensboro</t>
  </si>
  <si>
    <t/>
  </si>
  <si>
    <t>GUILFORD-High Point</t>
  </si>
  <si>
    <t xml:space="preserve">1 part time attorney   </t>
  </si>
  <si>
    <t>1 fulltime deputy</t>
  </si>
  <si>
    <t>Dorothy Morrow, Contract and Staff Attorney</t>
  </si>
  <si>
    <t>11.30% Attorney time spent on IVD services</t>
  </si>
  <si>
    <t>.2 attonrey, .73 deputy</t>
  </si>
  <si>
    <t>1% attorney time spent on IVD services for County</t>
  </si>
  <si>
    <t>Paralegal, County Attorney, 2 Contract Deputies</t>
  </si>
  <si>
    <t>1 part time agent, 1 part time attorney &amp; 1 Director</t>
  </si>
  <si>
    <t>10% attorney services</t>
  </si>
  <si>
    <t>contract attorney</t>
  </si>
  <si>
    <t>1 attorney, 1 deputy, 1 Paralegal 90%</t>
  </si>
  <si>
    <t>Contratc Attorney</t>
  </si>
  <si>
    <t>8% of attorney time dedicated to IVD</t>
  </si>
  <si>
    <t xml:space="preserve">Staff Attorney </t>
  </si>
  <si>
    <t xml:space="preserve">6 Contract Deputies; 4 staff attorneys; 4 legal assts; 6 Q&amp;T Specialists; 1 Mgmt Analyst, and 1 IT Bus. Analyst </t>
  </si>
  <si>
    <t>1full time attorney 1 part time legal assistant</t>
  </si>
  <si>
    <t>1 attorney</t>
  </si>
  <si>
    <t>Attorney 2 days per month</t>
  </si>
  <si>
    <t xml:space="preserve"> 1 DSS attorney - 90% IV-D</t>
  </si>
  <si>
    <t>.1 attorney</t>
  </si>
  <si>
    <t>25% attorney time dedicated to IVD</t>
  </si>
  <si>
    <t>1/2 position Deputy dedicated to IVD.  4.70% attorney time spent on IVD services</t>
  </si>
  <si>
    <t>.25 DSS Attorney inclued in Spv Count, 1 FTE deputy</t>
  </si>
  <si>
    <t>5.20% Attorney time spent on IVD services</t>
  </si>
  <si>
    <t>1 IVD attorneys - 50% (.50) and 1 IVD attorney - 80% (.80) for a total of 1.30 IVD attorneys, 2.50 full time paralegals, 5 deputies full time dedicated to IVD</t>
  </si>
  <si>
    <t>.4 attorney and 1 deputy</t>
  </si>
  <si>
    <t>5 Deputies, 1 Attorney (ATTY included in Supervisor Count)</t>
  </si>
  <si>
    <t>2 deputies, 1 contract attorney</t>
  </si>
  <si>
    <t>Staff Attorney</t>
  </si>
  <si>
    <t>1 Staff Attorney</t>
  </si>
  <si>
    <t>1 deputy, 1 part time attorney</t>
  </si>
  <si>
    <t>4 FTE IVD Attys, 1 Program Manager, 1 IT Specialist, 2 Trainers, 1 Admin Services Coordinator</t>
  </si>
  <si>
    <t>1deputy, 1 attorney</t>
  </si>
  <si>
    <t>3.5% attonrey time spent on IVD services for County</t>
  </si>
  <si>
    <t>2 contract deputies, .8 contract clerk, .50 Attorney, .50 contract program manager</t>
  </si>
  <si>
    <t>Filtered Total</t>
  </si>
  <si>
    <t>EDGECOMBE Tot</t>
  </si>
  <si>
    <t>GUILFORD Tot</t>
  </si>
  <si>
    <t>Tribal has been excluded for this report</t>
  </si>
  <si>
    <t>Self Assessment Sep 2019</t>
  </si>
  <si>
    <t>Case Closure</t>
  </si>
  <si>
    <t>Enforcement</t>
  </si>
  <si>
    <t>Establishment</t>
  </si>
  <si>
    <t>Expedited Process           12 Month</t>
  </si>
  <si>
    <t>Expedited Process           6 Month</t>
  </si>
  <si>
    <t>Interstate</t>
  </si>
  <si>
    <t>Medical</t>
  </si>
  <si>
    <t>Review and Adjustment Inclusive</t>
  </si>
  <si>
    <t>Review and Adjustment Review Needed</t>
  </si>
  <si>
    <t>STANDARD</t>
  </si>
  <si>
    <t>Regional Rep</t>
  </si>
  <si>
    <t>STATEWIDE SCORE</t>
  </si>
  <si>
    <t>EDGECOMBE 3706500900</t>
  </si>
  <si>
    <t>EDGECOMBE 3726500900</t>
  </si>
  <si>
    <t>GUILFORD 3708100400</t>
  </si>
  <si>
    <t>GUILFORD 3728100400</t>
  </si>
  <si>
    <t>Edgecombe-County Total</t>
  </si>
  <si>
    <t>Guilford-County Total</t>
  </si>
  <si>
    <t>Incentive Goal SFY2020 Sep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</si>
  <si>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</si>
  <si>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</si>
  <si>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</si>
  <si>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</si>
  <si>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</si>
  <si>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</si>
  <si>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</si>
  <si>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SFY Actual</t>
  </si>
  <si>
    <t>Goal</t>
  </si>
  <si>
    <t>% of Goal</t>
  </si>
  <si>
    <t>Prev BOW</t>
  </si>
  <si>
    <t>%PatEst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</si>
  <si>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</si>
  <si>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</si>
  <si>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</si>
  <si>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</si>
  <si>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</si>
  <si>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</si>
  <si>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</si>
  <si>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</si>
  <si>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</si>
  <si>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</si>
  <si>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</si>
  <si>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</si>
  <si>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</si>
  <si>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</si>
  <si>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</si>
  <si>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</si>
  <si>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</si>
  <si>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</si>
  <si>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</si>
  <si>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</si>
  <si>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</si>
  <si>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</si>
  <si>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</si>
  <si>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</si>
  <si>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</si>
  <si>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OK</t>
  </si>
  <si>
    <t>EDGECOMBE TOT</t>
  </si>
  <si>
    <t>GUILFORD TOT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</si>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</sst>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165" fontId="25" fillId="0" borderId="0"/>
    <xf numFmtId="0" fontId="1" fillId="0" borderId="0"/>
    <xf numFmtId="0" fontId="1" fillId="0" borderId="0"/>
    <xf numFmtId="0" fontId="27" fillId="0" borderId="0"/>
    <xf numFmtId="44" fontId="28" fillId="0" borderId="0" applyFont="0" applyFill="0" applyBorder="0" applyAlignment="0" applyProtection="0"/>
    <xf numFmtId="165" fontId="25" fillId="0" borderId="0"/>
    <xf numFmtId="165" fontId="25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459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1" fillId="0" borderId="0" xfId="8" applyBorder="1"/>
    <xf numFmtId="0" fontId="14" fillId="0" borderId="0" xfId="8" applyFont="1" applyBorder="1" applyAlignment="1">
      <alignment horizontal="center"/>
    </xf>
    <xf numFmtId="0" fontId="7" fillId="0" borderId="0" xfId="8" applyFont="1" applyBorder="1"/>
    <xf numFmtId="0" fontId="1" fillId="0" borderId="0" xfId="8" applyFill="1" applyBorder="1"/>
    <xf numFmtId="0" fontId="1" fillId="0" borderId="0" xfId="8" applyFont="1" applyFill="1" applyBorder="1"/>
    <xf numFmtId="10" fontId="1" fillId="0" borderId="0" xfId="8" applyNumberFormat="1" applyFont="1" applyFill="1" applyBorder="1" applyAlignment="1">
      <alignment horizontal="center"/>
    </xf>
    <xf numFmtId="0" fontId="1" fillId="0" borderId="0" xfId="8" applyFill="1" applyBorder="1" applyAlignment="1">
      <alignment horizontal="center"/>
    </xf>
    <xf numFmtId="10" fontId="1" fillId="0" borderId="0" xfId="8" applyNumberFormat="1" applyFill="1" applyBorder="1" applyAlignment="1">
      <alignment horizontal="center"/>
    </xf>
    <xf numFmtId="164" fontId="1" fillId="0" borderId="0" xfId="8" applyNumberFormat="1" applyFill="1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12" fillId="5" borderId="0" xfId="0" quotePrefix="1" applyNumberFormat="1" applyFont="1" applyFill="1" applyBorder="1"/>
    <xf numFmtId="10" fontId="12" fillId="5" borderId="0" xfId="0" applyNumberFormat="1" applyFont="1" applyFill="1" applyBorder="1" applyAlignment="1">
      <alignment horizontal="center"/>
    </xf>
    <xf numFmtId="0" fontId="12" fillId="5" borderId="2" xfId="0" quotePrefix="1" applyNumberFormat="1" applyFont="1" applyFill="1" applyBorder="1" applyAlignment="1">
      <alignment horizontal="center"/>
    </xf>
    <xf numFmtId="0" fontId="12" fillId="5" borderId="0" xfId="0" quotePrefix="1" applyNumberFormat="1" applyFont="1" applyFill="1" applyBorder="1" applyAlignment="1">
      <alignment horizontal="center"/>
    </xf>
    <xf numFmtId="10" fontId="12" fillId="5" borderId="0" xfId="0" quotePrefix="1" applyNumberFormat="1" applyFont="1" applyFill="1" applyBorder="1" applyAlignment="1">
      <alignment horizontal="center"/>
    </xf>
    <xf numFmtId="10" fontId="12" fillId="5" borderId="3" xfId="0" applyNumberFormat="1" applyFont="1" applyFill="1" applyBorder="1" applyAlignment="1">
      <alignment horizontal="center"/>
    </xf>
    <xf numFmtId="164" fontId="12" fillId="5" borderId="2" xfId="0" quotePrefix="1" applyNumberFormat="1" applyFont="1" applyFill="1" applyBorder="1" applyAlignment="1">
      <alignment horizontal="center"/>
    </xf>
    <xf numFmtId="164" fontId="12" fillId="5" borderId="0" xfId="0" quotePrefix="1" applyNumberFormat="1" applyFont="1" applyFill="1" applyBorder="1" applyAlignment="1">
      <alignment horizontal="center"/>
    </xf>
    <xf numFmtId="10" fontId="12" fillId="5" borderId="3" xfId="0" quotePrefix="1" applyNumberFormat="1" applyFont="1" applyFill="1" applyBorder="1" applyAlignment="1">
      <alignment horizontal="center"/>
    </xf>
    <xf numFmtId="0" fontId="15" fillId="0" borderId="4" xfId="0" applyNumberFormat="1" applyFont="1" applyFill="1" applyBorder="1" applyAlignment="1">
      <alignment horizontal="center"/>
    </xf>
    <xf numFmtId="0" fontId="15" fillId="0" borderId="0" xfId="0" applyFont="1" applyBorder="1"/>
    <xf numFmtId="0" fontId="12" fillId="0" borderId="5" xfId="0" quotePrefix="1" applyNumberFormat="1" applyFont="1" applyBorder="1"/>
    <xf numFmtId="0" fontId="12" fillId="5" borderId="0" xfId="0" applyNumberFormat="1" applyFont="1" applyFill="1" applyBorder="1"/>
    <xf numFmtId="0" fontId="12" fillId="0" borderId="0" xfId="0" applyFont="1" applyFill="1" applyBorder="1"/>
    <xf numFmtId="0" fontId="12" fillId="0" borderId="4" xfId="0" applyFont="1" applyFill="1" applyBorder="1"/>
    <xf numFmtId="0" fontId="1" fillId="5" borderId="0" xfId="0" applyFont="1" applyFill="1" applyBorder="1"/>
    <xf numFmtId="10" fontId="1" fillId="5" borderId="0" xfId="0" applyNumberFormat="1" applyFon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0" fontId="0" fillId="5" borderId="0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8" xfId="11" applyFont="1" applyFill="1" applyBorder="1" applyAlignment="1">
      <alignment vertical="center"/>
    </xf>
    <xf numFmtId="0" fontId="22" fillId="5" borderId="8" xfId="11" applyFont="1" applyFill="1" applyBorder="1" applyAlignment="1">
      <alignment horizontal="left" vertical="center"/>
    </xf>
    <xf numFmtId="2" fontId="22" fillId="5" borderId="10" xfId="11" applyNumberFormat="1" applyFont="1" applyFill="1" applyBorder="1" applyAlignment="1">
      <alignment vertical="center"/>
    </xf>
    <xf numFmtId="2" fontId="22" fillId="5" borderId="10" xfId="11" applyNumberFormat="1" applyFont="1" applyFill="1" applyBorder="1" applyAlignment="1">
      <alignment horizontal="right" vertical="center"/>
    </xf>
    <xf numFmtId="0" fontId="12" fillId="0" borderId="11" xfId="9" quotePrefix="1" applyFont="1" applyBorder="1" applyProtection="1"/>
    <xf numFmtId="0" fontId="12" fillId="0" borderId="11" xfId="11" applyFont="1" applyFill="1" applyBorder="1" applyAlignment="1">
      <alignment vertical="center"/>
    </xf>
    <xf numFmtId="2" fontId="12" fillId="6" borderId="11" xfId="11" applyNumberFormat="1" applyFont="1" applyFill="1" applyBorder="1" applyAlignment="1">
      <alignment horizontal="right" vertical="center"/>
    </xf>
    <xf numFmtId="0" fontId="1" fillId="5" borderId="0" xfId="11" applyFont="1" applyFill="1"/>
    <xf numFmtId="2" fontId="22" fillId="5" borderId="8" xfId="11" applyNumberFormat="1" applyFont="1" applyFill="1" applyBorder="1" applyAlignment="1">
      <alignment horizontal="center" vertical="center" wrapText="1"/>
    </xf>
    <xf numFmtId="0" fontId="22" fillId="5" borderId="8" xfId="11" applyFont="1" applyFill="1" applyBorder="1" applyAlignment="1">
      <alignment horizontal="center" vertical="center" wrapText="1"/>
    </xf>
    <xf numFmtId="0" fontId="12" fillId="0" borderId="12" xfId="0" quotePrefix="1" applyNumberFormat="1" applyFont="1" applyBorder="1"/>
    <xf numFmtId="0" fontId="12" fillId="0" borderId="13" xfId="0" applyFont="1" applyFill="1" applyBorder="1"/>
    <xf numFmtId="1" fontId="12" fillId="5" borderId="2" xfId="0" applyNumberFormat="1" applyFont="1" applyFill="1" applyBorder="1" applyAlignment="1">
      <alignment horizontal="right"/>
    </xf>
    <xf numFmtId="1" fontId="12" fillId="5" borderId="0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Border="1" applyAlignment="1">
      <alignment horizontal="right"/>
    </xf>
    <xf numFmtId="1" fontId="1" fillId="0" borderId="0" xfId="8" applyNumberFormat="1" applyFont="1" applyFill="1" applyBorder="1" applyAlignment="1">
      <alignment horizontal="right"/>
    </xf>
    <xf numFmtId="2" fontId="30" fillId="5" borderId="0" xfId="10" applyNumberFormat="1" applyFont="1" applyFill="1" applyBorder="1" applyAlignment="1" applyProtection="1">
      <alignment horizontal="center"/>
    </xf>
    <xf numFmtId="164" fontId="22" fillId="5" borderId="19" xfId="10" applyNumberFormat="1" applyFont="1" applyFill="1" applyBorder="1" applyAlignment="1" applyProtection="1">
      <alignment horizontal="center"/>
    </xf>
    <xf numFmtId="9" fontId="22" fillId="5" borderId="14" xfId="10" applyNumberFormat="1" applyFont="1" applyFill="1" applyBorder="1" applyAlignment="1" applyProtection="1">
      <alignment horizontal="center"/>
    </xf>
    <xf numFmtId="1" fontId="22" fillId="5" borderId="14" xfId="10" applyNumberFormat="1" applyFont="1" applyFill="1" applyBorder="1" applyAlignment="1" applyProtection="1">
      <alignment horizontal="center"/>
    </xf>
    <xf numFmtId="1" fontId="22" fillId="5" borderId="20" xfId="10" applyNumberFormat="1" applyFont="1" applyFill="1" applyBorder="1" applyAlignment="1" applyProtection="1">
      <alignment horizontal="center" vertical="center"/>
    </xf>
    <xf numFmtId="165" fontId="32" fillId="5" borderId="0" xfId="10" applyFont="1" applyFill="1" applyBorder="1" applyAlignment="1" applyProtection="1">
      <alignment horizontal="left"/>
    </xf>
    <xf numFmtId="1" fontId="32" fillId="5" borderId="0" xfId="10" applyNumberFormat="1" applyFont="1" applyFill="1" applyBorder="1" applyAlignment="1" applyProtection="1">
      <alignment horizontal="center"/>
    </xf>
    <xf numFmtId="166" fontId="32" fillId="5" borderId="0" xfId="10" applyNumberFormat="1" applyFont="1" applyFill="1" applyBorder="1" applyAlignment="1" applyProtection="1">
      <alignment horizontal="center"/>
    </xf>
    <xf numFmtId="3" fontId="22" fillId="5" borderId="0" xfId="10" applyNumberFormat="1" applyFont="1" applyFill="1" applyBorder="1" applyAlignment="1" applyProtection="1">
      <alignment horizontal="center"/>
    </xf>
    <xf numFmtId="9" fontId="22" fillId="5" borderId="15" xfId="10" applyNumberFormat="1" applyFont="1" applyFill="1" applyBorder="1" applyAlignment="1" applyProtection="1">
      <alignment horizontal="center"/>
    </xf>
    <xf numFmtId="1" fontId="22" fillId="5" borderId="15" xfId="10" applyNumberFormat="1" applyFont="1" applyFill="1" applyBorder="1" applyAlignment="1" applyProtection="1">
      <alignment horizontal="center"/>
    </xf>
    <xf numFmtId="1" fontId="22" fillId="5" borderId="21" xfId="10" applyNumberFormat="1" applyFont="1" applyFill="1" applyBorder="1" applyAlignment="1" applyProtection="1">
      <alignment horizontal="center" vertical="center"/>
    </xf>
    <xf numFmtId="165" fontId="22" fillId="5" borderId="1" xfId="10" applyFont="1" applyFill="1" applyBorder="1" applyAlignment="1" applyProtection="1">
      <alignment horizontal="center" vertical="center"/>
    </xf>
    <xf numFmtId="1" fontId="22" fillId="5" borderId="1" xfId="10" applyNumberFormat="1" applyFont="1" applyFill="1" applyBorder="1" applyAlignment="1" applyProtection="1">
      <alignment horizontal="center"/>
    </xf>
    <xf numFmtId="166" fontId="22" fillId="5" borderId="1" xfId="10" applyNumberFormat="1" applyFont="1" applyFill="1" applyBorder="1" applyAlignment="1" applyProtection="1">
      <alignment horizontal="center"/>
    </xf>
    <xf numFmtId="164" fontId="22" fillId="5" borderId="17" xfId="10" applyNumberFormat="1" applyFont="1" applyFill="1" applyBorder="1" applyAlignment="1" applyProtection="1">
      <alignment horizontal="center" vertical="center"/>
    </xf>
    <xf numFmtId="10" fontId="22" fillId="5" borderId="18" xfId="10" applyNumberFormat="1" applyFont="1" applyFill="1" applyBorder="1" applyAlignment="1" applyProtection="1">
      <alignment horizontal="center"/>
    </xf>
    <xf numFmtId="10" fontId="22" fillId="5" borderId="16" xfId="10" applyNumberFormat="1" applyFont="1" applyFill="1" applyBorder="1" applyAlignment="1" applyProtection="1">
      <alignment horizontal="center"/>
    </xf>
    <xf numFmtId="10" fontId="22" fillId="5" borderId="22" xfId="10" applyNumberFormat="1" applyFont="1" applyFill="1" applyBorder="1" applyAlignment="1" applyProtection="1">
      <alignment horizontal="center" vertical="center"/>
    </xf>
    <xf numFmtId="165" fontId="20" fillId="0" borderId="0" xfId="10" applyFont="1" applyFill="1" applyAlignment="1" applyProtection="1">
      <alignment horizontal="center" vertical="center"/>
    </xf>
    <xf numFmtId="1" fontId="20" fillId="0" borderId="0" xfId="10" applyNumberFormat="1" applyFont="1" applyFill="1" applyBorder="1" applyAlignment="1" applyProtection="1">
      <alignment horizontal="center"/>
    </xf>
    <xf numFmtId="166" fontId="20" fillId="0" borderId="0" xfId="10" applyNumberFormat="1" applyFont="1" applyFill="1" applyBorder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 vertical="center"/>
    </xf>
    <xf numFmtId="10" fontId="20" fillId="0" borderId="0" xfId="10" applyNumberFormat="1" applyFont="1" applyFill="1" applyAlignment="1" applyProtection="1">
      <alignment horizontal="center"/>
    </xf>
    <xf numFmtId="10" fontId="20" fillId="0" borderId="0" xfId="10" applyNumberFormat="1" applyFont="1" applyFill="1" applyAlignment="1" applyProtection="1">
      <alignment horizontal="center" vertical="center"/>
    </xf>
    <xf numFmtId="165" fontId="12" fillId="9" borderId="0" xfId="10" applyFont="1" applyFill="1" applyBorder="1" applyAlignment="1" applyProtection="1">
      <alignment horizontal="center" vertical="center"/>
    </xf>
    <xf numFmtId="1" fontId="12" fillId="9" borderId="0" xfId="10" applyNumberFormat="1" applyFont="1" applyFill="1" applyBorder="1" applyAlignment="1" applyProtection="1">
      <alignment horizontal="center"/>
    </xf>
    <xf numFmtId="2" fontId="12" fillId="9" borderId="0" xfId="10" applyNumberFormat="1" applyFont="1" applyFill="1" applyBorder="1" applyAlignment="1" applyProtection="1">
      <alignment horizontal="center"/>
    </xf>
    <xf numFmtId="10" fontId="12" fillId="9" borderId="0" xfId="10" applyNumberFormat="1" applyFont="1" applyFill="1" applyBorder="1" applyAlignment="1" applyProtection="1">
      <alignment horizontal="center"/>
    </xf>
    <xf numFmtId="10" fontId="20" fillId="0" borderId="0" xfId="10" applyNumberFormat="1" applyFont="1" applyFill="1" applyBorder="1" applyAlignment="1" applyProtection="1">
      <alignment horizontal="center"/>
    </xf>
    <xf numFmtId="165" fontId="33" fillId="0" borderId="0" xfId="10" applyFont="1" applyFill="1" applyAlignment="1" applyProtection="1">
      <alignment horizontal="left" vertical="center"/>
    </xf>
    <xf numFmtId="17" fontId="33" fillId="0" borderId="0" xfId="10" applyNumberFormat="1" applyFont="1" applyFill="1" applyAlignment="1" applyProtection="1">
      <alignment horizontal="left"/>
    </xf>
    <xf numFmtId="0" fontId="4" fillId="0" borderId="0" xfId="17" applyProtection="1"/>
    <xf numFmtId="0" fontId="22" fillId="5" borderId="11" xfId="17" applyFont="1" applyFill="1" applyBorder="1" applyAlignment="1" applyProtection="1">
      <alignment horizontal="center"/>
    </xf>
    <xf numFmtId="164" fontId="22" fillId="5" borderId="11" xfId="17" applyNumberFormat="1" applyFont="1" applyFill="1" applyBorder="1" applyAlignment="1" applyProtection="1">
      <alignment horizontal="center"/>
    </xf>
    <xf numFmtId="2" fontId="22" fillId="5" borderId="0" xfId="17" applyNumberFormat="1" applyFont="1" applyFill="1" applyBorder="1" applyAlignment="1" applyProtection="1">
      <alignment horizontal="right"/>
    </xf>
    <xf numFmtId="2" fontId="22" fillId="5" borderId="3" xfId="17" applyNumberFormat="1" applyFont="1" applyFill="1" applyBorder="1" applyAlignment="1" applyProtection="1">
      <alignment horizontal="right"/>
    </xf>
    <xf numFmtId="1" fontId="22" fillId="5" borderId="0" xfId="17" applyNumberFormat="1" applyFont="1" applyFill="1" applyBorder="1" applyAlignment="1" applyProtection="1">
      <alignment horizontal="right"/>
    </xf>
    <xf numFmtId="164" fontId="22" fillId="5" borderId="2" xfId="17" applyNumberFormat="1" applyFont="1" applyFill="1" applyBorder="1" applyAlignment="1" applyProtection="1">
      <alignment horizontal="right"/>
    </xf>
    <xf numFmtId="164" fontId="22" fillId="5" borderId="0" xfId="17" applyNumberFormat="1" applyFont="1" applyFill="1" applyBorder="1" applyAlignment="1" applyProtection="1">
      <alignment horizontal="right"/>
    </xf>
    <xf numFmtId="164" fontId="22" fillId="5" borderId="3" xfId="17" applyNumberFormat="1" applyFont="1" applyFill="1" applyBorder="1" applyAlignment="1" applyProtection="1">
      <alignment horizontal="right"/>
    </xf>
    <xf numFmtId="2" fontId="22" fillId="5" borderId="27" xfId="17" applyNumberFormat="1" applyFont="1" applyFill="1" applyBorder="1" applyAlignment="1" applyProtection="1">
      <alignment horizontal="right"/>
    </xf>
    <xf numFmtId="0" fontId="5" fillId="0" borderId="0" xfId="17" applyFont="1" applyProtection="1"/>
    <xf numFmtId="0" fontId="34" fillId="0" borderId="0" xfId="17" applyFont="1" applyProtection="1"/>
    <xf numFmtId="0" fontId="35" fillId="0" borderId="0" xfId="17" applyFont="1" applyProtection="1"/>
    <xf numFmtId="0" fontId="18" fillId="0" borderId="0" xfId="17" applyFont="1" applyProtection="1"/>
    <xf numFmtId="2" fontId="18" fillId="0" borderId="2" xfId="17" applyNumberFormat="1" applyFont="1" applyFill="1" applyBorder="1" applyAlignment="1" applyProtection="1">
      <alignment horizontal="center"/>
    </xf>
    <xf numFmtId="2" fontId="18" fillId="0" borderId="3" xfId="17" applyNumberFormat="1" applyFont="1" applyFill="1" applyBorder="1" applyAlignment="1" applyProtection="1">
      <alignment horizontal="center"/>
    </xf>
    <xf numFmtId="0" fontId="18" fillId="0" borderId="27" xfId="17" applyFont="1" applyFill="1" applyBorder="1" applyAlignment="1" applyProtection="1">
      <alignment horizontal="center"/>
    </xf>
    <xf numFmtId="2" fontId="4" fillId="0" borderId="2" xfId="17" applyNumberFormat="1" applyFill="1" applyBorder="1" applyAlignment="1" applyProtection="1">
      <alignment horizontal="center"/>
    </xf>
    <xf numFmtId="2" fontId="4" fillId="0" borderId="3" xfId="17" applyNumberFormat="1" applyFill="1" applyBorder="1" applyAlignment="1" applyProtection="1">
      <alignment horizontal="center"/>
    </xf>
    <xf numFmtId="0" fontId="4" fillId="0" borderId="2" xfId="17" applyFill="1" applyBorder="1" applyAlignment="1" applyProtection="1">
      <alignment horizontal="center"/>
    </xf>
    <xf numFmtId="0" fontId="4" fillId="0" borderId="3" xfId="17" applyFill="1" applyBorder="1" applyAlignment="1" applyProtection="1">
      <alignment horizontal="center"/>
    </xf>
    <xf numFmtId="0" fontId="4" fillId="0" borderId="0" xfId="17" applyFill="1" applyBorder="1" applyAlignment="1" applyProtection="1">
      <alignment horizontal="center"/>
    </xf>
    <xf numFmtId="164" fontId="4" fillId="0" borderId="2" xfId="17" applyNumberFormat="1" applyFill="1" applyBorder="1" applyAlignment="1" applyProtection="1">
      <alignment horizontal="center"/>
    </xf>
    <xf numFmtId="164" fontId="4" fillId="0" borderId="0" xfId="17" applyNumberFormat="1" applyFill="1" applyBorder="1" applyAlignment="1" applyProtection="1">
      <alignment horizontal="center"/>
    </xf>
    <xf numFmtId="164" fontId="4" fillId="0" borderId="3" xfId="17" applyNumberFormat="1" applyFill="1" applyBorder="1" applyAlignment="1" applyProtection="1">
      <alignment horizontal="center"/>
    </xf>
    <xf numFmtId="0" fontId="4" fillId="0" borderId="27" xfId="17" applyFill="1" applyBorder="1" applyAlignment="1" applyProtection="1">
      <alignment horizontal="center"/>
    </xf>
    <xf numFmtId="0" fontId="33" fillId="0" borderId="0" xfId="17" applyFont="1" applyProtection="1"/>
    <xf numFmtId="2" fontId="20" fillId="3" borderId="2" xfId="18" applyNumberFormat="1" applyFont="1" applyFill="1" applyBorder="1" applyAlignment="1" applyProtection="1">
      <alignment horizontal="center"/>
    </xf>
    <xf numFmtId="2" fontId="20" fillId="3" borderId="0" xfId="18" applyNumberFormat="1" applyFont="1" applyFill="1" applyBorder="1" applyAlignment="1" applyProtection="1">
      <alignment horizontal="center"/>
    </xf>
    <xf numFmtId="2" fontId="20" fillId="3" borderId="3" xfId="18" applyNumberFormat="1" applyFont="1" applyFill="1" applyBorder="1" applyAlignment="1" applyProtection="1">
      <alignment horizontal="center"/>
    </xf>
    <xf numFmtId="0" fontId="20" fillId="3" borderId="2" xfId="18" applyFont="1" applyFill="1" applyBorder="1" applyAlignment="1" applyProtection="1">
      <alignment horizontal="center"/>
    </xf>
    <xf numFmtId="0" fontId="20" fillId="3" borderId="0" xfId="18" applyFont="1" applyFill="1" applyBorder="1" applyAlignment="1" applyProtection="1">
      <alignment horizontal="center"/>
    </xf>
    <xf numFmtId="0" fontId="20" fillId="3" borderId="3" xfId="18" applyFont="1" applyFill="1" applyBorder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/>
    </xf>
    <xf numFmtId="0" fontId="36" fillId="3" borderId="3" xfId="18" applyFont="1" applyFill="1" applyBorder="1" applyAlignment="1" applyProtection="1">
      <alignment horizontal="center" vertical="center" wrapText="1"/>
    </xf>
    <xf numFmtId="0" fontId="1" fillId="0" borderId="0" xfId="18" applyFill="1" applyBorder="1" applyAlignment="1" applyProtection="1"/>
    <xf numFmtId="0" fontId="22" fillId="5" borderId="26" xfId="19" applyFont="1" applyFill="1" applyBorder="1" applyAlignment="1" applyProtection="1">
      <alignment horizontal="center" vertical="center"/>
    </xf>
    <xf numFmtId="2" fontId="12" fillId="3" borderId="24" xfId="18" applyNumberFormat="1" applyFont="1" applyFill="1" applyBorder="1" applyAlignment="1" applyProtection="1">
      <alignment horizontal="center" vertical="center" wrapText="1"/>
    </xf>
    <xf numFmtId="2" fontId="12" fillId="3" borderId="26" xfId="18" applyNumberFormat="1" applyFont="1" applyFill="1" applyBorder="1" applyAlignment="1" applyProtection="1">
      <alignment horizontal="center" vertical="center" wrapText="1"/>
    </xf>
    <xf numFmtId="2" fontId="12" fillId="3" borderId="3" xfId="18" applyNumberFormat="1" applyFont="1" applyFill="1" applyBorder="1" applyAlignment="1" applyProtection="1">
      <alignment horizontal="center" vertical="center" wrapText="1"/>
    </xf>
    <xf numFmtId="0" fontId="12" fillId="3" borderId="24" xfId="18" applyFont="1" applyFill="1" applyBorder="1" applyAlignment="1" applyProtection="1">
      <alignment horizontal="center" vertical="center" wrapText="1"/>
    </xf>
    <xf numFmtId="0" fontId="12" fillId="3" borderId="26" xfId="18" applyFont="1" applyFill="1" applyBorder="1" applyAlignment="1" applyProtection="1">
      <alignment horizontal="center" vertical="center" wrapText="1"/>
    </xf>
    <xf numFmtId="0" fontId="12" fillId="3" borderId="25" xfId="18" applyFont="1" applyFill="1" applyBorder="1" applyAlignment="1" applyProtection="1">
      <alignment horizontal="center" vertical="center" wrapText="1"/>
    </xf>
    <xf numFmtId="0" fontId="13" fillId="3" borderId="25" xfId="18" applyFont="1" applyFill="1" applyBorder="1" applyAlignment="1" applyProtection="1">
      <alignment horizontal="center" vertical="center" wrapText="1"/>
    </xf>
    <xf numFmtId="0" fontId="14" fillId="0" borderId="0" xfId="18" applyFont="1" applyFill="1" applyBorder="1" applyAlignment="1" applyProtection="1">
      <alignment horizontal="center"/>
    </xf>
    <xf numFmtId="0" fontId="14" fillId="0" borderId="0" xfId="18" applyFont="1" applyBorder="1" applyAlignment="1" applyProtection="1">
      <alignment horizontal="center"/>
    </xf>
    <xf numFmtId="2" fontId="12" fillId="0" borderId="30" xfId="18" quotePrefix="1" applyNumberFormat="1" applyFont="1" applyFill="1" applyBorder="1" applyAlignment="1" applyProtection="1">
      <alignment horizontal="right"/>
    </xf>
    <xf numFmtId="2" fontId="12" fillId="0" borderId="31" xfId="18" applyNumberFormat="1" applyFont="1" applyFill="1" applyBorder="1" applyAlignment="1" applyProtection="1">
      <alignment horizontal="right"/>
    </xf>
    <xf numFmtId="2" fontId="12" fillId="0" borderId="32" xfId="18" applyNumberFormat="1" applyFont="1" applyFill="1" applyBorder="1" applyAlignment="1" applyProtection="1">
      <alignment horizontal="right"/>
    </xf>
    <xf numFmtId="2" fontId="12" fillId="0" borderId="33" xfId="18" applyNumberFormat="1" applyFont="1" applyFill="1" applyBorder="1" applyAlignment="1" applyProtection="1">
      <alignment horizontal="right"/>
    </xf>
    <xf numFmtId="0" fontId="12" fillId="0" borderId="33" xfId="18" applyFont="1" applyFill="1" applyBorder="1" applyAlignment="1" applyProtection="1">
      <alignment horizontal="right" wrapText="1"/>
    </xf>
    <xf numFmtId="0" fontId="1" fillId="0" borderId="0" xfId="18" applyBorder="1" applyAlignment="1" applyProtection="1"/>
    <xf numFmtId="0" fontId="1" fillId="0" borderId="2" xfId="18" applyFill="1" applyBorder="1" applyAlignment="1" applyProtection="1"/>
    <xf numFmtId="0" fontId="12" fillId="5" borderId="0" xfId="18" applyFont="1" applyFill="1" applyBorder="1" applyAlignment="1" applyProtection="1"/>
    <xf numFmtId="2" fontId="12" fillId="5" borderId="0" xfId="18" applyNumberFormat="1" applyFont="1" applyFill="1" applyBorder="1" applyAlignment="1" applyProtection="1">
      <alignment horizontal="right"/>
    </xf>
    <xf numFmtId="2" fontId="12" fillId="5" borderId="3" xfId="18" applyNumberFormat="1" applyFont="1" applyFill="1" applyBorder="1" applyAlignment="1" applyProtection="1">
      <alignment horizontal="right"/>
    </xf>
    <xf numFmtId="0" fontId="12" fillId="5" borderId="3" xfId="18" applyFont="1" applyFill="1" applyBorder="1" applyAlignment="1" applyProtection="1">
      <alignment horizontal="right" wrapText="1"/>
    </xf>
    <xf numFmtId="0" fontId="3" fillId="0" borderId="0" xfId="18" applyFont="1" applyFill="1" applyBorder="1" applyAlignment="1" applyProtection="1"/>
    <xf numFmtId="2" fontId="20" fillId="0" borderId="0" xfId="18" applyNumberFormat="1" applyFont="1" applyFill="1" applyBorder="1" applyAlignment="1" applyProtection="1">
      <alignment horizontal="right"/>
    </xf>
    <xf numFmtId="2" fontId="20" fillId="0" borderId="0" xfId="18" quotePrefix="1" applyNumberFormat="1" applyFont="1" applyFill="1" applyBorder="1" applyAlignment="1" applyProtection="1">
      <alignment horizontal="right"/>
    </xf>
    <xf numFmtId="0" fontId="12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 wrapText="1"/>
    </xf>
    <xf numFmtId="49" fontId="1" fillId="0" borderId="0" xfId="18" applyNumberFormat="1" applyFill="1" applyBorder="1" applyAlignment="1" applyProtection="1"/>
    <xf numFmtId="0" fontId="1" fillId="0" borderId="0" xfId="18" applyFont="1" applyFill="1" applyBorder="1" applyAlignment="1" applyProtection="1"/>
    <xf numFmtId="2" fontId="1" fillId="0" borderId="0" xfId="18" applyNumberFormat="1" applyFont="1" applyFill="1" applyBorder="1" applyAlignment="1" applyProtection="1">
      <alignment horizontal="center"/>
    </xf>
    <xf numFmtId="0" fontId="1" fillId="0" borderId="0" xfId="18" applyFont="1" applyFill="1" applyBorder="1" applyAlignment="1" applyProtection="1">
      <alignment horizontal="center"/>
    </xf>
    <xf numFmtId="10" fontId="1" fillId="0" borderId="0" xfId="18" applyNumberFormat="1" applyFont="1" applyFill="1" applyBorder="1" applyAlignment="1" applyProtection="1">
      <alignment horizontal="center"/>
    </xf>
    <xf numFmtId="0" fontId="1" fillId="0" borderId="0" xfId="18" applyFill="1" applyBorder="1" applyAlignment="1" applyProtection="1">
      <alignment horizontal="left" wrapText="1"/>
    </xf>
    <xf numFmtId="165" fontId="31" fillId="0" borderId="0" xfId="10" applyFont="1" applyFill="1" applyBorder="1" applyAlignment="1" applyProtection="1">
      <alignment horizontal="center"/>
    </xf>
    <xf numFmtId="165" fontId="23" fillId="0" borderId="0" xfId="10" applyFont="1" applyFill="1" applyBorder="1" applyProtection="1"/>
    <xf numFmtId="165" fontId="23" fillId="5" borderId="0" xfId="10" applyFont="1" applyFill="1" applyBorder="1" applyProtection="1"/>
    <xf numFmtId="165" fontId="31" fillId="0" borderId="0" xfId="10" applyFont="1" applyFill="1" applyBorder="1" applyProtection="1"/>
    <xf numFmtId="165" fontId="24" fillId="0" borderId="0" xfId="10" applyFont="1" applyFill="1" applyBorder="1" applyProtection="1"/>
    <xf numFmtId="165" fontId="38" fillId="0" borderId="0" xfId="10" applyFont="1" applyFill="1" applyBorder="1" applyProtection="1"/>
    <xf numFmtId="165" fontId="31" fillId="0" borderId="0" xfId="10" applyFont="1" applyBorder="1" applyProtection="1"/>
    <xf numFmtId="4" fontId="20" fillId="0" borderId="0" xfId="10" applyNumberFormat="1" applyFont="1" applyFill="1" applyAlignment="1" applyProtection="1">
      <alignment horizontal="center" vertical="center"/>
    </xf>
    <xf numFmtId="1" fontId="20" fillId="0" borderId="0" xfId="10" applyNumberFormat="1" applyFont="1" applyFill="1" applyAlignment="1" applyProtection="1">
      <alignment horizontal="center"/>
    </xf>
    <xf numFmtId="166" fontId="20" fillId="0" borderId="0" xfId="10" applyNumberFormat="1" applyFont="1" applyFill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/>
    </xf>
    <xf numFmtId="3" fontId="20" fillId="0" borderId="0" xfId="10" applyNumberFormat="1" applyFont="1" applyFill="1" applyAlignment="1" applyProtection="1">
      <alignment horizontal="center" vertical="center"/>
    </xf>
    <xf numFmtId="165" fontId="31" fillId="0" borderId="0" xfId="10" applyFont="1" applyFill="1" applyBorder="1" applyAlignment="1" applyProtection="1">
      <alignment horizontal="right"/>
    </xf>
    <xf numFmtId="165" fontId="39" fillId="0" borderId="0" xfId="16" applyFont="1" applyFill="1" applyAlignment="1" applyProtection="1">
      <alignment horizontal="left" vertical="center"/>
    </xf>
    <xf numFmtId="4" fontId="20" fillId="0" borderId="0" xfId="10" applyNumberFormat="1" applyFont="1" applyFill="1" applyAlignment="1" applyProtection="1">
      <alignment horizontal="center"/>
    </xf>
    <xf numFmtId="43" fontId="20" fillId="0" borderId="0" xfId="10" applyNumberFormat="1" applyFont="1" applyFill="1" applyAlignment="1" applyProtection="1">
      <alignment horizontal="center"/>
    </xf>
    <xf numFmtId="4" fontId="39" fillId="0" borderId="0" xfId="10" applyNumberFormat="1" applyFont="1" applyFill="1" applyAlignment="1" applyProtection="1">
      <alignment horizontal="center"/>
    </xf>
    <xf numFmtId="4" fontId="20" fillId="0" borderId="0" xfId="10" applyNumberFormat="1" applyFont="1" applyFill="1" applyBorder="1" applyAlignment="1" applyProtection="1">
      <alignment horizontal="center" vertical="center"/>
    </xf>
    <xf numFmtId="2" fontId="20" fillId="0" borderId="0" xfId="10" applyNumberFormat="1" applyFont="1" applyFill="1" applyBorder="1" applyAlignment="1" applyProtection="1">
      <alignment horizontal="center"/>
    </xf>
    <xf numFmtId="166" fontId="39" fillId="0" borderId="0" xfId="10" applyNumberFormat="1" applyFont="1" applyFill="1" applyAlignment="1" applyProtection="1">
      <alignment horizontal="center"/>
    </xf>
    <xf numFmtId="1" fontId="15" fillId="0" borderId="0" xfId="10" applyNumberFormat="1" applyFont="1" applyFill="1" applyAlignment="1" applyProtection="1">
      <alignment horizontal="center"/>
    </xf>
    <xf numFmtId="166" fontId="12" fillId="0" borderId="0" xfId="10" applyNumberFormat="1" applyFont="1" applyFill="1" applyBorder="1" applyAlignment="1" applyProtection="1">
      <alignment horizontal="center"/>
    </xf>
    <xf numFmtId="164" fontId="15" fillId="0" borderId="0" xfId="10" applyNumberFormat="1" applyFont="1" applyFill="1" applyAlignment="1" applyProtection="1">
      <alignment horizontal="center"/>
    </xf>
    <xf numFmtId="10" fontId="15" fillId="0" borderId="0" xfId="10" applyNumberFormat="1" applyFont="1" applyFill="1" applyAlignment="1" applyProtection="1">
      <alignment horizontal="center"/>
    </xf>
    <xf numFmtId="4" fontId="39" fillId="0" borderId="0" xfId="10" applyNumberFormat="1" applyFont="1" applyFill="1" applyAlignment="1" applyProtection="1">
      <alignment horizontal="left"/>
    </xf>
    <xf numFmtId="4" fontId="31" fillId="0" borderId="0" xfId="10" applyNumberFormat="1" applyFont="1" applyFill="1" applyAlignment="1" applyProtection="1">
      <alignment horizontal="center"/>
    </xf>
    <xf numFmtId="1" fontId="31" fillId="0" borderId="0" xfId="10" applyNumberFormat="1" applyFont="1" applyFill="1" applyBorder="1" applyAlignment="1" applyProtection="1">
      <alignment horizontal="center"/>
    </xf>
    <xf numFmtId="166" fontId="31" fillId="0" borderId="0" xfId="10" applyNumberFormat="1" applyFont="1" applyFill="1" applyBorder="1" applyAlignment="1" applyProtection="1">
      <alignment horizontal="center"/>
    </xf>
    <xf numFmtId="164" fontId="31" fillId="0" borderId="0" xfId="10" applyNumberFormat="1" applyFont="1" applyFill="1" applyAlignment="1" applyProtection="1">
      <alignment horizontal="center"/>
    </xf>
    <xf numFmtId="43" fontId="31" fillId="0" borderId="0" xfId="10" applyNumberFormat="1" applyFont="1" applyFill="1" applyAlignment="1" applyProtection="1">
      <alignment horizontal="center"/>
    </xf>
    <xf numFmtId="10" fontId="31" fillId="0" borderId="0" xfId="10" applyNumberFormat="1" applyFont="1" applyFill="1" applyAlignment="1" applyProtection="1">
      <alignment horizontal="center"/>
    </xf>
    <xf numFmtId="10" fontId="31" fillId="0" borderId="0" xfId="10" applyNumberFormat="1" applyFont="1" applyFill="1" applyAlignment="1" applyProtection="1">
      <alignment horizontal="center" vertical="center"/>
    </xf>
    <xf numFmtId="165" fontId="31" fillId="0" borderId="0" xfId="10" applyFont="1" applyFill="1" applyAlignment="1" applyProtection="1">
      <alignment horizontal="center" vertical="center"/>
    </xf>
    <xf numFmtId="164" fontId="31" fillId="0" borderId="0" xfId="10" applyNumberFormat="1" applyFont="1" applyFill="1" applyAlignment="1" applyProtection="1">
      <alignment horizontal="center" vertical="center"/>
    </xf>
    <xf numFmtId="0" fontId="12" fillId="7" borderId="2" xfId="0" quotePrefix="1" applyNumberFormat="1" applyFont="1" applyFill="1" applyBorder="1" applyAlignment="1">
      <alignment horizontal="center"/>
    </xf>
    <xf numFmtId="0" fontId="12" fillId="7" borderId="0" xfId="0" quotePrefix="1" applyNumberFormat="1" applyFont="1" applyFill="1" applyBorder="1" applyAlignment="1">
      <alignment horizontal="center"/>
    </xf>
    <xf numFmtId="0" fontId="12" fillId="7" borderId="3" xfId="0" quotePrefix="1" applyNumberFormat="1" applyFont="1" applyFill="1" applyBorder="1" applyAlignment="1">
      <alignment horizontal="center"/>
    </xf>
    <xf numFmtId="164" fontId="12" fillId="7" borderId="2" xfId="0" quotePrefix="1" applyNumberFormat="1" applyFont="1" applyFill="1" applyBorder="1" applyAlignment="1">
      <alignment horizontal="right"/>
    </xf>
    <xf numFmtId="164" fontId="12" fillId="7" borderId="0" xfId="0" quotePrefix="1" applyNumberFormat="1" applyFont="1" applyFill="1" applyBorder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10" fontId="12" fillId="7" borderId="3" xfId="0" applyNumberFormat="1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right"/>
    </xf>
    <xf numFmtId="164" fontId="12" fillId="7" borderId="0" xfId="0" applyNumberFormat="1" applyFont="1" applyFill="1" applyBorder="1" applyAlignment="1">
      <alignment horizontal="right"/>
    </xf>
    <xf numFmtId="3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Border="1" applyAlignment="1">
      <alignment horizontal="center"/>
    </xf>
    <xf numFmtId="10" fontId="15" fillId="7" borderId="3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right"/>
    </xf>
    <xf numFmtId="164" fontId="15" fillId="7" borderId="0" xfId="0" applyNumberFormat="1" applyFont="1" applyFill="1" applyBorder="1" applyAlignment="1">
      <alignment horizontal="right"/>
    </xf>
    <xf numFmtId="164" fontId="1" fillId="0" borderId="0" xfId="8" applyNumberFormat="1" applyFill="1" applyBorder="1" applyAlignment="1">
      <alignment horizontal="right"/>
    </xf>
    <xf numFmtId="10" fontId="12" fillId="7" borderId="0" xfId="0" applyNumberFormat="1" applyFont="1" applyFill="1" applyBorder="1" applyAlignment="1">
      <alignment horizontal="center"/>
    </xf>
    <xf numFmtId="10" fontId="12" fillId="7" borderId="0" xfId="0" quotePrefix="1" applyNumberFormat="1" applyFont="1" applyFill="1" applyBorder="1" applyAlignment="1">
      <alignment horizontal="center"/>
    </xf>
    <xf numFmtId="10" fontId="15" fillId="7" borderId="0" xfId="0" quotePrefix="1" applyNumberFormat="1" applyFont="1" applyFill="1" applyBorder="1" applyAlignment="1">
      <alignment horizontal="center"/>
    </xf>
    <xf numFmtId="165" fontId="13" fillId="11" borderId="6" xfId="10" applyFont="1" applyFill="1" applyBorder="1" applyAlignment="1">
      <alignment vertical="center" wrapText="1"/>
    </xf>
    <xf numFmtId="0" fontId="12" fillId="11" borderId="7" xfId="11" applyFont="1" applyFill="1" applyBorder="1" applyAlignment="1">
      <alignment horizontal="left" vertical="center"/>
    </xf>
    <xf numFmtId="2" fontId="12" fillId="11" borderId="8" xfId="11" applyNumberFormat="1" applyFont="1" applyFill="1" applyBorder="1" applyAlignment="1">
      <alignment vertical="center"/>
    </xf>
    <xf numFmtId="2" fontId="12" fillId="11" borderId="6" xfId="11" applyNumberFormat="1" applyFont="1" applyFill="1" applyBorder="1" applyAlignment="1">
      <alignment horizontal="right" vertical="center"/>
    </xf>
    <xf numFmtId="2" fontId="12" fillId="11" borderId="8" xfId="11" applyNumberFormat="1" applyFont="1" applyFill="1" applyBorder="1" applyAlignment="1">
      <alignment horizontal="right" vertical="center"/>
    </xf>
    <xf numFmtId="2" fontId="12" fillId="11" borderId="9" xfId="11" applyNumberFormat="1" applyFont="1" applyFill="1" applyBorder="1" applyAlignment="1">
      <alignment horizontal="right" vertical="center"/>
    </xf>
    <xf numFmtId="2" fontId="12" fillId="11" borderId="11" xfId="11" applyNumberFormat="1" applyFont="1" applyFill="1" applyBorder="1" applyAlignment="1">
      <alignment vertical="center"/>
    </xf>
    <xf numFmtId="2" fontId="12" fillId="11" borderId="11" xfId="11" applyNumberFormat="1" applyFont="1" applyFill="1" applyBorder="1" applyAlignment="1">
      <alignment horizontal="right" vertical="center"/>
    </xf>
    <xf numFmtId="49" fontId="26" fillId="5" borderId="0" xfId="18" applyNumberFormat="1" applyFont="1" applyFill="1" applyBorder="1" applyAlignment="1" applyProtection="1">
      <alignment vertical="center" wrapText="1"/>
    </xf>
    <xf numFmtId="49" fontId="26" fillId="5" borderId="3" xfId="18" applyNumberFormat="1" applyFont="1" applyFill="1" applyBorder="1" applyAlignment="1" applyProtection="1">
      <alignment vertical="center" wrapText="1"/>
    </xf>
    <xf numFmtId="0" fontId="15" fillId="0" borderId="4" xfId="0" applyNumberFormat="1" applyFont="1" applyBorder="1" applyAlignment="1">
      <alignment horizontal="center"/>
    </xf>
    <xf numFmtId="2" fontId="20" fillId="10" borderId="2" xfId="18" applyNumberFormat="1" applyFont="1" applyFill="1" applyBorder="1" applyAlignment="1" applyProtection="1">
      <alignment horizontal="center"/>
    </xf>
    <xf numFmtId="2" fontId="20" fillId="10" borderId="0" xfId="18" applyNumberFormat="1" applyFont="1" applyFill="1" applyBorder="1" applyAlignment="1" applyProtection="1">
      <alignment horizontal="center"/>
    </xf>
    <xf numFmtId="2" fontId="20" fillId="10" borderId="3" xfId="18" applyNumberFormat="1" applyFont="1" applyFill="1" applyBorder="1" applyAlignment="1" applyProtection="1">
      <alignment horizontal="center"/>
    </xf>
    <xf numFmtId="2" fontId="12" fillId="10" borderId="24" xfId="18" applyNumberFormat="1" applyFont="1" applyFill="1" applyBorder="1" applyAlignment="1" applyProtection="1">
      <alignment horizontal="center" vertical="center" wrapText="1"/>
    </xf>
    <xf numFmtId="2" fontId="12" fillId="10" borderId="26" xfId="18" applyNumberFormat="1" applyFont="1" applyFill="1" applyBorder="1" applyAlignment="1" applyProtection="1">
      <alignment horizontal="center" vertical="center" wrapText="1"/>
    </xf>
    <xf numFmtId="2" fontId="12" fillId="10" borderId="25" xfId="18" applyNumberFormat="1" applyFont="1" applyFill="1" applyBorder="1" applyAlignment="1" applyProtection="1">
      <alignment horizontal="center" vertical="center" wrapText="1"/>
    </xf>
    <xf numFmtId="2" fontId="12" fillId="10" borderId="30" xfId="18" applyNumberFormat="1" applyFont="1" applyFill="1" applyBorder="1" applyAlignment="1" applyProtection="1">
      <alignment horizontal="right"/>
    </xf>
    <xf numFmtId="0" fontId="12" fillId="10" borderId="24" xfId="18" applyFont="1" applyFill="1" applyBorder="1" applyAlignment="1" applyProtection="1">
      <alignment horizontal="center" vertical="center" wrapText="1"/>
    </xf>
    <xf numFmtId="0" fontId="12" fillId="10" borderId="26" xfId="18" applyFont="1" applyFill="1" applyBorder="1" applyAlignment="1" applyProtection="1">
      <alignment horizontal="center" vertical="center" wrapText="1"/>
    </xf>
    <xf numFmtId="10" fontId="12" fillId="10" borderId="25" xfId="18" applyNumberFormat="1" applyFont="1" applyFill="1" applyBorder="1" applyAlignment="1" applyProtection="1">
      <alignment horizontal="center" vertical="center" wrapText="1"/>
    </xf>
    <xf numFmtId="2" fontId="12" fillId="10" borderId="32" xfId="18" quotePrefix="1" applyNumberFormat="1" applyFont="1" applyFill="1" applyBorder="1" applyAlignment="1" applyProtection="1">
      <alignment horizontal="right"/>
    </xf>
    <xf numFmtId="2" fontId="12" fillId="10" borderId="30" xfId="18" quotePrefix="1" applyNumberFormat="1" applyFont="1" applyFill="1" applyBorder="1" applyAlignment="1" applyProtection="1">
      <alignment horizontal="right"/>
    </xf>
    <xf numFmtId="2" fontId="12" fillId="10" borderId="31" xfId="18" applyNumberFormat="1" applyFont="1" applyFill="1" applyBorder="1" applyAlignment="1" applyProtection="1">
      <alignment horizontal="right"/>
    </xf>
    <xf numFmtId="0" fontId="12" fillId="0" borderId="34" xfId="0" quotePrefix="1" applyNumberFormat="1" applyFont="1" applyBorder="1"/>
    <xf numFmtId="0" fontId="12" fillId="0" borderId="34" xfId="19" applyFont="1" applyFill="1" applyBorder="1" applyAlignment="1" applyProtection="1">
      <alignment horizontal="center"/>
    </xf>
    <xf numFmtId="2" fontId="12" fillId="10" borderId="34" xfId="18" applyNumberFormat="1" applyFont="1" applyFill="1" applyBorder="1" applyAlignment="1" applyProtection="1">
      <alignment horizontal="right"/>
    </xf>
    <xf numFmtId="2" fontId="12" fillId="0" borderId="34" xfId="18" quotePrefix="1" applyNumberFormat="1" applyFont="1" applyFill="1" applyBorder="1" applyAlignment="1" applyProtection="1">
      <alignment horizontal="right"/>
    </xf>
    <xf numFmtId="2" fontId="12" fillId="0" borderId="35" xfId="18" applyNumberFormat="1" applyFont="1" applyFill="1" applyBorder="1" applyAlignment="1" applyProtection="1">
      <alignment horizontal="right"/>
    </xf>
    <xf numFmtId="2" fontId="12" fillId="10" borderId="34" xfId="18" quotePrefix="1" applyNumberFormat="1" applyFont="1" applyFill="1" applyBorder="1" applyAlignment="1" applyProtection="1">
      <alignment horizontal="right"/>
    </xf>
    <xf numFmtId="2" fontId="12" fillId="10" borderId="35" xfId="18" applyNumberFormat="1" applyFont="1" applyFill="1" applyBorder="1" applyAlignment="1" applyProtection="1">
      <alignment horizontal="right"/>
    </xf>
    <xf numFmtId="0" fontId="18" fillId="0" borderId="34" xfId="20" applyFont="1" applyFill="1" applyBorder="1" applyAlignment="1" applyProtection="1">
      <alignment wrapText="1"/>
    </xf>
    <xf numFmtId="49" fontId="12" fillId="0" borderId="34" xfId="18" applyNumberFormat="1" applyFont="1" applyFill="1" applyBorder="1" applyAlignment="1" applyProtection="1"/>
    <xf numFmtId="0" fontId="12" fillId="0" borderId="34" xfId="18" applyFont="1" applyFill="1" applyBorder="1" applyAlignment="1" applyProtection="1"/>
    <xf numFmtId="2" fontId="12" fillId="0" borderId="34" xfId="18" applyNumberFormat="1" applyFont="1" applyFill="1" applyBorder="1" applyAlignment="1" applyProtection="1">
      <alignment horizontal="right"/>
    </xf>
    <xf numFmtId="2" fontId="12" fillId="3" borderId="34" xfId="18" applyNumberFormat="1" applyFont="1" applyFill="1" applyBorder="1" applyAlignment="1" applyProtection="1">
      <alignment horizontal="right"/>
    </xf>
    <xf numFmtId="2" fontId="12" fillId="3" borderId="35" xfId="18" applyNumberFormat="1" applyFont="1" applyFill="1" applyBorder="1" applyAlignment="1" applyProtection="1">
      <alignment horizontal="right"/>
    </xf>
    <xf numFmtId="49" fontId="12" fillId="5" borderId="34" xfId="18" applyNumberFormat="1" applyFont="1" applyFill="1" applyBorder="1" applyAlignment="1" applyProtection="1"/>
    <xf numFmtId="0" fontId="12" fillId="5" borderId="34" xfId="18" applyFont="1" applyFill="1" applyBorder="1" applyAlignment="1" applyProtection="1"/>
    <xf numFmtId="2" fontId="12" fillId="5" borderId="34" xfId="18" applyNumberFormat="1" applyFont="1" applyFill="1" applyBorder="1" applyAlignment="1" applyProtection="1">
      <alignment horizontal="right"/>
    </xf>
    <xf numFmtId="2" fontId="12" fillId="5" borderId="35" xfId="18" applyNumberFormat="1" applyFont="1" applyFill="1" applyBorder="1" applyAlignment="1" applyProtection="1">
      <alignment horizontal="right"/>
    </xf>
    <xf numFmtId="49" fontId="22" fillId="5" borderId="34" xfId="18" applyNumberFormat="1" applyFont="1" applyFill="1" applyBorder="1" applyAlignment="1" applyProtection="1">
      <alignment wrapText="1"/>
    </xf>
    <xf numFmtId="0" fontId="22" fillId="5" borderId="34" xfId="18" applyFont="1" applyFill="1" applyBorder="1" applyAlignment="1" applyProtection="1">
      <alignment wrapText="1"/>
    </xf>
    <xf numFmtId="2" fontId="22" fillId="5" borderId="34" xfId="18" applyNumberFormat="1" applyFont="1" applyFill="1" applyBorder="1" applyAlignment="1" applyProtection="1">
      <alignment horizontal="right"/>
    </xf>
    <xf numFmtId="2" fontId="22" fillId="5" borderId="35" xfId="18" applyNumberFormat="1" applyFont="1" applyFill="1" applyBorder="1" applyAlignment="1" applyProtection="1">
      <alignment horizontal="right"/>
    </xf>
    <xf numFmtId="0" fontId="18" fillId="0" borderId="30" xfId="20" applyFont="1" applyFill="1" applyBorder="1" applyAlignment="1" applyProtection="1">
      <alignment wrapText="1"/>
    </xf>
    <xf numFmtId="2" fontId="12" fillId="12" borderId="34" xfId="18" applyNumberFormat="1" applyFont="1" applyFill="1" applyBorder="1" applyAlignment="1" applyProtection="1">
      <alignment horizontal="right"/>
    </xf>
    <xf numFmtId="10" fontId="12" fillId="0" borderId="0" xfId="0" quotePrefix="1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0" fontId="12" fillId="0" borderId="3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49" fontId="12" fillId="0" borderId="34" xfId="18" applyNumberFormat="1" applyFont="1" applyFill="1" applyBorder="1" applyAlignment="1" applyProtection="1">
      <alignment horizontal="center"/>
    </xf>
    <xf numFmtId="0" fontId="12" fillId="0" borderId="30" xfId="19" applyFont="1" applyFill="1" applyBorder="1" applyAlignment="1" applyProtection="1">
      <alignment horizontal="center"/>
    </xf>
    <xf numFmtId="14" fontId="20" fillId="0" borderId="0" xfId="10" applyNumberFormat="1" applyFont="1" applyFill="1" applyBorder="1" applyAlignment="1" applyProtection="1">
      <alignment horizontal="center"/>
    </xf>
    <xf numFmtId="0" fontId="20" fillId="0" borderId="0" xfId="10" applyNumberFormat="1" applyFont="1" applyFill="1" applyAlignment="1" applyProtection="1">
      <alignment horizontal="center"/>
    </xf>
    <xf numFmtId="3" fontId="15" fillId="0" borderId="0" xfId="10" applyNumberFormat="1" applyFont="1" applyFill="1" applyBorder="1" applyAlignment="1" applyProtection="1">
      <alignment vertical="top"/>
    </xf>
    <xf numFmtId="10" fontId="11" fillId="0" borderId="23" xfId="0" applyNumberFormat="1" applyFont="1" applyBorder="1" applyAlignment="1">
      <alignment horizontal="center" wrapText="1"/>
    </xf>
    <xf numFmtId="0" fontId="18" fillId="0" borderId="2" xfId="17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 wrapText="1"/>
    </xf>
    <xf numFmtId="165" fontId="22" fillId="5" borderId="0" xfId="10" applyFont="1" applyFill="1" applyBorder="1" applyAlignment="1" applyProtection="1">
      <alignment horizontal="center"/>
    </xf>
    <xf numFmtId="1" fontId="22" fillId="5" borderId="0" xfId="10" applyNumberFormat="1" applyFont="1" applyFill="1" applyBorder="1" applyAlignment="1" applyProtection="1">
      <alignment horizontal="center" vertical="center" wrapText="1"/>
    </xf>
    <xf numFmtId="1" fontId="22" fillId="5" borderId="1" xfId="10" applyNumberFormat="1" applyFont="1" applyFill="1" applyBorder="1" applyAlignment="1" applyProtection="1">
      <alignment horizontal="center" vertical="center" wrapText="1"/>
    </xf>
    <xf numFmtId="0" fontId="22" fillId="5" borderId="0" xfId="17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8" fillId="0" borderId="24" xfId="17" applyFont="1" applyFill="1" applyBorder="1" applyAlignment="1" applyProtection="1">
      <alignment horizontal="center" vertical="center"/>
    </xf>
    <xf numFmtId="165" fontId="12" fillId="0" borderId="26" xfId="10" applyFont="1" applyFill="1" applyBorder="1" applyAlignment="1" applyProtection="1">
      <alignment horizontal="center" vertical="center"/>
    </xf>
    <xf numFmtId="165" fontId="12" fillId="0" borderId="25" xfId="10" applyFont="1" applyFill="1" applyBorder="1" applyAlignment="1" applyProtection="1">
      <alignment horizontal="center" vertical="center"/>
    </xf>
    <xf numFmtId="0" fontId="18" fillId="0" borderId="2" xfId="17" applyFont="1" applyFill="1" applyBorder="1" applyAlignment="1" applyProtection="1">
      <alignment horizontal="center" vertical="center"/>
    </xf>
    <xf numFmtId="165" fontId="12" fillId="0" borderId="0" xfId="10" applyFont="1" applyFill="1" applyAlignment="1" applyProtection="1">
      <alignment horizontal="center" vertical="center"/>
    </xf>
    <xf numFmtId="165" fontId="12" fillId="0" borderId="3" xfId="10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" xfId="17" applyFont="1" applyFill="1" applyBorder="1" applyAlignment="1" applyProtection="1">
      <alignment horizontal="center"/>
    </xf>
    <xf numFmtId="165" fontId="12" fillId="0" borderId="3" xfId="10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2" fontId="18" fillId="0" borderId="2" xfId="17" applyNumberFormat="1" applyFont="1" applyFill="1" applyBorder="1" applyAlignment="1" applyProtection="1">
      <alignment horizontal="center" vertical="center"/>
    </xf>
    <xf numFmtId="0" fontId="11" fillId="0" borderId="24" xfId="17" applyFont="1" applyFill="1" applyBorder="1" applyAlignment="1" applyProtection="1">
      <alignment horizontal="center" vertical="center"/>
    </xf>
    <xf numFmtId="165" fontId="11" fillId="0" borderId="25" xfId="10" applyFont="1" applyFill="1" applyBorder="1" applyAlignment="1" applyProtection="1">
      <alignment horizontal="center" vertical="center"/>
    </xf>
    <xf numFmtId="164" fontId="18" fillId="0" borderId="24" xfId="17" applyNumberFormat="1" applyFont="1" applyFill="1" applyBorder="1" applyAlignment="1" applyProtection="1">
      <alignment horizontal="center" vertical="center"/>
    </xf>
    <xf numFmtId="165" fontId="12" fillId="0" borderId="26" xfId="10" applyFont="1" applyBorder="1" applyAlignment="1" applyProtection="1">
      <alignment horizontal="center" vertical="center"/>
    </xf>
    <xf numFmtId="165" fontId="12" fillId="0" borderId="25" xfId="10" applyFont="1" applyBorder="1" applyAlignment="1" applyProtection="1">
      <alignment horizontal="center" vertical="center"/>
    </xf>
    <xf numFmtId="0" fontId="18" fillId="0" borderId="0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2" fontId="12" fillId="0" borderId="2" xfId="17" applyNumberFormat="1" applyFont="1" applyFill="1" applyBorder="1" applyAlignment="1" applyProtection="1">
      <alignment horizontal="center"/>
    </xf>
    <xf numFmtId="2" fontId="12" fillId="0" borderId="3" xfId="10" applyNumberFormat="1" applyFont="1" applyFill="1" applyBorder="1" applyAlignment="1" applyProtection="1">
      <alignment horizontal="center"/>
    </xf>
    <xf numFmtId="0" fontId="19" fillId="0" borderId="2" xfId="17" applyFont="1" applyFill="1" applyBorder="1" applyAlignment="1" applyProtection="1">
      <alignment horizontal="center" vertical="center"/>
    </xf>
    <xf numFmtId="165" fontId="15" fillId="0" borderId="3" xfId="10" applyFont="1" applyFill="1" applyBorder="1" applyAlignment="1" applyProtection="1">
      <alignment horizontal="center" vertical="center"/>
    </xf>
    <xf numFmtId="0" fontId="18" fillId="0" borderId="3" xfId="17" applyFont="1" applyFill="1" applyBorder="1" applyAlignment="1" applyProtection="1">
      <alignment horizontal="center" vertical="center"/>
    </xf>
    <xf numFmtId="165" fontId="12" fillId="0" borderId="0" xfId="10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 vertical="center" wrapText="1"/>
    </xf>
    <xf numFmtId="0" fontId="12" fillId="3" borderId="29" xfId="18" applyFont="1" applyFill="1" applyBorder="1" applyAlignment="1" applyProtection="1">
      <alignment horizontal="center" vertical="center" wrapText="1"/>
    </xf>
    <xf numFmtId="49" fontId="21" fillId="0" borderId="0" xfId="18" applyNumberFormat="1" applyFont="1" applyFill="1" applyBorder="1" applyAlignment="1" applyProtection="1"/>
    <xf numFmtId="0" fontId="37" fillId="0" borderId="0" xfId="0" applyFont="1" applyBorder="1" applyAlignment="1"/>
    <xf numFmtId="49" fontId="26" fillId="5" borderId="0" xfId="18" applyNumberFormat="1" applyFont="1" applyFill="1" applyBorder="1" applyAlignment="1" applyProtection="1">
      <alignment horizontal="center" vertical="center" wrapText="1"/>
    </xf>
    <xf numFmtId="49" fontId="26" fillId="5" borderId="3" xfId="18" applyNumberFormat="1" applyFont="1" applyFill="1" applyBorder="1" applyAlignment="1" applyProtection="1">
      <alignment horizontal="center" vertical="center" wrapText="1"/>
    </xf>
    <xf numFmtId="2" fontId="12" fillId="10" borderId="2" xfId="18" applyNumberFormat="1" applyFont="1" applyFill="1" applyBorder="1" applyAlignment="1" applyProtection="1">
      <alignment horizontal="center"/>
    </xf>
    <xf numFmtId="2" fontId="12" fillId="10" borderId="0" xfId="18" applyNumberFormat="1" applyFont="1" applyFill="1" applyBorder="1" applyAlignment="1" applyProtection="1">
      <alignment horizontal="center"/>
    </xf>
    <xf numFmtId="2" fontId="12" fillId="10" borderId="3" xfId="18" applyNumberFormat="1" applyFont="1" applyFill="1" applyBorder="1" applyAlignment="1" applyProtection="1">
      <alignment horizontal="center"/>
    </xf>
    <xf numFmtId="2" fontId="12" fillId="3" borderId="2" xfId="18" applyNumberFormat="1" applyFont="1" applyFill="1" applyBorder="1" applyAlignment="1" applyProtection="1">
      <alignment horizontal="center"/>
    </xf>
    <xf numFmtId="2" fontId="12" fillId="3" borderId="0" xfId="18" applyNumberFormat="1" applyFont="1" applyFill="1" applyBorder="1" applyAlignment="1" applyProtection="1">
      <alignment horizontal="center"/>
    </xf>
    <xf numFmtId="2" fontId="12" fillId="3" borderId="3" xfId="18" applyNumberFormat="1" applyFont="1" applyFill="1" applyBorder="1" applyAlignment="1" applyProtection="1">
      <alignment horizontal="center"/>
    </xf>
    <xf numFmtId="0" fontId="12" fillId="3" borderId="2" xfId="18" applyFont="1" applyFill="1" applyBorder="1" applyAlignment="1" applyProtection="1">
      <alignment horizontal="center"/>
    </xf>
    <xf numFmtId="0" fontId="12" fillId="3" borderId="0" xfId="18" applyFont="1" applyFill="1" applyBorder="1" applyAlignment="1" applyProtection="1">
      <alignment horizontal="center"/>
    </xf>
    <xf numFmtId="0" fontId="12" fillId="3" borderId="3" xfId="18" applyFont="1" applyFill="1" applyBorder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 wrapText="1"/>
    </xf>
    <xf numFmtId="0" fontId="12" fillId="3" borderId="29" xfId="18" applyFont="1" applyFill="1" applyBorder="1" applyAlignment="1" applyProtection="1">
      <alignment horizontal="center" wrapText="1"/>
    </xf>
    <xf numFmtId="0" fontId="26" fillId="5" borderId="0" xfId="1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5" borderId="2" xfId="0" applyFont="1" applyFill="1" applyBorder="1" applyAlignment="1">
      <alignment horizontal="right" wrapText="1"/>
    </xf>
    <xf numFmtId="0" fontId="16" fillId="5" borderId="0" xfId="0" applyFont="1" applyFill="1" applyBorder="1" applyAlignment="1">
      <alignment horizontal="right" wrapText="1"/>
    </xf>
    <xf numFmtId="0" fontId="17" fillId="5" borderId="3" xfId="0" applyFont="1" applyFill="1" applyBorder="1" applyAlignment="1"/>
    <xf numFmtId="165" fontId="12" fillId="7" borderId="34" xfId="10" applyFont="1" applyFill="1" applyBorder="1" applyAlignment="1" applyProtection="1">
      <alignment horizontal="center" vertical="center"/>
    </xf>
    <xf numFmtId="1" fontId="12" fillId="0" borderId="34" xfId="10" applyNumberFormat="1" applyFont="1" applyFill="1" applyBorder="1" applyAlignment="1" applyProtection="1">
      <alignment horizontal="center"/>
    </xf>
    <xf numFmtId="164" fontId="12" fillId="11" borderId="34" xfId="10" applyNumberFormat="1" applyFont="1" applyFill="1" applyBorder="1" applyAlignment="1" applyProtection="1">
      <alignment horizontal="center" vertical="center"/>
    </xf>
    <xf numFmtId="10" fontId="12" fillId="11" borderId="34" xfId="10" applyNumberFormat="1" applyFont="1" applyFill="1" applyBorder="1" applyAlignment="1" applyProtection="1">
      <alignment horizontal="center" vertical="center"/>
    </xf>
    <xf numFmtId="44" fontId="12" fillId="4" borderId="34" xfId="14" applyFont="1" applyFill="1" applyBorder="1" applyAlignment="1" applyProtection="1">
      <alignment horizontal="center" vertical="center"/>
    </xf>
    <xf numFmtId="164" fontId="12" fillId="11" borderId="34" xfId="10" applyNumberFormat="1" applyFont="1" applyFill="1" applyBorder="1" applyAlignment="1" applyProtection="1">
      <alignment horizontal="center"/>
    </xf>
    <xf numFmtId="44" fontId="12" fillId="4" borderId="34" xfId="14" applyFont="1" applyFill="1" applyBorder="1" applyAlignment="1" applyProtection="1">
      <alignment horizontal="center"/>
    </xf>
    <xf numFmtId="49" fontId="22" fillId="5" borderId="34" xfId="10" applyNumberFormat="1" applyFont="1" applyFill="1" applyBorder="1" applyAlignment="1" applyProtection="1">
      <alignment horizontal="center"/>
    </xf>
    <xf numFmtId="1" fontId="22" fillId="5" borderId="34" xfId="10" applyNumberFormat="1" applyFont="1" applyFill="1" applyBorder="1" applyAlignment="1" applyProtection="1">
      <alignment horizontal="center"/>
    </xf>
    <xf numFmtId="10" fontId="22" fillId="5" borderId="34" xfId="10" applyNumberFormat="1" applyFont="1" applyFill="1" applyBorder="1" applyAlignment="1" applyProtection="1">
      <alignment horizontal="center"/>
    </xf>
    <xf numFmtId="164" fontId="22" fillId="5" borderId="34" xfId="10" applyNumberFormat="1" applyFont="1" applyFill="1" applyBorder="1" applyAlignment="1" applyProtection="1">
      <alignment horizontal="center" vertical="center"/>
    </xf>
    <xf numFmtId="10" fontId="22" fillId="5" borderId="34" xfId="10" applyNumberFormat="1" applyFont="1" applyFill="1" applyBorder="1" applyAlignment="1" applyProtection="1">
      <alignment horizontal="center" vertical="center"/>
    </xf>
    <xf numFmtId="44" fontId="22" fillId="5" borderId="34" xfId="14" applyFont="1" applyFill="1" applyBorder="1" applyAlignment="1" applyProtection="1">
      <alignment horizontal="center" vertical="center"/>
    </xf>
    <xf numFmtId="0" fontId="22" fillId="5" borderId="34" xfId="17" applyFont="1" applyFill="1" applyBorder="1" applyProtection="1"/>
    <xf numFmtId="0" fontId="22" fillId="5" borderId="34" xfId="17" applyFont="1" applyFill="1" applyBorder="1" applyAlignment="1" applyProtection="1">
      <alignment horizontal="center"/>
    </xf>
    <xf numFmtId="2" fontId="22" fillId="5" borderId="34" xfId="17" applyNumberFormat="1" applyFont="1" applyFill="1" applyBorder="1" applyAlignment="1" applyProtection="1">
      <alignment horizontal="center"/>
    </xf>
    <xf numFmtId="0" fontId="18" fillId="8" borderId="34" xfId="17" applyFont="1" applyFill="1" applyBorder="1" applyProtection="1"/>
    <xf numFmtId="0" fontId="18" fillId="8" borderId="34" xfId="17" applyNumberFormat="1" applyFont="1" applyFill="1" applyBorder="1" applyAlignment="1" applyProtection="1">
      <alignment wrapText="1"/>
    </xf>
    <xf numFmtId="2" fontId="18" fillId="0" borderId="34" xfId="17" applyNumberFormat="1" applyFont="1" applyFill="1" applyBorder="1" applyAlignment="1" applyProtection="1">
      <alignment horizontal="right" wrapText="1"/>
    </xf>
    <xf numFmtId="0" fontId="18" fillId="4" borderId="34" xfId="17" applyFont="1" applyFill="1" applyBorder="1" applyAlignment="1" applyProtection="1">
      <alignment horizontal="right" wrapText="1"/>
    </xf>
    <xf numFmtId="2" fontId="18" fillId="4" borderId="34" xfId="17" applyNumberFormat="1" applyFont="1" applyFill="1" applyBorder="1" applyAlignment="1" applyProtection="1">
      <alignment horizontal="right" wrapText="1"/>
    </xf>
    <xf numFmtId="3" fontId="18" fillId="4" borderId="34" xfId="17" applyNumberFormat="1" applyFont="1" applyFill="1" applyBorder="1" applyAlignment="1" applyProtection="1">
      <alignment horizontal="right" wrapText="1"/>
    </xf>
    <xf numFmtId="164" fontId="18" fillId="0" borderId="34" xfId="17" applyNumberFormat="1" applyFont="1" applyFill="1" applyBorder="1" applyAlignment="1" applyProtection="1">
      <alignment horizontal="right" wrapText="1"/>
    </xf>
    <xf numFmtId="0" fontId="18" fillId="0" borderId="34" xfId="17" applyFont="1" applyFill="1" applyBorder="1" applyAlignment="1" applyProtection="1">
      <alignment horizontal="right" wrapText="1"/>
    </xf>
    <xf numFmtId="1" fontId="18" fillId="0" borderId="34" xfId="17" applyNumberFormat="1" applyFont="1" applyFill="1" applyBorder="1" applyAlignment="1" applyProtection="1">
      <alignment horizontal="right" wrapText="1"/>
    </xf>
    <xf numFmtId="3" fontId="18" fillId="4" borderId="34" xfId="17" applyNumberFormat="1" applyFont="1" applyFill="1" applyBorder="1" applyAlignment="1" applyProtection="1">
      <alignment horizontal="right"/>
    </xf>
    <xf numFmtId="0" fontId="18" fillId="2" borderId="34" xfId="0" applyFont="1" applyFill="1" applyBorder="1" applyAlignment="1">
      <alignment horizontal="right" vertical="center"/>
    </xf>
    <xf numFmtId="0" fontId="18" fillId="0" borderId="34" xfId="17" applyFont="1" applyFill="1" applyBorder="1" applyAlignment="1" applyProtection="1">
      <alignment horizontal="right" vertical="center"/>
    </xf>
    <xf numFmtId="2" fontId="18" fillId="8" borderId="34" xfId="17" applyNumberFormat="1" applyFont="1" applyFill="1" applyBorder="1" applyAlignment="1" applyProtection="1">
      <alignment horizontal="right"/>
    </xf>
    <xf numFmtId="2" fontId="18" fillId="4" borderId="34" xfId="17" applyNumberFormat="1" applyFont="1" applyFill="1" applyBorder="1" applyAlignment="1" applyProtection="1">
      <alignment horizontal="right"/>
    </xf>
    <xf numFmtId="0" fontId="18" fillId="4" borderId="34" xfId="17" applyFont="1" applyFill="1" applyBorder="1" applyAlignment="1" applyProtection="1">
      <alignment horizontal="right"/>
    </xf>
    <xf numFmtId="164" fontId="18" fillId="8" borderId="34" xfId="17" applyNumberFormat="1" applyFont="1" applyFill="1" applyBorder="1" applyAlignment="1" applyProtection="1">
      <alignment horizontal="right"/>
    </xf>
    <xf numFmtId="0" fontId="18" fillId="8" borderId="34" xfId="17" applyFont="1" applyFill="1" applyBorder="1" applyAlignment="1" applyProtection="1">
      <alignment horizontal="right"/>
    </xf>
    <xf numFmtId="0" fontId="18" fillId="0" borderId="34" xfId="17" applyFont="1" applyBorder="1" applyProtection="1"/>
    <xf numFmtId="2" fontId="18" fillId="0" borderId="34" xfId="17" applyNumberFormat="1" applyFont="1" applyFill="1" applyBorder="1" applyAlignment="1" applyProtection="1">
      <alignment horizontal="center"/>
    </xf>
    <xf numFmtId="0" fontId="18" fillId="0" borderId="34" xfId="17" applyFont="1" applyFill="1" applyBorder="1" applyAlignment="1" applyProtection="1">
      <alignment horizontal="right"/>
    </xf>
    <xf numFmtId="2" fontId="18" fillId="0" borderId="34" xfId="17" applyNumberFormat="1" applyFont="1" applyFill="1" applyBorder="1" applyAlignment="1" applyProtection="1">
      <alignment horizontal="right"/>
    </xf>
    <xf numFmtId="3" fontId="18" fillId="0" borderId="34" xfId="17" applyNumberFormat="1" applyFont="1" applyFill="1" applyBorder="1" applyAlignment="1" applyProtection="1">
      <alignment horizontal="right"/>
    </xf>
    <xf numFmtId="164" fontId="18" fillId="0" borderId="34" xfId="17" applyNumberFormat="1" applyFont="1" applyFill="1" applyBorder="1" applyAlignment="1" applyProtection="1">
      <alignment horizontal="right"/>
    </xf>
    <xf numFmtId="0" fontId="22" fillId="5" borderId="36" xfId="20" applyFont="1" applyFill="1" applyBorder="1" applyAlignment="1" applyProtection="1">
      <alignment horizontal="center" vertical="center"/>
    </xf>
    <xf numFmtId="2" fontId="12" fillId="10" borderId="37" xfId="18" quotePrefix="1" applyNumberFormat="1" applyFont="1" applyFill="1" applyBorder="1" applyAlignment="1" applyProtection="1">
      <alignment horizontal="right"/>
    </xf>
    <xf numFmtId="2" fontId="12" fillId="0" borderId="38" xfId="18" applyNumberFormat="1" applyFont="1" applyFill="1" applyBorder="1" applyAlignment="1" applyProtection="1">
      <alignment horizontal="right"/>
    </xf>
    <xf numFmtId="0" fontId="12" fillId="0" borderId="38" xfId="18" applyFont="1" applyFill="1" applyBorder="1" applyAlignment="1" applyProtection="1">
      <alignment horizontal="right" wrapText="1"/>
    </xf>
    <xf numFmtId="0" fontId="12" fillId="0" borderId="39" xfId="18" applyFont="1" applyFill="1" applyBorder="1" applyAlignment="1" applyProtection="1">
      <alignment horizontal="right" wrapText="1"/>
    </xf>
    <xf numFmtId="2" fontId="12" fillId="0" borderId="37" xfId="18" quotePrefix="1" applyNumberFormat="1" applyFont="1" applyFill="1" applyBorder="1" applyAlignment="1" applyProtection="1">
      <alignment horizontal="right"/>
    </xf>
    <xf numFmtId="0" fontId="18" fillId="0" borderId="38" xfId="18" applyFont="1" applyFill="1" applyBorder="1" applyAlignment="1" applyProtection="1">
      <alignment horizontal="right" wrapText="1"/>
    </xf>
    <xf numFmtId="2" fontId="12" fillId="3" borderId="37" xfId="18" applyNumberFormat="1" applyFont="1" applyFill="1" applyBorder="1" applyAlignment="1" applyProtection="1">
      <alignment horizontal="right"/>
    </xf>
    <xf numFmtId="2" fontId="12" fillId="10" borderId="37" xfId="18" applyNumberFormat="1" applyFont="1" applyFill="1" applyBorder="1" applyAlignment="1" applyProtection="1">
      <alignment horizontal="right"/>
    </xf>
    <xf numFmtId="2" fontId="12" fillId="0" borderId="37" xfId="18" applyNumberFormat="1" applyFont="1" applyFill="1" applyBorder="1" applyAlignment="1" applyProtection="1">
      <alignment horizontal="right"/>
    </xf>
    <xf numFmtId="2" fontId="12" fillId="5" borderId="38" xfId="18" applyNumberFormat="1" applyFont="1" applyFill="1" applyBorder="1" applyAlignment="1" applyProtection="1">
      <alignment horizontal="right"/>
    </xf>
    <xf numFmtId="0" fontId="12" fillId="5" borderId="38" xfId="18" applyFont="1" applyFill="1" applyBorder="1" applyAlignment="1" applyProtection="1">
      <alignment horizontal="right" wrapText="1"/>
    </xf>
    <xf numFmtId="2" fontId="22" fillId="5" borderId="38" xfId="18" applyNumberFormat="1" applyFont="1" applyFill="1" applyBorder="1" applyAlignment="1" applyProtection="1">
      <alignment horizontal="right"/>
    </xf>
    <xf numFmtId="2" fontId="29" fillId="5" borderId="38" xfId="18" applyNumberFormat="1" applyFont="1" applyFill="1" applyBorder="1" applyAlignment="1" applyProtection="1">
      <alignment horizontal="right" wrapText="1"/>
    </xf>
    <xf numFmtId="0" fontId="12" fillId="0" borderId="34" xfId="9" quotePrefix="1" applyFont="1" applyBorder="1" applyProtection="1"/>
    <xf numFmtId="0" fontId="12" fillId="0" borderId="34" xfId="11" applyFont="1" applyFill="1" applyBorder="1" applyAlignment="1">
      <alignment vertical="center"/>
    </xf>
    <xf numFmtId="2" fontId="12" fillId="11" borderId="34" xfId="11" applyNumberFormat="1" applyFont="1" applyFill="1" applyBorder="1" applyAlignment="1">
      <alignment vertical="center"/>
    </xf>
    <xf numFmtId="2" fontId="12" fillId="6" borderId="34" xfId="11" applyNumberFormat="1" applyFont="1" applyFill="1" applyBorder="1" applyAlignment="1">
      <alignment horizontal="right" vertical="center"/>
    </xf>
    <xf numFmtId="2" fontId="12" fillId="11" borderId="34" xfId="11" applyNumberFormat="1" applyFont="1" applyFill="1" applyBorder="1" applyAlignment="1">
      <alignment horizontal="right" vertical="center"/>
    </xf>
    <xf numFmtId="0" fontId="12" fillId="0" borderId="34" xfId="9" applyFont="1" applyBorder="1" applyProtection="1"/>
    <xf numFmtId="0" fontId="12" fillId="5" borderId="34" xfId="11" applyFont="1" applyFill="1" applyBorder="1"/>
    <xf numFmtId="2" fontId="12" fillId="5" borderId="34" xfId="11" applyNumberFormat="1" applyFont="1" applyFill="1" applyBorder="1" applyAlignment="1"/>
    <xf numFmtId="2" fontId="12" fillId="0" borderId="34" xfId="12" applyNumberFormat="1" applyFont="1" applyFill="1" applyBorder="1"/>
    <xf numFmtId="2" fontId="12" fillId="0" borderId="40" xfId="12" applyNumberFormat="1" applyFont="1" applyFill="1" applyBorder="1"/>
    <xf numFmtId="2" fontId="12" fillId="11" borderId="40" xfId="11" applyNumberFormat="1" applyFont="1" applyFill="1" applyBorder="1" applyAlignment="1"/>
    <xf numFmtId="2" fontId="12" fillId="0" borderId="40" xfId="11" applyNumberFormat="1" applyFont="1" applyFill="1" applyBorder="1"/>
    <xf numFmtId="2" fontId="12" fillId="11" borderId="34" xfId="11" applyNumberFormat="1" applyFont="1" applyFill="1" applyBorder="1"/>
    <xf numFmtId="2" fontId="12" fillId="0" borderId="34" xfId="11" applyNumberFormat="1" applyFont="1" applyFill="1" applyBorder="1"/>
    <xf numFmtId="2" fontId="12" fillId="11" borderId="40" xfId="11" applyNumberFormat="1" applyFont="1" applyFill="1" applyBorder="1"/>
    <xf numFmtId="2" fontId="12" fillId="0" borderId="41" xfId="12" applyNumberFormat="1" applyFont="1" applyFill="1" applyBorder="1"/>
    <xf numFmtId="2" fontId="12" fillId="11" borderId="34" xfId="11" applyNumberFormat="1" applyFont="1" applyFill="1" applyBorder="1" applyAlignment="1"/>
    <xf numFmtId="0" fontId="1" fillId="5" borderId="34" xfId="11" applyFont="1" applyFill="1" applyBorder="1"/>
    <xf numFmtId="2" fontId="1" fillId="5" borderId="34" xfId="11" applyNumberFormat="1" applyFont="1" applyFill="1" applyBorder="1" applyAlignment="1"/>
    <xf numFmtId="0" fontId="1" fillId="13" borderId="34" xfId="11" applyFont="1" applyFill="1" applyBorder="1"/>
    <xf numFmtId="0" fontId="11" fillId="0" borderId="34" xfId="0" applyFont="1" applyFill="1" applyBorder="1" applyAlignment="1" applyProtection="1">
      <alignment horizontal="center" wrapText="1"/>
    </xf>
    <xf numFmtId="0" fontId="12" fillId="0" borderId="34" xfId="0" applyFont="1" applyFill="1" applyBorder="1" applyAlignment="1">
      <alignment horizontal="center" vertical="center"/>
    </xf>
    <xf numFmtId="164" fontId="12" fillId="10" borderId="34" xfId="0" applyNumberFormat="1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/>
    </xf>
    <xf numFmtId="0" fontId="12" fillId="10" borderId="34" xfId="0" applyFont="1" applyFill="1" applyBorder="1" applyAlignment="1">
      <alignment horizontal="center"/>
    </xf>
    <xf numFmtId="164" fontId="12" fillId="0" borderId="34" xfId="0" applyNumberFormat="1" applyFont="1" applyFill="1" applyBorder="1" applyAlignment="1">
      <alignment horizontal="center"/>
    </xf>
    <xf numFmtId="10" fontId="12" fillId="0" borderId="34" xfId="0" applyNumberFormat="1" applyFont="1" applyFill="1" applyBorder="1" applyAlignment="1">
      <alignment horizontal="center"/>
    </xf>
    <xf numFmtId="0" fontId="12" fillId="12" borderId="34" xfId="0" applyFont="1" applyFill="1" applyBorder="1" applyAlignment="1">
      <alignment horizontal="center"/>
    </xf>
    <xf numFmtId="0" fontId="12" fillId="0" borderId="34" xfId="0" applyFont="1" applyBorder="1" applyAlignment="1" applyProtection="1">
      <alignment horizontal="center"/>
    </xf>
    <xf numFmtId="0" fontId="12" fillId="0" borderId="34" xfId="0" applyFont="1" applyFill="1" applyBorder="1" applyAlignment="1">
      <alignment horizontal="center"/>
    </xf>
    <xf numFmtId="1" fontId="12" fillId="10" borderId="34" xfId="0" applyNumberFormat="1" applyFont="1" applyFill="1" applyBorder="1" applyAlignment="1">
      <alignment horizontal="center"/>
    </xf>
    <xf numFmtId="10" fontId="12" fillId="10" borderId="34" xfId="9" applyNumberFormat="1" applyFont="1" applyFill="1" applyBorder="1" applyAlignment="1">
      <alignment horizontal="center"/>
    </xf>
    <xf numFmtId="10" fontId="12" fillId="0" borderId="34" xfId="0" applyNumberFormat="1" applyFont="1" applyFill="1" applyBorder="1" applyAlignment="1">
      <alignment horizontal="center"/>
    </xf>
    <xf numFmtId="0" fontId="12" fillId="10" borderId="34" xfId="0" applyFont="1" applyFill="1" applyBorder="1" applyAlignment="1">
      <alignment horizontal="center"/>
    </xf>
    <xf numFmtId="10" fontId="12" fillId="10" borderId="34" xfId="0" applyNumberFormat="1" applyFont="1" applyFill="1" applyBorder="1" applyAlignment="1">
      <alignment horizontal="center"/>
    </xf>
    <xf numFmtId="164" fontId="12" fillId="0" borderId="34" xfId="0" applyNumberFormat="1" applyFont="1" applyFill="1" applyBorder="1" applyAlignment="1">
      <alignment horizontal="center"/>
    </xf>
    <xf numFmtId="0" fontId="12" fillId="12" borderId="34" xfId="0" applyFont="1" applyFill="1" applyBorder="1" applyAlignment="1">
      <alignment horizontal="center"/>
    </xf>
    <xf numFmtId="10" fontId="12" fillId="12" borderId="34" xfId="0" applyNumberFormat="1" applyFont="1" applyFill="1" applyBorder="1" applyAlignment="1">
      <alignment horizontal="center"/>
    </xf>
    <xf numFmtId="0" fontId="12" fillId="0" borderId="34" xfId="9" applyFont="1" applyFill="1" applyBorder="1" applyAlignment="1">
      <alignment horizontal="center"/>
    </xf>
    <xf numFmtId="164" fontId="12" fillId="10" borderId="34" xfId="0" applyNumberFormat="1" applyFont="1" applyFill="1" applyBorder="1" applyAlignment="1">
      <alignment horizontal="right"/>
    </xf>
    <xf numFmtId="0" fontId="12" fillId="0" borderId="34" xfId="0" quotePrefix="1" applyNumberFormat="1" applyFont="1" applyBorder="1" applyAlignment="1">
      <alignment horizontal="center"/>
    </xf>
    <xf numFmtId="10" fontId="12" fillId="0" borderId="34" xfId="0" quotePrefix="1" applyNumberFormat="1" applyFont="1" applyBorder="1" applyAlignment="1">
      <alignment horizontal="center"/>
    </xf>
    <xf numFmtId="0" fontId="12" fillId="10" borderId="34" xfId="0" quotePrefix="1" applyNumberFormat="1" applyFont="1" applyFill="1" applyBorder="1" applyAlignment="1">
      <alignment horizontal="center"/>
    </xf>
    <xf numFmtId="10" fontId="12" fillId="10" borderId="34" xfId="0" quotePrefix="1" applyNumberFormat="1" applyFont="1" applyFill="1" applyBorder="1" applyAlignment="1">
      <alignment horizontal="center"/>
    </xf>
    <xf numFmtId="164" fontId="12" fillId="0" borderId="34" xfId="0" quotePrefix="1" applyNumberFormat="1" applyFont="1" applyBorder="1" applyAlignment="1">
      <alignment horizontal="center"/>
    </xf>
    <xf numFmtId="0" fontId="12" fillId="12" borderId="34" xfId="0" quotePrefix="1" applyNumberFormat="1" applyFont="1" applyFill="1" applyBorder="1" applyAlignment="1">
      <alignment horizontal="center"/>
    </xf>
    <xf numFmtId="10" fontId="12" fillId="12" borderId="34" xfId="0" quotePrefix="1" applyNumberFormat="1" applyFont="1" applyFill="1" applyBorder="1" applyAlignment="1">
      <alignment horizontal="center"/>
    </xf>
    <xf numFmtId="0" fontId="12" fillId="0" borderId="34" xfId="0" applyNumberFormat="1" applyFont="1" applyFill="1" applyBorder="1"/>
    <xf numFmtId="0" fontId="12" fillId="0" borderId="34" xfId="0" applyNumberFormat="1" applyFont="1" applyBorder="1"/>
    <xf numFmtId="0" fontId="12" fillId="0" borderId="34" xfId="0" quotePrefix="1" applyNumberFormat="1" applyFont="1" applyFill="1" applyBorder="1"/>
    <xf numFmtId="0" fontId="12" fillId="0" borderId="34" xfId="0" quotePrefix="1" applyNumberFormat="1" applyFont="1" applyFill="1" applyBorder="1" applyAlignment="1">
      <alignment horizontal="center"/>
    </xf>
    <xf numFmtId="10" fontId="12" fillId="0" borderId="34" xfId="0" quotePrefix="1" applyNumberFormat="1" applyFont="1" applyFill="1" applyBorder="1" applyAlignment="1">
      <alignment horizontal="center"/>
    </xf>
    <xf numFmtId="164" fontId="12" fillId="0" borderId="34" xfId="0" quotePrefix="1" applyNumberFormat="1" applyFont="1" applyFill="1" applyBorder="1" applyAlignment="1">
      <alignment horizontal="center"/>
    </xf>
    <xf numFmtId="164" fontId="15" fillId="10" borderId="34" xfId="0" applyNumberFormat="1" applyFont="1" applyFill="1" applyBorder="1" applyAlignment="1">
      <alignment horizontal="right"/>
    </xf>
    <xf numFmtId="10" fontId="15" fillId="10" borderId="34" xfId="0" applyNumberFormat="1" applyFont="1" applyFill="1" applyBorder="1" applyAlignment="1">
      <alignment horizontal="center"/>
    </xf>
    <xf numFmtId="3" fontId="15" fillId="0" borderId="34" xfId="0" quotePrefix="1" applyNumberFormat="1" applyFont="1" applyBorder="1" applyAlignment="1">
      <alignment horizontal="center"/>
    </xf>
    <xf numFmtId="10" fontId="15" fillId="0" borderId="34" xfId="0" quotePrefix="1" applyNumberFormat="1" applyFont="1" applyBorder="1" applyAlignment="1">
      <alignment horizontal="center"/>
    </xf>
    <xf numFmtId="10" fontId="15" fillId="0" borderId="34" xfId="0" applyNumberFormat="1" applyFont="1" applyFill="1" applyBorder="1" applyAlignment="1">
      <alignment horizontal="center"/>
    </xf>
    <xf numFmtId="3" fontId="15" fillId="10" borderId="34" xfId="0" quotePrefix="1" applyNumberFormat="1" applyFont="1" applyFill="1" applyBorder="1" applyAlignment="1">
      <alignment horizontal="center"/>
    </xf>
    <xf numFmtId="10" fontId="15" fillId="10" borderId="34" xfId="0" quotePrefix="1" applyNumberFormat="1" applyFont="1" applyFill="1" applyBorder="1" applyAlignment="1">
      <alignment horizontal="center"/>
    </xf>
    <xf numFmtId="164" fontId="15" fillId="0" borderId="34" xfId="0" quotePrefix="1" applyNumberFormat="1" applyFont="1" applyBorder="1" applyAlignment="1">
      <alignment horizontal="center"/>
    </xf>
    <xf numFmtId="3" fontId="15" fillId="12" borderId="34" xfId="0" quotePrefix="1" applyNumberFormat="1" applyFont="1" applyFill="1" applyBorder="1" applyAlignment="1">
      <alignment horizontal="center"/>
    </xf>
    <xf numFmtId="10" fontId="15" fillId="12" borderId="34" xfId="0" quotePrefix="1" applyNumberFormat="1" applyFont="1" applyFill="1" applyBorder="1" applyAlignment="1">
      <alignment horizontal="center"/>
    </xf>
    <xf numFmtId="1" fontId="12" fillId="5" borderId="34" xfId="0" applyNumberFormat="1" applyFont="1" applyFill="1" applyBorder="1" applyAlignment="1">
      <alignment horizontal="right"/>
    </xf>
    <xf numFmtId="10" fontId="12" fillId="5" borderId="34" xfId="0" applyNumberFormat="1" applyFont="1" applyFill="1" applyBorder="1" applyAlignment="1">
      <alignment horizontal="center"/>
    </xf>
    <xf numFmtId="3" fontId="12" fillId="5" borderId="34" xfId="0" quotePrefix="1" applyNumberFormat="1" applyFont="1" applyFill="1" applyBorder="1" applyAlignment="1">
      <alignment horizontal="center"/>
    </xf>
    <xf numFmtId="10" fontId="12" fillId="5" borderId="34" xfId="0" quotePrefix="1" applyNumberFormat="1" applyFont="1" applyFill="1" applyBorder="1" applyAlignment="1">
      <alignment horizontal="center"/>
    </xf>
    <xf numFmtId="164" fontId="12" fillId="5" borderId="34" xfId="0" quotePrefix="1" applyNumberFormat="1" applyFont="1" applyFill="1" applyBorder="1" applyAlignment="1">
      <alignment horizontal="center"/>
    </xf>
    <xf numFmtId="3" fontId="12" fillId="0" borderId="34" xfId="0" quotePrefix="1" applyNumberFormat="1" applyFont="1" applyFill="1" applyBorder="1" applyAlignment="1">
      <alignment horizontal="center"/>
    </xf>
    <xf numFmtId="3" fontId="12" fillId="10" borderId="34" xfId="0" quotePrefix="1" applyNumberFormat="1" applyFont="1" applyFill="1" applyBorder="1" applyAlignment="1">
      <alignment horizontal="center"/>
    </xf>
    <xf numFmtId="3" fontId="12" fillId="12" borderId="34" xfId="0" quotePrefix="1" applyNumberFormat="1" applyFont="1" applyFill="1" applyBorder="1" applyAlignment="1">
      <alignment horizontal="center"/>
    </xf>
    <xf numFmtId="3" fontId="12" fillId="5" borderId="34" xfId="0" applyNumberFormat="1" applyFont="1" applyFill="1" applyBorder="1" applyAlignment="1">
      <alignment horizontal="center"/>
    </xf>
    <xf numFmtId="164" fontId="12" fillId="5" borderId="34" xfId="0" applyNumberFormat="1" applyFont="1" applyFill="1" applyBorder="1" applyAlignment="1">
      <alignment horizontal="center"/>
    </xf>
    <xf numFmtId="3" fontId="12" fillId="0" borderId="34" xfId="0" applyNumberFormat="1" applyFont="1" applyFill="1" applyBorder="1" applyAlignment="1">
      <alignment horizontal="center"/>
    </xf>
    <xf numFmtId="3" fontId="12" fillId="12" borderId="34" xfId="0" applyNumberFormat="1" applyFont="1" applyFill="1" applyBorder="1" applyAlignment="1">
      <alignment horizontal="center"/>
    </xf>
  </cellXfs>
  <cellStyles count="21">
    <cellStyle name="Currency" xfId="14" builtinId="4"/>
    <cellStyle name="Followed Hyperlink" xfId="7" builtinId="9" hidden="1"/>
    <cellStyle name="Followed Hyperlink" xfId="5" builtinId="9" hidden="1"/>
    <cellStyle name="Followed Hyperlink" xfId="3" builtinId="9" hidden="1"/>
    <cellStyle name="Hyperlink" xfId="6" builtinId="8" hidden="1"/>
    <cellStyle name="Hyperlink" xfId="4" builtinId="8" hidden="1"/>
    <cellStyle name="Hyperlink" xfId="2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workbookViewId="0">
      <pane xSplit="1" ySplit="4" topLeftCell="B5" activePane="bottomRight" state="frozen"/>
      <selection pane="bottomRight" activeCell="J105" sqref="J105"/>
      <selection pane="bottomLeft" activeCell="D7" sqref="D7"/>
      <selection pane="topRight" activeCell="D7" sqref="D7"/>
    </sheetView>
  </sheetViews>
  <sheetFormatPr defaultColWidth="10.28515625" defaultRowHeight="11.25"/>
  <cols>
    <col min="1" max="1" width="22.5703125" style="188" customWidth="1"/>
    <col min="2" max="2" width="12.140625" style="182" customWidth="1"/>
    <col min="3" max="3" width="13" style="182" customWidth="1"/>
    <col min="4" max="4" width="16.5703125" style="183" customWidth="1"/>
    <col min="5" max="5" width="13.28515625" style="189" bestFit="1" customWidth="1"/>
    <col min="6" max="6" width="8.85546875" style="186" bestFit="1" customWidth="1"/>
    <col min="7" max="7" width="11.140625" style="186" bestFit="1" customWidth="1"/>
    <col min="8" max="8" width="16.28515625" style="186" bestFit="1" customWidth="1"/>
    <col min="9" max="9" width="9.140625" style="187" bestFit="1" customWidth="1"/>
    <col min="10" max="10" width="12.140625" style="162" customWidth="1"/>
    <col min="11" max="16384" width="10.28515625" style="159"/>
  </cols>
  <sheetData>
    <row r="1" spans="1:10" s="156" customFormat="1" ht="13.5" thickBot="1">
      <c r="A1" s="275" t="s">
        <v>0</v>
      </c>
      <c r="B1" s="275"/>
      <c r="C1" s="275"/>
      <c r="D1" s="275"/>
      <c r="E1" s="55"/>
      <c r="F1" s="55"/>
      <c r="G1" s="55"/>
      <c r="H1" s="55"/>
      <c r="I1" s="55"/>
      <c r="J1" s="276" t="s">
        <v>1</v>
      </c>
    </row>
    <row r="2" spans="1:10" s="157" customFormat="1" ht="13.5" customHeight="1" thickTop="1">
      <c r="A2" s="275"/>
      <c r="B2" s="275"/>
      <c r="C2" s="275"/>
      <c r="D2" s="275"/>
      <c r="E2" s="56" t="s">
        <v>2</v>
      </c>
      <c r="F2" s="57" t="s">
        <v>3</v>
      </c>
      <c r="G2" s="57" t="s">
        <v>4</v>
      </c>
      <c r="H2" s="58" t="s">
        <v>5</v>
      </c>
      <c r="I2" s="59" t="s">
        <v>6</v>
      </c>
      <c r="J2" s="276"/>
    </row>
    <row r="3" spans="1:10" s="157" customFormat="1" ht="12.75" customHeight="1" thickBot="1">
      <c r="A3" s="158"/>
      <c r="B3" s="60"/>
      <c r="C3" s="61"/>
      <c r="D3" s="62" t="s">
        <v>7</v>
      </c>
      <c r="E3" s="63" t="s">
        <v>8</v>
      </c>
      <c r="F3" s="64" t="s">
        <v>9</v>
      </c>
      <c r="G3" s="64" t="s">
        <v>10</v>
      </c>
      <c r="H3" s="65" t="s">
        <v>11</v>
      </c>
      <c r="I3" s="66" t="s">
        <v>12</v>
      </c>
      <c r="J3" s="276"/>
    </row>
    <row r="4" spans="1:10" ht="14.25" customHeight="1">
      <c r="A4" s="67" t="s">
        <v>13</v>
      </c>
      <c r="B4" s="68" t="s">
        <v>14</v>
      </c>
      <c r="C4" s="68" t="s">
        <v>15</v>
      </c>
      <c r="D4" s="69" t="s">
        <v>16</v>
      </c>
      <c r="E4" s="70" t="s">
        <v>17</v>
      </c>
      <c r="F4" s="71" t="s">
        <v>18</v>
      </c>
      <c r="G4" s="72" t="s">
        <v>18</v>
      </c>
      <c r="H4" s="72" t="s">
        <v>18</v>
      </c>
      <c r="I4" s="73" t="s">
        <v>18</v>
      </c>
      <c r="J4" s="277"/>
    </row>
    <row r="5" spans="1:10" ht="12.75">
      <c r="A5" s="331" t="s">
        <v>19</v>
      </c>
      <c r="B5" s="332">
        <v>6898</v>
      </c>
      <c r="C5" s="332">
        <v>574.83333333333337</v>
      </c>
      <c r="D5" s="267">
        <v>4.2999999999999997E-2</v>
      </c>
      <c r="E5" s="333">
        <v>146487.66864864866</v>
      </c>
      <c r="F5" s="334">
        <v>0.66410000000000002</v>
      </c>
      <c r="G5" s="334">
        <v>0.75980000000000003</v>
      </c>
      <c r="H5" s="334">
        <v>0.84599999999999997</v>
      </c>
      <c r="I5" s="334">
        <v>0.46210000000000001</v>
      </c>
      <c r="J5" s="335">
        <v>4.8167702632186185</v>
      </c>
    </row>
    <row r="6" spans="1:10" ht="12.75">
      <c r="A6" s="331" t="s">
        <v>20</v>
      </c>
      <c r="B6" s="332">
        <v>1356</v>
      </c>
      <c r="C6" s="332">
        <v>452</v>
      </c>
      <c r="D6" s="267">
        <v>3.7999999999999999E-2</v>
      </c>
      <c r="E6" s="333">
        <v>117316.9875</v>
      </c>
      <c r="F6" s="334">
        <v>0.67569999999999997</v>
      </c>
      <c r="G6" s="334">
        <v>0.8982</v>
      </c>
      <c r="H6" s="334">
        <v>0.95189999999999997</v>
      </c>
      <c r="I6" s="334">
        <v>0.45750000000000002</v>
      </c>
      <c r="J6" s="335">
        <v>4.9877900825161552</v>
      </c>
    </row>
    <row r="7" spans="1:10" ht="12.75">
      <c r="A7" s="331" t="s">
        <v>21</v>
      </c>
      <c r="B7" s="332">
        <v>344</v>
      </c>
      <c r="C7" s="332">
        <v>458.66666666666669</v>
      </c>
      <c r="D7" s="267">
        <v>5.1999999999999998E-2</v>
      </c>
      <c r="E7" s="333">
        <v>65014.805</v>
      </c>
      <c r="F7" s="334">
        <v>0.67600000000000005</v>
      </c>
      <c r="G7" s="334">
        <v>0.92149999999999999</v>
      </c>
      <c r="H7" s="334">
        <v>1</v>
      </c>
      <c r="I7" s="334">
        <v>0.44119999999999998</v>
      </c>
      <c r="J7" s="335">
        <v>2.5079614497551916</v>
      </c>
    </row>
    <row r="8" spans="1:10" ht="12.75">
      <c r="A8" s="331" t="s">
        <v>22</v>
      </c>
      <c r="B8" s="332">
        <v>2085</v>
      </c>
      <c r="C8" s="332">
        <v>438.94736842105266</v>
      </c>
      <c r="D8" s="267">
        <v>4.9000000000000002E-2</v>
      </c>
      <c r="E8" s="333">
        <v>107651.62428571428</v>
      </c>
      <c r="F8" s="334">
        <v>0.66169999999999995</v>
      </c>
      <c r="G8" s="334">
        <v>0.89539999999999997</v>
      </c>
      <c r="H8" s="334">
        <v>0.91969999999999996</v>
      </c>
      <c r="I8" s="334">
        <v>0.51529999999999998</v>
      </c>
      <c r="J8" s="335">
        <v>5.3197029001353746</v>
      </c>
    </row>
    <row r="9" spans="1:10" ht="12.75">
      <c r="A9" s="331" t="s">
        <v>23</v>
      </c>
      <c r="B9" s="332">
        <v>1027</v>
      </c>
      <c r="C9" s="332">
        <v>256.75</v>
      </c>
      <c r="D9" s="267">
        <v>4.1000000000000002E-2</v>
      </c>
      <c r="E9" s="333">
        <v>61652.15</v>
      </c>
      <c r="F9" s="334">
        <v>0.67730000000000001</v>
      </c>
      <c r="G9" s="334">
        <v>0.88700000000000001</v>
      </c>
      <c r="H9" s="334">
        <v>0.94630000000000003</v>
      </c>
      <c r="I9" s="334">
        <v>0.47639999999999999</v>
      </c>
      <c r="J9" s="335">
        <v>1.7749299037145787</v>
      </c>
    </row>
    <row r="10" spans="1:10" ht="12.75">
      <c r="A10" s="331" t="s">
        <v>24</v>
      </c>
      <c r="B10" s="332">
        <v>323</v>
      </c>
      <c r="C10" s="332">
        <v>323</v>
      </c>
      <c r="D10" s="267">
        <v>0.04</v>
      </c>
      <c r="E10" s="333">
        <v>124844.53</v>
      </c>
      <c r="F10" s="334">
        <v>0.67730000000000001</v>
      </c>
      <c r="G10" s="334">
        <v>0.80500000000000005</v>
      </c>
      <c r="H10" s="334">
        <v>1.0062</v>
      </c>
      <c r="I10" s="334">
        <v>0.48730000000000001</v>
      </c>
      <c r="J10" s="335">
        <v>3.1205515595491895</v>
      </c>
    </row>
    <row r="11" spans="1:10" ht="12.75" customHeight="1">
      <c r="A11" s="331" t="s">
        <v>25</v>
      </c>
      <c r="B11" s="332">
        <v>2681</v>
      </c>
      <c r="C11" s="332">
        <v>357.46666666666664</v>
      </c>
      <c r="D11" s="267">
        <v>5.1999999999999998E-2</v>
      </c>
      <c r="E11" s="333">
        <v>105870.473</v>
      </c>
      <c r="F11" s="334">
        <v>0.66820000000000002</v>
      </c>
      <c r="G11" s="334">
        <v>0.88180000000000003</v>
      </c>
      <c r="H11" s="334">
        <v>0.90690000000000004</v>
      </c>
      <c r="I11" s="334">
        <v>0.43659999999999999</v>
      </c>
      <c r="J11" s="335">
        <v>3.7168370518880161</v>
      </c>
    </row>
    <row r="12" spans="1:10" ht="12.75">
      <c r="A12" s="331" t="s">
        <v>26</v>
      </c>
      <c r="B12" s="332">
        <v>1600</v>
      </c>
      <c r="C12" s="332">
        <v>457.14285714285717</v>
      </c>
      <c r="D12" s="267">
        <v>5.3999999999999999E-2</v>
      </c>
      <c r="E12" s="333">
        <v>141038.57750000001</v>
      </c>
      <c r="F12" s="334">
        <v>0.69369999999999998</v>
      </c>
      <c r="G12" s="334">
        <v>0.9425</v>
      </c>
      <c r="H12" s="334">
        <v>0.92959999999999998</v>
      </c>
      <c r="I12" s="334">
        <v>0.4864</v>
      </c>
      <c r="J12" s="335">
        <v>3.5145561922662356</v>
      </c>
    </row>
    <row r="13" spans="1:10" ht="12.75">
      <c r="A13" s="331" t="s">
        <v>27</v>
      </c>
      <c r="B13" s="332">
        <v>2083</v>
      </c>
      <c r="C13" s="332">
        <v>347.16666666666669</v>
      </c>
      <c r="D13" s="267">
        <v>5.5E-2</v>
      </c>
      <c r="E13" s="333">
        <v>113255.1425</v>
      </c>
      <c r="F13" s="334">
        <v>0.69530000000000003</v>
      </c>
      <c r="G13" s="334">
        <v>0.89339999999999997</v>
      </c>
      <c r="H13" s="334">
        <v>0.92230000000000001</v>
      </c>
      <c r="I13" s="334">
        <v>0.5323</v>
      </c>
      <c r="J13" s="335">
        <v>5.0576635817367128</v>
      </c>
    </row>
    <row r="14" spans="1:10" ht="12.75">
      <c r="A14" s="331" t="s">
        <v>28</v>
      </c>
      <c r="B14" s="332">
        <v>3517</v>
      </c>
      <c r="C14" s="332">
        <v>327.16279069767444</v>
      </c>
      <c r="D14" s="267">
        <v>5.2999999999999999E-2</v>
      </c>
      <c r="E14" s="333">
        <v>124803.70538461537</v>
      </c>
      <c r="F14" s="334">
        <v>0.68659999999999999</v>
      </c>
      <c r="G14" s="334">
        <v>0.83030000000000004</v>
      </c>
      <c r="H14" s="334">
        <v>0.95489999999999997</v>
      </c>
      <c r="I14" s="334">
        <v>0.49840000000000001</v>
      </c>
      <c r="J14" s="335">
        <v>4.1134356629417868</v>
      </c>
    </row>
    <row r="15" spans="1:10" ht="12.75">
      <c r="A15" s="331" t="s">
        <v>29</v>
      </c>
      <c r="B15" s="332">
        <v>6660</v>
      </c>
      <c r="C15" s="332">
        <v>708.51063829787233</v>
      </c>
      <c r="D15" s="267">
        <v>3.3000000000000002E-2</v>
      </c>
      <c r="E15" s="333">
        <v>181584.46954022991</v>
      </c>
      <c r="F15" s="334">
        <v>0.71089999999999998</v>
      </c>
      <c r="G15" s="334">
        <v>0.92669999999999997</v>
      </c>
      <c r="H15" s="334">
        <v>0.95540000000000003</v>
      </c>
      <c r="I15" s="334">
        <v>0.54859999999999998</v>
      </c>
      <c r="J15" s="335">
        <v>7.5328847868308708</v>
      </c>
    </row>
    <row r="16" spans="1:10" ht="12.75">
      <c r="A16" s="331" t="s">
        <v>30</v>
      </c>
      <c r="B16" s="332">
        <v>3964</v>
      </c>
      <c r="C16" s="332">
        <v>495.5</v>
      </c>
      <c r="D16" s="267">
        <v>4.2999999999999997E-2</v>
      </c>
      <c r="E16" s="333">
        <v>95014.81700000001</v>
      </c>
      <c r="F16" s="334">
        <v>0.63109999999999999</v>
      </c>
      <c r="G16" s="334">
        <v>0.66149999999999998</v>
      </c>
      <c r="H16" s="334">
        <v>0.78480000000000005</v>
      </c>
      <c r="I16" s="334">
        <v>0.37919999999999998</v>
      </c>
      <c r="J16" s="335">
        <v>4.2290925845633796</v>
      </c>
    </row>
    <row r="17" spans="1:10" ht="12.75">
      <c r="A17" s="331" t="s">
        <v>31</v>
      </c>
      <c r="B17" s="332">
        <v>5192</v>
      </c>
      <c r="C17" s="332">
        <v>309.97014925373134</v>
      </c>
      <c r="D17" s="267">
        <v>0.04</v>
      </c>
      <c r="E17" s="333">
        <v>132383.54739130434</v>
      </c>
      <c r="F17" s="334">
        <v>0.75409999999999999</v>
      </c>
      <c r="G17" s="334">
        <v>0.86980000000000002</v>
      </c>
      <c r="H17" s="334">
        <v>0.97470000000000001</v>
      </c>
      <c r="I17" s="334">
        <v>0.57150000000000001</v>
      </c>
      <c r="J17" s="335">
        <v>5.2206778496025095</v>
      </c>
    </row>
    <row r="18" spans="1:10" ht="12.75">
      <c r="A18" s="331" t="s">
        <v>32</v>
      </c>
      <c r="B18" s="332">
        <v>3444</v>
      </c>
      <c r="C18" s="332">
        <v>444.38709677419354</v>
      </c>
      <c r="D18" s="267">
        <v>4.5999999999999999E-2</v>
      </c>
      <c r="E18" s="333">
        <v>126808.651</v>
      </c>
      <c r="F18" s="334">
        <v>0.66520000000000001</v>
      </c>
      <c r="G18" s="334">
        <v>0.85860000000000003</v>
      </c>
      <c r="H18" s="334">
        <v>0.9496</v>
      </c>
      <c r="I18" s="334">
        <v>0.45</v>
      </c>
      <c r="J18" s="335">
        <v>6.7386478493179833</v>
      </c>
    </row>
    <row r="19" spans="1:10" ht="12.75">
      <c r="A19" s="331" t="s">
        <v>33</v>
      </c>
      <c r="B19" s="332">
        <v>291</v>
      </c>
      <c r="C19" s="332">
        <v>291</v>
      </c>
      <c r="D19" s="267">
        <v>4.2000000000000003E-2</v>
      </c>
      <c r="E19" s="333">
        <v>138079.45714285714</v>
      </c>
      <c r="F19" s="334">
        <v>0.82220000000000004</v>
      </c>
      <c r="G19" s="334">
        <v>0.93130000000000002</v>
      </c>
      <c r="H19" s="334">
        <v>0.97460000000000002</v>
      </c>
      <c r="I19" s="334">
        <v>0.54259999999999997</v>
      </c>
      <c r="J19" s="335">
        <v>12.014723586299816</v>
      </c>
    </row>
    <row r="20" spans="1:10" ht="12.75">
      <c r="A20" s="331" t="s">
        <v>34</v>
      </c>
      <c r="B20" s="332">
        <v>2173</v>
      </c>
      <c r="C20" s="332">
        <v>543.25</v>
      </c>
      <c r="D20" s="267">
        <v>4.2999999999999997E-2</v>
      </c>
      <c r="E20" s="333">
        <v>240413.75047619047</v>
      </c>
      <c r="F20" s="334">
        <v>0.74180000000000001</v>
      </c>
      <c r="G20" s="334">
        <v>0.89970000000000006</v>
      </c>
      <c r="H20" s="334">
        <v>0.94269999999999998</v>
      </c>
      <c r="I20" s="334">
        <v>0.51429999999999998</v>
      </c>
      <c r="J20" s="335">
        <v>5.9588922582607307</v>
      </c>
    </row>
    <row r="21" spans="1:10" ht="12.75">
      <c r="A21" s="331" t="s">
        <v>35</v>
      </c>
      <c r="B21" s="332">
        <v>1079</v>
      </c>
      <c r="C21" s="332">
        <v>359.66666666666669</v>
      </c>
      <c r="D21" s="267">
        <v>0.05</v>
      </c>
      <c r="E21" s="333">
        <v>82928.879907621245</v>
      </c>
      <c r="F21" s="334">
        <v>0.70650000000000002</v>
      </c>
      <c r="G21" s="334">
        <v>0.89059999999999995</v>
      </c>
      <c r="H21" s="334">
        <v>0.91210000000000002</v>
      </c>
      <c r="I21" s="334">
        <v>0.4874</v>
      </c>
      <c r="J21" s="335">
        <v>3.1635290309224784</v>
      </c>
    </row>
    <row r="22" spans="1:10" ht="12.75">
      <c r="A22" s="331" t="s">
        <v>36</v>
      </c>
      <c r="B22" s="332">
        <v>6634</v>
      </c>
      <c r="C22" s="332">
        <v>402.06060606060606</v>
      </c>
      <c r="D22" s="267">
        <v>4.1000000000000002E-2</v>
      </c>
      <c r="E22" s="333">
        <v>129736.42238095238</v>
      </c>
      <c r="F22" s="334">
        <v>0.69799999999999995</v>
      </c>
      <c r="G22" s="334">
        <v>0.85360000000000003</v>
      </c>
      <c r="H22" s="334">
        <v>0.94379999999999997</v>
      </c>
      <c r="I22" s="334">
        <v>0.49480000000000002</v>
      </c>
      <c r="J22" s="335">
        <v>6.4859020411371686</v>
      </c>
    </row>
    <row r="23" spans="1:10" ht="12.75">
      <c r="A23" s="331" t="s">
        <v>37</v>
      </c>
      <c r="B23" s="332">
        <v>1583</v>
      </c>
      <c r="C23" s="332">
        <v>395.75</v>
      </c>
      <c r="D23" s="267">
        <v>3.9E-2</v>
      </c>
      <c r="E23" s="333">
        <v>126908.12</v>
      </c>
      <c r="F23" s="334">
        <v>0.71640000000000004</v>
      </c>
      <c r="G23" s="334">
        <v>0.83889999999999998</v>
      </c>
      <c r="H23" s="334">
        <v>0.92879999999999996</v>
      </c>
      <c r="I23" s="334">
        <v>0.4859</v>
      </c>
      <c r="J23" s="335">
        <v>5.129288824179989</v>
      </c>
    </row>
    <row r="24" spans="1:10" ht="12.75">
      <c r="A24" s="331" t="s">
        <v>38</v>
      </c>
      <c r="B24" s="332">
        <v>747</v>
      </c>
      <c r="C24" s="332">
        <v>373.5</v>
      </c>
      <c r="D24" s="267">
        <v>4.8000000000000001E-2</v>
      </c>
      <c r="E24" s="333">
        <v>77818.742499999993</v>
      </c>
      <c r="F24" s="334">
        <v>0.67269999999999996</v>
      </c>
      <c r="G24" s="334">
        <v>0.87549999999999994</v>
      </c>
      <c r="H24" s="334">
        <v>0.92910000000000004</v>
      </c>
      <c r="I24" s="334">
        <v>0.47389999999999999</v>
      </c>
      <c r="J24" s="335">
        <v>4.1441506099205174</v>
      </c>
    </row>
    <row r="25" spans="1:10" s="160" customFormat="1" ht="12.75">
      <c r="A25" s="331" t="s">
        <v>39</v>
      </c>
      <c r="B25" s="332">
        <v>1045</v>
      </c>
      <c r="C25" s="332">
        <v>522.5</v>
      </c>
      <c r="D25" s="267">
        <v>5.3999999999999999E-2</v>
      </c>
      <c r="E25" s="333">
        <v>106027.92750000001</v>
      </c>
      <c r="F25" s="334">
        <v>0.6351</v>
      </c>
      <c r="G25" s="334">
        <v>0.95499999999999996</v>
      </c>
      <c r="H25" s="334">
        <v>0.94589999999999996</v>
      </c>
      <c r="I25" s="334">
        <v>0.5151</v>
      </c>
      <c r="J25" s="335">
        <v>5.7243443879930904</v>
      </c>
    </row>
    <row r="26" spans="1:10" s="160" customFormat="1" ht="12.75">
      <c r="A26" s="331" t="s">
        <v>40</v>
      </c>
      <c r="B26" s="332">
        <v>291</v>
      </c>
      <c r="C26" s="332">
        <v>291</v>
      </c>
      <c r="D26" s="267">
        <v>5.1999999999999998E-2</v>
      </c>
      <c r="E26" s="333">
        <v>110864.43636363636</v>
      </c>
      <c r="F26" s="334">
        <v>0.64929999999999999</v>
      </c>
      <c r="G26" s="334">
        <v>0.85909999999999997</v>
      </c>
      <c r="H26" s="334">
        <v>0.95399999999999996</v>
      </c>
      <c r="I26" s="334">
        <v>0.52380000000000004</v>
      </c>
      <c r="J26" s="335">
        <v>2.9445151841315371</v>
      </c>
    </row>
    <row r="27" spans="1:10" ht="12.75">
      <c r="A27" s="331" t="s">
        <v>41</v>
      </c>
      <c r="B27" s="332">
        <v>7679</v>
      </c>
      <c r="C27" s="332">
        <v>451.70588235294116</v>
      </c>
      <c r="D27" s="267">
        <v>4.4999999999999998E-2</v>
      </c>
      <c r="E27" s="333">
        <v>91671.339166666672</v>
      </c>
      <c r="F27" s="334">
        <v>0.62290000000000001</v>
      </c>
      <c r="G27" s="334">
        <v>0.84450000000000003</v>
      </c>
      <c r="H27" s="334">
        <v>0.88790000000000002</v>
      </c>
      <c r="I27" s="334">
        <v>0.4148</v>
      </c>
      <c r="J27" s="335">
        <v>5.0550563130504109</v>
      </c>
    </row>
    <row r="28" spans="1:10" ht="12.75">
      <c r="A28" s="331" t="s">
        <v>42</v>
      </c>
      <c r="B28" s="332">
        <v>3922</v>
      </c>
      <c r="C28" s="332">
        <v>356.54545454545456</v>
      </c>
      <c r="D28" s="267">
        <v>5.6000000000000001E-2</v>
      </c>
      <c r="E28" s="333">
        <v>78902.048125000001</v>
      </c>
      <c r="F28" s="334">
        <v>0.64539999999999997</v>
      </c>
      <c r="G28" s="334">
        <v>0.89390000000000003</v>
      </c>
      <c r="H28" s="334">
        <v>0.92430000000000001</v>
      </c>
      <c r="I28" s="334">
        <v>0.42159999999999997</v>
      </c>
      <c r="J28" s="335">
        <v>6.2453148397421634</v>
      </c>
    </row>
    <row r="29" spans="1:10" ht="12.75">
      <c r="A29" s="331" t="s">
        <v>43</v>
      </c>
      <c r="B29" s="332">
        <v>4755</v>
      </c>
      <c r="C29" s="332">
        <v>634</v>
      </c>
      <c r="D29" s="267">
        <v>4.4999999999999998E-2</v>
      </c>
      <c r="E29" s="333">
        <v>247460.11368421055</v>
      </c>
      <c r="F29" s="334">
        <v>0.72219999999999995</v>
      </c>
      <c r="G29" s="334">
        <v>0.83830000000000005</v>
      </c>
      <c r="H29" s="334">
        <v>0.90139999999999998</v>
      </c>
      <c r="I29" s="334">
        <v>0.50319999999999998</v>
      </c>
      <c r="J29" s="335">
        <v>9.785641414320871</v>
      </c>
    </row>
    <row r="30" spans="1:10" ht="12.75">
      <c r="A30" s="331" t="s">
        <v>44</v>
      </c>
      <c r="B30" s="332">
        <v>19772</v>
      </c>
      <c r="C30" s="332">
        <v>439.37777777777779</v>
      </c>
      <c r="D30" s="267">
        <v>5.7000000000000002E-2</v>
      </c>
      <c r="E30" s="333">
        <v>137734.49842857145</v>
      </c>
      <c r="F30" s="334">
        <v>0.67649999999999999</v>
      </c>
      <c r="G30" s="334">
        <v>0.82509999999999994</v>
      </c>
      <c r="H30" s="334">
        <v>0.92779999999999996</v>
      </c>
      <c r="I30" s="334">
        <v>0.44450000000000001</v>
      </c>
      <c r="J30" s="335">
        <v>7.3604108442100813</v>
      </c>
    </row>
    <row r="31" spans="1:10" ht="12.75">
      <c r="A31" s="331" t="s">
        <v>45</v>
      </c>
      <c r="B31" s="332">
        <v>897</v>
      </c>
      <c r="C31" s="332">
        <v>448.5</v>
      </c>
      <c r="D31" s="267">
        <v>3.9E-2</v>
      </c>
      <c r="E31" s="333">
        <v>230743.58</v>
      </c>
      <c r="F31" s="334">
        <v>0.70960000000000001</v>
      </c>
      <c r="G31" s="334">
        <v>0.92200000000000004</v>
      </c>
      <c r="H31" s="334">
        <v>0.97270000000000001</v>
      </c>
      <c r="I31" s="334">
        <v>0.54549999999999998</v>
      </c>
      <c r="J31" s="335">
        <v>11.376265690940501</v>
      </c>
    </row>
    <row r="32" spans="1:10" ht="12.75">
      <c r="A32" s="331" t="s">
        <v>46</v>
      </c>
      <c r="B32" s="332">
        <v>1058</v>
      </c>
      <c r="C32" s="332">
        <v>529</v>
      </c>
      <c r="D32" s="267">
        <v>3.5999999999999997E-2</v>
      </c>
      <c r="E32" s="333">
        <v>263904.41200000001</v>
      </c>
      <c r="F32" s="334">
        <v>0.71560000000000001</v>
      </c>
      <c r="G32" s="334">
        <v>0.92249999999999999</v>
      </c>
      <c r="H32" s="334">
        <v>1</v>
      </c>
      <c r="I32" s="334">
        <v>0.56840000000000002</v>
      </c>
      <c r="J32" s="335">
        <v>7.7644695154056098</v>
      </c>
    </row>
    <row r="33" spans="1:10" ht="12.75">
      <c r="A33" s="331" t="s">
        <v>47</v>
      </c>
      <c r="B33" s="332">
        <v>5936</v>
      </c>
      <c r="C33" s="332">
        <v>395.73333333333335</v>
      </c>
      <c r="D33" s="267">
        <v>4.2000000000000003E-2</v>
      </c>
      <c r="E33" s="333">
        <v>165995.77631578947</v>
      </c>
      <c r="F33" s="334">
        <v>0.70730000000000004</v>
      </c>
      <c r="G33" s="334">
        <v>0.84299999999999997</v>
      </c>
      <c r="H33" s="334">
        <v>0.9516</v>
      </c>
      <c r="I33" s="334">
        <v>0.5151</v>
      </c>
      <c r="J33" s="335">
        <v>7.984523713571499</v>
      </c>
    </row>
    <row r="34" spans="1:10" ht="12.75">
      <c r="A34" s="331" t="s">
        <v>48</v>
      </c>
      <c r="B34" s="332">
        <v>1221</v>
      </c>
      <c r="C34" s="332">
        <v>325.60000000000002</v>
      </c>
      <c r="D34" s="267">
        <v>3.9E-2</v>
      </c>
      <c r="E34" s="333">
        <v>110234.15800000001</v>
      </c>
      <c r="F34" s="334">
        <v>0.66969999999999996</v>
      </c>
      <c r="G34" s="334">
        <v>0.87219999999999998</v>
      </c>
      <c r="H34" s="334">
        <v>0.94130000000000003</v>
      </c>
      <c r="I34" s="334">
        <v>0.45340000000000003</v>
      </c>
      <c r="J34" s="335">
        <v>6.3048833346498858</v>
      </c>
    </row>
    <row r="35" spans="1:10" ht="12.75">
      <c r="A35" s="331" t="s">
        <v>49</v>
      </c>
      <c r="B35" s="332">
        <v>2784</v>
      </c>
      <c r="C35" s="332">
        <v>309.33333333333331</v>
      </c>
      <c r="D35" s="267">
        <v>4.8000000000000001E-2</v>
      </c>
      <c r="E35" s="333">
        <v>134349.4209090909</v>
      </c>
      <c r="F35" s="334">
        <v>0.66810000000000003</v>
      </c>
      <c r="G35" s="334">
        <v>0.92310000000000003</v>
      </c>
      <c r="H35" s="334">
        <v>0.92049999999999998</v>
      </c>
      <c r="I35" s="334">
        <v>0.51170000000000004</v>
      </c>
      <c r="J35" s="335">
        <v>7.7559219750695254</v>
      </c>
    </row>
    <row r="36" spans="1:10" ht="12.75">
      <c r="A36" s="331" t="s">
        <v>50</v>
      </c>
      <c r="B36" s="332">
        <v>9825</v>
      </c>
      <c r="C36" s="332">
        <v>350.89285714285717</v>
      </c>
      <c r="D36" s="267">
        <v>3.9E-2</v>
      </c>
      <c r="E36" s="333">
        <v>109334.3597368421</v>
      </c>
      <c r="F36" s="334">
        <v>0.70430000000000004</v>
      </c>
      <c r="G36" s="334">
        <v>0.8679</v>
      </c>
      <c r="H36" s="334">
        <v>0.91839999999999999</v>
      </c>
      <c r="I36" s="334">
        <v>0.51690000000000003</v>
      </c>
      <c r="J36" s="335">
        <v>3.5175032162338264</v>
      </c>
    </row>
    <row r="37" spans="1:10" ht="12.75">
      <c r="A37" s="331" t="s">
        <v>51</v>
      </c>
      <c r="B37" s="332">
        <v>4575</v>
      </c>
      <c r="C37" s="332">
        <v>305</v>
      </c>
      <c r="D37" s="267">
        <v>6.6000000000000003E-2</v>
      </c>
      <c r="E37" s="333">
        <v>78421.669473684204</v>
      </c>
      <c r="F37" s="334">
        <v>0.65110685365054677</v>
      </c>
      <c r="G37" s="334">
        <v>0.8314754098360656</v>
      </c>
      <c r="H37" s="334">
        <v>0.84574961360123646</v>
      </c>
      <c r="I37" s="334">
        <v>0.44140625</v>
      </c>
      <c r="J37" s="335">
        <v>3.4687993988880996</v>
      </c>
    </row>
    <row r="38" spans="1:10" ht="12.75">
      <c r="A38" s="331" t="s">
        <v>52</v>
      </c>
      <c r="B38" s="332">
        <v>14103</v>
      </c>
      <c r="C38" s="332">
        <v>433.93846153846152</v>
      </c>
      <c r="D38" s="267">
        <v>4.2000000000000003E-2</v>
      </c>
      <c r="E38" s="333">
        <v>119930.37575129533</v>
      </c>
      <c r="F38" s="334">
        <v>0.66110000000000002</v>
      </c>
      <c r="G38" s="334">
        <v>0.88680000000000003</v>
      </c>
      <c r="H38" s="334">
        <v>0.92630000000000001</v>
      </c>
      <c r="I38" s="334">
        <v>0.4607</v>
      </c>
      <c r="J38" s="335">
        <v>5.6687622468481065</v>
      </c>
    </row>
    <row r="39" spans="1:10" ht="12.75">
      <c r="A39" s="331" t="s">
        <v>53</v>
      </c>
      <c r="B39" s="332">
        <v>3048</v>
      </c>
      <c r="C39" s="332">
        <v>381</v>
      </c>
      <c r="D39" s="267">
        <v>4.4999999999999998E-2</v>
      </c>
      <c r="E39" s="333">
        <v>144030.20222222223</v>
      </c>
      <c r="F39" s="334">
        <v>0.66679999999999995</v>
      </c>
      <c r="G39" s="334">
        <v>0.85699999999999998</v>
      </c>
      <c r="H39" s="334">
        <v>0.93789999999999996</v>
      </c>
      <c r="I39" s="334">
        <v>0.46189999999999998</v>
      </c>
      <c r="J39" s="335">
        <v>5.7331452565554999</v>
      </c>
    </row>
    <row r="40" spans="1:10" ht="12.75">
      <c r="A40" s="331" t="s">
        <v>54</v>
      </c>
      <c r="B40" s="332">
        <v>9648</v>
      </c>
      <c r="C40" s="332">
        <v>406.2315789473684</v>
      </c>
      <c r="D40" s="267">
        <v>4.2999999999999997E-2</v>
      </c>
      <c r="E40" s="333">
        <v>115711.5293939394</v>
      </c>
      <c r="F40" s="334">
        <v>0.71860000000000002</v>
      </c>
      <c r="G40" s="334">
        <v>0.80089999999999995</v>
      </c>
      <c r="H40" s="334">
        <v>0.93189999999999995</v>
      </c>
      <c r="I40" s="334">
        <v>0.50729999999999997</v>
      </c>
      <c r="J40" s="335">
        <v>4.850171255748271</v>
      </c>
    </row>
    <row r="41" spans="1:10" ht="12.75">
      <c r="A41" s="331" t="s">
        <v>55</v>
      </c>
      <c r="B41" s="332">
        <v>543</v>
      </c>
      <c r="C41" s="332">
        <v>543</v>
      </c>
      <c r="D41" s="267">
        <v>4.4999999999999998E-2</v>
      </c>
      <c r="E41" s="333">
        <v>180149.17142857143</v>
      </c>
      <c r="F41" s="334">
        <v>0.7177</v>
      </c>
      <c r="G41" s="334">
        <v>0.9153</v>
      </c>
      <c r="H41" s="334">
        <v>0.9254</v>
      </c>
      <c r="I41" s="334">
        <v>0.53420000000000001</v>
      </c>
      <c r="J41" s="335">
        <v>5.1796190380994034</v>
      </c>
    </row>
    <row r="42" spans="1:10" ht="12.75">
      <c r="A42" s="331" t="s">
        <v>56</v>
      </c>
      <c r="B42" s="332">
        <v>259</v>
      </c>
      <c r="C42" s="332">
        <v>345.33333333333331</v>
      </c>
      <c r="D42" s="267">
        <v>5.2999999999999999E-2</v>
      </c>
      <c r="E42" s="333">
        <v>146745.62</v>
      </c>
      <c r="F42" s="334">
        <v>0.68759999999999999</v>
      </c>
      <c r="G42" s="334">
        <v>0.84940000000000004</v>
      </c>
      <c r="H42" s="334">
        <v>0.98640000000000005</v>
      </c>
      <c r="I42" s="334">
        <v>0.5</v>
      </c>
      <c r="J42" s="335">
        <v>4.9476371652805406</v>
      </c>
    </row>
    <row r="43" spans="1:10" ht="12.75">
      <c r="A43" s="331" t="s">
        <v>57</v>
      </c>
      <c r="B43" s="332">
        <v>2594</v>
      </c>
      <c r="C43" s="332">
        <v>273.05263157894734</v>
      </c>
      <c r="D43" s="267">
        <v>3.7999999999999999E-2</v>
      </c>
      <c r="E43" s="333">
        <v>97316.34818181819</v>
      </c>
      <c r="F43" s="334">
        <v>0.71779999999999999</v>
      </c>
      <c r="G43" s="334">
        <v>0.87050000000000005</v>
      </c>
      <c r="H43" s="334">
        <v>0.92410000000000003</v>
      </c>
      <c r="I43" s="334">
        <v>0.47639999999999999</v>
      </c>
      <c r="J43" s="335">
        <v>5.7681995268898216</v>
      </c>
    </row>
    <row r="44" spans="1:10" ht="12.75">
      <c r="A44" s="331" t="s">
        <v>58</v>
      </c>
      <c r="B44" s="332">
        <v>1226</v>
      </c>
      <c r="C44" s="332">
        <v>408.66666666666669</v>
      </c>
      <c r="D44" s="267">
        <v>4.3999999999999997E-2</v>
      </c>
      <c r="E44" s="333">
        <v>107247.86666666667</v>
      </c>
      <c r="F44" s="334">
        <v>0.68</v>
      </c>
      <c r="G44" s="334">
        <v>0.94450000000000001</v>
      </c>
      <c r="H44" s="334">
        <v>0.96799999999999997</v>
      </c>
      <c r="I44" s="334">
        <v>0.52100000000000002</v>
      </c>
      <c r="J44" s="335">
        <v>5.6130477410447943</v>
      </c>
    </row>
    <row r="45" spans="1:10" ht="12.75">
      <c r="A45" s="331" t="s">
        <v>59</v>
      </c>
      <c r="B45" s="332">
        <v>20469</v>
      </c>
      <c r="C45" s="332">
        <v>444.97826086956519</v>
      </c>
      <c r="D45" s="267">
        <v>4.7E-2</v>
      </c>
      <c r="E45" s="333">
        <v>90983.783369565223</v>
      </c>
      <c r="F45" s="334">
        <v>0.65110685365054677</v>
      </c>
      <c r="G45" s="334">
        <v>0.8314754098360656</v>
      </c>
      <c r="H45" s="334">
        <v>0.84574961360123646</v>
      </c>
      <c r="I45" s="334">
        <v>0.44140625</v>
      </c>
      <c r="J45" s="335">
        <v>4.005932568847129</v>
      </c>
    </row>
    <row r="46" spans="1:10" ht="12.75">
      <c r="A46" s="331" t="s">
        <v>60</v>
      </c>
      <c r="B46" s="332">
        <v>3975</v>
      </c>
      <c r="C46" s="332">
        <v>331.25</v>
      </c>
      <c r="D46" s="267">
        <v>6.5000000000000002E-2</v>
      </c>
      <c r="E46" s="333">
        <v>88222.642777777786</v>
      </c>
      <c r="F46" s="334">
        <v>0.70020000000000004</v>
      </c>
      <c r="G46" s="334">
        <v>0.90869999999999995</v>
      </c>
      <c r="H46" s="334">
        <v>0.92879999999999996</v>
      </c>
      <c r="I46" s="334">
        <v>0.48330000000000001</v>
      </c>
      <c r="J46" s="335">
        <v>3.9467475655579674</v>
      </c>
    </row>
    <row r="47" spans="1:10" ht="12.75">
      <c r="A47" s="331" t="s">
        <v>61</v>
      </c>
      <c r="B47" s="332">
        <v>4658</v>
      </c>
      <c r="C47" s="332">
        <v>372.64</v>
      </c>
      <c r="D47" s="267">
        <v>5.1999999999999998E-2</v>
      </c>
      <c r="E47" s="333">
        <v>127987.6064864865</v>
      </c>
      <c r="F47" s="334">
        <v>0.72219999999999995</v>
      </c>
      <c r="G47" s="334">
        <v>0.8448</v>
      </c>
      <c r="H47" s="334">
        <v>0.94969999999999999</v>
      </c>
      <c r="I47" s="334">
        <v>0.51219999999999999</v>
      </c>
      <c r="J47" s="335">
        <v>5.8331237577030581</v>
      </c>
    </row>
    <row r="48" spans="1:10" ht="12.75">
      <c r="A48" s="331" t="s">
        <v>62</v>
      </c>
      <c r="B48" s="332">
        <v>1544</v>
      </c>
      <c r="C48" s="332">
        <v>386</v>
      </c>
      <c r="D48" s="267">
        <v>3.7999999999999999E-2</v>
      </c>
      <c r="E48" s="333">
        <v>140341.04666666666</v>
      </c>
      <c r="F48" s="334">
        <v>0.74850000000000005</v>
      </c>
      <c r="G48" s="334">
        <v>0.90349999999999997</v>
      </c>
      <c r="H48" s="334">
        <v>0.96399999999999997</v>
      </c>
      <c r="I48" s="334">
        <v>0.48609999999999998</v>
      </c>
      <c r="J48" s="335">
        <v>3.6718198352368341</v>
      </c>
    </row>
    <row r="49" spans="1:10" ht="12.75">
      <c r="A49" s="331" t="s">
        <v>63</v>
      </c>
      <c r="B49" s="332">
        <v>2504</v>
      </c>
      <c r="C49" s="332">
        <v>500.8</v>
      </c>
      <c r="D49" s="267">
        <v>3.6999999999999998E-2</v>
      </c>
      <c r="E49" s="333">
        <v>143730.20428571428</v>
      </c>
      <c r="F49" s="334">
        <v>0.76549999999999996</v>
      </c>
      <c r="G49" s="334">
        <v>0.80149999999999999</v>
      </c>
      <c r="H49" s="334">
        <v>0.93030000000000002</v>
      </c>
      <c r="I49" s="334">
        <v>0.54139999999999999</v>
      </c>
      <c r="J49" s="335">
        <v>7.0993667159446279</v>
      </c>
    </row>
    <row r="50" spans="1:10" ht="12.75">
      <c r="A50" s="331" t="s">
        <v>64</v>
      </c>
      <c r="B50" s="332">
        <v>1788</v>
      </c>
      <c r="C50" s="332">
        <v>510.85714285714283</v>
      </c>
      <c r="D50" s="267">
        <v>6.0999999999999999E-2</v>
      </c>
      <c r="E50" s="333">
        <v>179828.56</v>
      </c>
      <c r="F50" s="334">
        <v>0.73229999999999995</v>
      </c>
      <c r="G50" s="334">
        <v>0.92279999999999995</v>
      </c>
      <c r="H50" s="334">
        <v>0.93959999999999999</v>
      </c>
      <c r="I50" s="334">
        <v>0.51449999999999996</v>
      </c>
      <c r="J50" s="335">
        <v>6.4605525682729725</v>
      </c>
    </row>
    <row r="51" spans="1:10" ht="12.75">
      <c r="A51" s="331" t="s">
        <v>65</v>
      </c>
      <c r="B51" s="332">
        <v>2678</v>
      </c>
      <c r="C51" s="332">
        <v>446.33333333333331</v>
      </c>
      <c r="D51" s="267">
        <v>5.5E-2</v>
      </c>
      <c r="E51" s="333">
        <v>128482.89333333334</v>
      </c>
      <c r="F51" s="334">
        <v>0.69650000000000001</v>
      </c>
      <c r="G51" s="334">
        <v>0.82969999999999999</v>
      </c>
      <c r="H51" s="334">
        <v>0.88260000000000005</v>
      </c>
      <c r="I51" s="334">
        <v>0.4965</v>
      </c>
      <c r="J51" s="335">
        <v>6.0083188536485572</v>
      </c>
    </row>
    <row r="52" spans="1:10" ht="12.75">
      <c r="A52" s="331" t="s">
        <v>66</v>
      </c>
      <c r="B52" s="332">
        <v>171</v>
      </c>
      <c r="C52" s="332">
        <v>342</v>
      </c>
      <c r="D52" s="267">
        <v>6.0999999999999999E-2</v>
      </c>
      <c r="E52" s="333">
        <v>53609.95</v>
      </c>
      <c r="F52" s="334">
        <v>0.57769999999999999</v>
      </c>
      <c r="G52" s="334">
        <v>0.9123</v>
      </c>
      <c r="H52" s="334">
        <v>0.90400000000000003</v>
      </c>
      <c r="I52" s="334">
        <v>0.29549999999999998</v>
      </c>
      <c r="J52" s="335">
        <v>2.1620553077374929</v>
      </c>
    </row>
    <row r="53" spans="1:10" ht="12.75">
      <c r="A53" s="331" t="s">
        <v>67</v>
      </c>
      <c r="B53" s="332">
        <v>6027</v>
      </c>
      <c r="C53" s="332">
        <v>438.32727272727271</v>
      </c>
      <c r="D53" s="267">
        <v>0.04</v>
      </c>
      <c r="E53" s="333">
        <v>149116.91823529411</v>
      </c>
      <c r="F53" s="334">
        <v>0.65180000000000005</v>
      </c>
      <c r="G53" s="334">
        <v>0.87609999999999999</v>
      </c>
      <c r="H53" s="334">
        <v>0.9264</v>
      </c>
      <c r="I53" s="334">
        <v>0.46600000000000003</v>
      </c>
      <c r="J53" s="335">
        <v>5.9908069183357684</v>
      </c>
    </row>
    <row r="54" spans="1:10" s="160" customFormat="1" ht="12.75">
      <c r="A54" s="331" t="s">
        <v>68</v>
      </c>
      <c r="B54" s="332">
        <v>872</v>
      </c>
      <c r="C54" s="332">
        <v>436</v>
      </c>
      <c r="D54" s="267">
        <v>4.4999999999999998E-2</v>
      </c>
      <c r="E54" s="333">
        <v>136281.9</v>
      </c>
      <c r="F54" s="334">
        <v>0.71930000000000005</v>
      </c>
      <c r="G54" s="334">
        <v>0.88759999999999994</v>
      </c>
      <c r="H54" s="334">
        <v>0.94489999999999996</v>
      </c>
      <c r="I54" s="334">
        <v>0.49680000000000002</v>
      </c>
      <c r="J54" s="335">
        <v>6.0508044042819007</v>
      </c>
    </row>
    <row r="55" spans="1:10" ht="12.75">
      <c r="A55" s="331" t="s">
        <v>69</v>
      </c>
      <c r="B55" s="332">
        <v>6458</v>
      </c>
      <c r="C55" s="332">
        <v>430.53333333333336</v>
      </c>
      <c r="D55" s="267">
        <v>4.1000000000000002E-2</v>
      </c>
      <c r="E55" s="333">
        <v>178731.91285714286</v>
      </c>
      <c r="F55" s="334">
        <v>0.74099999999999999</v>
      </c>
      <c r="G55" s="334">
        <v>0.85009999999999997</v>
      </c>
      <c r="H55" s="334">
        <v>0.95089999999999997</v>
      </c>
      <c r="I55" s="334">
        <v>0.5413</v>
      </c>
      <c r="J55" s="335">
        <v>6.8447434379826486</v>
      </c>
    </row>
    <row r="56" spans="1:10" s="161" customFormat="1" ht="12.75">
      <c r="A56" s="331" t="s">
        <v>70</v>
      </c>
      <c r="B56" s="332">
        <v>483</v>
      </c>
      <c r="C56" s="332">
        <v>483</v>
      </c>
      <c r="D56" s="267">
        <v>4.5999999999999999E-2</v>
      </c>
      <c r="E56" s="333">
        <v>213899.86666666667</v>
      </c>
      <c r="F56" s="334">
        <v>0.73480000000000001</v>
      </c>
      <c r="G56" s="334">
        <v>0.93579999999999997</v>
      </c>
      <c r="H56" s="334">
        <v>0.93910000000000005</v>
      </c>
      <c r="I56" s="334">
        <v>0.50129999999999997</v>
      </c>
      <c r="J56" s="335">
        <v>5.207983790018492</v>
      </c>
    </row>
    <row r="57" spans="1:10" ht="12.75">
      <c r="A57" s="331" t="s">
        <v>71</v>
      </c>
      <c r="B57" s="332">
        <v>2505</v>
      </c>
      <c r="C57" s="332">
        <v>371.11111111111109</v>
      </c>
      <c r="D57" s="267">
        <v>0.05</v>
      </c>
      <c r="E57" s="333">
        <v>109744.32864864865</v>
      </c>
      <c r="F57" s="334">
        <v>0.67949999999999999</v>
      </c>
      <c r="G57" s="334">
        <v>0.85829999999999995</v>
      </c>
      <c r="H57" s="334">
        <v>0.92930000000000001</v>
      </c>
      <c r="I57" s="334">
        <v>0.51149999999999995</v>
      </c>
      <c r="J57" s="335">
        <v>5.7717591365644694</v>
      </c>
    </row>
    <row r="58" spans="1:10" ht="12.75">
      <c r="A58" s="331" t="s">
        <v>72</v>
      </c>
      <c r="B58" s="332">
        <v>5411</v>
      </c>
      <c r="C58" s="332">
        <v>416.23076923076923</v>
      </c>
      <c r="D58" s="267">
        <v>4.3999999999999997E-2</v>
      </c>
      <c r="E58" s="333">
        <v>94365.075555555566</v>
      </c>
      <c r="F58" s="334">
        <v>0.63019999999999998</v>
      </c>
      <c r="G58" s="334">
        <v>0.85919999999999996</v>
      </c>
      <c r="H58" s="334">
        <v>0.89480000000000004</v>
      </c>
      <c r="I58" s="334">
        <v>0.42580000000000001</v>
      </c>
      <c r="J58" s="335">
        <v>4.5794319462580653</v>
      </c>
    </row>
    <row r="59" spans="1:10" ht="12.75">
      <c r="A59" s="331" t="s">
        <v>73</v>
      </c>
      <c r="B59" s="332">
        <v>2660</v>
      </c>
      <c r="C59" s="332">
        <v>343.22580645161293</v>
      </c>
      <c r="D59" s="267">
        <v>3.9E-2</v>
      </c>
      <c r="E59" s="333">
        <v>127526.48799999998</v>
      </c>
      <c r="F59" s="334">
        <v>0.70630000000000004</v>
      </c>
      <c r="G59" s="334">
        <v>0.85189999999999999</v>
      </c>
      <c r="H59" s="334">
        <v>0.92949999999999999</v>
      </c>
      <c r="I59" s="334">
        <v>0.50439999999999996</v>
      </c>
      <c r="J59" s="335">
        <v>6.1723422933769099</v>
      </c>
    </row>
    <row r="60" spans="1:10" s="160" customFormat="1" ht="12.75">
      <c r="A60" s="331" t="s">
        <v>74</v>
      </c>
      <c r="B60" s="332">
        <v>941</v>
      </c>
      <c r="C60" s="332">
        <v>313.66666666666669</v>
      </c>
      <c r="D60" s="267">
        <v>4.2000000000000003E-2</v>
      </c>
      <c r="E60" s="333">
        <v>152291.07076923078</v>
      </c>
      <c r="F60" s="334">
        <v>0.67669999999999997</v>
      </c>
      <c r="G60" s="334">
        <v>0.92030000000000001</v>
      </c>
      <c r="H60" s="334">
        <v>1.0327999999999999</v>
      </c>
      <c r="I60" s="334">
        <v>0.52059999999999995</v>
      </c>
      <c r="J60" s="335">
        <v>4.691328856033925</v>
      </c>
    </row>
    <row r="61" spans="1:10" ht="12.75">
      <c r="A61" s="331" t="s">
        <v>75</v>
      </c>
      <c r="B61" s="332">
        <v>676</v>
      </c>
      <c r="C61" s="332">
        <v>901.33333333333337</v>
      </c>
      <c r="D61" s="267">
        <v>4.2000000000000003E-2</v>
      </c>
      <c r="E61" s="336">
        <v>184640.74400000001</v>
      </c>
      <c r="F61" s="334">
        <v>0.68230000000000002</v>
      </c>
      <c r="G61" s="334">
        <v>0.94530000000000003</v>
      </c>
      <c r="H61" s="334">
        <v>0.95799999999999996</v>
      </c>
      <c r="I61" s="334">
        <v>0.43609999999999999</v>
      </c>
      <c r="J61" s="337">
        <v>7.9575465295919416</v>
      </c>
    </row>
    <row r="62" spans="1:10" ht="12.75">
      <c r="A62" s="331" t="s">
        <v>76</v>
      </c>
      <c r="B62" s="332">
        <v>2149</v>
      </c>
      <c r="C62" s="332">
        <v>358.16666666666669</v>
      </c>
      <c r="D62" s="267">
        <v>5.8999999999999997E-2</v>
      </c>
      <c r="E62" s="333">
        <v>88779.810810810799</v>
      </c>
      <c r="F62" s="334">
        <v>0.61650000000000005</v>
      </c>
      <c r="G62" s="334">
        <v>0.91339999999999999</v>
      </c>
      <c r="H62" s="334">
        <v>0.92100000000000004</v>
      </c>
      <c r="I62" s="334">
        <v>0.42099999999999999</v>
      </c>
      <c r="J62" s="335">
        <v>6.6583935608378333</v>
      </c>
    </row>
    <row r="63" spans="1:10" ht="12.75">
      <c r="A63" s="331" t="s">
        <v>77</v>
      </c>
      <c r="B63" s="332">
        <v>1907</v>
      </c>
      <c r="C63" s="332">
        <v>476.75</v>
      </c>
      <c r="D63" s="267">
        <v>4.3999999999999997E-2</v>
      </c>
      <c r="E63" s="333">
        <v>102582.09285714287</v>
      </c>
      <c r="F63" s="334">
        <v>0.64629999999999999</v>
      </c>
      <c r="G63" s="334">
        <v>0.86580000000000001</v>
      </c>
      <c r="H63" s="334">
        <v>0.93269999999999997</v>
      </c>
      <c r="I63" s="334">
        <v>0.41399999999999998</v>
      </c>
      <c r="J63" s="335">
        <v>6.6825409152412023</v>
      </c>
    </row>
    <row r="64" spans="1:10" ht="12.75">
      <c r="A64" s="331" t="s">
        <v>78</v>
      </c>
      <c r="B64" s="332">
        <v>33281</v>
      </c>
      <c r="C64" s="332">
        <v>416.01249999999999</v>
      </c>
      <c r="D64" s="267">
        <v>0.04</v>
      </c>
      <c r="E64" s="333">
        <v>111779.32495652173</v>
      </c>
      <c r="F64" s="334">
        <v>0.63539999999999996</v>
      </c>
      <c r="G64" s="334">
        <v>0.72450000000000003</v>
      </c>
      <c r="H64" s="334">
        <v>0.89859999999999995</v>
      </c>
      <c r="I64" s="334">
        <v>0.45660000000000001</v>
      </c>
      <c r="J64" s="335">
        <v>4.8736340449500535</v>
      </c>
    </row>
    <row r="65" spans="1:10" ht="12.75">
      <c r="A65" s="331" t="s">
        <v>79</v>
      </c>
      <c r="B65" s="332">
        <v>357</v>
      </c>
      <c r="C65" s="332">
        <v>357</v>
      </c>
      <c r="D65" s="267">
        <v>5.0999999999999997E-2</v>
      </c>
      <c r="E65" s="333">
        <v>195955.42</v>
      </c>
      <c r="F65" s="334">
        <v>0.78180000000000005</v>
      </c>
      <c r="G65" s="334">
        <v>0.90480000000000005</v>
      </c>
      <c r="H65" s="334">
        <v>0.98099999999999998</v>
      </c>
      <c r="I65" s="334">
        <v>0.59379999999999999</v>
      </c>
      <c r="J65" s="335">
        <v>4.7699634444331975</v>
      </c>
    </row>
    <row r="66" spans="1:10" ht="12.75">
      <c r="A66" s="331" t="s">
        <v>80</v>
      </c>
      <c r="B66" s="332">
        <v>1508</v>
      </c>
      <c r="C66" s="332">
        <v>377</v>
      </c>
      <c r="D66" s="267">
        <v>4.8000000000000001E-2</v>
      </c>
      <c r="E66" s="333">
        <v>100420.91833333333</v>
      </c>
      <c r="F66" s="334">
        <v>0.70940000000000003</v>
      </c>
      <c r="G66" s="334">
        <v>0.95230000000000004</v>
      </c>
      <c r="H66" s="334">
        <v>0.97130000000000005</v>
      </c>
      <c r="I66" s="334">
        <v>0.5071</v>
      </c>
      <c r="J66" s="335">
        <v>5.9163573874767064</v>
      </c>
    </row>
    <row r="67" spans="1:10" ht="12.75">
      <c r="A67" s="331" t="s">
        <v>81</v>
      </c>
      <c r="B67" s="332">
        <v>2605</v>
      </c>
      <c r="C67" s="332">
        <v>372.14285714285717</v>
      </c>
      <c r="D67" s="267">
        <v>4.3999999999999997E-2</v>
      </c>
      <c r="E67" s="333">
        <v>130285.11272727273</v>
      </c>
      <c r="F67" s="334">
        <v>0.71419999999999995</v>
      </c>
      <c r="G67" s="334">
        <v>0.8599</v>
      </c>
      <c r="H67" s="334">
        <v>0.9647</v>
      </c>
      <c r="I67" s="334">
        <v>0.51139999999999997</v>
      </c>
      <c r="J67" s="335">
        <v>4.5959849742811762</v>
      </c>
    </row>
    <row r="68" spans="1:10" s="160" customFormat="1" ht="12.75">
      <c r="A68" s="331" t="s">
        <v>82</v>
      </c>
      <c r="B68" s="332">
        <v>5120</v>
      </c>
      <c r="C68" s="332">
        <v>393.84615384615387</v>
      </c>
      <c r="D68" s="267">
        <v>5.5E-2</v>
      </c>
      <c r="E68" s="333">
        <v>116266.06894736842</v>
      </c>
      <c r="F68" s="334">
        <v>0.71460000000000001</v>
      </c>
      <c r="G68" s="334">
        <v>0.87250000000000005</v>
      </c>
      <c r="H68" s="334">
        <v>0.90639999999999998</v>
      </c>
      <c r="I68" s="334">
        <v>0.51229999999999998</v>
      </c>
      <c r="J68" s="335">
        <v>5.0105227866762689</v>
      </c>
    </row>
    <row r="69" spans="1:10" ht="12.75">
      <c r="A69" s="331" t="s">
        <v>83</v>
      </c>
      <c r="B69" s="332">
        <v>6714</v>
      </c>
      <c r="C69" s="332">
        <v>671.4</v>
      </c>
      <c r="D69" s="267">
        <v>3.7999999999999999E-2</v>
      </c>
      <c r="E69" s="333">
        <v>186983.93812499999</v>
      </c>
      <c r="F69" s="334">
        <v>0.70420000000000005</v>
      </c>
      <c r="G69" s="334">
        <v>0.84119999999999995</v>
      </c>
      <c r="H69" s="334">
        <v>0.89649999999999996</v>
      </c>
      <c r="I69" s="334">
        <v>0.48709999999999998</v>
      </c>
      <c r="J69" s="335">
        <v>7.1637281983113681</v>
      </c>
    </row>
    <row r="70" spans="1:10" ht="12.75">
      <c r="A70" s="331" t="s">
        <v>84</v>
      </c>
      <c r="B70" s="332">
        <v>2138</v>
      </c>
      <c r="C70" s="332">
        <v>356.33333333333331</v>
      </c>
      <c r="D70" s="267">
        <v>6.0999999999999999E-2</v>
      </c>
      <c r="E70" s="333">
        <v>74595.514999999999</v>
      </c>
      <c r="F70" s="334">
        <v>0.64390000000000003</v>
      </c>
      <c r="G70" s="334">
        <v>0.80589999999999995</v>
      </c>
      <c r="H70" s="334">
        <v>0.83309999999999995</v>
      </c>
      <c r="I70" s="334">
        <v>0.44419999999999998</v>
      </c>
      <c r="J70" s="335">
        <v>2.8879731528906234</v>
      </c>
    </row>
    <row r="71" spans="1:10" ht="12.75">
      <c r="A71" s="331" t="s">
        <v>85</v>
      </c>
      <c r="B71" s="332">
        <v>8664</v>
      </c>
      <c r="C71" s="332">
        <v>866.4</v>
      </c>
      <c r="D71" s="267">
        <v>5.0999999999999997E-2</v>
      </c>
      <c r="E71" s="333">
        <v>296272.43611111108</v>
      </c>
      <c r="F71" s="334">
        <v>0.68869999999999998</v>
      </c>
      <c r="G71" s="334">
        <v>0.89739999999999998</v>
      </c>
      <c r="H71" s="334">
        <v>0.94359999999999999</v>
      </c>
      <c r="I71" s="334">
        <v>0.45340000000000003</v>
      </c>
      <c r="J71" s="335">
        <v>18.901916421157548</v>
      </c>
    </row>
    <row r="72" spans="1:10" ht="12.75">
      <c r="A72" s="331" t="s">
        <v>86</v>
      </c>
      <c r="B72" s="332">
        <v>2034</v>
      </c>
      <c r="C72" s="332">
        <v>254.25</v>
      </c>
      <c r="D72" s="267">
        <v>3.9E-2</v>
      </c>
      <c r="E72" s="333">
        <v>96675.894615384605</v>
      </c>
      <c r="F72" s="334">
        <v>0.71450000000000002</v>
      </c>
      <c r="G72" s="334">
        <v>0.82989999999999997</v>
      </c>
      <c r="H72" s="334">
        <v>0.95340000000000003</v>
      </c>
      <c r="I72" s="334">
        <v>0.52510000000000001</v>
      </c>
      <c r="J72" s="335">
        <v>2.325202892283861</v>
      </c>
    </row>
    <row r="73" spans="1:10" s="160" customFormat="1" ht="12.75">
      <c r="A73" s="331" t="s">
        <v>87</v>
      </c>
      <c r="B73" s="332">
        <v>570</v>
      </c>
      <c r="C73" s="332">
        <v>285</v>
      </c>
      <c r="D73" s="267">
        <v>4.2999999999999997E-2</v>
      </c>
      <c r="E73" s="333">
        <v>111387.02145922747</v>
      </c>
      <c r="F73" s="334">
        <v>0.61529999999999996</v>
      </c>
      <c r="G73" s="334">
        <v>0.89649999999999996</v>
      </c>
      <c r="H73" s="334">
        <v>0.9536</v>
      </c>
      <c r="I73" s="334">
        <v>0.46639999999999998</v>
      </c>
      <c r="J73" s="335">
        <v>6.2080406830718298</v>
      </c>
    </row>
    <row r="74" spans="1:10" s="160" customFormat="1" ht="12.75">
      <c r="A74" s="331" t="s">
        <v>88</v>
      </c>
      <c r="B74" s="332">
        <v>2647</v>
      </c>
      <c r="C74" s="332">
        <v>441.16666666666669</v>
      </c>
      <c r="D74" s="267">
        <v>5.0999999999999997E-2</v>
      </c>
      <c r="E74" s="333">
        <v>177827.20000000001</v>
      </c>
      <c r="F74" s="334">
        <v>0.69420000000000004</v>
      </c>
      <c r="G74" s="334">
        <v>0.90139999999999998</v>
      </c>
      <c r="H74" s="334">
        <v>0.92</v>
      </c>
      <c r="I74" s="334">
        <v>0.47760000000000002</v>
      </c>
      <c r="J74" s="335">
        <v>8.7126284564218945</v>
      </c>
    </row>
    <row r="75" spans="1:10" ht="12.75">
      <c r="A75" s="331" t="s">
        <v>89</v>
      </c>
      <c r="B75" s="332">
        <v>1730</v>
      </c>
      <c r="C75" s="332">
        <v>576.66666666666663</v>
      </c>
      <c r="D75" s="267">
        <v>4.3999999999999997E-2</v>
      </c>
      <c r="E75" s="333">
        <v>175225.84</v>
      </c>
      <c r="F75" s="334">
        <v>0.67820000000000003</v>
      </c>
      <c r="G75" s="334">
        <v>0.90459999999999996</v>
      </c>
      <c r="H75" s="334">
        <v>0.93240000000000001</v>
      </c>
      <c r="I75" s="334">
        <v>0.4879</v>
      </c>
      <c r="J75" s="335">
        <v>8.9178861613996023</v>
      </c>
    </row>
    <row r="76" spans="1:10" s="160" customFormat="1" ht="12.75">
      <c r="A76" s="331" t="s">
        <v>90</v>
      </c>
      <c r="B76" s="332">
        <v>593</v>
      </c>
      <c r="C76" s="332">
        <v>296.5</v>
      </c>
      <c r="D76" s="267">
        <v>5.5E-2</v>
      </c>
      <c r="E76" s="333">
        <v>116067.82181818182</v>
      </c>
      <c r="F76" s="334">
        <v>0.71409999999999996</v>
      </c>
      <c r="G76" s="334">
        <v>0.93420000000000003</v>
      </c>
      <c r="H76" s="334">
        <v>0.95350000000000001</v>
      </c>
      <c r="I76" s="334">
        <v>0.55230000000000001</v>
      </c>
      <c r="J76" s="335">
        <v>7.5720961658889827</v>
      </c>
    </row>
    <row r="77" spans="1:10" s="160" customFormat="1" ht="12.75">
      <c r="A77" s="331" t="s">
        <v>91</v>
      </c>
      <c r="B77" s="332">
        <v>1927</v>
      </c>
      <c r="C77" s="332">
        <v>321.16666666666669</v>
      </c>
      <c r="D77" s="267">
        <v>4.8000000000000001E-2</v>
      </c>
      <c r="E77" s="333">
        <v>104619.2325</v>
      </c>
      <c r="F77" s="334">
        <v>0.68140000000000001</v>
      </c>
      <c r="G77" s="334">
        <v>0.92679999999999996</v>
      </c>
      <c r="H77" s="334">
        <v>0.96030000000000004</v>
      </c>
      <c r="I77" s="334">
        <v>0.501</v>
      </c>
      <c r="J77" s="335">
        <v>4.9315420422577212</v>
      </c>
    </row>
    <row r="78" spans="1:10" s="160" customFormat="1" ht="12.75">
      <c r="A78" s="331" t="s">
        <v>92</v>
      </c>
      <c r="B78" s="332">
        <v>9355</v>
      </c>
      <c r="C78" s="332">
        <v>440.23529411764707</v>
      </c>
      <c r="D78" s="267">
        <v>4.9000000000000002E-2</v>
      </c>
      <c r="E78" s="333">
        <v>135479.77162504525</v>
      </c>
      <c r="F78" s="334">
        <v>0.65429999999999999</v>
      </c>
      <c r="G78" s="334">
        <v>0.90029999999999999</v>
      </c>
      <c r="H78" s="334">
        <v>0.93089999999999995</v>
      </c>
      <c r="I78" s="334">
        <v>0.4647</v>
      </c>
      <c r="J78" s="335">
        <v>5.1494570025383863</v>
      </c>
    </row>
    <row r="79" spans="1:10" ht="12.75">
      <c r="A79" s="331" t="s">
        <v>93</v>
      </c>
      <c r="B79" s="332">
        <v>447</v>
      </c>
      <c r="C79" s="332">
        <v>447</v>
      </c>
      <c r="D79" s="267">
        <v>4.2999999999999997E-2</v>
      </c>
      <c r="E79" s="333">
        <v>228529.86</v>
      </c>
      <c r="F79" s="334">
        <v>0.71899999999999997</v>
      </c>
      <c r="G79" s="334">
        <v>0.877</v>
      </c>
      <c r="H79" s="334">
        <v>0.97340000000000004</v>
      </c>
      <c r="I79" s="334">
        <v>0.61009999999999998</v>
      </c>
      <c r="J79" s="335">
        <v>8.8952707379380147</v>
      </c>
    </row>
    <row r="80" spans="1:10" ht="12.75">
      <c r="A80" s="331" t="s">
        <v>94</v>
      </c>
      <c r="B80" s="332">
        <v>5321</v>
      </c>
      <c r="C80" s="332">
        <v>532.1</v>
      </c>
      <c r="D80" s="267">
        <v>4.2999999999999997E-2</v>
      </c>
      <c r="E80" s="333">
        <v>149391.26285714286</v>
      </c>
      <c r="F80" s="334">
        <v>0.64529999999999998</v>
      </c>
      <c r="G80" s="334">
        <v>0.83540000000000003</v>
      </c>
      <c r="H80" s="334">
        <v>0.92069999999999996</v>
      </c>
      <c r="I80" s="334">
        <v>0.42430000000000001</v>
      </c>
      <c r="J80" s="335">
        <v>8.6905269040447788</v>
      </c>
    </row>
    <row r="81" spans="1:10" s="160" customFormat="1" ht="12.75">
      <c r="A81" s="331" t="s">
        <v>95</v>
      </c>
      <c r="B81" s="332">
        <v>4152</v>
      </c>
      <c r="C81" s="332">
        <v>415.2</v>
      </c>
      <c r="D81" s="267">
        <v>5.8000000000000003E-2</v>
      </c>
      <c r="E81" s="333">
        <v>130048.65416666667</v>
      </c>
      <c r="F81" s="334">
        <v>0.68240000000000001</v>
      </c>
      <c r="G81" s="334">
        <v>0.88780000000000003</v>
      </c>
      <c r="H81" s="334">
        <v>0.9395</v>
      </c>
      <c r="I81" s="334">
        <v>0.46129999999999999</v>
      </c>
      <c r="J81" s="335">
        <v>6.0566920319751265</v>
      </c>
    </row>
    <row r="82" spans="1:10" ht="12.75">
      <c r="A82" s="331" t="s">
        <v>96</v>
      </c>
      <c r="B82" s="332">
        <v>10009</v>
      </c>
      <c r="C82" s="332">
        <v>400.36</v>
      </c>
      <c r="D82" s="267">
        <v>6.0999999999999999E-2</v>
      </c>
      <c r="E82" s="333">
        <v>96771.209666666662</v>
      </c>
      <c r="F82" s="334">
        <v>0.65569999999999995</v>
      </c>
      <c r="G82" s="334">
        <v>0.86699999999999999</v>
      </c>
      <c r="H82" s="334">
        <v>0.90710000000000002</v>
      </c>
      <c r="I82" s="334">
        <v>0.44879999999999998</v>
      </c>
      <c r="J82" s="335">
        <v>3.80495176323958</v>
      </c>
    </row>
    <row r="83" spans="1:10" s="160" customFormat="1" ht="12.75">
      <c r="A83" s="331" t="s">
        <v>97</v>
      </c>
      <c r="B83" s="332">
        <v>3708</v>
      </c>
      <c r="C83" s="332">
        <v>463.5</v>
      </c>
      <c r="D83" s="267">
        <v>4.9000000000000002E-2</v>
      </c>
      <c r="E83" s="336">
        <v>138388.3890909091</v>
      </c>
      <c r="F83" s="334">
        <v>0.69089999999999996</v>
      </c>
      <c r="G83" s="334">
        <v>0.86380000000000001</v>
      </c>
      <c r="H83" s="334">
        <v>0.93189999999999995</v>
      </c>
      <c r="I83" s="334">
        <v>0.46739999999999998</v>
      </c>
      <c r="J83" s="337">
        <v>5.8412183905221076</v>
      </c>
    </row>
    <row r="84" spans="1:10" s="160" customFormat="1" ht="12.75">
      <c r="A84" s="331" t="s">
        <v>98</v>
      </c>
      <c r="B84" s="332">
        <v>5965</v>
      </c>
      <c r="C84" s="332">
        <v>378.73015873015873</v>
      </c>
      <c r="D84" s="267">
        <v>4.2999999999999997E-2</v>
      </c>
      <c r="E84" s="333">
        <v>113060.06136363637</v>
      </c>
      <c r="F84" s="334">
        <v>0.71179999999999999</v>
      </c>
      <c r="G84" s="334">
        <v>0.84640000000000004</v>
      </c>
      <c r="H84" s="334">
        <v>0.92420000000000002</v>
      </c>
      <c r="I84" s="334">
        <v>0.52110000000000001</v>
      </c>
      <c r="J84" s="335">
        <v>5.372604225118673</v>
      </c>
    </row>
    <row r="85" spans="1:10" ht="12.75">
      <c r="A85" s="331" t="s">
        <v>99</v>
      </c>
      <c r="B85" s="332">
        <v>3738</v>
      </c>
      <c r="C85" s="332">
        <v>467.25</v>
      </c>
      <c r="D85" s="267">
        <v>5.5E-2</v>
      </c>
      <c r="E85" s="333">
        <v>140602.47222222222</v>
      </c>
      <c r="F85" s="334">
        <v>0.62190000000000001</v>
      </c>
      <c r="G85" s="334">
        <v>0.89700000000000002</v>
      </c>
      <c r="H85" s="334">
        <v>0.96279999999999999</v>
      </c>
      <c r="I85" s="334">
        <v>0.38379999999999997</v>
      </c>
      <c r="J85" s="335">
        <v>7.3322177373917663</v>
      </c>
    </row>
    <row r="86" spans="1:10" s="160" customFormat="1" ht="12.75">
      <c r="A86" s="331" t="s">
        <v>100</v>
      </c>
      <c r="B86" s="332">
        <v>3495</v>
      </c>
      <c r="C86" s="332">
        <v>317.72727272727275</v>
      </c>
      <c r="D86" s="267">
        <v>4.4999999999999998E-2</v>
      </c>
      <c r="E86" s="333">
        <v>111931.40071428572</v>
      </c>
      <c r="F86" s="334">
        <v>0.69499999999999995</v>
      </c>
      <c r="G86" s="334">
        <v>0.88780000000000003</v>
      </c>
      <c r="H86" s="334">
        <v>0.93100000000000005</v>
      </c>
      <c r="I86" s="334">
        <v>0.44519999999999998</v>
      </c>
      <c r="J86" s="335">
        <v>5.6414953870959597</v>
      </c>
    </row>
    <row r="87" spans="1:10" s="160" customFormat="1" ht="12.75">
      <c r="A87" s="331" t="s">
        <v>101</v>
      </c>
      <c r="B87" s="332">
        <v>4509</v>
      </c>
      <c r="C87" s="332">
        <v>409.90909090909093</v>
      </c>
      <c r="D87" s="267">
        <v>7.4999999999999997E-2</v>
      </c>
      <c r="E87" s="333">
        <v>95498.407692307694</v>
      </c>
      <c r="F87" s="334">
        <v>0.59240000000000004</v>
      </c>
      <c r="G87" s="334">
        <v>0.90039999999999998</v>
      </c>
      <c r="H87" s="334">
        <v>0.92449999999999999</v>
      </c>
      <c r="I87" s="334">
        <v>0.36399999999999999</v>
      </c>
      <c r="J87" s="335">
        <v>5.854578943678078</v>
      </c>
    </row>
    <row r="88" spans="1:10" s="160" customFormat="1" ht="12.75">
      <c r="A88" s="331" t="s">
        <v>102</v>
      </c>
      <c r="B88" s="332">
        <v>2509</v>
      </c>
      <c r="C88" s="332">
        <v>378.71698113207549</v>
      </c>
      <c r="D88" s="267">
        <v>4.2000000000000003E-2</v>
      </c>
      <c r="E88" s="333">
        <v>96516.28571428571</v>
      </c>
      <c r="F88" s="334">
        <v>0.70879999999999999</v>
      </c>
      <c r="G88" s="334">
        <v>0.85609999999999997</v>
      </c>
      <c r="H88" s="334">
        <v>0.92269999999999996</v>
      </c>
      <c r="I88" s="334">
        <v>0.51070000000000004</v>
      </c>
      <c r="J88" s="335">
        <v>4.2277831965685069</v>
      </c>
    </row>
    <row r="89" spans="1:10" s="160" customFormat="1" ht="12.75">
      <c r="A89" s="331" t="s">
        <v>103</v>
      </c>
      <c r="B89" s="332">
        <v>1376</v>
      </c>
      <c r="C89" s="332">
        <v>344</v>
      </c>
      <c r="D89" s="267">
        <v>4.1000000000000002E-2</v>
      </c>
      <c r="E89" s="333">
        <v>129015.59999999999</v>
      </c>
      <c r="F89" s="334">
        <v>0.65690000000000004</v>
      </c>
      <c r="G89" s="334">
        <v>0.8881</v>
      </c>
      <c r="H89" s="334">
        <v>0.94089999999999996</v>
      </c>
      <c r="I89" s="334">
        <v>0.39739999999999998</v>
      </c>
      <c r="J89" s="335">
        <v>6.0918166713596227</v>
      </c>
    </row>
    <row r="90" spans="1:10" s="160" customFormat="1" ht="12.75">
      <c r="A90" s="331" t="s">
        <v>104</v>
      </c>
      <c r="B90" s="332">
        <v>2225</v>
      </c>
      <c r="C90" s="332">
        <v>317.85714285714283</v>
      </c>
      <c r="D90" s="267">
        <v>4.2000000000000003E-2</v>
      </c>
      <c r="E90" s="333">
        <v>85988.376000000004</v>
      </c>
      <c r="F90" s="334">
        <v>0.68620000000000003</v>
      </c>
      <c r="G90" s="334">
        <v>0.84630000000000005</v>
      </c>
      <c r="H90" s="334">
        <v>0.98760000000000003</v>
      </c>
      <c r="I90" s="334">
        <v>0.45490000000000003</v>
      </c>
      <c r="J90" s="335">
        <v>5.1530709391156169</v>
      </c>
    </row>
    <row r="91" spans="1:10" s="160" customFormat="1" ht="12" customHeight="1">
      <c r="A91" s="331" t="s">
        <v>105</v>
      </c>
      <c r="B91" s="332">
        <v>459</v>
      </c>
      <c r="C91" s="332">
        <v>459</v>
      </c>
      <c r="D91" s="267">
        <v>3.9E-2</v>
      </c>
      <c r="E91" s="333">
        <v>144537.95454545453</v>
      </c>
      <c r="F91" s="334">
        <v>0.64759999999999995</v>
      </c>
      <c r="G91" s="334">
        <v>0.8105</v>
      </c>
      <c r="H91" s="334">
        <v>0.92130000000000001</v>
      </c>
      <c r="I91" s="334">
        <v>0.3856</v>
      </c>
      <c r="J91" s="335">
        <v>2.6370821226190233</v>
      </c>
    </row>
    <row r="92" spans="1:10" ht="12.75">
      <c r="A92" s="331" t="s">
        <v>106</v>
      </c>
      <c r="B92" s="332">
        <v>853</v>
      </c>
      <c r="C92" s="332">
        <v>284.33333333333331</v>
      </c>
      <c r="D92" s="267">
        <v>4.1000000000000002E-2</v>
      </c>
      <c r="E92" s="333">
        <v>90477.342499999999</v>
      </c>
      <c r="F92" s="334">
        <v>0.65780000000000005</v>
      </c>
      <c r="G92" s="334">
        <v>0.8921</v>
      </c>
      <c r="H92" s="334">
        <v>0.9758</v>
      </c>
      <c r="I92" s="334">
        <v>0.47520000000000001</v>
      </c>
      <c r="J92" s="335">
        <v>3.5395418851916087</v>
      </c>
    </row>
    <row r="93" spans="1:10" ht="12.75">
      <c r="A93" s="331" t="s">
        <v>107</v>
      </c>
      <c r="B93" s="332">
        <v>232</v>
      </c>
      <c r="C93" s="332">
        <v>464</v>
      </c>
      <c r="D93" s="267">
        <v>0.05</v>
      </c>
      <c r="E93" s="333">
        <v>104928.94</v>
      </c>
      <c r="F93" s="334">
        <v>0.69720000000000004</v>
      </c>
      <c r="G93" s="334">
        <v>0.9052</v>
      </c>
      <c r="H93" s="334">
        <v>0.89890000000000003</v>
      </c>
      <c r="I93" s="334">
        <v>0.54290000000000005</v>
      </c>
      <c r="J93" s="335">
        <v>6.7578635369925797</v>
      </c>
    </row>
    <row r="94" spans="1:10" ht="12.75">
      <c r="A94" s="331" t="s">
        <v>108</v>
      </c>
      <c r="B94" s="332">
        <v>5283</v>
      </c>
      <c r="C94" s="332">
        <v>528.29999999999995</v>
      </c>
      <c r="D94" s="267">
        <v>3.9E-2</v>
      </c>
      <c r="E94" s="333">
        <v>178090.36785714285</v>
      </c>
      <c r="F94" s="334">
        <v>0.62780000000000002</v>
      </c>
      <c r="G94" s="334">
        <v>0.87749999999999995</v>
      </c>
      <c r="H94" s="334">
        <v>0.90310000000000001</v>
      </c>
      <c r="I94" s="334">
        <v>0.43609999999999999</v>
      </c>
      <c r="J94" s="335">
        <v>7.4962119363005932</v>
      </c>
    </row>
    <row r="95" spans="1:10" ht="12.75">
      <c r="A95" s="331" t="s">
        <v>109</v>
      </c>
      <c r="B95" s="332">
        <v>3247</v>
      </c>
      <c r="C95" s="332">
        <v>309.23809523809524</v>
      </c>
      <c r="D95" s="267">
        <v>6.7000000000000004E-2</v>
      </c>
      <c r="E95" s="333">
        <v>94638.432499999995</v>
      </c>
      <c r="F95" s="334">
        <v>0.68789999999999996</v>
      </c>
      <c r="G95" s="334">
        <v>0.85219999999999996</v>
      </c>
      <c r="H95" s="334">
        <v>0.95289999999999997</v>
      </c>
      <c r="I95" s="334">
        <v>0.51919999999999999</v>
      </c>
      <c r="J95" s="335">
        <v>5.6217684786299742</v>
      </c>
    </row>
    <row r="96" spans="1:10" ht="12.75">
      <c r="A96" s="331" t="s">
        <v>110</v>
      </c>
      <c r="B96" s="332">
        <v>21462</v>
      </c>
      <c r="C96" s="332">
        <v>476.93333333333334</v>
      </c>
      <c r="D96" s="267">
        <v>3.6999999999999998E-2</v>
      </c>
      <c r="E96" s="333">
        <v>185250.95893939392</v>
      </c>
      <c r="F96" s="334">
        <v>0.69720000000000004</v>
      </c>
      <c r="G96" s="334">
        <v>0.85680000000000001</v>
      </c>
      <c r="H96" s="334">
        <v>0.91590000000000005</v>
      </c>
      <c r="I96" s="334">
        <v>0.48609999999999998</v>
      </c>
      <c r="J96" s="335">
        <v>5.9541116426932827</v>
      </c>
    </row>
    <row r="97" spans="1:10" ht="12.75">
      <c r="A97" s="331" t="s">
        <v>111</v>
      </c>
      <c r="B97" s="332">
        <v>1136</v>
      </c>
      <c r="C97" s="332">
        <v>284</v>
      </c>
      <c r="D97" s="267">
        <v>6.5000000000000002E-2</v>
      </c>
      <c r="E97" s="333">
        <v>83769.876666666663</v>
      </c>
      <c r="F97" s="334">
        <v>0.70199999999999996</v>
      </c>
      <c r="G97" s="334">
        <v>0.93400000000000005</v>
      </c>
      <c r="H97" s="334">
        <v>0.95430000000000004</v>
      </c>
      <c r="I97" s="334">
        <v>0.54630000000000001</v>
      </c>
      <c r="J97" s="335">
        <v>4.1377882586625114</v>
      </c>
    </row>
    <row r="98" spans="1:10" ht="12.75">
      <c r="A98" s="331" t="s">
        <v>112</v>
      </c>
      <c r="B98" s="332">
        <v>1241</v>
      </c>
      <c r="C98" s="332">
        <v>354.57142857142856</v>
      </c>
      <c r="D98" s="267">
        <v>6.2E-2</v>
      </c>
      <c r="E98" s="333">
        <v>62187.83666666667</v>
      </c>
      <c r="F98" s="334">
        <v>0.68340000000000001</v>
      </c>
      <c r="G98" s="334">
        <v>0.93230000000000002</v>
      </c>
      <c r="H98" s="334">
        <v>0.92949999999999999</v>
      </c>
      <c r="I98" s="334">
        <v>0.47889999999999999</v>
      </c>
      <c r="J98" s="335">
        <v>3.9801033534814199</v>
      </c>
    </row>
    <row r="99" spans="1:10" ht="12.75">
      <c r="A99" s="331" t="s">
        <v>113</v>
      </c>
      <c r="B99" s="332">
        <v>734</v>
      </c>
      <c r="C99" s="332">
        <v>734</v>
      </c>
      <c r="D99" s="267">
        <v>0.04</v>
      </c>
      <c r="E99" s="333">
        <v>151438.80666666667</v>
      </c>
      <c r="F99" s="334">
        <v>0.76480000000000004</v>
      </c>
      <c r="G99" s="334">
        <v>0.87190000000000001</v>
      </c>
      <c r="H99" s="334">
        <v>0.94840000000000002</v>
      </c>
      <c r="I99" s="334">
        <v>0.5262</v>
      </c>
      <c r="J99" s="335">
        <v>5.2842037192243314</v>
      </c>
    </row>
    <row r="100" spans="1:10" ht="12.75">
      <c r="A100" s="331" t="s">
        <v>114</v>
      </c>
      <c r="B100" s="332">
        <v>8694</v>
      </c>
      <c r="C100" s="332">
        <v>434.7</v>
      </c>
      <c r="D100" s="267">
        <v>4.7E-2</v>
      </c>
      <c r="E100" s="333">
        <v>111486.06000000001</v>
      </c>
      <c r="F100" s="334">
        <v>0.67100000000000004</v>
      </c>
      <c r="G100" s="334">
        <v>0.83020000000000005</v>
      </c>
      <c r="H100" s="334">
        <v>0.88460000000000005</v>
      </c>
      <c r="I100" s="334">
        <v>0.45429999999999998</v>
      </c>
      <c r="J100" s="335">
        <v>6.3338788760011306</v>
      </c>
    </row>
    <row r="101" spans="1:10" ht="12.75">
      <c r="A101" s="331" t="s">
        <v>115</v>
      </c>
      <c r="B101" s="332">
        <v>3102</v>
      </c>
      <c r="C101" s="332">
        <v>517</v>
      </c>
      <c r="D101" s="267">
        <v>4.5999999999999999E-2</v>
      </c>
      <c r="E101" s="333">
        <v>105426.41250000001</v>
      </c>
      <c r="F101" s="334">
        <v>0.58579999999999999</v>
      </c>
      <c r="G101" s="334">
        <v>0.82820000000000005</v>
      </c>
      <c r="H101" s="334">
        <v>0.85809999999999997</v>
      </c>
      <c r="I101" s="334">
        <v>0.34079999999999999</v>
      </c>
      <c r="J101" s="335">
        <v>5.142776304703581</v>
      </c>
    </row>
    <row r="102" spans="1:10" ht="12.75">
      <c r="A102" s="331" t="s">
        <v>116</v>
      </c>
      <c r="B102" s="332">
        <v>5164</v>
      </c>
      <c r="C102" s="332">
        <v>413.12</v>
      </c>
      <c r="D102" s="267">
        <v>6.6000000000000003E-2</v>
      </c>
      <c r="E102" s="333">
        <v>117291.43166666667</v>
      </c>
      <c r="F102" s="334">
        <v>0.67120000000000002</v>
      </c>
      <c r="G102" s="334">
        <v>0.91749999999999998</v>
      </c>
      <c r="H102" s="334">
        <v>0.93579999999999997</v>
      </c>
      <c r="I102" s="334">
        <v>0.47939999999999999</v>
      </c>
      <c r="J102" s="335">
        <v>4.8715276369830285</v>
      </c>
    </row>
    <row r="103" spans="1:10" ht="12.75">
      <c r="A103" s="331" t="s">
        <v>117</v>
      </c>
      <c r="B103" s="332">
        <v>1302</v>
      </c>
      <c r="C103" s="332">
        <v>342.63157894736844</v>
      </c>
      <c r="D103" s="267">
        <v>3.9E-2</v>
      </c>
      <c r="E103" s="333">
        <v>141696.02105263158</v>
      </c>
      <c r="F103" s="334">
        <v>0.63080000000000003</v>
      </c>
      <c r="G103" s="334">
        <v>0.89629999999999999</v>
      </c>
      <c r="H103" s="334">
        <v>0.95640000000000003</v>
      </c>
      <c r="I103" s="334">
        <v>0.41870000000000002</v>
      </c>
      <c r="J103" s="335">
        <v>6.3642183615909538</v>
      </c>
    </row>
    <row r="104" spans="1:10" ht="12.75">
      <c r="A104" s="331" t="s">
        <v>118</v>
      </c>
      <c r="B104" s="332">
        <v>364</v>
      </c>
      <c r="C104" s="332">
        <v>485.33333333333331</v>
      </c>
      <c r="D104" s="267">
        <v>4.2000000000000003E-2</v>
      </c>
      <c r="E104" s="333">
        <v>158830.20000000001</v>
      </c>
      <c r="F104" s="334">
        <v>0.75600000000000001</v>
      </c>
      <c r="G104" s="334">
        <v>0.82969999999999999</v>
      </c>
      <c r="H104" s="334">
        <v>0.95289999999999997</v>
      </c>
      <c r="I104" s="334">
        <v>0.51790000000000003</v>
      </c>
      <c r="J104" s="337">
        <v>6.9608919453726434</v>
      </c>
    </row>
    <row r="105" spans="1:10" s="160" customFormat="1" ht="12.75" customHeight="1">
      <c r="A105" s="338" t="s">
        <v>119</v>
      </c>
      <c r="B105" s="339">
        <v>396712</v>
      </c>
      <c r="C105" s="339">
        <v>420.6579540333484</v>
      </c>
      <c r="D105" s="340">
        <v>4.2999999999999997E-2</v>
      </c>
      <c r="E105" s="341">
        <v>126354.44377976604</v>
      </c>
      <c r="F105" s="342">
        <v>0.6839512357930686</v>
      </c>
      <c r="G105" s="342">
        <v>0.84840135917239712</v>
      </c>
      <c r="H105" s="342">
        <v>0.91973602804702004</v>
      </c>
      <c r="I105" s="342">
        <v>0.47549207519351272</v>
      </c>
      <c r="J105" s="343"/>
    </row>
    <row r="106" spans="1:10" ht="12.75">
      <c r="A106" s="74"/>
      <c r="B106" s="75"/>
      <c r="C106" s="75"/>
      <c r="D106" s="76"/>
      <c r="E106" s="77"/>
      <c r="F106" s="78"/>
      <c r="G106" s="78"/>
      <c r="H106" s="78"/>
      <c r="I106" s="79"/>
    </row>
    <row r="107" spans="1:10" s="157" customFormat="1" ht="12.75">
      <c r="A107" s="80">
        <f>SUBTOTAL(103,A5:A104)</f>
        <v>100</v>
      </c>
      <c r="B107" s="81">
        <f>SUBTOTAL(109,B5:B104)</f>
        <v>396708</v>
      </c>
      <c r="C107" s="82">
        <f>SUBTOTAL(101,C5:C104)</f>
        <v>421.54978401331891</v>
      </c>
      <c r="D107" s="83">
        <f>SUBTOTAL(101,D5:D104)</f>
        <v>4.7320000000000001E-2</v>
      </c>
      <c r="E107" s="266"/>
      <c r="F107" s="84"/>
      <c r="G107" s="84"/>
      <c r="H107" s="84"/>
      <c r="I107" s="84"/>
    </row>
    <row r="108" spans="1:10" ht="12.75" hidden="1">
      <c r="A108" s="163" t="s">
        <v>120</v>
      </c>
      <c r="B108" s="164" t="s">
        <v>121</v>
      </c>
      <c r="C108" s="164" t="s">
        <v>122</v>
      </c>
      <c r="D108" s="165" t="s">
        <v>122</v>
      </c>
      <c r="E108" s="166"/>
      <c r="F108" s="78"/>
      <c r="G108" s="78"/>
      <c r="H108" s="78"/>
      <c r="I108" s="78"/>
      <c r="J108" s="159"/>
    </row>
    <row r="109" spans="1:10" ht="12.75" hidden="1">
      <c r="A109" s="163">
        <f>SUBTOTAL(103,A5:A103)</f>
        <v>99</v>
      </c>
      <c r="B109" s="167">
        <f>SUBTOTAL(109,B5:B103)</f>
        <v>396344</v>
      </c>
      <c r="C109" s="163">
        <f>SUBTOTAL(101,C5:C103)</f>
        <v>420.90550573735919</v>
      </c>
      <c r="D109" s="163">
        <f>SUBTOTAL(101,D5:D103)</f>
        <v>4.737373737373738E-2</v>
      </c>
      <c r="E109" s="166"/>
      <c r="F109" s="78"/>
      <c r="G109" s="78"/>
      <c r="H109" s="78"/>
      <c r="I109" s="78"/>
      <c r="J109" s="159"/>
    </row>
    <row r="110" spans="1:10" ht="12.75">
      <c r="A110" s="163"/>
      <c r="B110" s="164"/>
      <c r="C110" s="164"/>
      <c r="D110" s="76"/>
      <c r="E110" s="166"/>
      <c r="F110" s="78"/>
      <c r="G110" s="78"/>
      <c r="H110" s="78"/>
      <c r="I110" s="78"/>
      <c r="J110" s="159"/>
    </row>
    <row r="111" spans="1:10" s="168" customFormat="1" ht="12.75">
      <c r="A111" s="85"/>
      <c r="B111" s="264"/>
      <c r="C111" s="174"/>
      <c r="D111" s="265"/>
      <c r="E111" s="265"/>
      <c r="F111" s="78"/>
      <c r="G111" s="78"/>
      <c r="H111" s="78"/>
      <c r="I111" s="78"/>
    </row>
    <row r="112" spans="1:10" ht="12.75">
      <c r="A112" s="86"/>
      <c r="B112" s="164"/>
      <c r="C112" s="164"/>
      <c r="D112" s="165"/>
      <c r="E112" s="166"/>
      <c r="F112" s="78"/>
      <c r="G112" s="78"/>
      <c r="H112" s="78"/>
      <c r="I112" s="78"/>
      <c r="J112" s="159"/>
    </row>
    <row r="113" spans="1:10" ht="12.75">
      <c r="A113" s="85"/>
      <c r="B113" s="164"/>
      <c r="C113" s="164"/>
      <c r="D113" s="76"/>
      <c r="E113" s="166"/>
      <c r="F113" s="78"/>
      <c r="G113" s="78"/>
      <c r="H113" s="78"/>
      <c r="I113" s="78"/>
      <c r="J113" s="159"/>
    </row>
    <row r="114" spans="1:10" ht="15" customHeight="1">
      <c r="A114" s="169"/>
      <c r="B114" s="75"/>
      <c r="C114" s="75"/>
      <c r="D114" s="76"/>
      <c r="E114" s="77"/>
      <c r="F114" s="78"/>
      <c r="G114" s="78"/>
      <c r="H114" s="78"/>
      <c r="I114" s="79"/>
      <c r="J114" s="159"/>
    </row>
    <row r="115" spans="1:10" ht="12.75">
      <c r="A115" s="170"/>
      <c r="B115" s="75"/>
      <c r="C115" s="75"/>
      <c r="D115" s="76"/>
      <c r="E115" s="166"/>
      <c r="F115" s="171"/>
      <c r="G115" s="78"/>
      <c r="H115" s="78"/>
      <c r="I115" s="79"/>
      <c r="J115" s="159"/>
    </row>
    <row r="116" spans="1:10" ht="12.75">
      <c r="A116" s="170"/>
      <c r="B116" s="75"/>
      <c r="C116" s="75"/>
      <c r="D116" s="76"/>
      <c r="E116" s="166"/>
      <c r="F116" s="171"/>
      <c r="G116" s="78"/>
      <c r="H116" s="78"/>
      <c r="I116" s="79"/>
      <c r="J116" s="159"/>
    </row>
    <row r="117" spans="1:10" ht="12.75">
      <c r="A117" s="172"/>
      <c r="B117" s="75"/>
      <c r="C117" s="75"/>
      <c r="D117" s="76"/>
      <c r="E117" s="166"/>
      <c r="F117" s="171"/>
      <c r="G117" s="78"/>
      <c r="H117" s="78"/>
      <c r="I117" s="79"/>
      <c r="J117" s="159"/>
    </row>
    <row r="118" spans="1:10" s="156" customFormat="1" ht="12.75">
      <c r="A118" s="173"/>
      <c r="B118" s="75"/>
      <c r="C118" s="75"/>
      <c r="D118" s="76"/>
      <c r="E118" s="166"/>
      <c r="F118" s="78"/>
      <c r="G118" s="78"/>
      <c r="H118" s="78"/>
      <c r="I118" s="78"/>
    </row>
    <row r="119" spans="1:10" s="156" customFormat="1" ht="12.75">
      <c r="A119" s="74"/>
      <c r="B119" s="75"/>
      <c r="C119" s="174"/>
      <c r="D119" s="174"/>
      <c r="E119" s="166"/>
      <c r="F119" s="78"/>
      <c r="G119" s="78"/>
      <c r="H119" s="78"/>
      <c r="I119" s="78"/>
    </row>
    <row r="120" spans="1:10" s="156" customFormat="1" ht="12.75">
      <c r="A120" s="74"/>
      <c r="B120" s="75"/>
      <c r="C120" s="75"/>
      <c r="D120" s="175"/>
      <c r="E120" s="166"/>
      <c r="F120" s="78"/>
      <c r="G120" s="78"/>
      <c r="H120" s="78"/>
      <c r="I120" s="78"/>
    </row>
    <row r="121" spans="1:10" s="156" customFormat="1" ht="12.75">
      <c r="A121" s="74"/>
      <c r="B121" s="75"/>
      <c r="C121" s="75"/>
      <c r="D121" s="76"/>
      <c r="E121" s="166"/>
      <c r="F121" s="78"/>
      <c r="G121" s="78"/>
      <c r="H121" s="78"/>
      <c r="I121" s="78"/>
    </row>
    <row r="122" spans="1:10" s="156" customFormat="1" ht="12.75">
      <c r="A122" s="74"/>
      <c r="B122" s="75"/>
      <c r="C122" s="75"/>
      <c r="D122" s="174"/>
      <c r="E122" s="166"/>
      <c r="F122" s="78"/>
      <c r="G122" s="78"/>
      <c r="H122" s="78"/>
      <c r="I122" s="78"/>
    </row>
    <row r="123" spans="1:10" s="156" customFormat="1" ht="12.75">
      <c r="A123" s="173"/>
      <c r="B123" s="75"/>
      <c r="C123" s="75"/>
      <c r="D123" s="76"/>
      <c r="E123" s="166"/>
      <c r="F123" s="78"/>
      <c r="G123" s="78"/>
      <c r="H123" s="78"/>
      <c r="I123" s="78"/>
    </row>
    <row r="124" spans="1:10" s="156" customFormat="1" ht="12.75">
      <c r="A124" s="74"/>
      <c r="B124" s="75"/>
      <c r="C124" s="75"/>
      <c r="D124" s="76"/>
      <c r="E124" s="166"/>
      <c r="F124" s="78"/>
      <c r="G124" s="78"/>
      <c r="H124" s="78"/>
      <c r="I124" s="78"/>
    </row>
    <row r="125" spans="1:10" s="156" customFormat="1" ht="12.75">
      <c r="A125" s="173"/>
      <c r="B125" s="75"/>
      <c r="C125" s="75"/>
      <c r="D125" s="76"/>
      <c r="E125" s="166"/>
      <c r="F125" s="78"/>
      <c r="G125" s="78"/>
      <c r="H125" s="78"/>
      <c r="I125" s="78"/>
    </row>
    <row r="126" spans="1:10" s="160" customFormat="1" ht="12.75">
      <c r="A126" s="169"/>
      <c r="B126" s="176"/>
      <c r="C126" s="176"/>
      <c r="D126" s="177"/>
      <c r="E126" s="178"/>
      <c r="F126" s="179"/>
      <c r="G126" s="179"/>
      <c r="H126" s="179"/>
      <c r="I126" s="179"/>
    </row>
    <row r="127" spans="1:10" ht="12.75">
      <c r="A127" s="170"/>
      <c r="B127" s="75"/>
      <c r="C127" s="75"/>
      <c r="D127" s="76"/>
      <c r="E127" s="166"/>
      <c r="F127" s="171"/>
      <c r="G127" s="78"/>
      <c r="H127" s="78"/>
      <c r="I127" s="79"/>
      <c r="J127" s="159"/>
    </row>
    <row r="128" spans="1:10" ht="12.75">
      <c r="A128" s="180"/>
      <c r="B128" s="75"/>
      <c r="C128" s="75"/>
      <c r="D128" s="76"/>
      <c r="E128" s="166"/>
      <c r="F128" s="171"/>
      <c r="G128" s="78"/>
      <c r="H128" s="78"/>
      <c r="I128" s="79"/>
      <c r="J128" s="159"/>
    </row>
    <row r="129" spans="1:9" s="162" customFormat="1" ht="12.75">
      <c r="A129" s="170"/>
      <c r="B129" s="75"/>
      <c r="C129" s="75"/>
      <c r="D129" s="76"/>
      <c r="E129" s="166"/>
      <c r="F129" s="171"/>
      <c r="G129" s="78"/>
      <c r="H129" s="78"/>
      <c r="I129" s="79"/>
    </row>
    <row r="130" spans="1:9" s="162" customFormat="1" ht="12.75">
      <c r="A130" s="170"/>
      <c r="B130" s="75"/>
      <c r="C130" s="75"/>
      <c r="D130" s="76"/>
      <c r="E130" s="166"/>
      <c r="F130" s="171"/>
      <c r="G130" s="78"/>
      <c r="H130" s="78"/>
      <c r="I130" s="79"/>
    </row>
    <row r="131" spans="1:9" s="162" customFormat="1" ht="12.75">
      <c r="A131" s="170"/>
      <c r="B131" s="75"/>
      <c r="C131" s="75"/>
      <c r="D131" s="76"/>
      <c r="E131" s="166"/>
      <c r="F131" s="171"/>
      <c r="G131" s="78"/>
      <c r="H131" s="78"/>
      <c r="I131" s="79"/>
    </row>
    <row r="132" spans="1:9" s="162" customFormat="1" ht="12.75">
      <c r="A132" s="170"/>
      <c r="B132" s="75"/>
      <c r="C132" s="75"/>
      <c r="D132" s="76"/>
      <c r="E132" s="166"/>
      <c r="F132" s="171"/>
      <c r="G132" s="78"/>
      <c r="H132" s="78"/>
      <c r="I132" s="79"/>
    </row>
    <row r="133" spans="1:9" s="162" customFormat="1" ht="12.75">
      <c r="A133" s="170"/>
      <c r="B133" s="75"/>
      <c r="C133" s="75"/>
      <c r="D133" s="76"/>
      <c r="E133" s="166"/>
      <c r="F133" s="171"/>
      <c r="G133" s="78"/>
      <c r="H133" s="78"/>
      <c r="I133" s="79"/>
    </row>
    <row r="134" spans="1:9" s="162" customFormat="1" ht="12.75">
      <c r="A134" s="170"/>
      <c r="B134" s="75"/>
      <c r="C134" s="75"/>
      <c r="D134" s="76"/>
      <c r="E134" s="166"/>
      <c r="F134" s="171"/>
      <c r="G134" s="78"/>
      <c r="H134" s="78"/>
      <c r="I134" s="79"/>
    </row>
    <row r="135" spans="1:9" s="162" customFormat="1" ht="12.75">
      <c r="A135" s="170"/>
      <c r="B135" s="75"/>
      <c r="C135" s="75"/>
      <c r="D135" s="76"/>
      <c r="E135" s="166"/>
      <c r="F135" s="171"/>
      <c r="G135" s="78"/>
      <c r="H135" s="78"/>
      <c r="I135" s="79"/>
    </row>
    <row r="136" spans="1:9" s="162" customFormat="1" ht="12.75">
      <c r="A136" s="170"/>
      <c r="B136" s="75"/>
      <c r="C136" s="75"/>
      <c r="D136" s="76"/>
      <c r="E136" s="166"/>
      <c r="F136" s="171"/>
      <c r="G136" s="78"/>
      <c r="H136" s="78"/>
      <c r="I136" s="79"/>
    </row>
    <row r="137" spans="1:9" s="162" customFormat="1" ht="12.75">
      <c r="A137" s="170"/>
      <c r="B137" s="75"/>
      <c r="C137" s="75"/>
      <c r="D137" s="76"/>
      <c r="E137" s="166"/>
      <c r="F137" s="171"/>
      <c r="G137" s="78"/>
      <c r="H137" s="78"/>
      <c r="I137" s="79"/>
    </row>
    <row r="138" spans="1:9" s="162" customFormat="1" ht="12.75">
      <c r="A138" s="170"/>
      <c r="B138" s="75"/>
      <c r="C138" s="75"/>
      <c r="D138" s="76"/>
      <c r="E138" s="166"/>
      <c r="F138" s="171"/>
      <c r="G138" s="78"/>
      <c r="H138" s="78"/>
      <c r="I138" s="79"/>
    </row>
    <row r="139" spans="1:9" s="162" customFormat="1" ht="12.75">
      <c r="A139" s="170"/>
      <c r="B139" s="75"/>
      <c r="C139" s="75"/>
      <c r="D139" s="76"/>
      <c r="E139" s="166"/>
      <c r="F139" s="171"/>
      <c r="G139" s="78"/>
      <c r="H139" s="78"/>
      <c r="I139" s="79"/>
    </row>
    <row r="140" spans="1:9" s="162" customFormat="1" ht="12.75">
      <c r="A140" s="170"/>
      <c r="B140" s="75"/>
      <c r="C140" s="75"/>
      <c r="D140" s="76"/>
      <c r="E140" s="166"/>
      <c r="F140" s="171"/>
      <c r="G140" s="78"/>
      <c r="H140" s="78"/>
      <c r="I140" s="79"/>
    </row>
    <row r="141" spans="1:9" s="162" customFormat="1" ht="12.75">
      <c r="A141" s="170"/>
      <c r="B141" s="75"/>
      <c r="C141" s="75"/>
      <c r="D141" s="76"/>
      <c r="E141" s="166"/>
      <c r="F141" s="171"/>
      <c r="G141" s="78"/>
      <c r="H141" s="78"/>
      <c r="I141" s="79"/>
    </row>
    <row r="142" spans="1:9" s="162" customFormat="1" ht="12.75">
      <c r="A142" s="170"/>
      <c r="B142" s="75"/>
      <c r="C142" s="75"/>
      <c r="D142" s="76"/>
      <c r="E142" s="166"/>
      <c r="F142" s="171"/>
      <c r="G142" s="78"/>
      <c r="H142" s="78"/>
      <c r="I142" s="79"/>
    </row>
    <row r="143" spans="1:9" s="162" customFormat="1">
      <c r="A143" s="181"/>
      <c r="B143" s="182"/>
      <c r="C143" s="182"/>
      <c r="D143" s="183"/>
      <c r="E143" s="184"/>
      <c r="F143" s="185"/>
      <c r="G143" s="186"/>
      <c r="H143" s="186"/>
      <c r="I143" s="187"/>
    </row>
    <row r="144" spans="1:9" s="162" customFormat="1">
      <c r="A144" s="181"/>
      <c r="B144" s="182"/>
      <c r="C144" s="182"/>
      <c r="D144" s="183"/>
      <c r="E144" s="184"/>
      <c r="F144" s="185"/>
      <c r="G144" s="186"/>
      <c r="H144" s="186"/>
      <c r="I144" s="187"/>
    </row>
    <row r="145" spans="1:10" s="186" customFormat="1">
      <c r="A145" s="181"/>
      <c r="B145" s="182"/>
      <c r="C145" s="182"/>
      <c r="D145" s="183"/>
      <c r="E145" s="184"/>
      <c r="F145" s="185"/>
      <c r="I145" s="187"/>
      <c r="J145" s="162"/>
    </row>
    <row r="146" spans="1:10" s="186" customFormat="1">
      <c r="A146" s="181"/>
      <c r="B146" s="182"/>
      <c r="C146" s="182"/>
      <c r="D146" s="183"/>
      <c r="E146" s="184"/>
      <c r="F146" s="185"/>
      <c r="I146" s="187"/>
      <c r="J146" s="162"/>
    </row>
    <row r="147" spans="1:10" s="186" customFormat="1">
      <c r="A147" s="181"/>
      <c r="B147" s="182"/>
      <c r="C147" s="182"/>
      <c r="D147" s="183"/>
      <c r="E147" s="184"/>
      <c r="F147" s="185"/>
      <c r="I147" s="187"/>
      <c r="J147" s="162"/>
    </row>
    <row r="148" spans="1:10" s="186" customFormat="1">
      <c r="A148" s="181"/>
      <c r="B148" s="182"/>
      <c r="C148" s="182"/>
      <c r="D148" s="183"/>
      <c r="E148" s="184"/>
      <c r="F148" s="185"/>
      <c r="I148" s="187"/>
      <c r="J148" s="162"/>
    </row>
    <row r="149" spans="1:10" s="186" customFormat="1">
      <c r="A149" s="181"/>
      <c r="B149" s="182"/>
      <c r="C149" s="182"/>
      <c r="D149" s="183"/>
      <c r="E149" s="184"/>
      <c r="F149" s="185"/>
      <c r="I149" s="187"/>
      <c r="J149" s="162"/>
    </row>
    <row r="150" spans="1:10" s="186" customFormat="1">
      <c r="A150" s="181"/>
      <c r="B150" s="182"/>
      <c r="C150" s="182"/>
      <c r="D150" s="183"/>
      <c r="E150" s="184"/>
      <c r="F150" s="185"/>
      <c r="I150" s="187"/>
      <c r="J150" s="162"/>
    </row>
    <row r="151" spans="1:10" s="186" customFormat="1">
      <c r="A151" s="181"/>
      <c r="B151" s="182"/>
      <c r="C151" s="182"/>
      <c r="D151" s="183"/>
      <c r="E151" s="184"/>
      <c r="F151" s="185"/>
      <c r="I151" s="187"/>
      <c r="J151" s="162"/>
    </row>
    <row r="152" spans="1:10" s="186" customFormat="1">
      <c r="A152" s="181"/>
      <c r="B152" s="182"/>
      <c r="C152" s="182"/>
      <c r="D152" s="183"/>
      <c r="E152" s="184"/>
      <c r="F152" s="185"/>
      <c r="I152" s="187"/>
      <c r="J152" s="162"/>
    </row>
    <row r="153" spans="1:10" s="186" customFormat="1">
      <c r="A153" s="181"/>
      <c r="B153" s="182"/>
      <c r="C153" s="182"/>
      <c r="D153" s="183"/>
      <c r="E153" s="184"/>
      <c r="F153" s="185"/>
      <c r="I153" s="187"/>
      <c r="J153" s="162"/>
    </row>
    <row r="154" spans="1:10" s="186" customFormat="1">
      <c r="A154" s="181"/>
      <c r="B154" s="182"/>
      <c r="C154" s="182"/>
      <c r="D154" s="183"/>
      <c r="E154" s="184"/>
      <c r="F154" s="185"/>
      <c r="I154" s="187"/>
      <c r="J154" s="162"/>
    </row>
    <row r="155" spans="1:10" s="186" customFormat="1">
      <c r="A155" s="181"/>
      <c r="B155" s="182"/>
      <c r="C155" s="182"/>
      <c r="D155" s="183"/>
      <c r="E155" s="184"/>
      <c r="F155" s="185"/>
      <c r="I155" s="187"/>
      <c r="J155" s="162"/>
    </row>
    <row r="156" spans="1:10" s="186" customFormat="1">
      <c r="A156" s="181"/>
      <c r="B156" s="182"/>
      <c r="C156" s="182"/>
      <c r="D156" s="183"/>
      <c r="E156" s="184"/>
      <c r="F156" s="185"/>
      <c r="I156" s="187"/>
      <c r="J156" s="162"/>
    </row>
    <row r="157" spans="1:10" s="186" customFormat="1">
      <c r="A157" s="181"/>
      <c r="B157" s="182"/>
      <c r="C157" s="182"/>
      <c r="D157" s="183"/>
      <c r="E157" s="184"/>
      <c r="F157" s="185"/>
      <c r="I157" s="187"/>
      <c r="J157" s="162"/>
    </row>
    <row r="158" spans="1:10" s="186" customFormat="1">
      <c r="A158" s="181"/>
      <c r="B158" s="182"/>
      <c r="C158" s="182"/>
      <c r="D158" s="183"/>
      <c r="E158" s="184"/>
      <c r="F158" s="185"/>
      <c r="I158" s="187"/>
      <c r="J158" s="162"/>
    </row>
    <row r="159" spans="1:10" s="186" customFormat="1">
      <c r="A159" s="181"/>
      <c r="B159" s="182"/>
      <c r="C159" s="182"/>
      <c r="D159" s="183"/>
      <c r="E159" s="184"/>
      <c r="F159" s="185"/>
      <c r="I159" s="187"/>
      <c r="J159" s="162"/>
    </row>
    <row r="160" spans="1:10" s="186" customFormat="1">
      <c r="A160" s="181"/>
      <c r="B160" s="182"/>
      <c r="C160" s="182"/>
      <c r="D160" s="183"/>
      <c r="E160" s="184"/>
      <c r="F160" s="185"/>
      <c r="I160" s="187"/>
      <c r="J160" s="162"/>
    </row>
    <row r="161" spans="1:10" s="186" customFormat="1">
      <c r="A161" s="181"/>
      <c r="B161" s="182"/>
      <c r="C161" s="182"/>
      <c r="D161" s="183"/>
      <c r="E161" s="184"/>
      <c r="F161" s="185"/>
      <c r="I161" s="187"/>
      <c r="J161" s="162"/>
    </row>
    <row r="162" spans="1:10" s="186" customFormat="1">
      <c r="A162" s="181"/>
      <c r="B162" s="182"/>
      <c r="C162" s="182"/>
      <c r="D162" s="183"/>
      <c r="E162" s="184"/>
      <c r="F162" s="185"/>
      <c r="I162" s="187"/>
      <c r="J162" s="162"/>
    </row>
    <row r="163" spans="1:10" s="186" customFormat="1">
      <c r="A163" s="181"/>
      <c r="B163" s="182"/>
      <c r="C163" s="182"/>
      <c r="D163" s="183"/>
      <c r="E163" s="184"/>
      <c r="F163" s="185"/>
      <c r="I163" s="187"/>
      <c r="J163" s="162"/>
    </row>
    <row r="164" spans="1:10" s="186" customFormat="1">
      <c r="A164" s="181"/>
      <c r="B164" s="182"/>
      <c r="C164" s="182"/>
      <c r="D164" s="183"/>
      <c r="E164" s="184"/>
      <c r="F164" s="185"/>
      <c r="I164" s="187"/>
      <c r="J164" s="162"/>
    </row>
    <row r="165" spans="1:10" s="186" customFormat="1">
      <c r="A165" s="181"/>
      <c r="B165" s="182"/>
      <c r="C165" s="182"/>
      <c r="D165" s="183"/>
      <c r="E165" s="184"/>
      <c r="F165" s="185"/>
      <c r="I165" s="187"/>
      <c r="J165" s="162"/>
    </row>
    <row r="166" spans="1:10" s="186" customFormat="1">
      <c r="A166" s="181"/>
      <c r="B166" s="182"/>
      <c r="C166" s="182"/>
      <c r="D166" s="183"/>
      <c r="E166" s="184"/>
      <c r="F166" s="185"/>
      <c r="I166" s="187"/>
      <c r="J166" s="162"/>
    </row>
    <row r="167" spans="1:10" s="186" customFormat="1">
      <c r="A167" s="181"/>
      <c r="B167" s="182"/>
      <c r="C167" s="182"/>
      <c r="D167" s="183"/>
      <c r="E167" s="184"/>
      <c r="F167" s="185"/>
      <c r="I167" s="187"/>
      <c r="J167" s="162"/>
    </row>
    <row r="168" spans="1:10" s="186" customFormat="1">
      <c r="A168" s="181"/>
      <c r="B168" s="182"/>
      <c r="C168" s="182"/>
      <c r="D168" s="183"/>
      <c r="E168" s="184"/>
      <c r="F168" s="185"/>
      <c r="I168" s="187"/>
      <c r="J168" s="162"/>
    </row>
    <row r="169" spans="1:10" s="186" customFormat="1">
      <c r="A169" s="181"/>
      <c r="B169" s="182"/>
      <c r="C169" s="182"/>
      <c r="D169" s="183"/>
      <c r="E169" s="184"/>
      <c r="F169" s="185"/>
      <c r="I169" s="187"/>
      <c r="J169" s="162"/>
    </row>
    <row r="170" spans="1:10" s="186" customFormat="1">
      <c r="A170" s="181"/>
      <c r="B170" s="182"/>
      <c r="C170" s="182"/>
      <c r="D170" s="183"/>
      <c r="E170" s="184"/>
      <c r="F170" s="185"/>
      <c r="I170" s="187"/>
      <c r="J170" s="162"/>
    </row>
    <row r="171" spans="1:10" s="186" customFormat="1">
      <c r="A171" s="181"/>
      <c r="B171" s="182"/>
      <c r="C171" s="182"/>
      <c r="D171" s="183"/>
      <c r="E171" s="184"/>
      <c r="F171" s="185"/>
      <c r="I171" s="187"/>
      <c r="J171" s="162"/>
    </row>
    <row r="172" spans="1:10" s="186" customFormat="1">
      <c r="A172" s="181"/>
      <c r="B172" s="182"/>
      <c r="C172" s="182"/>
      <c r="D172" s="183"/>
      <c r="E172" s="184"/>
      <c r="F172" s="185"/>
      <c r="I172" s="187"/>
      <c r="J172" s="162"/>
    </row>
    <row r="173" spans="1:10" s="186" customFormat="1">
      <c r="A173" s="181"/>
      <c r="B173" s="182"/>
      <c r="C173" s="182"/>
      <c r="D173" s="183"/>
      <c r="E173" s="184"/>
      <c r="F173" s="185"/>
      <c r="I173" s="187"/>
      <c r="J173" s="162"/>
    </row>
    <row r="174" spans="1:10" s="186" customFormat="1">
      <c r="A174" s="181"/>
      <c r="B174" s="182"/>
      <c r="C174" s="182"/>
      <c r="D174" s="183"/>
      <c r="E174" s="184"/>
      <c r="F174" s="185"/>
      <c r="I174" s="187"/>
      <c r="J174" s="162"/>
    </row>
    <row r="175" spans="1:10" s="186" customFormat="1">
      <c r="A175" s="181"/>
      <c r="B175" s="182"/>
      <c r="C175" s="182"/>
      <c r="D175" s="183"/>
      <c r="E175" s="184"/>
      <c r="F175" s="185"/>
      <c r="I175" s="187"/>
      <c r="J175" s="162"/>
    </row>
    <row r="176" spans="1:10" s="186" customFormat="1">
      <c r="A176" s="181"/>
      <c r="B176" s="182"/>
      <c r="C176" s="182"/>
      <c r="D176" s="183"/>
      <c r="E176" s="184"/>
      <c r="F176" s="185"/>
      <c r="I176" s="187"/>
      <c r="J176" s="162"/>
    </row>
    <row r="177" spans="1:10" s="186" customFormat="1">
      <c r="A177" s="181"/>
      <c r="B177" s="182"/>
      <c r="C177" s="182"/>
      <c r="D177" s="183"/>
      <c r="E177" s="184"/>
      <c r="F177" s="185"/>
      <c r="I177" s="187"/>
      <c r="J177" s="162"/>
    </row>
    <row r="178" spans="1:10" s="186" customFormat="1">
      <c r="A178" s="181"/>
      <c r="B178" s="182"/>
      <c r="C178" s="182"/>
      <c r="D178" s="183"/>
      <c r="E178" s="184"/>
      <c r="F178" s="185"/>
      <c r="I178" s="187"/>
      <c r="J178" s="162"/>
    </row>
    <row r="179" spans="1:10" s="186" customFormat="1">
      <c r="A179" s="181"/>
      <c r="B179" s="182"/>
      <c r="C179" s="182"/>
      <c r="D179" s="183"/>
      <c r="E179" s="184"/>
      <c r="F179" s="185"/>
      <c r="I179" s="187"/>
      <c r="J179" s="162"/>
    </row>
    <row r="180" spans="1:10" s="186" customFormat="1">
      <c r="A180" s="181"/>
      <c r="B180" s="182"/>
      <c r="C180" s="182"/>
      <c r="D180" s="183"/>
      <c r="E180" s="184"/>
      <c r="F180" s="185"/>
      <c r="I180" s="187"/>
      <c r="J180" s="162"/>
    </row>
    <row r="181" spans="1:10" s="186" customFormat="1">
      <c r="A181" s="181"/>
      <c r="B181" s="182"/>
      <c r="C181" s="182"/>
      <c r="D181" s="183"/>
      <c r="E181" s="184"/>
      <c r="F181" s="185"/>
      <c r="I181" s="187"/>
      <c r="J181" s="162"/>
    </row>
    <row r="182" spans="1:10" s="186" customFormat="1">
      <c r="A182" s="181"/>
      <c r="B182" s="182"/>
      <c r="C182" s="182"/>
      <c r="D182" s="183"/>
      <c r="E182" s="184"/>
      <c r="F182" s="185"/>
      <c r="I182" s="187"/>
      <c r="J182" s="162"/>
    </row>
    <row r="183" spans="1:10" s="186" customFormat="1">
      <c r="A183" s="181"/>
      <c r="B183" s="182"/>
      <c r="C183" s="182"/>
      <c r="D183" s="183"/>
      <c r="E183" s="184"/>
      <c r="F183" s="185"/>
      <c r="I183" s="187"/>
      <c r="J183" s="162"/>
    </row>
    <row r="184" spans="1:10" s="186" customFormat="1">
      <c r="A184" s="181"/>
      <c r="B184" s="182"/>
      <c r="C184" s="182"/>
      <c r="D184" s="183"/>
      <c r="E184" s="184"/>
      <c r="F184" s="185"/>
      <c r="I184" s="187"/>
      <c r="J184" s="162"/>
    </row>
    <row r="185" spans="1:10" s="186" customFormat="1">
      <c r="A185" s="181"/>
      <c r="B185" s="182"/>
      <c r="C185" s="182"/>
      <c r="D185" s="183"/>
      <c r="E185" s="184"/>
      <c r="F185" s="185"/>
      <c r="I185" s="187"/>
      <c r="J185" s="162"/>
    </row>
    <row r="186" spans="1:10" s="186" customFormat="1">
      <c r="A186" s="181"/>
      <c r="B186" s="182"/>
      <c r="C186" s="182"/>
      <c r="D186" s="183"/>
      <c r="E186" s="184"/>
      <c r="F186" s="185"/>
      <c r="I186" s="187"/>
      <c r="J186" s="162"/>
    </row>
    <row r="187" spans="1:10" s="186" customFormat="1">
      <c r="A187" s="181"/>
      <c r="B187" s="182"/>
      <c r="C187" s="182"/>
      <c r="D187" s="183"/>
      <c r="E187" s="184"/>
      <c r="F187" s="185"/>
      <c r="I187" s="187"/>
      <c r="J187" s="162"/>
    </row>
    <row r="188" spans="1:10" s="186" customFormat="1">
      <c r="A188" s="181"/>
      <c r="B188" s="182"/>
      <c r="C188" s="182"/>
      <c r="D188" s="183"/>
      <c r="E188" s="184"/>
      <c r="F188" s="185"/>
      <c r="I188" s="187"/>
      <c r="J188" s="162"/>
    </row>
    <row r="189" spans="1:10" s="186" customFormat="1">
      <c r="A189" s="181"/>
      <c r="B189" s="182"/>
      <c r="C189" s="182"/>
      <c r="D189" s="183"/>
      <c r="E189" s="184"/>
      <c r="F189" s="185"/>
      <c r="I189" s="187"/>
      <c r="J189" s="162"/>
    </row>
    <row r="190" spans="1:10" s="186" customFormat="1">
      <c r="A190" s="181"/>
      <c r="B190" s="182"/>
      <c r="C190" s="182"/>
      <c r="D190" s="183"/>
      <c r="E190" s="184"/>
      <c r="F190" s="185"/>
      <c r="I190" s="187"/>
      <c r="J190" s="162"/>
    </row>
    <row r="191" spans="1:10" s="186" customFormat="1">
      <c r="A191" s="181"/>
      <c r="B191" s="182"/>
      <c r="C191" s="182"/>
      <c r="D191" s="183"/>
      <c r="E191" s="184"/>
      <c r="F191" s="185"/>
      <c r="I191" s="187"/>
      <c r="J191" s="162"/>
    </row>
    <row r="192" spans="1:10" s="186" customFormat="1">
      <c r="A192" s="181"/>
      <c r="B192" s="182"/>
      <c r="C192" s="182"/>
      <c r="D192" s="183"/>
      <c r="E192" s="184"/>
      <c r="F192" s="185"/>
      <c r="I192" s="187"/>
      <c r="J192" s="162"/>
    </row>
    <row r="193" spans="1:10" s="186" customFormat="1">
      <c r="A193" s="181"/>
      <c r="B193" s="182"/>
      <c r="C193" s="182"/>
      <c r="D193" s="183"/>
      <c r="E193" s="184"/>
      <c r="F193" s="185"/>
      <c r="I193" s="187"/>
      <c r="J193" s="162"/>
    </row>
    <row r="194" spans="1:10" s="186" customFormat="1">
      <c r="A194" s="181"/>
      <c r="B194" s="182"/>
      <c r="C194" s="182"/>
      <c r="D194" s="183"/>
      <c r="E194" s="184"/>
      <c r="F194" s="185"/>
      <c r="I194" s="187"/>
      <c r="J194" s="162"/>
    </row>
    <row r="195" spans="1:10" s="186" customFormat="1">
      <c r="A195" s="181"/>
      <c r="B195" s="182"/>
      <c r="C195" s="182"/>
      <c r="D195" s="183"/>
      <c r="E195" s="184"/>
      <c r="F195" s="185"/>
      <c r="I195" s="187"/>
      <c r="J195" s="162"/>
    </row>
    <row r="196" spans="1:10" s="186" customFormat="1">
      <c r="A196" s="181"/>
      <c r="B196" s="182"/>
      <c r="C196" s="182"/>
      <c r="D196" s="183"/>
      <c r="E196" s="184"/>
      <c r="F196" s="185"/>
      <c r="I196" s="187"/>
      <c r="J196" s="162"/>
    </row>
    <row r="197" spans="1:10" s="186" customFormat="1">
      <c r="A197" s="181"/>
      <c r="B197" s="182"/>
      <c r="C197" s="182"/>
      <c r="D197" s="183"/>
      <c r="E197" s="184"/>
      <c r="F197" s="185"/>
      <c r="I197" s="187"/>
      <c r="J197" s="162"/>
    </row>
    <row r="198" spans="1:10" s="186" customFormat="1">
      <c r="A198" s="181"/>
      <c r="B198" s="182"/>
      <c r="C198" s="182"/>
      <c r="D198" s="183"/>
      <c r="E198" s="184"/>
      <c r="F198" s="185"/>
      <c r="I198" s="187"/>
      <c r="J198" s="162"/>
    </row>
    <row r="199" spans="1:10" s="186" customFormat="1">
      <c r="A199" s="181"/>
      <c r="B199" s="182"/>
      <c r="C199" s="182"/>
      <c r="D199" s="183"/>
      <c r="E199" s="184"/>
      <c r="F199" s="185"/>
      <c r="I199" s="187"/>
      <c r="J199" s="162"/>
    </row>
    <row r="200" spans="1:10" s="186" customFormat="1">
      <c r="A200" s="181"/>
      <c r="B200" s="182"/>
      <c r="C200" s="182"/>
      <c r="D200" s="183"/>
      <c r="E200" s="184"/>
      <c r="F200" s="185"/>
      <c r="I200" s="187"/>
      <c r="J200" s="162"/>
    </row>
    <row r="201" spans="1:10" s="186" customFormat="1">
      <c r="A201" s="181"/>
      <c r="B201" s="182"/>
      <c r="C201" s="182"/>
      <c r="D201" s="183"/>
      <c r="E201" s="184"/>
      <c r="F201" s="185"/>
      <c r="I201" s="187"/>
      <c r="J201" s="162"/>
    </row>
    <row r="202" spans="1:10" s="186" customFormat="1">
      <c r="A202" s="181"/>
      <c r="B202" s="182"/>
      <c r="C202" s="182"/>
      <c r="D202" s="183"/>
      <c r="E202" s="184"/>
      <c r="F202" s="185"/>
      <c r="I202" s="187"/>
      <c r="J202" s="162"/>
    </row>
    <row r="203" spans="1:10" s="186" customFormat="1">
      <c r="A203" s="181"/>
      <c r="B203" s="182"/>
      <c r="C203" s="182"/>
      <c r="D203" s="183"/>
      <c r="E203" s="184"/>
      <c r="F203" s="185"/>
      <c r="I203" s="187"/>
      <c r="J203" s="162"/>
    </row>
    <row r="204" spans="1:10" s="186" customFormat="1">
      <c r="A204" s="181"/>
      <c r="B204" s="182"/>
      <c r="C204" s="182"/>
      <c r="D204" s="183"/>
      <c r="E204" s="184"/>
      <c r="F204" s="185"/>
      <c r="I204" s="187"/>
      <c r="J204" s="162"/>
    </row>
    <row r="205" spans="1:10" s="186" customFormat="1">
      <c r="A205" s="181"/>
      <c r="B205" s="182"/>
      <c r="C205" s="182"/>
      <c r="D205" s="183"/>
      <c r="E205" s="184"/>
      <c r="F205" s="185"/>
      <c r="I205" s="187"/>
      <c r="J205" s="162"/>
    </row>
  </sheetData>
  <sheetProtection algorithmName="SHA-512" hashValue="TPLd5o99HkwEvoGvIdAuD2+Vtn/Jm9hNGaps5dB4AvyH9h5iZXI62/eB3z1Ed46TA8FCEVdXfPISijxFp29UiA==" saltValue="c4i2iVuTEA3MB1L8EmJINA==" spinCount="100000" sheet="1" formatCells="0" formatColumns="0" formatRows="0" insertColumns="0" insertRows="0" insertHyperlinks="0" deleteColumns="0" deleteRows="0" sort="0"/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4" activePane="bottomRight" state="frozen"/>
      <selection pane="bottomRight" activeCell="A3" sqref="A3:B3"/>
      <selection pane="bottomLeft" activeCell="D7" sqref="D7"/>
      <selection pane="topRight" activeCell="D7" sqref="D7"/>
    </sheetView>
  </sheetViews>
  <sheetFormatPr defaultColWidth="9.140625" defaultRowHeight="12.75"/>
  <cols>
    <col min="1" max="1" width="15.7109375" style="87" bestFit="1" customWidth="1"/>
    <col min="2" max="2" width="25.85546875" style="87" customWidth="1"/>
    <col min="3" max="3" width="15.140625" style="104" bestFit="1" customWidth="1"/>
    <col min="4" max="4" width="14" style="105" bestFit="1" customWidth="1"/>
    <col min="5" max="5" width="12" style="106" bestFit="1" customWidth="1"/>
    <col min="6" max="6" width="12.28515625" style="107" bestFit="1" customWidth="1"/>
    <col min="7" max="7" width="11" style="106" bestFit="1" customWidth="1"/>
    <col min="8" max="8" width="12.85546875" style="108" bestFit="1" customWidth="1"/>
    <col min="9" max="9" width="10.7109375" style="106" bestFit="1" customWidth="1"/>
    <col min="10" max="10" width="13.5703125" style="107" customWidth="1"/>
    <col min="11" max="11" width="16.85546875" style="109" bestFit="1" customWidth="1"/>
    <col min="12" max="12" width="12.140625" style="110" bestFit="1" customWidth="1"/>
    <col min="13" max="13" width="14" style="111" bestFit="1" customWidth="1"/>
    <col min="14" max="14" width="12" style="106" bestFit="1" customWidth="1"/>
    <col min="15" max="15" width="18" style="112" bestFit="1" customWidth="1"/>
    <col min="16" max="16" width="9.85546875" style="108" bestFit="1" customWidth="1"/>
    <col min="17" max="17" width="9.28515625" style="107" bestFit="1" customWidth="1"/>
    <col min="18" max="18" width="10.5703125" style="106" bestFit="1" customWidth="1"/>
    <col min="19" max="19" width="10.5703125" style="112" customWidth="1"/>
    <col min="20" max="20" width="9.85546875" style="108" bestFit="1" customWidth="1"/>
    <col min="21" max="21" width="9.28515625" style="107" bestFit="1" customWidth="1"/>
    <col min="22" max="22" width="7.7109375" style="106" bestFit="1" customWidth="1"/>
    <col min="23" max="23" width="8.42578125" style="112" bestFit="1" customWidth="1"/>
    <col min="24" max="24" width="9.85546875" style="108" bestFit="1" customWidth="1"/>
    <col min="25" max="25" width="9.28515625" style="107" bestFit="1" customWidth="1"/>
    <col min="26" max="26" width="8.5703125" style="106" bestFit="1" customWidth="1"/>
    <col min="27" max="27" width="8.42578125" style="112" bestFit="1" customWidth="1"/>
    <col min="28" max="28" width="9.85546875" style="108" bestFit="1" customWidth="1"/>
    <col min="29" max="29" width="9.28515625" style="107" bestFit="1" customWidth="1"/>
    <col min="30" max="30" width="9.85546875" style="108" bestFit="1" customWidth="1"/>
    <col min="31" max="31" width="14.42578125" style="108" customWidth="1"/>
    <col min="32" max="32" width="10.42578125" style="106" customWidth="1"/>
    <col min="33" max="33" width="16" style="107" customWidth="1"/>
    <col min="34" max="34" width="9.85546875" style="108" bestFit="1" customWidth="1"/>
    <col min="35" max="35" width="19.5703125" style="107" customWidth="1"/>
    <col min="36" max="36" width="9.85546875" style="106" bestFit="1" customWidth="1"/>
    <col min="37" max="37" width="9.28515625" style="107" bestFit="1" customWidth="1"/>
    <col min="38" max="38" width="9.85546875" style="106" bestFit="1" customWidth="1"/>
    <col min="39" max="39" width="14" style="107" customWidth="1"/>
    <col min="40" max="40" width="9.140625" style="106"/>
    <col min="41" max="41" width="8.42578125" style="112" bestFit="1" customWidth="1"/>
    <col min="42" max="42" width="9.85546875" style="108" bestFit="1" customWidth="1"/>
    <col min="43" max="43" width="9.28515625" style="107" bestFit="1" customWidth="1"/>
    <col min="44" max="44" width="9.85546875" style="106" bestFit="1" customWidth="1"/>
    <col min="45" max="45" width="10.5703125" style="107" customWidth="1"/>
    <col min="46" max="16384" width="9.140625" style="87"/>
  </cols>
  <sheetData>
    <row r="1" spans="1:45" ht="24" customHeight="1">
      <c r="A1" s="286" t="s">
        <v>123</v>
      </c>
      <c r="B1" s="287"/>
      <c r="C1" s="302" t="s">
        <v>124</v>
      </c>
      <c r="D1" s="303"/>
      <c r="E1" s="289" t="s">
        <v>125</v>
      </c>
      <c r="F1" s="290"/>
      <c r="G1" s="289" t="s">
        <v>126</v>
      </c>
      <c r="H1" s="290"/>
      <c r="I1" s="289" t="s">
        <v>127</v>
      </c>
      <c r="J1" s="290"/>
      <c r="K1" s="291" t="s">
        <v>128</v>
      </c>
      <c r="L1" s="292"/>
      <c r="M1" s="293"/>
      <c r="N1" s="289" t="s">
        <v>129</v>
      </c>
      <c r="O1" s="300"/>
      <c r="P1" s="300"/>
      <c r="Q1" s="290"/>
      <c r="R1" s="289" t="s">
        <v>130</v>
      </c>
      <c r="S1" s="300"/>
      <c r="T1" s="300"/>
      <c r="U1" s="301"/>
      <c r="V1" s="289" t="s">
        <v>5</v>
      </c>
      <c r="W1" s="300"/>
      <c r="X1" s="300"/>
      <c r="Y1" s="301"/>
      <c r="Z1" s="289" t="s">
        <v>131</v>
      </c>
      <c r="AA1" s="300"/>
      <c r="AB1" s="300"/>
      <c r="AC1" s="301"/>
      <c r="AD1" s="289" t="s">
        <v>132</v>
      </c>
      <c r="AE1" s="301"/>
      <c r="AF1" s="289" t="s">
        <v>133</v>
      </c>
      <c r="AG1" s="290"/>
      <c r="AH1" s="300" t="s">
        <v>134</v>
      </c>
      <c r="AI1" s="308"/>
      <c r="AJ1" s="289" t="s">
        <v>135</v>
      </c>
      <c r="AK1" s="301"/>
      <c r="AL1" s="289" t="s">
        <v>136</v>
      </c>
      <c r="AM1" s="301"/>
      <c r="AN1" s="289" t="s">
        <v>137</v>
      </c>
      <c r="AO1" s="300"/>
      <c r="AP1" s="307"/>
      <c r="AQ1" s="290"/>
      <c r="AR1" s="289" t="s">
        <v>138</v>
      </c>
      <c r="AS1" s="290"/>
    </row>
    <row r="2" spans="1:45" ht="34.5" customHeight="1" thickBot="1">
      <c r="A2" s="288"/>
      <c r="B2" s="287"/>
      <c r="C2" s="294" t="s">
        <v>139</v>
      </c>
      <c r="D2" s="285"/>
      <c r="E2" s="295" t="s">
        <v>140</v>
      </c>
      <c r="F2" s="296"/>
      <c r="G2" s="295" t="s">
        <v>141</v>
      </c>
      <c r="H2" s="296"/>
      <c r="I2" s="295" t="s">
        <v>142</v>
      </c>
      <c r="J2" s="296"/>
      <c r="K2" s="297" t="s">
        <v>143</v>
      </c>
      <c r="L2" s="298"/>
      <c r="M2" s="299"/>
      <c r="N2" s="280" t="s">
        <v>144</v>
      </c>
      <c r="O2" s="281"/>
      <c r="P2" s="281"/>
      <c r="Q2" s="282"/>
      <c r="R2" s="280" t="s">
        <v>144</v>
      </c>
      <c r="S2" s="281"/>
      <c r="T2" s="281"/>
      <c r="U2" s="282"/>
      <c r="V2" s="280" t="s">
        <v>144</v>
      </c>
      <c r="W2" s="281"/>
      <c r="X2" s="281"/>
      <c r="Y2" s="282"/>
      <c r="Z2" s="283" t="s">
        <v>144</v>
      </c>
      <c r="AA2" s="284"/>
      <c r="AB2" s="284"/>
      <c r="AC2" s="285"/>
      <c r="AD2" s="283" t="s">
        <v>144</v>
      </c>
      <c r="AE2" s="306"/>
      <c r="AF2" s="283" t="s">
        <v>144</v>
      </c>
      <c r="AG2" s="285"/>
      <c r="AH2" s="283" t="s">
        <v>144</v>
      </c>
      <c r="AI2" s="285"/>
      <c r="AJ2" s="283" t="s">
        <v>144</v>
      </c>
      <c r="AK2" s="285"/>
      <c r="AL2" s="283" t="s">
        <v>144</v>
      </c>
      <c r="AM2" s="285"/>
      <c r="AN2" s="283" t="s">
        <v>144</v>
      </c>
      <c r="AO2" s="284"/>
      <c r="AP2" s="284"/>
      <c r="AQ2" s="285"/>
      <c r="AR2" s="304" t="s">
        <v>144</v>
      </c>
      <c r="AS2" s="305"/>
    </row>
    <row r="3" spans="1:45" ht="13.5" customHeight="1">
      <c r="A3" s="344" t="s">
        <v>145</v>
      </c>
      <c r="B3" s="345" t="s">
        <v>146</v>
      </c>
      <c r="C3" s="346" t="s">
        <v>147</v>
      </c>
      <c r="D3" s="346" t="s">
        <v>148</v>
      </c>
      <c r="E3" s="88" t="s">
        <v>125</v>
      </c>
      <c r="F3" s="88" t="s">
        <v>15</v>
      </c>
      <c r="G3" s="88" t="s">
        <v>149</v>
      </c>
      <c r="H3" s="88" t="s">
        <v>150</v>
      </c>
      <c r="I3" s="88" t="s">
        <v>151</v>
      </c>
      <c r="J3" s="88" t="s">
        <v>152</v>
      </c>
      <c r="K3" s="89" t="s">
        <v>153</v>
      </c>
      <c r="L3" s="89" t="s">
        <v>154</v>
      </c>
      <c r="M3" s="89" t="s">
        <v>155</v>
      </c>
      <c r="N3" s="88" t="s">
        <v>156</v>
      </c>
      <c r="O3" s="88" t="s">
        <v>157</v>
      </c>
      <c r="P3" s="88" t="s">
        <v>158</v>
      </c>
      <c r="Q3" s="88" t="s">
        <v>159</v>
      </c>
      <c r="R3" s="88" t="s">
        <v>156</v>
      </c>
      <c r="S3" s="88" t="s">
        <v>157</v>
      </c>
      <c r="T3" s="88" t="s">
        <v>158</v>
      </c>
      <c r="U3" s="88" t="s">
        <v>159</v>
      </c>
      <c r="V3" s="88" t="s">
        <v>156</v>
      </c>
      <c r="W3" s="88" t="s">
        <v>157</v>
      </c>
      <c r="X3" s="88" t="s">
        <v>158</v>
      </c>
      <c r="Y3" s="88" t="s">
        <v>159</v>
      </c>
      <c r="Z3" s="345" t="s">
        <v>156</v>
      </c>
      <c r="AA3" s="345" t="s">
        <v>157</v>
      </c>
      <c r="AB3" s="345" t="s">
        <v>158</v>
      </c>
      <c r="AC3" s="345" t="s">
        <v>159</v>
      </c>
      <c r="AD3" s="345" t="s">
        <v>158</v>
      </c>
      <c r="AE3" s="345" t="s">
        <v>159</v>
      </c>
      <c r="AF3" s="345" t="s">
        <v>158</v>
      </c>
      <c r="AG3" s="345" t="s">
        <v>159</v>
      </c>
      <c r="AH3" s="345" t="s">
        <v>158</v>
      </c>
      <c r="AI3" s="345" t="s">
        <v>159</v>
      </c>
      <c r="AJ3" s="345" t="s">
        <v>158</v>
      </c>
      <c r="AK3" s="345" t="s">
        <v>159</v>
      </c>
      <c r="AL3" s="345" t="s">
        <v>158</v>
      </c>
      <c r="AM3" s="345" t="s">
        <v>159</v>
      </c>
      <c r="AN3" s="345" t="s">
        <v>156</v>
      </c>
      <c r="AO3" s="345" t="s">
        <v>157</v>
      </c>
      <c r="AP3" s="345" t="s">
        <v>158</v>
      </c>
      <c r="AQ3" s="345" t="s">
        <v>159</v>
      </c>
      <c r="AR3" s="345" t="s">
        <v>158</v>
      </c>
      <c r="AS3" s="345" t="s">
        <v>159</v>
      </c>
    </row>
    <row r="4" spans="1:45" ht="13.5" customHeight="1">
      <c r="A4" s="347" t="s">
        <v>160</v>
      </c>
      <c r="B4" s="348" t="s">
        <v>19</v>
      </c>
      <c r="C4" s="349">
        <v>12</v>
      </c>
      <c r="D4" s="349">
        <v>18.5</v>
      </c>
      <c r="E4" s="350">
        <v>6898</v>
      </c>
      <c r="F4" s="351">
        <v>574.83333333333337</v>
      </c>
      <c r="G4" s="352">
        <v>122</v>
      </c>
      <c r="H4" s="351">
        <v>10.166666666666666</v>
      </c>
      <c r="I4" s="352">
        <v>78</v>
      </c>
      <c r="J4" s="351">
        <v>6.5</v>
      </c>
      <c r="K4" s="353">
        <v>2710021.87</v>
      </c>
      <c r="L4" s="353">
        <v>225835.15583333335</v>
      </c>
      <c r="M4" s="353">
        <v>146487.66864864866</v>
      </c>
      <c r="N4" s="354">
        <v>30986</v>
      </c>
      <c r="O4" s="349">
        <v>2582.1666666666665</v>
      </c>
      <c r="P4" s="354">
        <v>249</v>
      </c>
      <c r="Q4" s="349">
        <v>20.75</v>
      </c>
      <c r="R4" s="354">
        <v>530</v>
      </c>
      <c r="S4" s="349">
        <v>44.166666666666664</v>
      </c>
      <c r="T4" s="354">
        <v>34</v>
      </c>
      <c r="U4" s="349">
        <v>2.8333333333333335</v>
      </c>
      <c r="V4" s="354">
        <v>107</v>
      </c>
      <c r="W4" s="349">
        <v>8.9166666666666661</v>
      </c>
      <c r="X4" s="354">
        <v>125</v>
      </c>
      <c r="Y4" s="349">
        <v>10.416666666666666</v>
      </c>
      <c r="Z4" s="354">
        <v>215</v>
      </c>
      <c r="AA4" s="349">
        <v>17.916666666666668</v>
      </c>
      <c r="AB4" s="354">
        <v>76</v>
      </c>
      <c r="AC4" s="349">
        <v>6.333333333333333</v>
      </c>
      <c r="AD4" s="355">
        <v>19</v>
      </c>
      <c r="AE4" s="349">
        <v>1.5833333333333333</v>
      </c>
      <c r="AF4" s="354">
        <v>44</v>
      </c>
      <c r="AG4" s="349">
        <v>3.6666666666666665</v>
      </c>
      <c r="AH4" s="354">
        <v>178</v>
      </c>
      <c r="AI4" s="349">
        <v>14.833333333333334</v>
      </c>
      <c r="AJ4" s="354">
        <v>12</v>
      </c>
      <c r="AK4" s="349">
        <v>1</v>
      </c>
      <c r="AL4" s="354">
        <v>975</v>
      </c>
      <c r="AM4" s="349">
        <v>81.25</v>
      </c>
      <c r="AN4" s="354">
        <v>424</v>
      </c>
      <c r="AO4" s="349">
        <v>35.333333333333336</v>
      </c>
      <c r="AP4" s="354">
        <v>682</v>
      </c>
      <c r="AQ4" s="349">
        <v>56.833333333333336</v>
      </c>
      <c r="AR4" s="354">
        <v>284</v>
      </c>
      <c r="AS4" s="349">
        <v>23.666666666666668</v>
      </c>
    </row>
    <row r="5" spans="1:45" ht="13.5" customHeight="1">
      <c r="A5" s="347" t="s">
        <v>161</v>
      </c>
      <c r="B5" s="348" t="s">
        <v>20</v>
      </c>
      <c r="C5" s="349">
        <v>3</v>
      </c>
      <c r="D5" s="349">
        <v>4</v>
      </c>
      <c r="E5" s="350">
        <v>1356</v>
      </c>
      <c r="F5" s="351">
        <v>452</v>
      </c>
      <c r="G5" s="352">
        <v>28</v>
      </c>
      <c r="H5" s="351">
        <v>9.3333333333333339</v>
      </c>
      <c r="I5" s="352">
        <v>27</v>
      </c>
      <c r="J5" s="351">
        <v>9</v>
      </c>
      <c r="K5" s="353">
        <v>469267.95</v>
      </c>
      <c r="L5" s="353">
        <v>156422.65</v>
      </c>
      <c r="M5" s="353">
        <v>117316.9875</v>
      </c>
      <c r="N5" s="354">
        <v>6850</v>
      </c>
      <c r="O5" s="349">
        <v>2283.3333333333335</v>
      </c>
      <c r="P5" s="354">
        <v>15</v>
      </c>
      <c r="Q5" s="349">
        <v>5</v>
      </c>
      <c r="R5" s="354">
        <v>167</v>
      </c>
      <c r="S5" s="349">
        <v>55.666666666666664</v>
      </c>
      <c r="T5" s="354">
        <v>3</v>
      </c>
      <c r="U5" s="349">
        <v>1</v>
      </c>
      <c r="V5" s="354">
        <v>4</v>
      </c>
      <c r="W5" s="349">
        <v>1.3333333333333333</v>
      </c>
      <c r="X5" s="354">
        <v>27</v>
      </c>
      <c r="Y5" s="349">
        <v>9</v>
      </c>
      <c r="Z5" s="354">
        <v>26</v>
      </c>
      <c r="AA5" s="349">
        <v>8.6666666666666661</v>
      </c>
      <c r="AB5" s="354">
        <v>25</v>
      </c>
      <c r="AC5" s="349">
        <v>8.3333333333333339</v>
      </c>
      <c r="AD5" s="355">
        <v>0</v>
      </c>
      <c r="AE5" s="349">
        <v>0</v>
      </c>
      <c r="AF5" s="354">
        <v>6</v>
      </c>
      <c r="AG5" s="349">
        <v>2</v>
      </c>
      <c r="AH5" s="354">
        <v>49</v>
      </c>
      <c r="AI5" s="349">
        <v>16.333333333333332</v>
      </c>
      <c r="AJ5" s="354">
        <v>6</v>
      </c>
      <c r="AK5" s="349">
        <v>2</v>
      </c>
      <c r="AL5" s="354">
        <v>136</v>
      </c>
      <c r="AM5" s="349">
        <v>45.333333333333336</v>
      </c>
      <c r="AN5" s="354">
        <v>190</v>
      </c>
      <c r="AO5" s="349">
        <v>63.333333333333336</v>
      </c>
      <c r="AP5" s="354">
        <v>222</v>
      </c>
      <c r="AQ5" s="349">
        <v>74</v>
      </c>
      <c r="AR5" s="354">
        <v>33</v>
      </c>
      <c r="AS5" s="349">
        <v>11</v>
      </c>
    </row>
    <row r="6" spans="1:45" ht="13.5" customHeight="1">
      <c r="A6" s="347" t="s">
        <v>161</v>
      </c>
      <c r="B6" s="348" t="s">
        <v>21</v>
      </c>
      <c r="C6" s="349">
        <v>0.75</v>
      </c>
      <c r="D6" s="349">
        <v>2</v>
      </c>
      <c r="E6" s="350">
        <v>344</v>
      </c>
      <c r="F6" s="351">
        <v>458.66666666666669</v>
      </c>
      <c r="G6" s="352">
        <v>3</v>
      </c>
      <c r="H6" s="351">
        <v>4</v>
      </c>
      <c r="I6" s="352">
        <v>12</v>
      </c>
      <c r="J6" s="351">
        <v>16</v>
      </c>
      <c r="K6" s="353">
        <v>130029.61</v>
      </c>
      <c r="L6" s="353">
        <v>173372.81333333332</v>
      </c>
      <c r="M6" s="353">
        <v>65014.805</v>
      </c>
      <c r="N6" s="354">
        <v>1612</v>
      </c>
      <c r="O6" s="349">
        <v>2149.3333333333335</v>
      </c>
      <c r="P6" s="354">
        <v>12</v>
      </c>
      <c r="Q6" s="349">
        <v>16</v>
      </c>
      <c r="R6" s="354">
        <v>227</v>
      </c>
      <c r="S6" s="349">
        <v>302.66666666666669</v>
      </c>
      <c r="T6" s="354">
        <v>5</v>
      </c>
      <c r="U6" s="349">
        <v>6.666666666666667</v>
      </c>
      <c r="V6" s="354">
        <v>1</v>
      </c>
      <c r="W6" s="349">
        <v>1.3333333333333333</v>
      </c>
      <c r="X6" s="354">
        <v>3</v>
      </c>
      <c r="Y6" s="349">
        <v>4</v>
      </c>
      <c r="Z6" s="354">
        <v>3</v>
      </c>
      <c r="AA6" s="349">
        <v>4</v>
      </c>
      <c r="AB6" s="354">
        <v>12</v>
      </c>
      <c r="AC6" s="349">
        <v>16</v>
      </c>
      <c r="AD6" s="355">
        <v>0</v>
      </c>
      <c r="AE6" s="349">
        <v>0</v>
      </c>
      <c r="AF6" s="354">
        <v>1</v>
      </c>
      <c r="AG6" s="349">
        <v>1.3333333333333333</v>
      </c>
      <c r="AH6" s="354">
        <v>9</v>
      </c>
      <c r="AI6" s="349">
        <v>12</v>
      </c>
      <c r="AJ6" s="354">
        <v>2</v>
      </c>
      <c r="AK6" s="349">
        <v>2.6666666666666665</v>
      </c>
      <c r="AL6" s="354">
        <v>34</v>
      </c>
      <c r="AM6" s="349">
        <v>45.333333333333336</v>
      </c>
      <c r="AN6" s="354">
        <v>22</v>
      </c>
      <c r="AO6" s="349">
        <v>29.333333333333332</v>
      </c>
      <c r="AP6" s="354">
        <v>104</v>
      </c>
      <c r="AQ6" s="349">
        <v>138.66666666666666</v>
      </c>
      <c r="AR6" s="354">
        <v>54</v>
      </c>
      <c r="AS6" s="349">
        <v>72</v>
      </c>
    </row>
    <row r="7" spans="1:45" ht="13.5" customHeight="1">
      <c r="A7" s="347" t="s">
        <v>162</v>
      </c>
      <c r="B7" s="348" t="s">
        <v>22</v>
      </c>
      <c r="C7" s="349">
        <v>4.75</v>
      </c>
      <c r="D7" s="349">
        <v>7</v>
      </c>
      <c r="E7" s="350">
        <v>2085</v>
      </c>
      <c r="F7" s="351">
        <v>438.94736842105266</v>
      </c>
      <c r="G7" s="352">
        <v>23</v>
      </c>
      <c r="H7" s="351">
        <v>4.8421052631578947</v>
      </c>
      <c r="I7" s="352">
        <v>25</v>
      </c>
      <c r="J7" s="351">
        <v>5.2631578947368425</v>
      </c>
      <c r="K7" s="353">
        <v>753561.37</v>
      </c>
      <c r="L7" s="353">
        <v>158644.49894736841</v>
      </c>
      <c r="M7" s="353">
        <v>107651.62428571428</v>
      </c>
      <c r="N7" s="354">
        <v>11448</v>
      </c>
      <c r="O7" s="349">
        <v>2410.1052631578946</v>
      </c>
      <c r="P7" s="354">
        <v>42</v>
      </c>
      <c r="Q7" s="349">
        <v>8.8421052631578956</v>
      </c>
      <c r="R7" s="354">
        <v>472</v>
      </c>
      <c r="S7" s="349">
        <v>99.368421052631575</v>
      </c>
      <c r="T7" s="354">
        <v>9</v>
      </c>
      <c r="U7" s="349">
        <v>1.8947368421052631</v>
      </c>
      <c r="V7" s="354">
        <v>24</v>
      </c>
      <c r="W7" s="349">
        <v>5.0526315789473681</v>
      </c>
      <c r="X7" s="354">
        <v>24</v>
      </c>
      <c r="Y7" s="349">
        <v>5.0526315789473681</v>
      </c>
      <c r="Z7" s="354">
        <v>60</v>
      </c>
      <c r="AA7" s="349">
        <v>12.631578947368421</v>
      </c>
      <c r="AB7" s="354">
        <v>23</v>
      </c>
      <c r="AC7" s="349">
        <v>4.8421052631578947</v>
      </c>
      <c r="AD7" s="355">
        <v>9</v>
      </c>
      <c r="AE7" s="349">
        <v>1.8947368421052631</v>
      </c>
      <c r="AF7" s="354">
        <v>12</v>
      </c>
      <c r="AG7" s="349">
        <v>2.5263157894736841</v>
      </c>
      <c r="AH7" s="354">
        <v>79</v>
      </c>
      <c r="AI7" s="349">
        <v>16.631578947368421</v>
      </c>
      <c r="AJ7" s="354">
        <v>15</v>
      </c>
      <c r="AK7" s="349">
        <v>3.1578947368421053</v>
      </c>
      <c r="AL7" s="354">
        <v>347</v>
      </c>
      <c r="AM7" s="349">
        <v>73.05263157894737</v>
      </c>
      <c r="AN7" s="354">
        <v>569</v>
      </c>
      <c r="AO7" s="349">
        <v>119.78947368421052</v>
      </c>
      <c r="AP7" s="354">
        <v>382</v>
      </c>
      <c r="AQ7" s="349">
        <v>80.421052631578945</v>
      </c>
      <c r="AR7" s="354">
        <v>61</v>
      </c>
      <c r="AS7" s="349">
        <v>12.842105263157896</v>
      </c>
    </row>
    <row r="8" spans="1:45" ht="13.5" customHeight="1">
      <c r="A8" s="347" t="s">
        <v>161</v>
      </c>
      <c r="B8" s="348" t="s">
        <v>23</v>
      </c>
      <c r="C8" s="349">
        <v>4</v>
      </c>
      <c r="D8" s="349">
        <v>5</v>
      </c>
      <c r="E8" s="350">
        <v>1027</v>
      </c>
      <c r="F8" s="351">
        <v>256.75</v>
      </c>
      <c r="G8" s="352">
        <v>1</v>
      </c>
      <c r="H8" s="351">
        <v>0.25</v>
      </c>
      <c r="I8" s="352">
        <v>39</v>
      </c>
      <c r="J8" s="351">
        <v>9.75</v>
      </c>
      <c r="K8" s="353">
        <v>308260.75</v>
      </c>
      <c r="L8" s="353">
        <v>77065.1875</v>
      </c>
      <c r="M8" s="353">
        <v>61652.15</v>
      </c>
      <c r="N8" s="354">
        <v>4112</v>
      </c>
      <c r="O8" s="349">
        <v>1028</v>
      </c>
      <c r="P8" s="354">
        <v>30</v>
      </c>
      <c r="Q8" s="349">
        <v>7.5</v>
      </c>
      <c r="R8" s="354">
        <v>62</v>
      </c>
      <c r="S8" s="349">
        <v>15.5</v>
      </c>
      <c r="T8" s="354">
        <v>0</v>
      </c>
      <c r="U8" s="349">
        <v>0</v>
      </c>
      <c r="V8" s="354">
        <v>6</v>
      </c>
      <c r="W8" s="349">
        <v>1.5</v>
      </c>
      <c r="X8" s="354">
        <v>1</v>
      </c>
      <c r="Y8" s="349">
        <v>0.25</v>
      </c>
      <c r="Z8" s="354">
        <v>58</v>
      </c>
      <c r="AA8" s="349">
        <v>14.5</v>
      </c>
      <c r="AB8" s="354">
        <v>42</v>
      </c>
      <c r="AC8" s="349">
        <v>10.5</v>
      </c>
      <c r="AD8" s="355">
        <v>4</v>
      </c>
      <c r="AE8" s="349">
        <v>1</v>
      </c>
      <c r="AF8" s="354">
        <v>10</v>
      </c>
      <c r="AG8" s="349">
        <v>2.5</v>
      </c>
      <c r="AH8" s="354">
        <v>19</v>
      </c>
      <c r="AI8" s="349">
        <v>4.75</v>
      </c>
      <c r="AJ8" s="354">
        <v>1</v>
      </c>
      <c r="AK8" s="349">
        <v>0.25</v>
      </c>
      <c r="AL8" s="354">
        <v>144</v>
      </c>
      <c r="AM8" s="349">
        <v>36</v>
      </c>
      <c r="AN8" s="354">
        <v>344</v>
      </c>
      <c r="AO8" s="349">
        <v>86</v>
      </c>
      <c r="AP8" s="354">
        <v>104</v>
      </c>
      <c r="AQ8" s="349">
        <v>26</v>
      </c>
      <c r="AR8" s="354">
        <v>196</v>
      </c>
      <c r="AS8" s="349">
        <v>49</v>
      </c>
    </row>
    <row r="9" spans="1:45" ht="13.5" customHeight="1">
      <c r="A9" s="347" t="s">
        <v>163</v>
      </c>
      <c r="B9" s="348" t="s">
        <v>24</v>
      </c>
      <c r="C9" s="349">
        <v>1</v>
      </c>
      <c r="D9" s="349">
        <v>1</v>
      </c>
      <c r="E9" s="350">
        <v>323</v>
      </c>
      <c r="F9" s="351">
        <v>323</v>
      </c>
      <c r="G9" s="352">
        <v>3</v>
      </c>
      <c r="H9" s="351">
        <v>3</v>
      </c>
      <c r="I9" s="352">
        <v>11</v>
      </c>
      <c r="J9" s="351">
        <v>11</v>
      </c>
      <c r="K9" s="353">
        <v>124844.53</v>
      </c>
      <c r="L9" s="353">
        <v>124844.53</v>
      </c>
      <c r="M9" s="353">
        <v>124844.53</v>
      </c>
      <c r="N9" s="354">
        <v>1562</v>
      </c>
      <c r="O9" s="349">
        <v>1562</v>
      </c>
      <c r="P9" s="354">
        <v>6</v>
      </c>
      <c r="Q9" s="349">
        <v>6</v>
      </c>
      <c r="R9" s="354">
        <v>58</v>
      </c>
      <c r="S9" s="349">
        <v>58</v>
      </c>
      <c r="T9" s="354">
        <v>1</v>
      </c>
      <c r="U9" s="349">
        <v>1</v>
      </c>
      <c r="V9" s="354">
        <v>3</v>
      </c>
      <c r="W9" s="349">
        <v>3</v>
      </c>
      <c r="X9" s="354">
        <v>3</v>
      </c>
      <c r="Y9" s="349">
        <v>3</v>
      </c>
      <c r="Z9" s="354">
        <v>10</v>
      </c>
      <c r="AA9" s="349">
        <v>10</v>
      </c>
      <c r="AB9" s="354">
        <v>9</v>
      </c>
      <c r="AC9" s="349">
        <v>9</v>
      </c>
      <c r="AD9" s="355">
        <v>0</v>
      </c>
      <c r="AE9" s="349">
        <v>0</v>
      </c>
      <c r="AF9" s="354">
        <v>0</v>
      </c>
      <c r="AG9" s="349">
        <v>0</v>
      </c>
      <c r="AH9" s="354">
        <v>10</v>
      </c>
      <c r="AI9" s="349">
        <v>10</v>
      </c>
      <c r="AJ9" s="354">
        <v>0</v>
      </c>
      <c r="AK9" s="349">
        <v>0</v>
      </c>
      <c r="AL9" s="354">
        <v>21</v>
      </c>
      <c r="AM9" s="349">
        <v>21</v>
      </c>
      <c r="AN9" s="354">
        <v>69</v>
      </c>
      <c r="AO9" s="349">
        <v>69</v>
      </c>
      <c r="AP9" s="354">
        <v>22</v>
      </c>
      <c r="AQ9" s="349">
        <v>22</v>
      </c>
      <c r="AR9" s="354">
        <v>13</v>
      </c>
      <c r="AS9" s="349">
        <v>13</v>
      </c>
    </row>
    <row r="10" spans="1:45" ht="13.5" customHeight="1">
      <c r="A10" s="347" t="s">
        <v>164</v>
      </c>
      <c r="B10" s="348" t="s">
        <v>25</v>
      </c>
      <c r="C10" s="349">
        <v>7.5</v>
      </c>
      <c r="D10" s="349">
        <v>10</v>
      </c>
      <c r="E10" s="350">
        <v>2681</v>
      </c>
      <c r="F10" s="351">
        <v>357.46666666666664</v>
      </c>
      <c r="G10" s="352">
        <v>41</v>
      </c>
      <c r="H10" s="351">
        <v>5.4666666666666668</v>
      </c>
      <c r="I10" s="352">
        <v>44</v>
      </c>
      <c r="J10" s="351">
        <v>5.8666666666666663</v>
      </c>
      <c r="K10" s="353">
        <v>1058704.73</v>
      </c>
      <c r="L10" s="353">
        <v>141160.63066666666</v>
      </c>
      <c r="M10" s="353">
        <v>105870.473</v>
      </c>
      <c r="N10" s="354">
        <v>12075</v>
      </c>
      <c r="O10" s="349">
        <v>1610</v>
      </c>
      <c r="P10" s="354">
        <v>42</v>
      </c>
      <c r="Q10" s="349">
        <v>5.6</v>
      </c>
      <c r="R10" s="354">
        <v>274</v>
      </c>
      <c r="S10" s="349">
        <v>36.533333333333331</v>
      </c>
      <c r="T10" s="354">
        <v>6</v>
      </c>
      <c r="U10" s="349">
        <v>0.8</v>
      </c>
      <c r="V10" s="354">
        <v>6</v>
      </c>
      <c r="W10" s="349">
        <v>0.8</v>
      </c>
      <c r="X10" s="354">
        <v>43</v>
      </c>
      <c r="Y10" s="349">
        <v>5.7333333333333334</v>
      </c>
      <c r="Z10" s="354">
        <v>87</v>
      </c>
      <c r="AA10" s="349">
        <v>11.6</v>
      </c>
      <c r="AB10" s="354">
        <v>49</v>
      </c>
      <c r="AC10" s="349">
        <v>6.5333333333333332</v>
      </c>
      <c r="AD10" s="355">
        <v>5</v>
      </c>
      <c r="AE10" s="349">
        <v>0.66666666666666663</v>
      </c>
      <c r="AF10" s="354">
        <v>47</v>
      </c>
      <c r="AG10" s="349">
        <v>6.2666666666666666</v>
      </c>
      <c r="AH10" s="354">
        <v>75</v>
      </c>
      <c r="AI10" s="349">
        <v>10</v>
      </c>
      <c r="AJ10" s="354">
        <v>3</v>
      </c>
      <c r="AK10" s="349">
        <v>0.4</v>
      </c>
      <c r="AL10" s="354">
        <v>371</v>
      </c>
      <c r="AM10" s="349">
        <v>49.466666666666669</v>
      </c>
      <c r="AN10" s="354">
        <v>305</v>
      </c>
      <c r="AO10" s="349">
        <v>40.666666666666664</v>
      </c>
      <c r="AP10" s="354">
        <v>369</v>
      </c>
      <c r="AQ10" s="349">
        <v>49.2</v>
      </c>
      <c r="AR10" s="354">
        <v>146</v>
      </c>
      <c r="AS10" s="349">
        <v>19.466666666666665</v>
      </c>
    </row>
    <row r="11" spans="1:45" ht="13.5" customHeight="1">
      <c r="A11" s="347" t="s">
        <v>164</v>
      </c>
      <c r="B11" s="348" t="s">
        <v>26</v>
      </c>
      <c r="C11" s="349">
        <v>3.5</v>
      </c>
      <c r="D11" s="349">
        <v>4</v>
      </c>
      <c r="E11" s="350">
        <v>1600</v>
      </c>
      <c r="F11" s="351">
        <v>457.14285714285717</v>
      </c>
      <c r="G11" s="352">
        <v>23</v>
      </c>
      <c r="H11" s="351">
        <v>6.5714285714285712</v>
      </c>
      <c r="I11" s="352">
        <v>14</v>
      </c>
      <c r="J11" s="351">
        <v>4</v>
      </c>
      <c r="K11" s="353">
        <v>564154.31000000006</v>
      </c>
      <c r="L11" s="353">
        <v>161186.94571428574</v>
      </c>
      <c r="M11" s="353">
        <v>141038.57750000001</v>
      </c>
      <c r="N11" s="354">
        <v>4844</v>
      </c>
      <c r="O11" s="349">
        <v>1384</v>
      </c>
      <c r="P11" s="354">
        <v>15</v>
      </c>
      <c r="Q11" s="349">
        <v>4.2857142857142856</v>
      </c>
      <c r="R11" s="354">
        <v>136</v>
      </c>
      <c r="S11" s="349">
        <v>38.857142857142854</v>
      </c>
      <c r="T11" s="354">
        <v>7</v>
      </c>
      <c r="U11" s="349">
        <v>2</v>
      </c>
      <c r="V11" s="354">
        <v>15</v>
      </c>
      <c r="W11" s="349">
        <v>4.2857142857142856</v>
      </c>
      <c r="X11" s="354">
        <v>3</v>
      </c>
      <c r="Y11" s="349">
        <v>0.8571428571428571</v>
      </c>
      <c r="Z11" s="354">
        <v>5</v>
      </c>
      <c r="AA11" s="349">
        <v>1.4285714285714286</v>
      </c>
      <c r="AB11" s="354">
        <v>6</v>
      </c>
      <c r="AC11" s="349">
        <v>1.7142857142857142</v>
      </c>
      <c r="AD11" s="355">
        <v>0</v>
      </c>
      <c r="AE11" s="349">
        <v>0</v>
      </c>
      <c r="AF11" s="354">
        <v>14</v>
      </c>
      <c r="AG11" s="349">
        <v>4</v>
      </c>
      <c r="AH11" s="354">
        <v>68</v>
      </c>
      <c r="AI11" s="349">
        <v>19.428571428571427</v>
      </c>
      <c r="AJ11" s="354">
        <v>7</v>
      </c>
      <c r="AK11" s="349">
        <v>2</v>
      </c>
      <c r="AL11" s="354">
        <v>227</v>
      </c>
      <c r="AM11" s="349">
        <v>64.857142857142861</v>
      </c>
      <c r="AN11" s="354">
        <v>172</v>
      </c>
      <c r="AO11" s="349">
        <v>49.142857142857146</v>
      </c>
      <c r="AP11" s="354">
        <v>195</v>
      </c>
      <c r="AQ11" s="349">
        <v>55.714285714285715</v>
      </c>
      <c r="AR11" s="354">
        <v>45</v>
      </c>
      <c r="AS11" s="349">
        <v>12.857142857142858</v>
      </c>
    </row>
    <row r="12" spans="1:45" ht="13.5" customHeight="1">
      <c r="A12" s="347" t="s">
        <v>165</v>
      </c>
      <c r="B12" s="348" t="s">
        <v>27</v>
      </c>
      <c r="C12" s="349">
        <v>6</v>
      </c>
      <c r="D12" s="349">
        <v>8</v>
      </c>
      <c r="E12" s="350">
        <v>2083</v>
      </c>
      <c r="F12" s="351">
        <v>347.16666666666669</v>
      </c>
      <c r="G12" s="352">
        <v>40</v>
      </c>
      <c r="H12" s="351">
        <v>6.666666666666667</v>
      </c>
      <c r="I12" s="352">
        <v>39</v>
      </c>
      <c r="J12" s="351">
        <v>6.5</v>
      </c>
      <c r="K12" s="353">
        <v>906041.14</v>
      </c>
      <c r="L12" s="353">
        <v>151006.85666666666</v>
      </c>
      <c r="M12" s="353">
        <v>113255.1425</v>
      </c>
      <c r="N12" s="354">
        <v>11375</v>
      </c>
      <c r="O12" s="349">
        <v>1895.8333333333333</v>
      </c>
      <c r="P12" s="354">
        <v>90</v>
      </c>
      <c r="Q12" s="349">
        <v>15</v>
      </c>
      <c r="R12" s="354">
        <v>694</v>
      </c>
      <c r="S12" s="349">
        <v>115.66666666666667</v>
      </c>
      <c r="T12" s="354">
        <v>44</v>
      </c>
      <c r="U12" s="349">
        <v>7.333333333333333</v>
      </c>
      <c r="V12" s="354">
        <v>22</v>
      </c>
      <c r="W12" s="349">
        <v>3.6666666666666665</v>
      </c>
      <c r="X12" s="354">
        <v>42</v>
      </c>
      <c r="Y12" s="349">
        <v>7</v>
      </c>
      <c r="Z12" s="354">
        <v>50</v>
      </c>
      <c r="AA12" s="349">
        <v>8.3333333333333339</v>
      </c>
      <c r="AB12" s="354">
        <v>39</v>
      </c>
      <c r="AC12" s="349">
        <v>6.5</v>
      </c>
      <c r="AD12" s="355">
        <v>32</v>
      </c>
      <c r="AE12" s="349">
        <v>5.333333333333333</v>
      </c>
      <c r="AF12" s="354">
        <v>30</v>
      </c>
      <c r="AG12" s="349">
        <v>5</v>
      </c>
      <c r="AH12" s="354">
        <v>54</v>
      </c>
      <c r="AI12" s="349">
        <v>9</v>
      </c>
      <c r="AJ12" s="354">
        <v>18</v>
      </c>
      <c r="AK12" s="349">
        <v>3</v>
      </c>
      <c r="AL12" s="354">
        <v>506</v>
      </c>
      <c r="AM12" s="349">
        <v>84.333333333333329</v>
      </c>
      <c r="AN12" s="354">
        <v>414</v>
      </c>
      <c r="AO12" s="349">
        <v>69</v>
      </c>
      <c r="AP12" s="354">
        <v>1555</v>
      </c>
      <c r="AQ12" s="349">
        <v>259.16666666666669</v>
      </c>
      <c r="AR12" s="354">
        <v>108</v>
      </c>
      <c r="AS12" s="349">
        <v>18</v>
      </c>
    </row>
    <row r="13" spans="1:45" ht="13.5" customHeight="1">
      <c r="A13" s="347" t="s">
        <v>166</v>
      </c>
      <c r="B13" s="348" t="s">
        <v>28</v>
      </c>
      <c r="C13" s="349">
        <v>10.75</v>
      </c>
      <c r="D13" s="349">
        <v>13</v>
      </c>
      <c r="E13" s="350">
        <v>3517</v>
      </c>
      <c r="F13" s="351">
        <v>327.16279069767444</v>
      </c>
      <c r="G13" s="352">
        <v>116</v>
      </c>
      <c r="H13" s="351">
        <v>10.790697674418604</v>
      </c>
      <c r="I13" s="352">
        <v>92</v>
      </c>
      <c r="J13" s="351">
        <v>8.5581395348837201</v>
      </c>
      <c r="K13" s="353">
        <v>1622448.17</v>
      </c>
      <c r="L13" s="353">
        <v>150925.4111627907</v>
      </c>
      <c r="M13" s="353">
        <v>124803.70538461537</v>
      </c>
      <c r="N13" s="354">
        <v>16868</v>
      </c>
      <c r="O13" s="349">
        <v>1569.1162790697674</v>
      </c>
      <c r="P13" s="354">
        <v>156</v>
      </c>
      <c r="Q13" s="349">
        <v>14.511627906976743</v>
      </c>
      <c r="R13" s="354">
        <v>1249</v>
      </c>
      <c r="S13" s="349">
        <v>116.18604651162791</v>
      </c>
      <c r="T13" s="354">
        <v>87</v>
      </c>
      <c r="U13" s="349">
        <v>8.0930232558139537</v>
      </c>
      <c r="V13" s="354">
        <v>36</v>
      </c>
      <c r="W13" s="349">
        <v>3.3488372093023258</v>
      </c>
      <c r="X13" s="354">
        <v>117</v>
      </c>
      <c r="Y13" s="349">
        <v>10.883720930232558</v>
      </c>
      <c r="Z13" s="354">
        <v>101</v>
      </c>
      <c r="AA13" s="349">
        <v>9.395348837209303</v>
      </c>
      <c r="AB13" s="354">
        <v>84</v>
      </c>
      <c r="AC13" s="349">
        <v>7.8139534883720927</v>
      </c>
      <c r="AD13" s="355">
        <v>244</v>
      </c>
      <c r="AE13" s="349">
        <v>22.697674418604652</v>
      </c>
      <c r="AF13" s="354">
        <v>44</v>
      </c>
      <c r="AG13" s="349">
        <v>4.0930232558139537</v>
      </c>
      <c r="AH13" s="354">
        <v>114</v>
      </c>
      <c r="AI13" s="349">
        <v>10.604651162790697</v>
      </c>
      <c r="AJ13" s="354">
        <v>10</v>
      </c>
      <c r="AK13" s="349">
        <v>0.93023255813953487</v>
      </c>
      <c r="AL13" s="354">
        <v>453</v>
      </c>
      <c r="AM13" s="349">
        <v>42.139534883720927</v>
      </c>
      <c r="AN13" s="354">
        <v>520</v>
      </c>
      <c r="AO13" s="349">
        <v>48.372093023255815</v>
      </c>
      <c r="AP13" s="354">
        <v>1146</v>
      </c>
      <c r="AQ13" s="349">
        <v>106.6046511627907</v>
      </c>
      <c r="AR13" s="354">
        <v>247</v>
      </c>
      <c r="AS13" s="349">
        <v>22.976744186046513</v>
      </c>
    </row>
    <row r="14" spans="1:45" ht="13.5" customHeight="1">
      <c r="A14" s="347" t="s">
        <v>167</v>
      </c>
      <c r="B14" s="348" t="s">
        <v>29</v>
      </c>
      <c r="C14" s="349">
        <v>9.4</v>
      </c>
      <c r="D14" s="349">
        <v>17.399999999999999</v>
      </c>
      <c r="E14" s="350">
        <v>6660</v>
      </c>
      <c r="F14" s="351">
        <v>708.51063829787233</v>
      </c>
      <c r="G14" s="352">
        <v>72</v>
      </c>
      <c r="H14" s="351">
        <v>7.6595744680851059</v>
      </c>
      <c r="I14" s="352">
        <v>160</v>
      </c>
      <c r="J14" s="351">
        <v>17.021276595744681</v>
      </c>
      <c r="K14" s="353">
        <v>3159569.77</v>
      </c>
      <c r="L14" s="353">
        <v>336124.44361702126</v>
      </c>
      <c r="M14" s="353">
        <v>181584.46954022991</v>
      </c>
      <c r="N14" s="354">
        <v>33108</v>
      </c>
      <c r="O14" s="349">
        <v>3522.127659574468</v>
      </c>
      <c r="P14" s="354">
        <v>287</v>
      </c>
      <c r="Q14" s="349">
        <v>30.531914893617021</v>
      </c>
      <c r="R14" s="354">
        <v>13559</v>
      </c>
      <c r="S14" s="349">
        <v>1442.4468085106382</v>
      </c>
      <c r="T14" s="354">
        <v>523</v>
      </c>
      <c r="U14" s="349">
        <v>55.638297872340424</v>
      </c>
      <c r="V14" s="354">
        <v>52</v>
      </c>
      <c r="W14" s="349">
        <v>5.5319148936170208</v>
      </c>
      <c r="X14" s="354">
        <v>75</v>
      </c>
      <c r="Y14" s="349">
        <v>7.9787234042553186</v>
      </c>
      <c r="Z14" s="354">
        <v>216</v>
      </c>
      <c r="AA14" s="349">
        <v>22.978723404255319</v>
      </c>
      <c r="AB14" s="354">
        <v>150</v>
      </c>
      <c r="AC14" s="349">
        <v>15.957446808510637</v>
      </c>
      <c r="AD14" s="355">
        <v>11</v>
      </c>
      <c r="AE14" s="349">
        <v>1.1702127659574468</v>
      </c>
      <c r="AF14" s="354">
        <v>17</v>
      </c>
      <c r="AG14" s="349">
        <v>1.8085106382978722</v>
      </c>
      <c r="AH14" s="354">
        <v>397</v>
      </c>
      <c r="AI14" s="349">
        <v>42.234042553191486</v>
      </c>
      <c r="AJ14" s="354">
        <v>63</v>
      </c>
      <c r="AK14" s="349">
        <v>6.7021276595744679</v>
      </c>
      <c r="AL14" s="354">
        <v>951</v>
      </c>
      <c r="AM14" s="349">
        <v>101.17021276595744</v>
      </c>
      <c r="AN14" s="354">
        <v>2123</v>
      </c>
      <c r="AO14" s="349">
        <v>225.85106382978722</v>
      </c>
      <c r="AP14" s="354">
        <v>1015</v>
      </c>
      <c r="AQ14" s="349">
        <v>107.97872340425532</v>
      </c>
      <c r="AR14" s="354">
        <v>1825</v>
      </c>
      <c r="AS14" s="349">
        <v>194.14893617021275</v>
      </c>
    </row>
    <row r="15" spans="1:45" ht="13.5" customHeight="1">
      <c r="A15" s="347" t="s">
        <v>163</v>
      </c>
      <c r="B15" s="348" t="s">
        <v>30</v>
      </c>
      <c r="C15" s="349">
        <v>8</v>
      </c>
      <c r="D15" s="349">
        <v>10</v>
      </c>
      <c r="E15" s="350">
        <v>3964</v>
      </c>
      <c r="F15" s="351">
        <v>495.5</v>
      </c>
      <c r="G15" s="352">
        <v>21</v>
      </c>
      <c r="H15" s="351">
        <v>2.625</v>
      </c>
      <c r="I15" s="352">
        <v>57</v>
      </c>
      <c r="J15" s="351">
        <v>7.125</v>
      </c>
      <c r="K15" s="353">
        <v>950148.17</v>
      </c>
      <c r="L15" s="353">
        <v>118768.52125000001</v>
      </c>
      <c r="M15" s="353">
        <v>95014.81700000001</v>
      </c>
      <c r="N15" s="354">
        <v>26288</v>
      </c>
      <c r="O15" s="349">
        <v>3286</v>
      </c>
      <c r="P15" s="354">
        <v>100</v>
      </c>
      <c r="Q15" s="349">
        <v>12.5</v>
      </c>
      <c r="R15" s="354">
        <v>883</v>
      </c>
      <c r="S15" s="349">
        <v>110.375</v>
      </c>
      <c r="T15" s="354">
        <v>15</v>
      </c>
      <c r="U15" s="349">
        <v>1.875</v>
      </c>
      <c r="V15" s="354">
        <v>7</v>
      </c>
      <c r="W15" s="349">
        <v>0.875</v>
      </c>
      <c r="X15" s="354">
        <v>20</v>
      </c>
      <c r="Y15" s="349">
        <v>2.5</v>
      </c>
      <c r="Z15" s="354">
        <v>51</v>
      </c>
      <c r="AA15" s="349">
        <v>6.375</v>
      </c>
      <c r="AB15" s="354">
        <v>56</v>
      </c>
      <c r="AC15" s="349">
        <v>7</v>
      </c>
      <c r="AD15" s="355">
        <v>2</v>
      </c>
      <c r="AE15" s="349">
        <v>0.25</v>
      </c>
      <c r="AF15" s="354">
        <v>24</v>
      </c>
      <c r="AG15" s="349">
        <v>3</v>
      </c>
      <c r="AH15" s="354">
        <v>112</v>
      </c>
      <c r="AI15" s="349">
        <v>14</v>
      </c>
      <c r="AJ15" s="354">
        <v>12</v>
      </c>
      <c r="AK15" s="349">
        <v>1.5</v>
      </c>
      <c r="AL15" s="354">
        <v>393</v>
      </c>
      <c r="AM15" s="349">
        <v>49.125</v>
      </c>
      <c r="AN15" s="354">
        <v>540</v>
      </c>
      <c r="AO15" s="349">
        <v>67.5</v>
      </c>
      <c r="AP15" s="354">
        <v>277</v>
      </c>
      <c r="AQ15" s="349">
        <v>34.625</v>
      </c>
      <c r="AR15" s="354">
        <v>160</v>
      </c>
      <c r="AS15" s="349">
        <v>20</v>
      </c>
    </row>
    <row r="16" spans="1:45" ht="13.5" customHeight="1">
      <c r="A16" s="347" t="s">
        <v>162</v>
      </c>
      <c r="B16" s="348" t="s">
        <v>31</v>
      </c>
      <c r="C16" s="349">
        <v>16.75</v>
      </c>
      <c r="D16" s="349">
        <v>23</v>
      </c>
      <c r="E16" s="350">
        <v>5192</v>
      </c>
      <c r="F16" s="351">
        <v>309.97014925373134</v>
      </c>
      <c r="G16" s="352">
        <v>113</v>
      </c>
      <c r="H16" s="351">
        <v>6.7462686567164178</v>
      </c>
      <c r="I16" s="352">
        <v>175</v>
      </c>
      <c r="J16" s="351">
        <v>10.447761194029852</v>
      </c>
      <c r="K16" s="353">
        <v>3044821.59</v>
      </c>
      <c r="L16" s="353">
        <v>181780.39343283582</v>
      </c>
      <c r="M16" s="353">
        <v>132383.54739130434</v>
      </c>
      <c r="N16" s="354">
        <v>23834</v>
      </c>
      <c r="O16" s="349">
        <v>1422.9253731343283</v>
      </c>
      <c r="P16" s="354">
        <v>271</v>
      </c>
      <c r="Q16" s="349">
        <v>16.17910447761194</v>
      </c>
      <c r="R16" s="354">
        <v>1907</v>
      </c>
      <c r="S16" s="349">
        <v>113.85074626865672</v>
      </c>
      <c r="T16" s="354">
        <v>67</v>
      </c>
      <c r="U16" s="349">
        <v>4</v>
      </c>
      <c r="V16" s="354">
        <v>39</v>
      </c>
      <c r="W16" s="349">
        <v>2.3283582089552239</v>
      </c>
      <c r="X16" s="354">
        <v>115</v>
      </c>
      <c r="Y16" s="349">
        <v>6.8656716417910451</v>
      </c>
      <c r="Z16" s="354">
        <v>115</v>
      </c>
      <c r="AA16" s="349">
        <v>6.8656716417910451</v>
      </c>
      <c r="AB16" s="354">
        <v>156</v>
      </c>
      <c r="AC16" s="349">
        <v>9.3134328358208958</v>
      </c>
      <c r="AD16" s="355">
        <v>28</v>
      </c>
      <c r="AE16" s="349">
        <v>1.6716417910447761</v>
      </c>
      <c r="AF16" s="354">
        <v>91</v>
      </c>
      <c r="AG16" s="349">
        <v>5.4328358208955221</v>
      </c>
      <c r="AH16" s="354">
        <v>198</v>
      </c>
      <c r="AI16" s="349">
        <v>11.82089552238806</v>
      </c>
      <c r="AJ16" s="354">
        <v>60</v>
      </c>
      <c r="AK16" s="349">
        <v>3.5820895522388061</v>
      </c>
      <c r="AL16" s="354">
        <v>1022</v>
      </c>
      <c r="AM16" s="349">
        <v>61.014925373134325</v>
      </c>
      <c r="AN16" s="354">
        <v>1754</v>
      </c>
      <c r="AO16" s="349">
        <v>104.71641791044776</v>
      </c>
      <c r="AP16" s="354">
        <v>2710</v>
      </c>
      <c r="AQ16" s="349">
        <v>161.79104477611941</v>
      </c>
      <c r="AR16" s="354">
        <v>963</v>
      </c>
      <c r="AS16" s="349">
        <v>57.492537313432834</v>
      </c>
    </row>
    <row r="17" spans="1:45" ht="13.5" customHeight="1">
      <c r="A17" s="347" t="s">
        <v>163</v>
      </c>
      <c r="B17" s="348" t="s">
        <v>32</v>
      </c>
      <c r="C17" s="349">
        <v>7.75</v>
      </c>
      <c r="D17" s="349">
        <v>10</v>
      </c>
      <c r="E17" s="350">
        <v>3444</v>
      </c>
      <c r="F17" s="351">
        <v>444.38709677419354</v>
      </c>
      <c r="G17" s="352">
        <v>51</v>
      </c>
      <c r="H17" s="351">
        <v>6.580645161290323</v>
      </c>
      <c r="I17" s="352">
        <v>48</v>
      </c>
      <c r="J17" s="351">
        <v>6.193548387096774</v>
      </c>
      <c r="K17" s="353">
        <v>1268086.51</v>
      </c>
      <c r="L17" s="353">
        <v>163624.0658064516</v>
      </c>
      <c r="M17" s="353">
        <v>126808.651</v>
      </c>
      <c r="N17" s="354">
        <v>21070</v>
      </c>
      <c r="O17" s="349">
        <v>2718.7096774193546</v>
      </c>
      <c r="P17" s="354">
        <v>187</v>
      </c>
      <c r="Q17" s="349">
        <v>24.129032258064516</v>
      </c>
      <c r="R17" s="354">
        <v>675</v>
      </c>
      <c r="S17" s="349">
        <v>87.096774193548384</v>
      </c>
      <c r="T17" s="354">
        <v>67</v>
      </c>
      <c r="U17" s="349">
        <v>8.6451612903225801</v>
      </c>
      <c r="V17" s="354">
        <v>9</v>
      </c>
      <c r="W17" s="349">
        <v>1.1612903225806452</v>
      </c>
      <c r="X17" s="354">
        <v>53</v>
      </c>
      <c r="Y17" s="349">
        <v>6.838709677419355</v>
      </c>
      <c r="Z17" s="354">
        <v>39</v>
      </c>
      <c r="AA17" s="349">
        <v>5.032258064516129</v>
      </c>
      <c r="AB17" s="354">
        <v>48</v>
      </c>
      <c r="AC17" s="349">
        <v>6.193548387096774</v>
      </c>
      <c r="AD17" s="355">
        <v>1</v>
      </c>
      <c r="AE17" s="349">
        <v>0.12903225806451613</v>
      </c>
      <c r="AF17" s="354">
        <v>7</v>
      </c>
      <c r="AG17" s="349">
        <v>0.90322580645161288</v>
      </c>
      <c r="AH17" s="354">
        <v>100</v>
      </c>
      <c r="AI17" s="349">
        <v>12.903225806451612</v>
      </c>
      <c r="AJ17" s="354">
        <v>6</v>
      </c>
      <c r="AK17" s="349">
        <v>0.77419354838709675</v>
      </c>
      <c r="AL17" s="354">
        <v>549</v>
      </c>
      <c r="AM17" s="349">
        <v>70.838709677419359</v>
      </c>
      <c r="AN17" s="354">
        <v>673</v>
      </c>
      <c r="AO17" s="349">
        <v>86.838709677419359</v>
      </c>
      <c r="AP17" s="354">
        <v>417</v>
      </c>
      <c r="AQ17" s="349">
        <v>53.806451612903224</v>
      </c>
      <c r="AR17" s="354">
        <v>465</v>
      </c>
      <c r="AS17" s="349">
        <v>60</v>
      </c>
    </row>
    <row r="18" spans="1:45" ht="13.5" customHeight="1">
      <c r="A18" s="347" t="s">
        <v>164</v>
      </c>
      <c r="B18" s="348" t="s">
        <v>33</v>
      </c>
      <c r="C18" s="349">
        <v>1</v>
      </c>
      <c r="D18" s="349">
        <v>1.75</v>
      </c>
      <c r="E18" s="350">
        <v>291</v>
      </c>
      <c r="F18" s="351">
        <v>291</v>
      </c>
      <c r="G18" s="352">
        <v>4</v>
      </c>
      <c r="H18" s="351">
        <v>4</v>
      </c>
      <c r="I18" s="352">
        <v>5</v>
      </c>
      <c r="J18" s="351">
        <v>5</v>
      </c>
      <c r="K18" s="353">
        <v>241639.05</v>
      </c>
      <c r="L18" s="353">
        <v>241639.05</v>
      </c>
      <c r="M18" s="353">
        <v>138079.45714285714</v>
      </c>
      <c r="N18" s="354">
        <v>914</v>
      </c>
      <c r="O18" s="349">
        <v>914</v>
      </c>
      <c r="P18" s="354">
        <v>7</v>
      </c>
      <c r="Q18" s="349">
        <v>7</v>
      </c>
      <c r="R18" s="354">
        <v>42</v>
      </c>
      <c r="S18" s="349">
        <v>42</v>
      </c>
      <c r="T18" s="354">
        <v>6</v>
      </c>
      <c r="U18" s="349">
        <v>6</v>
      </c>
      <c r="V18" s="354">
        <v>1</v>
      </c>
      <c r="W18" s="349">
        <v>1</v>
      </c>
      <c r="X18" s="354">
        <v>2</v>
      </c>
      <c r="Y18" s="349">
        <v>2</v>
      </c>
      <c r="Z18" s="354">
        <v>0</v>
      </c>
      <c r="AA18" s="349">
        <v>0</v>
      </c>
      <c r="AB18" s="354">
        <v>0</v>
      </c>
      <c r="AC18" s="349">
        <v>0</v>
      </c>
      <c r="AD18" s="355">
        <v>0</v>
      </c>
      <c r="AE18" s="349">
        <v>0</v>
      </c>
      <c r="AF18" s="354">
        <v>9</v>
      </c>
      <c r="AG18" s="349">
        <v>9</v>
      </c>
      <c r="AH18" s="354">
        <v>34</v>
      </c>
      <c r="AI18" s="349">
        <v>34</v>
      </c>
      <c r="AJ18" s="354">
        <v>0</v>
      </c>
      <c r="AK18" s="349">
        <v>0</v>
      </c>
      <c r="AL18" s="354">
        <v>40</v>
      </c>
      <c r="AM18" s="349">
        <v>40</v>
      </c>
      <c r="AN18" s="354">
        <v>103</v>
      </c>
      <c r="AO18" s="349">
        <v>103</v>
      </c>
      <c r="AP18" s="354">
        <v>231</v>
      </c>
      <c r="AQ18" s="349">
        <v>231</v>
      </c>
      <c r="AR18" s="354">
        <v>17</v>
      </c>
      <c r="AS18" s="349">
        <v>17</v>
      </c>
    </row>
    <row r="19" spans="1:45" ht="13.5" customHeight="1">
      <c r="A19" s="347" t="s">
        <v>166</v>
      </c>
      <c r="B19" s="348" t="s">
        <v>34</v>
      </c>
      <c r="C19" s="349">
        <v>4</v>
      </c>
      <c r="D19" s="349">
        <v>5.25</v>
      </c>
      <c r="E19" s="350">
        <v>2173</v>
      </c>
      <c r="F19" s="351">
        <v>543.25</v>
      </c>
      <c r="G19" s="352">
        <v>38</v>
      </c>
      <c r="H19" s="351">
        <v>9.5</v>
      </c>
      <c r="I19" s="352">
        <v>50</v>
      </c>
      <c r="J19" s="351">
        <v>12.5</v>
      </c>
      <c r="K19" s="353">
        <v>1262172.19</v>
      </c>
      <c r="L19" s="353">
        <v>315543.04749999999</v>
      </c>
      <c r="M19" s="353">
        <v>240413.75047619047</v>
      </c>
      <c r="N19" s="354">
        <v>9985</v>
      </c>
      <c r="O19" s="349">
        <v>2496.25</v>
      </c>
      <c r="P19" s="354">
        <v>96</v>
      </c>
      <c r="Q19" s="349">
        <v>24</v>
      </c>
      <c r="R19" s="354">
        <v>1814</v>
      </c>
      <c r="S19" s="349">
        <v>453.5</v>
      </c>
      <c r="T19" s="354">
        <v>128</v>
      </c>
      <c r="U19" s="349">
        <v>32</v>
      </c>
      <c r="V19" s="354">
        <v>13</v>
      </c>
      <c r="W19" s="349">
        <v>3.25</v>
      </c>
      <c r="X19" s="354">
        <v>39</v>
      </c>
      <c r="Y19" s="349">
        <v>9.75</v>
      </c>
      <c r="Z19" s="354">
        <v>27</v>
      </c>
      <c r="AA19" s="349">
        <v>6.75</v>
      </c>
      <c r="AB19" s="354">
        <v>51</v>
      </c>
      <c r="AC19" s="349">
        <v>12.75</v>
      </c>
      <c r="AD19" s="355">
        <v>26</v>
      </c>
      <c r="AE19" s="349">
        <v>6.5</v>
      </c>
      <c r="AF19" s="354">
        <v>10</v>
      </c>
      <c r="AG19" s="349">
        <v>2.5</v>
      </c>
      <c r="AH19" s="354">
        <v>74</v>
      </c>
      <c r="AI19" s="349">
        <v>18.5</v>
      </c>
      <c r="AJ19" s="354">
        <v>9</v>
      </c>
      <c r="AK19" s="349">
        <v>2.25</v>
      </c>
      <c r="AL19" s="354">
        <v>247</v>
      </c>
      <c r="AM19" s="349">
        <v>61.75</v>
      </c>
      <c r="AN19" s="354">
        <v>234</v>
      </c>
      <c r="AO19" s="349">
        <v>58.5</v>
      </c>
      <c r="AP19" s="354">
        <v>1312</v>
      </c>
      <c r="AQ19" s="349">
        <v>328</v>
      </c>
      <c r="AR19" s="354">
        <v>154</v>
      </c>
      <c r="AS19" s="349">
        <v>38.5</v>
      </c>
    </row>
    <row r="20" spans="1:45" ht="13.5" customHeight="1">
      <c r="A20" s="347" t="s">
        <v>168</v>
      </c>
      <c r="B20" s="348" t="s">
        <v>35</v>
      </c>
      <c r="C20" s="349">
        <v>3</v>
      </c>
      <c r="D20" s="349">
        <v>4.33</v>
      </c>
      <c r="E20" s="350">
        <v>1079</v>
      </c>
      <c r="F20" s="351">
        <v>359.66666666666669</v>
      </c>
      <c r="G20" s="352">
        <v>20</v>
      </c>
      <c r="H20" s="351">
        <v>6.666666666666667</v>
      </c>
      <c r="I20" s="352">
        <v>20</v>
      </c>
      <c r="J20" s="351">
        <v>6.666666666666667</v>
      </c>
      <c r="K20" s="353">
        <v>359082.05</v>
      </c>
      <c r="L20" s="353">
        <v>119694.01666666666</v>
      </c>
      <c r="M20" s="353">
        <v>82928.879907621245</v>
      </c>
      <c r="N20" s="354">
        <v>6019</v>
      </c>
      <c r="O20" s="349">
        <v>2006.3333333333333</v>
      </c>
      <c r="P20" s="354">
        <v>81</v>
      </c>
      <c r="Q20" s="349">
        <v>27</v>
      </c>
      <c r="R20" s="354">
        <v>862</v>
      </c>
      <c r="S20" s="349">
        <v>287.33333333333331</v>
      </c>
      <c r="T20" s="354">
        <v>58</v>
      </c>
      <c r="U20" s="349">
        <v>19.333333333333332</v>
      </c>
      <c r="V20" s="354">
        <v>7</v>
      </c>
      <c r="W20" s="349">
        <v>2.3333333333333335</v>
      </c>
      <c r="X20" s="354">
        <v>22</v>
      </c>
      <c r="Y20" s="349">
        <v>7.333333333333333</v>
      </c>
      <c r="Z20" s="354">
        <v>24</v>
      </c>
      <c r="AA20" s="349">
        <v>8</v>
      </c>
      <c r="AB20" s="354">
        <v>20</v>
      </c>
      <c r="AC20" s="349">
        <v>6.666666666666667</v>
      </c>
      <c r="AD20" s="355">
        <v>1</v>
      </c>
      <c r="AE20" s="349">
        <v>0.33333333333333331</v>
      </c>
      <c r="AF20" s="354">
        <v>11</v>
      </c>
      <c r="AG20" s="349">
        <v>3.6666666666666665</v>
      </c>
      <c r="AH20" s="354">
        <v>17</v>
      </c>
      <c r="AI20" s="349">
        <v>5.666666666666667</v>
      </c>
      <c r="AJ20" s="354">
        <v>2</v>
      </c>
      <c r="AK20" s="349">
        <v>0.66666666666666663</v>
      </c>
      <c r="AL20" s="354">
        <v>140</v>
      </c>
      <c r="AM20" s="349">
        <v>46.666666666666664</v>
      </c>
      <c r="AN20" s="354">
        <v>136</v>
      </c>
      <c r="AO20" s="349">
        <v>45.333333333333336</v>
      </c>
      <c r="AP20" s="354">
        <v>141</v>
      </c>
      <c r="AQ20" s="349">
        <v>47</v>
      </c>
      <c r="AR20" s="354">
        <v>37</v>
      </c>
      <c r="AS20" s="349">
        <v>12.333333333333334</v>
      </c>
    </row>
    <row r="21" spans="1:45" ht="13.5" customHeight="1">
      <c r="A21" s="347" t="s">
        <v>163</v>
      </c>
      <c r="B21" s="348" t="s">
        <v>36</v>
      </c>
      <c r="C21" s="349">
        <v>16.5</v>
      </c>
      <c r="D21" s="349">
        <v>21</v>
      </c>
      <c r="E21" s="350">
        <v>6634</v>
      </c>
      <c r="F21" s="351">
        <v>402.06060606060606</v>
      </c>
      <c r="G21" s="352">
        <v>126</v>
      </c>
      <c r="H21" s="351">
        <v>7.6363636363636367</v>
      </c>
      <c r="I21" s="352">
        <v>103</v>
      </c>
      <c r="J21" s="351">
        <v>6.2424242424242422</v>
      </c>
      <c r="K21" s="353">
        <v>2724464.87</v>
      </c>
      <c r="L21" s="353">
        <v>165119.08303030304</v>
      </c>
      <c r="M21" s="353">
        <v>129736.42238095238</v>
      </c>
      <c r="N21" s="354">
        <v>33177</v>
      </c>
      <c r="O21" s="349">
        <v>2010.7272727272727</v>
      </c>
      <c r="P21" s="354">
        <v>207</v>
      </c>
      <c r="Q21" s="349">
        <v>12.545454545454545</v>
      </c>
      <c r="R21" s="354">
        <v>2577</v>
      </c>
      <c r="S21" s="349">
        <v>156.18181818181819</v>
      </c>
      <c r="T21" s="354">
        <v>121</v>
      </c>
      <c r="U21" s="349">
        <v>7.333333333333333</v>
      </c>
      <c r="V21" s="354">
        <v>55</v>
      </c>
      <c r="W21" s="349">
        <v>3.3333333333333335</v>
      </c>
      <c r="X21" s="354">
        <v>122</v>
      </c>
      <c r="Y21" s="349">
        <v>7.3939393939393936</v>
      </c>
      <c r="Z21" s="354">
        <v>190</v>
      </c>
      <c r="AA21" s="349">
        <v>11.515151515151516</v>
      </c>
      <c r="AB21" s="354">
        <v>100</v>
      </c>
      <c r="AC21" s="349">
        <v>6.0606060606060606</v>
      </c>
      <c r="AD21" s="355">
        <v>14</v>
      </c>
      <c r="AE21" s="349">
        <v>0.84848484848484851</v>
      </c>
      <c r="AF21" s="354">
        <v>37</v>
      </c>
      <c r="AG21" s="349">
        <v>2.2424242424242422</v>
      </c>
      <c r="AH21" s="354">
        <v>172</v>
      </c>
      <c r="AI21" s="349">
        <v>10.424242424242424</v>
      </c>
      <c r="AJ21" s="354">
        <v>19</v>
      </c>
      <c r="AK21" s="349">
        <v>1.1515151515151516</v>
      </c>
      <c r="AL21" s="354">
        <v>1197</v>
      </c>
      <c r="AM21" s="349">
        <v>72.545454545454547</v>
      </c>
      <c r="AN21" s="354">
        <v>1732</v>
      </c>
      <c r="AO21" s="349">
        <v>104.96969696969697</v>
      </c>
      <c r="AP21" s="354">
        <v>1904</v>
      </c>
      <c r="AQ21" s="349">
        <v>115.39393939393939</v>
      </c>
      <c r="AR21" s="354">
        <v>931</v>
      </c>
      <c r="AS21" s="349">
        <v>56.424242424242422</v>
      </c>
    </row>
    <row r="22" spans="1:45" ht="13.5" customHeight="1">
      <c r="A22" s="347" t="s">
        <v>160</v>
      </c>
      <c r="B22" s="348" t="s">
        <v>37</v>
      </c>
      <c r="C22" s="349">
        <v>4</v>
      </c>
      <c r="D22" s="349">
        <v>5</v>
      </c>
      <c r="E22" s="350">
        <v>1583</v>
      </c>
      <c r="F22" s="351">
        <v>395.75</v>
      </c>
      <c r="G22" s="352">
        <v>30</v>
      </c>
      <c r="H22" s="351">
        <v>7.5</v>
      </c>
      <c r="I22" s="352">
        <v>30</v>
      </c>
      <c r="J22" s="351">
        <v>7.5</v>
      </c>
      <c r="K22" s="353">
        <v>634540.6</v>
      </c>
      <c r="L22" s="353">
        <v>158635.15</v>
      </c>
      <c r="M22" s="353">
        <v>126908.12</v>
      </c>
      <c r="N22" s="354">
        <v>7739</v>
      </c>
      <c r="O22" s="349">
        <v>1934.75</v>
      </c>
      <c r="P22" s="354">
        <v>88</v>
      </c>
      <c r="Q22" s="349">
        <v>22</v>
      </c>
      <c r="R22" s="354">
        <v>754</v>
      </c>
      <c r="S22" s="349">
        <v>188.5</v>
      </c>
      <c r="T22" s="354">
        <v>16</v>
      </c>
      <c r="U22" s="349">
        <v>4</v>
      </c>
      <c r="V22" s="354">
        <v>3</v>
      </c>
      <c r="W22" s="349">
        <v>0.75</v>
      </c>
      <c r="X22" s="354">
        <v>33</v>
      </c>
      <c r="Y22" s="349">
        <v>8.25</v>
      </c>
      <c r="Z22" s="354">
        <v>25</v>
      </c>
      <c r="AA22" s="349">
        <v>6.25</v>
      </c>
      <c r="AB22" s="354">
        <v>25</v>
      </c>
      <c r="AC22" s="349">
        <v>6.25</v>
      </c>
      <c r="AD22" s="355">
        <v>0</v>
      </c>
      <c r="AE22" s="349">
        <v>0</v>
      </c>
      <c r="AF22" s="354">
        <v>16</v>
      </c>
      <c r="AG22" s="349">
        <v>4</v>
      </c>
      <c r="AH22" s="354">
        <v>39</v>
      </c>
      <c r="AI22" s="349">
        <v>9.75</v>
      </c>
      <c r="AJ22" s="354">
        <v>5</v>
      </c>
      <c r="AK22" s="349">
        <v>1.25</v>
      </c>
      <c r="AL22" s="354">
        <v>173</v>
      </c>
      <c r="AM22" s="349">
        <v>43.25</v>
      </c>
      <c r="AN22" s="354">
        <v>204</v>
      </c>
      <c r="AO22" s="349">
        <v>51</v>
      </c>
      <c r="AP22" s="354">
        <v>360</v>
      </c>
      <c r="AQ22" s="349">
        <v>90</v>
      </c>
      <c r="AR22" s="354">
        <v>128</v>
      </c>
      <c r="AS22" s="349">
        <v>32</v>
      </c>
    </row>
    <row r="23" spans="1:45" ht="13.5" customHeight="1">
      <c r="A23" s="347" t="s">
        <v>167</v>
      </c>
      <c r="B23" s="348" t="s">
        <v>38</v>
      </c>
      <c r="C23" s="349">
        <v>2</v>
      </c>
      <c r="D23" s="349">
        <v>4</v>
      </c>
      <c r="E23" s="350">
        <v>747</v>
      </c>
      <c r="F23" s="351">
        <v>373.5</v>
      </c>
      <c r="G23" s="352">
        <v>10</v>
      </c>
      <c r="H23" s="351">
        <v>5</v>
      </c>
      <c r="I23" s="352">
        <v>21</v>
      </c>
      <c r="J23" s="351">
        <v>10.5</v>
      </c>
      <c r="K23" s="353">
        <v>311274.96999999997</v>
      </c>
      <c r="L23" s="353">
        <v>155637.48499999999</v>
      </c>
      <c r="M23" s="353">
        <v>77818.742499999993</v>
      </c>
      <c r="N23" s="354">
        <v>4001</v>
      </c>
      <c r="O23" s="349">
        <v>2000.5</v>
      </c>
      <c r="P23" s="354">
        <v>30</v>
      </c>
      <c r="Q23" s="349">
        <v>15</v>
      </c>
      <c r="R23" s="354">
        <v>536</v>
      </c>
      <c r="S23" s="349">
        <v>268</v>
      </c>
      <c r="T23" s="354">
        <v>12</v>
      </c>
      <c r="U23" s="349">
        <v>6</v>
      </c>
      <c r="V23" s="354">
        <v>17</v>
      </c>
      <c r="W23" s="349">
        <v>8.5</v>
      </c>
      <c r="X23" s="354">
        <v>11</v>
      </c>
      <c r="Y23" s="349">
        <v>5.5</v>
      </c>
      <c r="Z23" s="354">
        <v>29</v>
      </c>
      <c r="AA23" s="349">
        <v>14.5</v>
      </c>
      <c r="AB23" s="354">
        <v>23</v>
      </c>
      <c r="AC23" s="349">
        <v>11.5</v>
      </c>
      <c r="AD23" s="355">
        <v>4</v>
      </c>
      <c r="AE23" s="349">
        <v>2</v>
      </c>
      <c r="AF23" s="354">
        <v>1</v>
      </c>
      <c r="AG23" s="349">
        <v>0.5</v>
      </c>
      <c r="AH23" s="354">
        <v>7</v>
      </c>
      <c r="AI23" s="349">
        <v>3.5</v>
      </c>
      <c r="AJ23" s="354">
        <v>1</v>
      </c>
      <c r="AK23" s="349">
        <v>0.5</v>
      </c>
      <c r="AL23" s="354">
        <v>85</v>
      </c>
      <c r="AM23" s="349">
        <v>42.5</v>
      </c>
      <c r="AN23" s="354">
        <v>165</v>
      </c>
      <c r="AO23" s="349">
        <v>82.5</v>
      </c>
      <c r="AP23" s="354">
        <v>121</v>
      </c>
      <c r="AQ23" s="349">
        <v>60.5</v>
      </c>
      <c r="AR23" s="354">
        <v>152</v>
      </c>
      <c r="AS23" s="349">
        <v>76</v>
      </c>
    </row>
    <row r="24" spans="1:45" ht="13.5" customHeight="1">
      <c r="A24" s="347" t="s">
        <v>164</v>
      </c>
      <c r="B24" s="348" t="s">
        <v>39</v>
      </c>
      <c r="C24" s="349">
        <v>2</v>
      </c>
      <c r="D24" s="349">
        <v>4</v>
      </c>
      <c r="E24" s="350">
        <v>1045</v>
      </c>
      <c r="F24" s="351">
        <v>522.5</v>
      </c>
      <c r="G24" s="352">
        <v>9</v>
      </c>
      <c r="H24" s="351">
        <v>4.5</v>
      </c>
      <c r="I24" s="352">
        <v>10</v>
      </c>
      <c r="J24" s="351">
        <v>5</v>
      </c>
      <c r="K24" s="353">
        <v>424111.71</v>
      </c>
      <c r="L24" s="353">
        <v>212055.85500000001</v>
      </c>
      <c r="M24" s="353">
        <v>106027.92750000001</v>
      </c>
      <c r="N24" s="354">
        <v>5371</v>
      </c>
      <c r="O24" s="349">
        <v>2685.5</v>
      </c>
      <c r="P24" s="354">
        <v>31</v>
      </c>
      <c r="Q24" s="349">
        <v>15.5</v>
      </c>
      <c r="R24" s="354">
        <v>137</v>
      </c>
      <c r="S24" s="349">
        <v>68.5</v>
      </c>
      <c r="T24" s="354">
        <v>9</v>
      </c>
      <c r="U24" s="349">
        <v>4.5</v>
      </c>
      <c r="V24" s="354">
        <v>2</v>
      </c>
      <c r="W24" s="349">
        <v>1</v>
      </c>
      <c r="X24" s="354">
        <v>9</v>
      </c>
      <c r="Y24" s="349">
        <v>4.5</v>
      </c>
      <c r="Z24" s="354">
        <v>9</v>
      </c>
      <c r="AA24" s="349">
        <v>4.5</v>
      </c>
      <c r="AB24" s="354">
        <v>10</v>
      </c>
      <c r="AC24" s="349">
        <v>5</v>
      </c>
      <c r="AD24" s="355">
        <v>2</v>
      </c>
      <c r="AE24" s="349">
        <v>1</v>
      </c>
      <c r="AF24" s="354">
        <v>11</v>
      </c>
      <c r="AG24" s="349">
        <v>5.5</v>
      </c>
      <c r="AH24" s="354">
        <v>26</v>
      </c>
      <c r="AI24" s="349">
        <v>13</v>
      </c>
      <c r="AJ24" s="354">
        <v>3</v>
      </c>
      <c r="AK24" s="349">
        <v>1.5</v>
      </c>
      <c r="AL24" s="354">
        <v>101</v>
      </c>
      <c r="AM24" s="349">
        <v>50.5</v>
      </c>
      <c r="AN24" s="354">
        <v>151</v>
      </c>
      <c r="AO24" s="349">
        <v>75.5</v>
      </c>
      <c r="AP24" s="354">
        <v>83</v>
      </c>
      <c r="AQ24" s="349">
        <v>41.5</v>
      </c>
      <c r="AR24" s="354">
        <v>57</v>
      </c>
      <c r="AS24" s="349">
        <v>28.5</v>
      </c>
    </row>
    <row r="25" spans="1:45" ht="13.5" customHeight="1">
      <c r="A25" s="347" t="s">
        <v>167</v>
      </c>
      <c r="B25" s="348" t="s">
        <v>40</v>
      </c>
      <c r="C25" s="349">
        <v>1</v>
      </c>
      <c r="D25" s="349">
        <v>1.1000000000000001</v>
      </c>
      <c r="E25" s="350">
        <v>291</v>
      </c>
      <c r="F25" s="351">
        <v>291</v>
      </c>
      <c r="G25" s="356">
        <v>1</v>
      </c>
      <c r="H25" s="351">
        <v>1</v>
      </c>
      <c r="I25" s="352">
        <v>10</v>
      </c>
      <c r="J25" s="351">
        <v>10</v>
      </c>
      <c r="K25" s="353">
        <v>121950.88</v>
      </c>
      <c r="L25" s="353">
        <v>121950.88</v>
      </c>
      <c r="M25" s="353">
        <v>110864.43636363636</v>
      </c>
      <c r="N25" s="354">
        <v>1232</v>
      </c>
      <c r="O25" s="349">
        <v>1232</v>
      </c>
      <c r="P25" s="354">
        <v>17</v>
      </c>
      <c r="Q25" s="349">
        <v>17</v>
      </c>
      <c r="R25" s="354">
        <v>93</v>
      </c>
      <c r="S25" s="349">
        <v>93</v>
      </c>
      <c r="T25" s="354">
        <v>13</v>
      </c>
      <c r="U25" s="349">
        <v>13</v>
      </c>
      <c r="V25" s="354">
        <v>1</v>
      </c>
      <c r="W25" s="349">
        <v>1</v>
      </c>
      <c r="X25" s="354">
        <v>1</v>
      </c>
      <c r="Y25" s="349">
        <v>1</v>
      </c>
      <c r="Z25" s="354">
        <v>2</v>
      </c>
      <c r="AA25" s="349">
        <v>2</v>
      </c>
      <c r="AB25" s="354">
        <v>13</v>
      </c>
      <c r="AC25" s="349">
        <v>13</v>
      </c>
      <c r="AD25" s="355">
        <v>1</v>
      </c>
      <c r="AE25" s="349">
        <v>1</v>
      </c>
      <c r="AF25" s="354">
        <v>2</v>
      </c>
      <c r="AG25" s="349">
        <v>2</v>
      </c>
      <c r="AH25" s="354">
        <v>2</v>
      </c>
      <c r="AI25" s="349">
        <v>2</v>
      </c>
      <c r="AJ25" s="354">
        <v>0</v>
      </c>
      <c r="AK25" s="349">
        <v>0</v>
      </c>
      <c r="AL25" s="354">
        <v>24</v>
      </c>
      <c r="AM25" s="349">
        <v>24</v>
      </c>
      <c r="AN25" s="354">
        <v>28</v>
      </c>
      <c r="AO25" s="349">
        <v>28</v>
      </c>
      <c r="AP25" s="354">
        <v>50</v>
      </c>
      <c r="AQ25" s="349">
        <v>50</v>
      </c>
      <c r="AR25" s="354">
        <v>36</v>
      </c>
      <c r="AS25" s="349">
        <v>36</v>
      </c>
    </row>
    <row r="26" spans="1:45" ht="13.5" customHeight="1">
      <c r="A26" s="347" t="s">
        <v>163</v>
      </c>
      <c r="B26" s="348" t="s">
        <v>41</v>
      </c>
      <c r="C26" s="349">
        <v>17</v>
      </c>
      <c r="D26" s="349">
        <v>24</v>
      </c>
      <c r="E26" s="350">
        <v>7679</v>
      </c>
      <c r="F26" s="351">
        <v>451.70588235294116</v>
      </c>
      <c r="G26" s="352">
        <v>113</v>
      </c>
      <c r="H26" s="351">
        <v>6.6470588235294121</v>
      </c>
      <c r="I26" s="352">
        <v>180</v>
      </c>
      <c r="J26" s="351">
        <v>10.588235294117647</v>
      </c>
      <c r="K26" s="353">
        <v>2200112.14</v>
      </c>
      <c r="L26" s="353">
        <v>129418.3611764706</v>
      </c>
      <c r="M26" s="353">
        <v>91671.339166666672</v>
      </c>
      <c r="N26" s="354">
        <v>44877</v>
      </c>
      <c r="O26" s="349">
        <v>2639.8235294117649</v>
      </c>
      <c r="P26" s="354">
        <v>159</v>
      </c>
      <c r="Q26" s="349">
        <v>9.3529411764705888</v>
      </c>
      <c r="R26" s="354">
        <v>2147</v>
      </c>
      <c r="S26" s="349">
        <v>126.29411764705883</v>
      </c>
      <c r="T26" s="354">
        <v>31</v>
      </c>
      <c r="U26" s="349">
        <v>1.8235294117647058</v>
      </c>
      <c r="V26" s="354">
        <v>108</v>
      </c>
      <c r="W26" s="349">
        <v>6.3529411764705879</v>
      </c>
      <c r="X26" s="354">
        <v>115</v>
      </c>
      <c r="Y26" s="349">
        <v>6.7647058823529411</v>
      </c>
      <c r="Z26" s="354">
        <v>141</v>
      </c>
      <c r="AA26" s="349">
        <v>8.2941176470588243</v>
      </c>
      <c r="AB26" s="354">
        <v>147</v>
      </c>
      <c r="AC26" s="349">
        <v>8.6470588235294112</v>
      </c>
      <c r="AD26" s="355">
        <v>10</v>
      </c>
      <c r="AE26" s="349">
        <v>0.58823529411764708</v>
      </c>
      <c r="AF26" s="354">
        <v>64</v>
      </c>
      <c r="AG26" s="349">
        <v>3.7647058823529411</v>
      </c>
      <c r="AH26" s="354">
        <v>417</v>
      </c>
      <c r="AI26" s="349">
        <v>24.529411764705884</v>
      </c>
      <c r="AJ26" s="354">
        <v>17</v>
      </c>
      <c r="AK26" s="349">
        <v>1</v>
      </c>
      <c r="AL26" s="354">
        <v>1362</v>
      </c>
      <c r="AM26" s="349">
        <v>80.117647058823536</v>
      </c>
      <c r="AN26" s="354">
        <v>1372</v>
      </c>
      <c r="AO26" s="349">
        <v>80.705882352941174</v>
      </c>
      <c r="AP26" s="354">
        <v>1591</v>
      </c>
      <c r="AQ26" s="349">
        <v>93.588235294117652</v>
      </c>
      <c r="AR26" s="354">
        <v>835</v>
      </c>
      <c r="AS26" s="349">
        <v>49.117647058823529</v>
      </c>
    </row>
    <row r="27" spans="1:45" ht="13.5" customHeight="1">
      <c r="A27" s="347" t="s">
        <v>166</v>
      </c>
      <c r="B27" s="348" t="s">
        <v>42</v>
      </c>
      <c r="C27" s="349">
        <v>11</v>
      </c>
      <c r="D27" s="349">
        <v>16</v>
      </c>
      <c r="E27" s="350">
        <v>3922</v>
      </c>
      <c r="F27" s="351">
        <v>356.54545454545456</v>
      </c>
      <c r="G27" s="352">
        <v>40</v>
      </c>
      <c r="H27" s="351">
        <v>3.6363636363636362</v>
      </c>
      <c r="I27" s="352">
        <v>74</v>
      </c>
      <c r="J27" s="351">
        <v>6.7272727272727275</v>
      </c>
      <c r="K27" s="353">
        <v>1262432.77</v>
      </c>
      <c r="L27" s="353">
        <v>114766.61545454546</v>
      </c>
      <c r="M27" s="353">
        <v>78902.048125000001</v>
      </c>
      <c r="N27" s="354">
        <v>19343</v>
      </c>
      <c r="O27" s="349">
        <v>1758.4545454545455</v>
      </c>
      <c r="P27" s="354">
        <v>50</v>
      </c>
      <c r="Q27" s="349">
        <v>4.5454545454545459</v>
      </c>
      <c r="R27" s="354">
        <v>627</v>
      </c>
      <c r="S27" s="349">
        <v>57</v>
      </c>
      <c r="T27" s="354">
        <v>57</v>
      </c>
      <c r="U27" s="349">
        <v>5.1818181818181817</v>
      </c>
      <c r="V27" s="354">
        <v>40</v>
      </c>
      <c r="W27" s="349">
        <v>3.6363636363636362</v>
      </c>
      <c r="X27" s="354">
        <v>41</v>
      </c>
      <c r="Y27" s="349">
        <v>3.7272727272727271</v>
      </c>
      <c r="Z27" s="354">
        <v>103</v>
      </c>
      <c r="AA27" s="349">
        <v>9.3636363636363633</v>
      </c>
      <c r="AB27" s="354">
        <v>66</v>
      </c>
      <c r="AC27" s="349">
        <v>6</v>
      </c>
      <c r="AD27" s="355">
        <v>21</v>
      </c>
      <c r="AE27" s="349">
        <v>1.9090909090909092</v>
      </c>
      <c r="AF27" s="354">
        <v>17</v>
      </c>
      <c r="AG27" s="349">
        <v>1.5454545454545454</v>
      </c>
      <c r="AH27" s="354">
        <v>91</v>
      </c>
      <c r="AI27" s="349">
        <v>8.2727272727272734</v>
      </c>
      <c r="AJ27" s="354">
        <v>8</v>
      </c>
      <c r="AK27" s="349">
        <v>0.72727272727272729</v>
      </c>
      <c r="AL27" s="354">
        <v>546</v>
      </c>
      <c r="AM27" s="349">
        <v>49.636363636363633</v>
      </c>
      <c r="AN27" s="354">
        <v>433</v>
      </c>
      <c r="AO27" s="349">
        <v>39.363636363636367</v>
      </c>
      <c r="AP27" s="354">
        <v>1912</v>
      </c>
      <c r="AQ27" s="349">
        <v>173.81818181818181</v>
      </c>
      <c r="AR27" s="354">
        <v>172</v>
      </c>
      <c r="AS27" s="349">
        <v>15.636363636363637</v>
      </c>
    </row>
    <row r="28" spans="1:45" ht="13.5" customHeight="1">
      <c r="A28" s="347" t="s">
        <v>164</v>
      </c>
      <c r="B28" s="348" t="s">
        <v>43</v>
      </c>
      <c r="C28" s="349">
        <v>7.5</v>
      </c>
      <c r="D28" s="349">
        <v>9.5</v>
      </c>
      <c r="E28" s="350">
        <v>4755</v>
      </c>
      <c r="F28" s="351">
        <v>634</v>
      </c>
      <c r="G28" s="352">
        <v>97</v>
      </c>
      <c r="H28" s="351">
        <v>12.933333333333334</v>
      </c>
      <c r="I28" s="352">
        <v>107</v>
      </c>
      <c r="J28" s="351">
        <v>14.266666666666667</v>
      </c>
      <c r="K28" s="353">
        <v>2350871.08</v>
      </c>
      <c r="L28" s="353">
        <v>313449.47733333334</v>
      </c>
      <c r="M28" s="353">
        <v>247460.11368421055</v>
      </c>
      <c r="N28" s="354">
        <v>22718</v>
      </c>
      <c r="O28" s="349">
        <v>3029.0666666666666</v>
      </c>
      <c r="P28" s="354">
        <v>199</v>
      </c>
      <c r="Q28" s="349">
        <v>26.533333333333335</v>
      </c>
      <c r="R28" s="354">
        <v>3172</v>
      </c>
      <c r="S28" s="349">
        <v>422.93333333333334</v>
      </c>
      <c r="T28" s="354">
        <v>370</v>
      </c>
      <c r="U28" s="349">
        <v>49.333333333333336</v>
      </c>
      <c r="V28" s="354">
        <v>44</v>
      </c>
      <c r="W28" s="349">
        <v>5.8666666666666663</v>
      </c>
      <c r="X28" s="354">
        <v>94</v>
      </c>
      <c r="Y28" s="349">
        <v>12.533333333333333</v>
      </c>
      <c r="Z28" s="354">
        <v>116</v>
      </c>
      <c r="AA28" s="349">
        <v>15.466666666666667</v>
      </c>
      <c r="AB28" s="354">
        <v>109</v>
      </c>
      <c r="AC28" s="349">
        <v>14.533333333333333</v>
      </c>
      <c r="AD28" s="355">
        <v>15</v>
      </c>
      <c r="AE28" s="349">
        <v>2</v>
      </c>
      <c r="AF28" s="354">
        <v>23</v>
      </c>
      <c r="AG28" s="349">
        <v>3.0666666666666669</v>
      </c>
      <c r="AH28" s="354">
        <v>141</v>
      </c>
      <c r="AI28" s="349">
        <v>18.8</v>
      </c>
      <c r="AJ28" s="354">
        <v>22</v>
      </c>
      <c r="AK28" s="349">
        <v>2.9333333333333331</v>
      </c>
      <c r="AL28" s="354">
        <v>676</v>
      </c>
      <c r="AM28" s="349">
        <v>90.13333333333334</v>
      </c>
      <c r="AN28" s="354">
        <v>430</v>
      </c>
      <c r="AO28" s="349">
        <v>57.333333333333336</v>
      </c>
      <c r="AP28" s="354">
        <v>1484</v>
      </c>
      <c r="AQ28" s="349">
        <v>197.86666666666667</v>
      </c>
      <c r="AR28" s="354">
        <v>279</v>
      </c>
      <c r="AS28" s="349">
        <v>37.200000000000003</v>
      </c>
    </row>
    <row r="29" spans="1:45" ht="13.5" customHeight="1">
      <c r="A29" s="347" t="s">
        <v>165</v>
      </c>
      <c r="B29" s="348" t="s">
        <v>44</v>
      </c>
      <c r="C29" s="349">
        <v>45</v>
      </c>
      <c r="D29" s="349">
        <v>70</v>
      </c>
      <c r="E29" s="350">
        <v>19772</v>
      </c>
      <c r="F29" s="351">
        <v>439.37777777777779</v>
      </c>
      <c r="G29" s="352">
        <v>436</v>
      </c>
      <c r="H29" s="351">
        <v>9.6888888888888882</v>
      </c>
      <c r="I29" s="352">
        <v>297</v>
      </c>
      <c r="J29" s="351">
        <v>6.6</v>
      </c>
      <c r="K29" s="353">
        <v>9641414.8900000006</v>
      </c>
      <c r="L29" s="353">
        <v>214253.66422222223</v>
      </c>
      <c r="M29" s="353">
        <v>137734.49842857145</v>
      </c>
      <c r="N29" s="354">
        <v>94041</v>
      </c>
      <c r="O29" s="349">
        <v>2089.8000000000002</v>
      </c>
      <c r="P29" s="354">
        <v>706</v>
      </c>
      <c r="Q29" s="349">
        <v>15.688888888888888</v>
      </c>
      <c r="R29" s="354">
        <v>7556</v>
      </c>
      <c r="S29" s="349">
        <v>167.9111111111111</v>
      </c>
      <c r="T29" s="354">
        <v>690</v>
      </c>
      <c r="U29" s="349">
        <v>15.333333333333334</v>
      </c>
      <c r="V29" s="354">
        <v>110</v>
      </c>
      <c r="W29" s="349">
        <v>2.4444444444444446</v>
      </c>
      <c r="X29" s="354">
        <v>457</v>
      </c>
      <c r="Y29" s="349">
        <v>10.155555555555555</v>
      </c>
      <c r="Z29" s="354">
        <v>386</v>
      </c>
      <c r="AA29" s="349">
        <v>8.5777777777777775</v>
      </c>
      <c r="AB29" s="354">
        <v>273</v>
      </c>
      <c r="AC29" s="349">
        <v>6.0666666666666664</v>
      </c>
      <c r="AD29" s="355">
        <v>39</v>
      </c>
      <c r="AE29" s="349">
        <v>0.8666666666666667</v>
      </c>
      <c r="AF29" s="354">
        <v>310</v>
      </c>
      <c r="AG29" s="349">
        <v>6.8888888888888893</v>
      </c>
      <c r="AH29" s="354">
        <v>436</v>
      </c>
      <c r="AI29" s="349">
        <v>9.6888888888888882</v>
      </c>
      <c r="AJ29" s="354">
        <v>130</v>
      </c>
      <c r="AK29" s="349">
        <v>2.8888888888888888</v>
      </c>
      <c r="AL29" s="354">
        <v>2593</v>
      </c>
      <c r="AM29" s="349">
        <v>57.62222222222222</v>
      </c>
      <c r="AN29" s="354">
        <v>1638</v>
      </c>
      <c r="AO29" s="349">
        <v>36.4</v>
      </c>
      <c r="AP29" s="354">
        <v>7217</v>
      </c>
      <c r="AQ29" s="349">
        <v>160.37777777777777</v>
      </c>
      <c r="AR29" s="354">
        <v>504</v>
      </c>
      <c r="AS29" s="349">
        <v>11.2</v>
      </c>
    </row>
    <row r="30" spans="1:45" ht="13.5" customHeight="1">
      <c r="A30" s="347" t="s">
        <v>164</v>
      </c>
      <c r="B30" s="348" t="s">
        <v>45</v>
      </c>
      <c r="C30" s="349">
        <v>2</v>
      </c>
      <c r="D30" s="349">
        <v>2.5</v>
      </c>
      <c r="E30" s="350">
        <v>897</v>
      </c>
      <c r="F30" s="351">
        <v>448.5</v>
      </c>
      <c r="G30" s="352">
        <v>11</v>
      </c>
      <c r="H30" s="351">
        <v>5.5</v>
      </c>
      <c r="I30" s="352">
        <v>14</v>
      </c>
      <c r="J30" s="351">
        <v>7</v>
      </c>
      <c r="K30" s="353">
        <v>576858.94999999995</v>
      </c>
      <c r="L30" s="353">
        <v>288429.47499999998</v>
      </c>
      <c r="M30" s="353">
        <v>230743.58</v>
      </c>
      <c r="N30" s="354">
        <v>2524</v>
      </c>
      <c r="O30" s="349">
        <v>1262</v>
      </c>
      <c r="P30" s="354">
        <v>13</v>
      </c>
      <c r="Q30" s="349">
        <v>6.5</v>
      </c>
      <c r="R30" s="354">
        <v>57</v>
      </c>
      <c r="S30" s="349">
        <v>28.5</v>
      </c>
      <c r="T30" s="354">
        <v>6</v>
      </c>
      <c r="U30" s="349">
        <v>3</v>
      </c>
      <c r="V30" s="354">
        <v>0</v>
      </c>
      <c r="W30" s="349">
        <v>0</v>
      </c>
      <c r="X30" s="354">
        <v>1</v>
      </c>
      <c r="Y30" s="349">
        <v>0.5</v>
      </c>
      <c r="Z30" s="354">
        <v>0</v>
      </c>
      <c r="AA30" s="349">
        <v>0</v>
      </c>
      <c r="AB30" s="354">
        <v>5</v>
      </c>
      <c r="AC30" s="349">
        <v>2.5</v>
      </c>
      <c r="AD30" s="355">
        <v>0</v>
      </c>
      <c r="AE30" s="349">
        <v>0</v>
      </c>
      <c r="AF30" s="354">
        <v>9</v>
      </c>
      <c r="AG30" s="349">
        <v>4.5</v>
      </c>
      <c r="AH30" s="354">
        <v>36</v>
      </c>
      <c r="AI30" s="349">
        <v>18</v>
      </c>
      <c r="AJ30" s="354">
        <v>4</v>
      </c>
      <c r="AK30" s="349">
        <v>2</v>
      </c>
      <c r="AL30" s="354">
        <v>95</v>
      </c>
      <c r="AM30" s="349">
        <v>47.5</v>
      </c>
      <c r="AN30" s="354">
        <v>284</v>
      </c>
      <c r="AO30" s="349">
        <v>142</v>
      </c>
      <c r="AP30" s="354">
        <v>151</v>
      </c>
      <c r="AQ30" s="349">
        <v>75.5</v>
      </c>
      <c r="AR30" s="354">
        <v>99</v>
      </c>
      <c r="AS30" s="349">
        <v>49.5</v>
      </c>
    </row>
    <row r="31" spans="1:45" ht="13.5" customHeight="1">
      <c r="A31" s="347" t="s">
        <v>164</v>
      </c>
      <c r="B31" s="348" t="s">
        <v>46</v>
      </c>
      <c r="C31" s="349">
        <v>2</v>
      </c>
      <c r="D31" s="349">
        <v>2.5</v>
      </c>
      <c r="E31" s="350">
        <v>1058</v>
      </c>
      <c r="F31" s="351">
        <v>529</v>
      </c>
      <c r="G31" s="352">
        <v>24</v>
      </c>
      <c r="H31" s="351">
        <v>12</v>
      </c>
      <c r="I31" s="352">
        <v>18</v>
      </c>
      <c r="J31" s="351">
        <v>9</v>
      </c>
      <c r="K31" s="353">
        <v>659761.03</v>
      </c>
      <c r="L31" s="353">
        <v>329880.51500000001</v>
      </c>
      <c r="M31" s="353">
        <v>263904.41200000001</v>
      </c>
      <c r="N31" s="354">
        <v>4740</v>
      </c>
      <c r="O31" s="349">
        <v>2370</v>
      </c>
      <c r="P31" s="354">
        <v>55</v>
      </c>
      <c r="Q31" s="349">
        <v>27.5</v>
      </c>
      <c r="R31" s="354">
        <v>69</v>
      </c>
      <c r="S31" s="349">
        <v>34.5</v>
      </c>
      <c r="T31" s="354">
        <v>1</v>
      </c>
      <c r="U31" s="349">
        <v>0.5</v>
      </c>
      <c r="V31" s="354">
        <v>4</v>
      </c>
      <c r="W31" s="349">
        <v>2</v>
      </c>
      <c r="X31" s="354">
        <v>36</v>
      </c>
      <c r="Y31" s="349">
        <v>18</v>
      </c>
      <c r="Z31" s="354">
        <v>20</v>
      </c>
      <c r="AA31" s="349">
        <v>10</v>
      </c>
      <c r="AB31" s="354">
        <v>30</v>
      </c>
      <c r="AC31" s="349">
        <v>15</v>
      </c>
      <c r="AD31" s="355">
        <v>1</v>
      </c>
      <c r="AE31" s="349">
        <v>0.5</v>
      </c>
      <c r="AF31" s="354">
        <v>19</v>
      </c>
      <c r="AG31" s="349">
        <v>9.5</v>
      </c>
      <c r="AH31" s="354">
        <v>29</v>
      </c>
      <c r="AI31" s="349">
        <v>14.5</v>
      </c>
      <c r="AJ31" s="354">
        <v>2</v>
      </c>
      <c r="AK31" s="349">
        <v>1</v>
      </c>
      <c r="AL31" s="354">
        <v>97</v>
      </c>
      <c r="AM31" s="349">
        <v>48.5</v>
      </c>
      <c r="AN31" s="354">
        <v>139</v>
      </c>
      <c r="AO31" s="349">
        <v>69.5</v>
      </c>
      <c r="AP31" s="354">
        <v>252</v>
      </c>
      <c r="AQ31" s="349">
        <v>126</v>
      </c>
      <c r="AR31" s="354">
        <v>87</v>
      </c>
      <c r="AS31" s="349">
        <v>43.5</v>
      </c>
    </row>
    <row r="32" spans="1:45" ht="13.5" customHeight="1">
      <c r="A32" s="347" t="s">
        <v>162</v>
      </c>
      <c r="B32" s="348" t="s">
        <v>47</v>
      </c>
      <c r="C32" s="349">
        <v>15</v>
      </c>
      <c r="D32" s="349">
        <v>19</v>
      </c>
      <c r="E32" s="350">
        <v>5936</v>
      </c>
      <c r="F32" s="351">
        <v>395.73333333333335</v>
      </c>
      <c r="G32" s="352">
        <v>124</v>
      </c>
      <c r="H32" s="351">
        <v>8.2666666666666675</v>
      </c>
      <c r="I32" s="352">
        <v>109</v>
      </c>
      <c r="J32" s="351">
        <v>7.2666666666666666</v>
      </c>
      <c r="K32" s="353">
        <v>3153919.75</v>
      </c>
      <c r="L32" s="353">
        <v>210261.31666666668</v>
      </c>
      <c r="M32" s="353">
        <v>165995.77631578947</v>
      </c>
      <c r="N32" s="354">
        <v>29603</v>
      </c>
      <c r="O32" s="349">
        <v>1973.5333333333333</v>
      </c>
      <c r="P32" s="354">
        <v>165</v>
      </c>
      <c r="Q32" s="349">
        <v>11</v>
      </c>
      <c r="R32" s="354">
        <v>3516</v>
      </c>
      <c r="S32" s="349">
        <v>234.4</v>
      </c>
      <c r="T32" s="354">
        <v>385</v>
      </c>
      <c r="U32" s="349">
        <v>25.666666666666668</v>
      </c>
      <c r="V32" s="354">
        <v>77</v>
      </c>
      <c r="W32" s="349">
        <v>5.1333333333333337</v>
      </c>
      <c r="X32" s="354">
        <v>123</v>
      </c>
      <c r="Y32" s="349">
        <v>8.1999999999999993</v>
      </c>
      <c r="Z32" s="354">
        <v>291</v>
      </c>
      <c r="AA32" s="349">
        <v>19.399999999999999</v>
      </c>
      <c r="AB32" s="354">
        <v>111</v>
      </c>
      <c r="AC32" s="349">
        <v>7.4</v>
      </c>
      <c r="AD32" s="355">
        <v>8</v>
      </c>
      <c r="AE32" s="349">
        <v>0.53333333333333333</v>
      </c>
      <c r="AF32" s="354">
        <v>53</v>
      </c>
      <c r="AG32" s="349">
        <v>3.5333333333333332</v>
      </c>
      <c r="AH32" s="354">
        <v>193</v>
      </c>
      <c r="AI32" s="349">
        <v>12.866666666666667</v>
      </c>
      <c r="AJ32" s="354">
        <v>40</v>
      </c>
      <c r="AK32" s="349">
        <v>2.6666666666666665</v>
      </c>
      <c r="AL32" s="354">
        <v>721</v>
      </c>
      <c r="AM32" s="349">
        <v>48.06666666666667</v>
      </c>
      <c r="AN32" s="354">
        <v>898</v>
      </c>
      <c r="AO32" s="349">
        <v>59.866666666666667</v>
      </c>
      <c r="AP32" s="354">
        <v>2155</v>
      </c>
      <c r="AQ32" s="349">
        <v>143.66666666666666</v>
      </c>
      <c r="AR32" s="354">
        <v>634</v>
      </c>
      <c r="AS32" s="349">
        <v>42.266666666666666</v>
      </c>
    </row>
    <row r="33" spans="1:45" ht="13.5" customHeight="1">
      <c r="A33" s="347" t="s">
        <v>161</v>
      </c>
      <c r="B33" s="348" t="s">
        <v>48</v>
      </c>
      <c r="C33" s="349">
        <v>3.75</v>
      </c>
      <c r="D33" s="349">
        <v>5</v>
      </c>
      <c r="E33" s="350">
        <v>1221</v>
      </c>
      <c r="F33" s="351">
        <v>325.60000000000002</v>
      </c>
      <c r="G33" s="352">
        <v>14</v>
      </c>
      <c r="H33" s="351">
        <v>3.7333333333333334</v>
      </c>
      <c r="I33" s="352">
        <v>14</v>
      </c>
      <c r="J33" s="351">
        <v>3.7333333333333334</v>
      </c>
      <c r="K33" s="353">
        <v>551170.79</v>
      </c>
      <c r="L33" s="353">
        <v>146978.87733333334</v>
      </c>
      <c r="M33" s="353">
        <v>110234.15800000001</v>
      </c>
      <c r="N33" s="354">
        <v>5312</v>
      </c>
      <c r="O33" s="349">
        <v>1416.5333333333333</v>
      </c>
      <c r="P33" s="354">
        <v>32</v>
      </c>
      <c r="Q33" s="349">
        <v>8.5333333333333332</v>
      </c>
      <c r="R33" s="354">
        <v>210</v>
      </c>
      <c r="S33" s="349">
        <v>56</v>
      </c>
      <c r="T33" s="354">
        <v>4</v>
      </c>
      <c r="U33" s="349">
        <v>1.0666666666666667</v>
      </c>
      <c r="V33" s="354">
        <v>6</v>
      </c>
      <c r="W33" s="349">
        <v>1.6</v>
      </c>
      <c r="X33" s="354">
        <v>15</v>
      </c>
      <c r="Y33" s="349">
        <v>4</v>
      </c>
      <c r="Z33" s="354">
        <v>20</v>
      </c>
      <c r="AA33" s="349">
        <v>5.333333333333333</v>
      </c>
      <c r="AB33" s="354">
        <v>15</v>
      </c>
      <c r="AC33" s="349">
        <v>4</v>
      </c>
      <c r="AD33" s="355">
        <v>3</v>
      </c>
      <c r="AE33" s="349">
        <v>0.8</v>
      </c>
      <c r="AF33" s="354">
        <v>11</v>
      </c>
      <c r="AG33" s="349">
        <v>2.9333333333333331</v>
      </c>
      <c r="AH33" s="354">
        <v>40</v>
      </c>
      <c r="AI33" s="349">
        <v>10.666666666666666</v>
      </c>
      <c r="AJ33" s="354">
        <v>2</v>
      </c>
      <c r="AK33" s="349">
        <v>0.53333333333333333</v>
      </c>
      <c r="AL33" s="354">
        <v>144</v>
      </c>
      <c r="AM33" s="349">
        <v>38.4</v>
      </c>
      <c r="AN33" s="354">
        <v>260</v>
      </c>
      <c r="AO33" s="349">
        <v>69.333333333333329</v>
      </c>
      <c r="AP33" s="354">
        <v>177</v>
      </c>
      <c r="AQ33" s="349">
        <v>47.2</v>
      </c>
      <c r="AR33" s="354">
        <v>72</v>
      </c>
      <c r="AS33" s="349">
        <v>19.2</v>
      </c>
    </row>
    <row r="34" spans="1:45" ht="13.5" customHeight="1">
      <c r="A34" s="347" t="s">
        <v>166</v>
      </c>
      <c r="B34" s="348" t="s">
        <v>49</v>
      </c>
      <c r="C34" s="349">
        <v>9</v>
      </c>
      <c r="D34" s="349">
        <v>11</v>
      </c>
      <c r="E34" s="350">
        <v>2784</v>
      </c>
      <c r="F34" s="351">
        <v>309.33333333333331</v>
      </c>
      <c r="G34" s="352">
        <v>49</v>
      </c>
      <c r="H34" s="351">
        <v>5.4444444444444446</v>
      </c>
      <c r="I34" s="352">
        <v>46</v>
      </c>
      <c r="J34" s="351">
        <v>5.1111111111111107</v>
      </c>
      <c r="K34" s="353">
        <v>1477843.63</v>
      </c>
      <c r="L34" s="353">
        <v>164204.84777777776</v>
      </c>
      <c r="M34" s="353">
        <v>134349.4209090909</v>
      </c>
      <c r="N34" s="354">
        <v>12123</v>
      </c>
      <c r="O34" s="349">
        <v>1347</v>
      </c>
      <c r="P34" s="354">
        <v>50</v>
      </c>
      <c r="Q34" s="349">
        <v>5.5555555555555554</v>
      </c>
      <c r="R34" s="354">
        <v>328</v>
      </c>
      <c r="S34" s="349">
        <v>36.444444444444443</v>
      </c>
      <c r="T34" s="354">
        <v>6</v>
      </c>
      <c r="U34" s="349">
        <v>0.66666666666666663</v>
      </c>
      <c r="V34" s="354">
        <v>25</v>
      </c>
      <c r="W34" s="349">
        <v>2.7777777777777777</v>
      </c>
      <c r="X34" s="354">
        <v>49</v>
      </c>
      <c r="Y34" s="349">
        <v>5.4444444444444446</v>
      </c>
      <c r="Z34" s="354">
        <v>72</v>
      </c>
      <c r="AA34" s="349">
        <v>8</v>
      </c>
      <c r="AB34" s="354">
        <v>39</v>
      </c>
      <c r="AC34" s="349">
        <v>4.333333333333333</v>
      </c>
      <c r="AD34" s="355">
        <v>4</v>
      </c>
      <c r="AE34" s="349">
        <v>0.44444444444444442</v>
      </c>
      <c r="AF34" s="354">
        <v>37</v>
      </c>
      <c r="AG34" s="349">
        <v>4.1111111111111107</v>
      </c>
      <c r="AH34" s="354">
        <v>69</v>
      </c>
      <c r="AI34" s="349">
        <v>7.666666666666667</v>
      </c>
      <c r="AJ34" s="354">
        <v>3</v>
      </c>
      <c r="AK34" s="349">
        <v>0.33333333333333331</v>
      </c>
      <c r="AL34" s="354">
        <v>416</v>
      </c>
      <c r="AM34" s="349">
        <v>46.222222222222221</v>
      </c>
      <c r="AN34" s="354">
        <v>636</v>
      </c>
      <c r="AO34" s="349">
        <v>70.666666666666671</v>
      </c>
      <c r="AP34" s="354">
        <v>241</v>
      </c>
      <c r="AQ34" s="349">
        <v>26.777777777777779</v>
      </c>
      <c r="AR34" s="354">
        <v>290</v>
      </c>
      <c r="AS34" s="349">
        <v>32.222222222222221</v>
      </c>
    </row>
    <row r="35" spans="1:45" ht="13.5" customHeight="1">
      <c r="A35" s="347" t="s">
        <v>160</v>
      </c>
      <c r="B35" s="348" t="s">
        <v>50</v>
      </c>
      <c r="C35" s="349">
        <v>28</v>
      </c>
      <c r="D35" s="349">
        <v>38</v>
      </c>
      <c r="E35" s="350">
        <v>9825</v>
      </c>
      <c r="F35" s="351">
        <v>350.89285714285717</v>
      </c>
      <c r="G35" s="352">
        <v>217</v>
      </c>
      <c r="H35" s="351">
        <v>7.75</v>
      </c>
      <c r="I35" s="352">
        <v>168</v>
      </c>
      <c r="J35" s="351">
        <v>6</v>
      </c>
      <c r="K35" s="353">
        <v>4154705.67</v>
      </c>
      <c r="L35" s="353">
        <v>148382.34535714285</v>
      </c>
      <c r="M35" s="353">
        <v>109334.3597368421</v>
      </c>
      <c r="N35" s="354">
        <v>45045</v>
      </c>
      <c r="O35" s="349">
        <v>1608.75</v>
      </c>
      <c r="P35" s="354">
        <v>396</v>
      </c>
      <c r="Q35" s="349">
        <v>14.142857142857142</v>
      </c>
      <c r="R35" s="354">
        <v>1430</v>
      </c>
      <c r="S35" s="349">
        <v>51.071428571428569</v>
      </c>
      <c r="T35" s="354">
        <v>92</v>
      </c>
      <c r="U35" s="349">
        <v>3.2857142857142856</v>
      </c>
      <c r="V35" s="354">
        <v>67</v>
      </c>
      <c r="W35" s="349">
        <v>2.3928571428571428</v>
      </c>
      <c r="X35" s="354">
        <v>227</v>
      </c>
      <c r="Y35" s="349">
        <v>8.1071428571428577</v>
      </c>
      <c r="Z35" s="354">
        <v>186</v>
      </c>
      <c r="AA35" s="349">
        <v>6.6428571428571432</v>
      </c>
      <c r="AB35" s="354">
        <v>157</v>
      </c>
      <c r="AC35" s="349">
        <v>5.6071428571428568</v>
      </c>
      <c r="AD35" s="355">
        <v>13</v>
      </c>
      <c r="AE35" s="349">
        <v>0.4642857142857143</v>
      </c>
      <c r="AF35" s="354">
        <v>89</v>
      </c>
      <c r="AG35" s="349">
        <v>3.1785714285714284</v>
      </c>
      <c r="AH35" s="354">
        <v>284</v>
      </c>
      <c r="AI35" s="349">
        <v>10.142857142857142</v>
      </c>
      <c r="AJ35" s="354">
        <v>46</v>
      </c>
      <c r="AK35" s="349">
        <v>1.6428571428571428</v>
      </c>
      <c r="AL35" s="354">
        <v>1784</v>
      </c>
      <c r="AM35" s="349">
        <v>63.714285714285715</v>
      </c>
      <c r="AN35" s="354">
        <v>1294</v>
      </c>
      <c r="AO35" s="349">
        <v>46.214285714285715</v>
      </c>
      <c r="AP35" s="354">
        <v>3047</v>
      </c>
      <c r="AQ35" s="349">
        <v>108.82142857142857</v>
      </c>
      <c r="AR35" s="354">
        <v>490</v>
      </c>
      <c r="AS35" s="349">
        <v>17.5</v>
      </c>
    </row>
    <row r="36" spans="1:45" ht="13.5" customHeight="1">
      <c r="A36" s="347" t="s">
        <v>168</v>
      </c>
      <c r="B36" s="348" t="s">
        <v>169</v>
      </c>
      <c r="C36" s="349">
        <v>8.5</v>
      </c>
      <c r="D36" s="349">
        <v>11</v>
      </c>
      <c r="E36" s="350">
        <v>2371</v>
      </c>
      <c r="F36" s="351">
        <v>278.94117647058823</v>
      </c>
      <c r="G36" s="352">
        <v>14</v>
      </c>
      <c r="H36" s="351">
        <v>1.6470588235294117</v>
      </c>
      <c r="I36" s="352">
        <v>18</v>
      </c>
      <c r="J36" s="351">
        <v>2.1176470588235294</v>
      </c>
      <c r="K36" s="353">
        <v>661732.11</v>
      </c>
      <c r="L36" s="353">
        <v>77850.836470588227</v>
      </c>
      <c r="M36" s="353">
        <v>60157.464545454546</v>
      </c>
      <c r="N36" s="354">
        <v>14092</v>
      </c>
      <c r="O36" s="349">
        <v>1657.8823529411766</v>
      </c>
      <c r="P36" s="354">
        <v>68</v>
      </c>
      <c r="Q36" s="349">
        <v>8</v>
      </c>
      <c r="R36" s="354">
        <v>1207</v>
      </c>
      <c r="S36" s="349">
        <v>142</v>
      </c>
      <c r="T36" s="354">
        <v>78</v>
      </c>
      <c r="U36" s="349">
        <v>9.1764705882352935</v>
      </c>
      <c r="V36" s="354">
        <v>12</v>
      </c>
      <c r="W36" s="349">
        <v>1.411764705882353</v>
      </c>
      <c r="X36" s="354">
        <v>28</v>
      </c>
      <c r="Y36" s="349">
        <v>3.2941176470588234</v>
      </c>
      <c r="Z36" s="354">
        <v>28</v>
      </c>
      <c r="AA36" s="349">
        <v>3.2941176470588234</v>
      </c>
      <c r="AB36" s="354">
        <v>31</v>
      </c>
      <c r="AC36" s="349">
        <v>3.6470588235294117</v>
      </c>
      <c r="AD36" s="355">
        <v>4</v>
      </c>
      <c r="AE36" s="349">
        <v>0.47058823529411764</v>
      </c>
      <c r="AF36" s="354">
        <v>27</v>
      </c>
      <c r="AG36" s="349">
        <v>3.1764705882352939</v>
      </c>
      <c r="AH36" s="354">
        <v>75</v>
      </c>
      <c r="AI36" s="349">
        <v>8.8235294117647065</v>
      </c>
      <c r="AJ36" s="354">
        <v>5</v>
      </c>
      <c r="AK36" s="349">
        <v>0.58823529411764708</v>
      </c>
      <c r="AL36" s="354">
        <v>286</v>
      </c>
      <c r="AM36" s="349">
        <v>33.647058823529413</v>
      </c>
      <c r="AN36" s="354">
        <v>597</v>
      </c>
      <c r="AO36" s="349">
        <v>70.235294117647058</v>
      </c>
      <c r="AP36" s="354">
        <v>271</v>
      </c>
      <c r="AQ36" s="349">
        <v>31.882352941176471</v>
      </c>
      <c r="AR36" s="354">
        <v>119</v>
      </c>
      <c r="AS36" s="349">
        <v>14</v>
      </c>
    </row>
    <row r="37" spans="1:45" ht="13.5" customHeight="1">
      <c r="A37" s="347" t="s">
        <v>168</v>
      </c>
      <c r="B37" s="348" t="s">
        <v>170</v>
      </c>
      <c r="C37" s="349">
        <v>6.5</v>
      </c>
      <c r="D37" s="349">
        <v>8</v>
      </c>
      <c r="E37" s="350">
        <v>2204</v>
      </c>
      <c r="F37" s="351">
        <v>339.07692307692309</v>
      </c>
      <c r="G37" s="352">
        <v>30</v>
      </c>
      <c r="H37" s="351">
        <v>4.615384615384615</v>
      </c>
      <c r="I37" s="352">
        <v>36</v>
      </c>
      <c r="J37" s="351">
        <v>5.5384615384615383</v>
      </c>
      <c r="K37" s="353">
        <v>828279.61</v>
      </c>
      <c r="L37" s="353">
        <v>127427.6323076923</v>
      </c>
      <c r="M37" s="353">
        <v>103534.95125</v>
      </c>
      <c r="N37" s="357">
        <v>8720</v>
      </c>
      <c r="O37" s="349">
        <v>1341.5384615384614</v>
      </c>
      <c r="P37" s="354">
        <v>41</v>
      </c>
      <c r="Q37" s="349">
        <v>6.3076923076923075</v>
      </c>
      <c r="R37" s="354">
        <v>1113</v>
      </c>
      <c r="S37" s="349">
        <v>171.23076923076923</v>
      </c>
      <c r="T37" s="354">
        <v>122</v>
      </c>
      <c r="U37" s="349">
        <v>18.76923076923077</v>
      </c>
      <c r="V37" s="354">
        <v>9</v>
      </c>
      <c r="W37" s="349">
        <v>1.3846153846153846</v>
      </c>
      <c r="X37" s="354">
        <v>15</v>
      </c>
      <c r="Y37" s="349">
        <v>2.3076923076923075</v>
      </c>
      <c r="Z37" s="354">
        <v>22</v>
      </c>
      <c r="AA37" s="349">
        <v>3.3846153846153846</v>
      </c>
      <c r="AB37" s="354">
        <v>14</v>
      </c>
      <c r="AC37" s="349">
        <v>2.1538461538461537</v>
      </c>
      <c r="AD37" s="355">
        <v>1</v>
      </c>
      <c r="AE37" s="349">
        <v>0.15384615384615385</v>
      </c>
      <c r="AF37" s="354">
        <v>149</v>
      </c>
      <c r="AG37" s="349">
        <v>22.923076923076923</v>
      </c>
      <c r="AH37" s="354">
        <v>121</v>
      </c>
      <c r="AI37" s="349">
        <v>18.615384615384617</v>
      </c>
      <c r="AJ37" s="354">
        <v>2</v>
      </c>
      <c r="AK37" s="349">
        <v>0.30769230769230771</v>
      </c>
      <c r="AL37" s="354">
        <v>414</v>
      </c>
      <c r="AM37" s="349">
        <v>63.692307692307693</v>
      </c>
      <c r="AN37" s="354">
        <v>659</v>
      </c>
      <c r="AO37" s="349">
        <v>101.38461538461539</v>
      </c>
      <c r="AP37" s="354">
        <v>396</v>
      </c>
      <c r="AQ37" s="349">
        <v>60.92307692307692</v>
      </c>
      <c r="AR37" s="354">
        <v>239</v>
      </c>
      <c r="AS37" s="349">
        <v>36.769230769230766</v>
      </c>
    </row>
    <row r="38" spans="1:45" ht="13.5" customHeight="1">
      <c r="A38" s="347" t="s">
        <v>162</v>
      </c>
      <c r="B38" s="348" t="s">
        <v>52</v>
      </c>
      <c r="C38" s="349">
        <v>32.5</v>
      </c>
      <c r="D38" s="349">
        <v>48.25</v>
      </c>
      <c r="E38" s="350">
        <v>14103</v>
      </c>
      <c r="F38" s="351">
        <v>433.93846153846152</v>
      </c>
      <c r="G38" s="352">
        <v>262</v>
      </c>
      <c r="H38" s="351">
        <v>8.0615384615384613</v>
      </c>
      <c r="I38" s="352">
        <v>267</v>
      </c>
      <c r="J38" s="351">
        <v>8.2153846153846146</v>
      </c>
      <c r="K38" s="353">
        <v>5786640.6299999999</v>
      </c>
      <c r="L38" s="353">
        <v>178050.48092307692</v>
      </c>
      <c r="M38" s="353">
        <v>119930.37575129533</v>
      </c>
      <c r="N38" s="357">
        <v>64184</v>
      </c>
      <c r="O38" s="349">
        <v>1974.8923076923077</v>
      </c>
      <c r="P38" s="354">
        <v>547</v>
      </c>
      <c r="Q38" s="349">
        <v>16.830769230769231</v>
      </c>
      <c r="R38" s="354">
        <v>2974</v>
      </c>
      <c r="S38" s="349">
        <v>91.507692307692309</v>
      </c>
      <c r="T38" s="354">
        <v>481</v>
      </c>
      <c r="U38" s="349">
        <v>14.8</v>
      </c>
      <c r="V38" s="354">
        <v>109</v>
      </c>
      <c r="W38" s="349">
        <v>3.3538461538461539</v>
      </c>
      <c r="X38" s="354">
        <v>270</v>
      </c>
      <c r="Y38" s="349">
        <v>8.3076923076923084</v>
      </c>
      <c r="Z38" s="354">
        <v>217</v>
      </c>
      <c r="AA38" s="349">
        <v>6.6769230769230772</v>
      </c>
      <c r="AB38" s="354">
        <v>241</v>
      </c>
      <c r="AC38" s="349">
        <v>7.4153846153846157</v>
      </c>
      <c r="AD38" s="355">
        <v>406</v>
      </c>
      <c r="AE38" s="349">
        <v>12.492307692307692</v>
      </c>
      <c r="AF38" s="354">
        <v>185</v>
      </c>
      <c r="AG38" s="349">
        <v>5.6923076923076925</v>
      </c>
      <c r="AH38" s="354">
        <v>351</v>
      </c>
      <c r="AI38" s="349">
        <v>10.8</v>
      </c>
      <c r="AJ38" s="354">
        <v>38</v>
      </c>
      <c r="AK38" s="349">
        <v>1.1692307692307693</v>
      </c>
      <c r="AL38" s="354">
        <v>2268</v>
      </c>
      <c r="AM38" s="349">
        <v>69.784615384615378</v>
      </c>
      <c r="AN38" s="354">
        <v>827</v>
      </c>
      <c r="AO38" s="349">
        <v>25.446153846153845</v>
      </c>
      <c r="AP38" s="354">
        <v>5517</v>
      </c>
      <c r="AQ38" s="349">
        <v>169.75384615384615</v>
      </c>
      <c r="AR38" s="354">
        <v>294</v>
      </c>
      <c r="AS38" s="349">
        <v>9.046153846153846</v>
      </c>
    </row>
    <row r="39" spans="1:45" ht="13.5" customHeight="1">
      <c r="A39" s="347" t="s">
        <v>160</v>
      </c>
      <c r="B39" s="348" t="s">
        <v>53</v>
      </c>
      <c r="C39" s="349">
        <v>8</v>
      </c>
      <c r="D39" s="349">
        <v>9</v>
      </c>
      <c r="E39" s="350">
        <v>3048</v>
      </c>
      <c r="F39" s="351">
        <v>381</v>
      </c>
      <c r="G39" s="352">
        <v>46</v>
      </c>
      <c r="H39" s="351">
        <v>5.75</v>
      </c>
      <c r="I39" s="352">
        <v>43</v>
      </c>
      <c r="J39" s="351">
        <v>5.375</v>
      </c>
      <c r="K39" s="353">
        <v>1296271.82</v>
      </c>
      <c r="L39" s="353">
        <v>162033.97750000001</v>
      </c>
      <c r="M39" s="353">
        <v>144030.20222222223</v>
      </c>
      <c r="N39" s="357">
        <v>12260</v>
      </c>
      <c r="O39" s="349">
        <v>1532.5</v>
      </c>
      <c r="P39" s="354">
        <v>99</v>
      </c>
      <c r="Q39" s="349">
        <v>12.375</v>
      </c>
      <c r="R39" s="354">
        <v>327</v>
      </c>
      <c r="S39" s="349">
        <v>40.875</v>
      </c>
      <c r="T39" s="354">
        <v>12</v>
      </c>
      <c r="U39" s="349">
        <v>1.5</v>
      </c>
      <c r="V39" s="354">
        <v>30</v>
      </c>
      <c r="W39" s="349">
        <v>3.75</v>
      </c>
      <c r="X39" s="354">
        <v>46</v>
      </c>
      <c r="Y39" s="349">
        <v>5.75</v>
      </c>
      <c r="Z39" s="354">
        <v>81</v>
      </c>
      <c r="AA39" s="349">
        <v>10.125</v>
      </c>
      <c r="AB39" s="354">
        <v>33</v>
      </c>
      <c r="AC39" s="349">
        <v>4.125</v>
      </c>
      <c r="AD39" s="355">
        <v>4</v>
      </c>
      <c r="AE39" s="349">
        <v>0.5</v>
      </c>
      <c r="AF39" s="354">
        <v>48</v>
      </c>
      <c r="AG39" s="349">
        <v>6</v>
      </c>
      <c r="AH39" s="354">
        <v>100</v>
      </c>
      <c r="AI39" s="349">
        <v>12.5</v>
      </c>
      <c r="AJ39" s="354">
        <v>8</v>
      </c>
      <c r="AK39" s="349">
        <v>1</v>
      </c>
      <c r="AL39" s="354">
        <v>438</v>
      </c>
      <c r="AM39" s="349">
        <v>54.75</v>
      </c>
      <c r="AN39" s="354">
        <v>292</v>
      </c>
      <c r="AO39" s="349">
        <v>36.5</v>
      </c>
      <c r="AP39" s="354">
        <v>940</v>
      </c>
      <c r="AQ39" s="349">
        <v>117.5</v>
      </c>
      <c r="AR39" s="354">
        <v>150</v>
      </c>
      <c r="AS39" s="349">
        <v>18.75</v>
      </c>
    </row>
    <row r="40" spans="1:45" ht="13.5" customHeight="1">
      <c r="A40" s="347" t="s">
        <v>163</v>
      </c>
      <c r="B40" s="348" t="s">
        <v>54</v>
      </c>
      <c r="C40" s="349">
        <v>23.75</v>
      </c>
      <c r="D40" s="349">
        <v>33</v>
      </c>
      <c r="E40" s="350">
        <v>9648</v>
      </c>
      <c r="F40" s="351">
        <v>406.2315789473684</v>
      </c>
      <c r="G40" s="352">
        <v>238</v>
      </c>
      <c r="H40" s="351">
        <v>10.021052631578947</v>
      </c>
      <c r="I40" s="352">
        <v>233</v>
      </c>
      <c r="J40" s="351">
        <v>9.810526315789474</v>
      </c>
      <c r="K40" s="353">
        <v>3818480.47</v>
      </c>
      <c r="L40" s="353">
        <v>160778.1250526316</v>
      </c>
      <c r="M40" s="353">
        <v>115711.5293939394</v>
      </c>
      <c r="N40" s="357">
        <v>54078</v>
      </c>
      <c r="O40" s="349">
        <v>2276.9684210526316</v>
      </c>
      <c r="P40" s="354">
        <v>468</v>
      </c>
      <c r="Q40" s="349">
        <v>19.705263157894738</v>
      </c>
      <c r="R40" s="354">
        <v>5207</v>
      </c>
      <c r="S40" s="349">
        <v>219.2421052631579</v>
      </c>
      <c r="T40" s="354">
        <v>591</v>
      </c>
      <c r="U40" s="349">
        <v>24.88421052631579</v>
      </c>
      <c r="V40" s="354">
        <v>105</v>
      </c>
      <c r="W40" s="349">
        <v>4.4210526315789478</v>
      </c>
      <c r="X40" s="354">
        <v>232</v>
      </c>
      <c r="Y40" s="349">
        <v>9.7684210526315791</v>
      </c>
      <c r="Z40" s="354">
        <v>322</v>
      </c>
      <c r="AA40" s="349">
        <v>13.557894736842105</v>
      </c>
      <c r="AB40" s="354">
        <v>223</v>
      </c>
      <c r="AC40" s="349">
        <v>9.3894736842105271</v>
      </c>
      <c r="AD40" s="355">
        <v>37</v>
      </c>
      <c r="AE40" s="349">
        <v>1.5578947368421052</v>
      </c>
      <c r="AF40" s="354">
        <v>107</v>
      </c>
      <c r="AG40" s="349">
        <v>4.5052631578947366</v>
      </c>
      <c r="AH40" s="354">
        <v>164</v>
      </c>
      <c r="AI40" s="349">
        <v>6.905263157894737</v>
      </c>
      <c r="AJ40" s="354">
        <v>47</v>
      </c>
      <c r="AK40" s="349">
        <v>1.9789473684210526</v>
      </c>
      <c r="AL40" s="354">
        <v>1625</v>
      </c>
      <c r="AM40" s="349">
        <v>68.421052631578945</v>
      </c>
      <c r="AN40" s="354">
        <v>901</v>
      </c>
      <c r="AO40" s="349">
        <v>37.93684210526316</v>
      </c>
      <c r="AP40" s="354">
        <v>2360</v>
      </c>
      <c r="AQ40" s="349">
        <v>99.368421052631575</v>
      </c>
      <c r="AR40" s="354">
        <v>496</v>
      </c>
      <c r="AS40" s="349">
        <v>20.88421052631579</v>
      </c>
    </row>
    <row r="41" spans="1:45" ht="13.5" customHeight="1">
      <c r="A41" s="347" t="s">
        <v>164</v>
      </c>
      <c r="B41" s="348" t="s">
        <v>55</v>
      </c>
      <c r="C41" s="349">
        <v>1</v>
      </c>
      <c r="D41" s="349">
        <v>1.75</v>
      </c>
      <c r="E41" s="350">
        <v>543</v>
      </c>
      <c r="F41" s="351">
        <v>543</v>
      </c>
      <c r="G41" s="352">
        <v>12</v>
      </c>
      <c r="H41" s="351">
        <v>12</v>
      </c>
      <c r="I41" s="352">
        <v>11</v>
      </c>
      <c r="J41" s="351">
        <v>11</v>
      </c>
      <c r="K41" s="353">
        <v>315261.05</v>
      </c>
      <c r="L41" s="353">
        <v>315261.05</v>
      </c>
      <c r="M41" s="353">
        <v>180149.17142857143</v>
      </c>
      <c r="N41" s="357">
        <v>2</v>
      </c>
      <c r="O41" s="349">
        <v>2</v>
      </c>
      <c r="P41" s="354">
        <v>0</v>
      </c>
      <c r="Q41" s="349">
        <v>0</v>
      </c>
      <c r="R41" s="354">
        <v>0</v>
      </c>
      <c r="S41" s="349">
        <v>0</v>
      </c>
      <c r="T41" s="354">
        <v>0</v>
      </c>
      <c r="U41" s="349">
        <v>0</v>
      </c>
      <c r="V41" s="354">
        <v>0</v>
      </c>
      <c r="W41" s="349">
        <v>0</v>
      </c>
      <c r="X41" s="354">
        <v>0</v>
      </c>
      <c r="Y41" s="349">
        <v>0</v>
      </c>
      <c r="Z41" s="354">
        <v>0</v>
      </c>
      <c r="AA41" s="349">
        <v>0</v>
      </c>
      <c r="AB41" s="354">
        <v>0</v>
      </c>
      <c r="AC41" s="349">
        <v>0</v>
      </c>
      <c r="AD41" s="355">
        <v>0</v>
      </c>
      <c r="AE41" s="349">
        <v>0</v>
      </c>
      <c r="AF41" s="354">
        <v>0</v>
      </c>
      <c r="AG41" s="349">
        <v>0</v>
      </c>
      <c r="AH41" s="354">
        <v>0</v>
      </c>
      <c r="AI41" s="349">
        <v>0</v>
      </c>
      <c r="AJ41" s="354">
        <v>0</v>
      </c>
      <c r="AK41" s="349">
        <v>0</v>
      </c>
      <c r="AL41" s="354">
        <v>92</v>
      </c>
      <c r="AM41" s="349">
        <v>92</v>
      </c>
      <c r="AN41" s="354">
        <v>0</v>
      </c>
      <c r="AO41" s="349">
        <v>0</v>
      </c>
      <c r="AP41" s="354">
        <v>0</v>
      </c>
      <c r="AQ41" s="349">
        <v>0</v>
      </c>
      <c r="AR41" s="354">
        <v>43</v>
      </c>
      <c r="AS41" s="349">
        <v>43</v>
      </c>
    </row>
    <row r="42" spans="1:45" ht="13.5" customHeight="1">
      <c r="A42" s="347" t="s">
        <v>167</v>
      </c>
      <c r="B42" s="348" t="s">
        <v>56</v>
      </c>
      <c r="C42" s="349">
        <v>0.75</v>
      </c>
      <c r="D42" s="349">
        <v>1</v>
      </c>
      <c r="E42" s="350">
        <v>259</v>
      </c>
      <c r="F42" s="351">
        <v>345.33333333333331</v>
      </c>
      <c r="G42" s="352">
        <v>4</v>
      </c>
      <c r="H42" s="351">
        <v>5.333333333333333</v>
      </c>
      <c r="I42" s="352">
        <v>12</v>
      </c>
      <c r="J42" s="351">
        <v>16</v>
      </c>
      <c r="K42" s="353">
        <v>146745.62</v>
      </c>
      <c r="L42" s="353">
        <v>195660.82666666666</v>
      </c>
      <c r="M42" s="353">
        <v>146745.62</v>
      </c>
      <c r="N42" s="357">
        <v>963</v>
      </c>
      <c r="O42" s="349">
        <v>1284</v>
      </c>
      <c r="P42" s="354">
        <v>5</v>
      </c>
      <c r="Q42" s="349">
        <v>6.666666666666667</v>
      </c>
      <c r="R42" s="354">
        <v>310</v>
      </c>
      <c r="S42" s="349">
        <v>413.33333333333331</v>
      </c>
      <c r="T42" s="354">
        <v>9</v>
      </c>
      <c r="U42" s="349">
        <v>12</v>
      </c>
      <c r="V42" s="354">
        <v>4</v>
      </c>
      <c r="W42" s="349">
        <v>5.333333333333333</v>
      </c>
      <c r="X42" s="354">
        <v>4</v>
      </c>
      <c r="Y42" s="349">
        <v>5.333333333333333</v>
      </c>
      <c r="Z42" s="354">
        <v>11</v>
      </c>
      <c r="AA42" s="349">
        <v>14.666666666666666</v>
      </c>
      <c r="AB42" s="354">
        <v>12</v>
      </c>
      <c r="AC42" s="349">
        <v>16</v>
      </c>
      <c r="AD42" s="355">
        <v>0</v>
      </c>
      <c r="AE42" s="349">
        <v>0</v>
      </c>
      <c r="AF42" s="354">
        <v>5</v>
      </c>
      <c r="AG42" s="349">
        <v>6.666666666666667</v>
      </c>
      <c r="AH42" s="354">
        <v>6</v>
      </c>
      <c r="AI42" s="349">
        <v>8</v>
      </c>
      <c r="AJ42" s="354">
        <v>3</v>
      </c>
      <c r="AK42" s="349">
        <v>4</v>
      </c>
      <c r="AL42" s="354">
        <v>37</v>
      </c>
      <c r="AM42" s="349">
        <v>49.333333333333336</v>
      </c>
      <c r="AN42" s="354">
        <v>81</v>
      </c>
      <c r="AO42" s="349">
        <v>108</v>
      </c>
      <c r="AP42" s="354">
        <v>58</v>
      </c>
      <c r="AQ42" s="349">
        <v>77.333333333333329</v>
      </c>
      <c r="AR42" s="354">
        <v>81</v>
      </c>
      <c r="AS42" s="349">
        <v>108</v>
      </c>
    </row>
    <row r="43" spans="1:45" ht="13.5" customHeight="1">
      <c r="A43" s="347" t="s">
        <v>168</v>
      </c>
      <c r="B43" s="348" t="s">
        <v>57</v>
      </c>
      <c r="C43" s="349">
        <v>9.5</v>
      </c>
      <c r="D43" s="349">
        <v>11</v>
      </c>
      <c r="E43" s="350">
        <v>2594</v>
      </c>
      <c r="F43" s="351">
        <v>273.05263157894734</v>
      </c>
      <c r="G43" s="352">
        <v>37</v>
      </c>
      <c r="H43" s="351">
        <v>3.8947368421052633</v>
      </c>
      <c r="I43" s="352">
        <v>34</v>
      </c>
      <c r="J43" s="351">
        <v>3.5789473684210527</v>
      </c>
      <c r="K43" s="353">
        <v>1070479.83</v>
      </c>
      <c r="L43" s="353">
        <v>112682.08736842107</v>
      </c>
      <c r="M43" s="353">
        <v>97316.34818181819</v>
      </c>
      <c r="N43" s="357">
        <v>12493</v>
      </c>
      <c r="O43" s="349">
        <v>1315.0526315789473</v>
      </c>
      <c r="P43" s="354">
        <v>92</v>
      </c>
      <c r="Q43" s="349">
        <v>9.6842105263157894</v>
      </c>
      <c r="R43" s="354">
        <v>251</v>
      </c>
      <c r="S43" s="349">
        <v>26.421052631578949</v>
      </c>
      <c r="T43" s="354">
        <v>14</v>
      </c>
      <c r="U43" s="349">
        <v>1.4736842105263157</v>
      </c>
      <c r="V43" s="354">
        <v>25</v>
      </c>
      <c r="W43" s="349">
        <v>2.6315789473684212</v>
      </c>
      <c r="X43" s="354">
        <v>39</v>
      </c>
      <c r="Y43" s="349">
        <v>4.1052631578947372</v>
      </c>
      <c r="Z43" s="354">
        <v>65</v>
      </c>
      <c r="AA43" s="349">
        <v>6.8421052631578947</v>
      </c>
      <c r="AB43" s="354">
        <v>31</v>
      </c>
      <c r="AC43" s="349">
        <v>3.263157894736842</v>
      </c>
      <c r="AD43" s="355">
        <v>18</v>
      </c>
      <c r="AE43" s="349">
        <v>1.8947368421052631</v>
      </c>
      <c r="AF43" s="354">
        <v>40</v>
      </c>
      <c r="AG43" s="349">
        <v>4.2105263157894735</v>
      </c>
      <c r="AH43" s="354">
        <v>74</v>
      </c>
      <c r="AI43" s="349">
        <v>7.7894736842105265</v>
      </c>
      <c r="AJ43" s="354">
        <v>3</v>
      </c>
      <c r="AK43" s="349">
        <v>0.31578947368421051</v>
      </c>
      <c r="AL43" s="354">
        <v>364</v>
      </c>
      <c r="AM43" s="349">
        <v>38.315789473684212</v>
      </c>
      <c r="AN43" s="354">
        <v>558</v>
      </c>
      <c r="AO43" s="349">
        <v>58.736842105263158</v>
      </c>
      <c r="AP43" s="354">
        <v>385</v>
      </c>
      <c r="AQ43" s="349">
        <v>40.526315789473685</v>
      </c>
      <c r="AR43" s="354">
        <v>135</v>
      </c>
      <c r="AS43" s="349">
        <v>14.210526315789474</v>
      </c>
    </row>
    <row r="44" spans="1:45" ht="13.5" customHeight="1">
      <c r="A44" s="347" t="s">
        <v>160</v>
      </c>
      <c r="B44" s="348" t="s">
        <v>58</v>
      </c>
      <c r="C44" s="349">
        <v>3</v>
      </c>
      <c r="D44" s="349">
        <v>4.5</v>
      </c>
      <c r="E44" s="350">
        <v>1226</v>
      </c>
      <c r="F44" s="351">
        <v>408.66666666666669</v>
      </c>
      <c r="G44" s="352">
        <v>30</v>
      </c>
      <c r="H44" s="351">
        <v>10</v>
      </c>
      <c r="I44" s="352">
        <v>13</v>
      </c>
      <c r="J44" s="351">
        <v>4.333333333333333</v>
      </c>
      <c r="K44" s="353">
        <v>482615.4</v>
      </c>
      <c r="L44" s="353">
        <v>160871.80000000002</v>
      </c>
      <c r="M44" s="353">
        <v>107247.86666666667</v>
      </c>
      <c r="N44" s="357">
        <v>5227</v>
      </c>
      <c r="O44" s="349">
        <v>1742.3333333333333</v>
      </c>
      <c r="P44" s="354">
        <v>23</v>
      </c>
      <c r="Q44" s="349">
        <v>7.666666666666667</v>
      </c>
      <c r="R44" s="354">
        <v>908</v>
      </c>
      <c r="S44" s="349">
        <v>302.66666666666669</v>
      </c>
      <c r="T44" s="354">
        <v>79</v>
      </c>
      <c r="U44" s="349">
        <v>26.333333333333332</v>
      </c>
      <c r="V44" s="354">
        <v>6</v>
      </c>
      <c r="W44" s="349">
        <v>2</v>
      </c>
      <c r="X44" s="354">
        <v>31</v>
      </c>
      <c r="Y44" s="349">
        <v>10.333333333333334</v>
      </c>
      <c r="Z44" s="354">
        <v>23</v>
      </c>
      <c r="AA44" s="349">
        <v>7.666666666666667</v>
      </c>
      <c r="AB44" s="354">
        <v>15</v>
      </c>
      <c r="AC44" s="349">
        <v>5</v>
      </c>
      <c r="AD44" s="355">
        <v>2</v>
      </c>
      <c r="AE44" s="349">
        <v>0.66666666666666663</v>
      </c>
      <c r="AF44" s="354">
        <v>11</v>
      </c>
      <c r="AG44" s="349">
        <v>3.6666666666666665</v>
      </c>
      <c r="AH44" s="354">
        <v>45</v>
      </c>
      <c r="AI44" s="349">
        <v>15</v>
      </c>
      <c r="AJ44" s="354">
        <v>3</v>
      </c>
      <c r="AK44" s="349">
        <v>1</v>
      </c>
      <c r="AL44" s="354">
        <v>206</v>
      </c>
      <c r="AM44" s="349">
        <v>68.666666666666671</v>
      </c>
      <c r="AN44" s="354">
        <v>192</v>
      </c>
      <c r="AO44" s="349">
        <v>64</v>
      </c>
      <c r="AP44" s="354">
        <v>95</v>
      </c>
      <c r="AQ44" s="349">
        <v>31.666666666666668</v>
      </c>
      <c r="AR44" s="354">
        <v>209</v>
      </c>
      <c r="AS44" s="349">
        <v>69.666666666666671</v>
      </c>
    </row>
    <row r="45" spans="1:45" ht="13.5" customHeight="1">
      <c r="A45" s="347" t="s">
        <v>161</v>
      </c>
      <c r="B45" s="348" t="s">
        <v>171</v>
      </c>
      <c r="C45" s="349">
        <v>32</v>
      </c>
      <c r="D45" s="349">
        <v>63</v>
      </c>
      <c r="E45" s="350">
        <v>14735</v>
      </c>
      <c r="F45" s="351">
        <v>460.46875</v>
      </c>
      <c r="G45" s="352">
        <v>417</v>
      </c>
      <c r="H45" s="351">
        <v>13.03125</v>
      </c>
      <c r="I45" s="352">
        <v>316</v>
      </c>
      <c r="J45" s="351">
        <v>9.875</v>
      </c>
      <c r="K45" s="353">
        <v>6268995.9400000004</v>
      </c>
      <c r="L45" s="353">
        <v>195906.12312500001</v>
      </c>
      <c r="M45" s="353">
        <v>99507.872063492076</v>
      </c>
      <c r="N45" s="357">
        <v>73909</v>
      </c>
      <c r="O45" s="349">
        <v>2309.65625</v>
      </c>
      <c r="P45" s="354">
        <v>645</v>
      </c>
      <c r="Q45" s="349">
        <v>20.15625</v>
      </c>
      <c r="R45" s="354">
        <v>1696</v>
      </c>
      <c r="S45" s="349">
        <v>53</v>
      </c>
      <c r="T45" s="354">
        <v>128</v>
      </c>
      <c r="U45" s="349">
        <v>4</v>
      </c>
      <c r="V45" s="354">
        <v>136</v>
      </c>
      <c r="W45" s="349">
        <v>4.25</v>
      </c>
      <c r="X45" s="354">
        <v>427</v>
      </c>
      <c r="Y45" s="349">
        <v>13.34375</v>
      </c>
      <c r="Z45" s="354">
        <v>356</v>
      </c>
      <c r="AA45" s="349">
        <v>11.125</v>
      </c>
      <c r="AB45" s="354">
        <v>301</v>
      </c>
      <c r="AC45" s="349">
        <v>9.40625</v>
      </c>
      <c r="AD45" s="355">
        <v>298</v>
      </c>
      <c r="AE45" s="349">
        <v>9.3125</v>
      </c>
      <c r="AF45" s="354">
        <v>168</v>
      </c>
      <c r="AG45" s="349">
        <v>5.25</v>
      </c>
      <c r="AH45" s="354">
        <v>364</v>
      </c>
      <c r="AI45" s="349">
        <v>11.375</v>
      </c>
      <c r="AJ45" s="354">
        <v>52</v>
      </c>
      <c r="AK45" s="349">
        <v>1.625</v>
      </c>
      <c r="AL45" s="354">
        <v>2541</v>
      </c>
      <c r="AM45" s="349">
        <v>79.40625</v>
      </c>
      <c r="AN45" s="354">
        <v>1524</v>
      </c>
      <c r="AO45" s="349">
        <v>47.625</v>
      </c>
      <c r="AP45" s="354">
        <v>4200</v>
      </c>
      <c r="AQ45" s="349">
        <v>131.25</v>
      </c>
      <c r="AR45" s="354">
        <v>497</v>
      </c>
      <c r="AS45" s="349">
        <v>15.53125</v>
      </c>
    </row>
    <row r="46" spans="1:45" ht="13.5" customHeight="1">
      <c r="A46" s="347" t="s">
        <v>161</v>
      </c>
      <c r="B46" s="348" t="s">
        <v>172</v>
      </c>
      <c r="C46" s="349">
        <v>14</v>
      </c>
      <c r="D46" s="349">
        <v>29</v>
      </c>
      <c r="E46" s="350">
        <v>5734</v>
      </c>
      <c r="F46" s="351">
        <v>409.57142857142856</v>
      </c>
      <c r="G46" s="352">
        <v>95</v>
      </c>
      <c r="H46" s="351">
        <v>6.7857142857142856</v>
      </c>
      <c r="I46" s="352">
        <v>75</v>
      </c>
      <c r="J46" s="351">
        <v>5.3571428571428568</v>
      </c>
      <c r="K46" s="353">
        <v>2101512.13</v>
      </c>
      <c r="L46" s="353">
        <v>150108.00928571427</v>
      </c>
      <c r="M46" s="353">
        <v>72465.935517241378</v>
      </c>
      <c r="N46" s="358">
        <v>29637</v>
      </c>
      <c r="O46" s="349">
        <v>2116.9285714285716</v>
      </c>
      <c r="P46" s="354">
        <v>224</v>
      </c>
      <c r="Q46" s="349">
        <v>16</v>
      </c>
      <c r="R46" s="354">
        <v>723</v>
      </c>
      <c r="S46" s="349">
        <v>51.642857142857146</v>
      </c>
      <c r="T46" s="354">
        <v>37</v>
      </c>
      <c r="U46" s="349">
        <v>2.6428571428571428</v>
      </c>
      <c r="V46" s="354">
        <v>45</v>
      </c>
      <c r="W46" s="349">
        <v>3.2142857142857144</v>
      </c>
      <c r="X46" s="354">
        <v>105</v>
      </c>
      <c r="Y46" s="349">
        <v>7.5</v>
      </c>
      <c r="Z46" s="354">
        <v>75</v>
      </c>
      <c r="AA46" s="349">
        <v>5.3571428571428568</v>
      </c>
      <c r="AB46" s="354">
        <v>75</v>
      </c>
      <c r="AC46" s="349">
        <v>5.3571428571428568</v>
      </c>
      <c r="AD46" s="355">
        <v>58</v>
      </c>
      <c r="AE46" s="349">
        <v>4.1428571428571432</v>
      </c>
      <c r="AF46" s="354">
        <v>42</v>
      </c>
      <c r="AG46" s="349">
        <v>3</v>
      </c>
      <c r="AH46" s="354">
        <v>170</v>
      </c>
      <c r="AI46" s="349">
        <v>12.142857142857142</v>
      </c>
      <c r="AJ46" s="354">
        <v>18</v>
      </c>
      <c r="AK46" s="349">
        <v>1.2857142857142858</v>
      </c>
      <c r="AL46" s="354">
        <v>1016</v>
      </c>
      <c r="AM46" s="349">
        <v>72.571428571428569</v>
      </c>
      <c r="AN46" s="354">
        <v>921</v>
      </c>
      <c r="AO46" s="349">
        <v>65.785714285714292</v>
      </c>
      <c r="AP46" s="354">
        <v>2923</v>
      </c>
      <c r="AQ46" s="349">
        <v>208.78571428571428</v>
      </c>
      <c r="AR46" s="354">
        <v>184</v>
      </c>
      <c r="AS46" s="349">
        <v>13.142857142857142</v>
      </c>
    </row>
    <row r="47" spans="1:45" ht="13.5" customHeight="1">
      <c r="A47" s="347" t="s">
        <v>168</v>
      </c>
      <c r="B47" s="348" t="s">
        <v>60</v>
      </c>
      <c r="C47" s="349">
        <v>12</v>
      </c>
      <c r="D47" s="349">
        <v>18</v>
      </c>
      <c r="E47" s="350">
        <v>3975</v>
      </c>
      <c r="F47" s="351">
        <v>331.25</v>
      </c>
      <c r="G47" s="352">
        <v>31</v>
      </c>
      <c r="H47" s="351">
        <v>2.5833333333333335</v>
      </c>
      <c r="I47" s="352">
        <v>32</v>
      </c>
      <c r="J47" s="351">
        <v>2.6666666666666665</v>
      </c>
      <c r="K47" s="353">
        <v>1588007.57</v>
      </c>
      <c r="L47" s="353">
        <v>132333.96416666667</v>
      </c>
      <c r="M47" s="353">
        <v>88222.642777777786</v>
      </c>
      <c r="N47" s="357">
        <v>16981</v>
      </c>
      <c r="O47" s="349">
        <v>1415.0833333333333</v>
      </c>
      <c r="P47" s="354">
        <v>66</v>
      </c>
      <c r="Q47" s="349">
        <v>5.5</v>
      </c>
      <c r="R47" s="354">
        <v>2809</v>
      </c>
      <c r="S47" s="349">
        <v>234.08333333333334</v>
      </c>
      <c r="T47" s="354">
        <v>114</v>
      </c>
      <c r="U47" s="349">
        <v>9.5</v>
      </c>
      <c r="V47" s="354">
        <v>31</v>
      </c>
      <c r="W47" s="349">
        <v>2.5833333333333335</v>
      </c>
      <c r="X47" s="354">
        <v>32</v>
      </c>
      <c r="Y47" s="349">
        <v>2.6666666666666665</v>
      </c>
      <c r="Z47" s="354">
        <v>64</v>
      </c>
      <c r="AA47" s="349">
        <v>5.333333333333333</v>
      </c>
      <c r="AB47" s="354">
        <v>32</v>
      </c>
      <c r="AC47" s="349">
        <v>2.6666666666666665</v>
      </c>
      <c r="AD47" s="355">
        <v>22</v>
      </c>
      <c r="AE47" s="349">
        <v>1.8333333333333333</v>
      </c>
      <c r="AF47" s="354">
        <v>209</v>
      </c>
      <c r="AG47" s="349">
        <v>17.416666666666668</v>
      </c>
      <c r="AH47" s="354">
        <v>117</v>
      </c>
      <c r="AI47" s="349">
        <v>9.75</v>
      </c>
      <c r="AJ47" s="354">
        <v>9</v>
      </c>
      <c r="AK47" s="349">
        <v>0.75</v>
      </c>
      <c r="AL47" s="354">
        <v>734</v>
      </c>
      <c r="AM47" s="349">
        <v>61.166666666666664</v>
      </c>
      <c r="AN47" s="354">
        <v>683</v>
      </c>
      <c r="AO47" s="349">
        <v>56.916666666666664</v>
      </c>
      <c r="AP47" s="354">
        <v>1899</v>
      </c>
      <c r="AQ47" s="349">
        <v>158.25</v>
      </c>
      <c r="AR47" s="354">
        <v>468</v>
      </c>
      <c r="AS47" s="349">
        <v>39</v>
      </c>
    </row>
    <row r="48" spans="1:45" ht="13.5" customHeight="1">
      <c r="A48" s="347" t="s">
        <v>165</v>
      </c>
      <c r="B48" s="348" t="s">
        <v>61</v>
      </c>
      <c r="C48" s="349">
        <v>12.5</v>
      </c>
      <c r="D48" s="349">
        <v>18.5</v>
      </c>
      <c r="E48" s="350">
        <v>4658</v>
      </c>
      <c r="F48" s="351">
        <v>372.64</v>
      </c>
      <c r="G48" s="352">
        <v>72</v>
      </c>
      <c r="H48" s="351">
        <v>5.76</v>
      </c>
      <c r="I48" s="352">
        <v>111</v>
      </c>
      <c r="J48" s="351">
        <v>8.8800000000000008</v>
      </c>
      <c r="K48" s="353">
        <v>2367770.7200000002</v>
      </c>
      <c r="L48" s="353">
        <v>189421.65760000001</v>
      </c>
      <c r="M48" s="353">
        <v>127987.6064864865</v>
      </c>
      <c r="N48" s="357">
        <v>22699</v>
      </c>
      <c r="O48" s="349">
        <v>1815.92</v>
      </c>
      <c r="P48" s="354">
        <v>193</v>
      </c>
      <c r="Q48" s="349">
        <v>15.44</v>
      </c>
      <c r="R48" s="354">
        <v>1257</v>
      </c>
      <c r="S48" s="349">
        <v>100.56</v>
      </c>
      <c r="T48" s="354">
        <v>14</v>
      </c>
      <c r="U48" s="349">
        <v>1.1200000000000001</v>
      </c>
      <c r="V48" s="354">
        <v>24</v>
      </c>
      <c r="W48" s="349">
        <v>1.92</v>
      </c>
      <c r="X48" s="354">
        <v>80</v>
      </c>
      <c r="Y48" s="349">
        <v>6.4</v>
      </c>
      <c r="Z48" s="354">
        <v>95</v>
      </c>
      <c r="AA48" s="349">
        <v>7.6</v>
      </c>
      <c r="AB48" s="354">
        <v>100</v>
      </c>
      <c r="AC48" s="349">
        <v>8</v>
      </c>
      <c r="AD48" s="355">
        <v>15</v>
      </c>
      <c r="AE48" s="349">
        <v>1.2</v>
      </c>
      <c r="AF48" s="354">
        <v>83</v>
      </c>
      <c r="AG48" s="349">
        <v>6.64</v>
      </c>
      <c r="AH48" s="354">
        <v>148</v>
      </c>
      <c r="AI48" s="349">
        <v>11.84</v>
      </c>
      <c r="AJ48" s="354">
        <v>5</v>
      </c>
      <c r="AK48" s="349">
        <v>0.4</v>
      </c>
      <c r="AL48" s="354">
        <v>562</v>
      </c>
      <c r="AM48" s="349">
        <v>44.96</v>
      </c>
      <c r="AN48" s="354">
        <v>644</v>
      </c>
      <c r="AO48" s="349">
        <v>51.52</v>
      </c>
      <c r="AP48" s="354">
        <v>1409</v>
      </c>
      <c r="AQ48" s="349">
        <v>112.72</v>
      </c>
      <c r="AR48" s="354">
        <v>584</v>
      </c>
      <c r="AS48" s="349">
        <v>46.72</v>
      </c>
    </row>
    <row r="49" spans="1:45" ht="13.5" customHeight="1">
      <c r="A49" s="347" t="s">
        <v>167</v>
      </c>
      <c r="B49" s="348" t="s">
        <v>62</v>
      </c>
      <c r="C49" s="349">
        <v>4</v>
      </c>
      <c r="D49" s="349">
        <v>6</v>
      </c>
      <c r="E49" s="350">
        <v>1544</v>
      </c>
      <c r="F49" s="351">
        <v>386</v>
      </c>
      <c r="G49" s="352">
        <v>37</v>
      </c>
      <c r="H49" s="351">
        <v>9.25</v>
      </c>
      <c r="I49" s="352">
        <v>63</v>
      </c>
      <c r="J49" s="351">
        <v>15.75</v>
      </c>
      <c r="K49" s="353">
        <v>842046.28</v>
      </c>
      <c r="L49" s="353">
        <v>210511.57</v>
      </c>
      <c r="M49" s="353">
        <v>140341.04666666666</v>
      </c>
      <c r="N49" s="357">
        <v>7216</v>
      </c>
      <c r="O49" s="349">
        <v>1804</v>
      </c>
      <c r="P49" s="354">
        <v>44</v>
      </c>
      <c r="Q49" s="349">
        <v>11</v>
      </c>
      <c r="R49" s="354">
        <v>1079</v>
      </c>
      <c r="S49" s="349">
        <v>269.75</v>
      </c>
      <c r="T49" s="354">
        <v>85</v>
      </c>
      <c r="U49" s="349">
        <v>21.25</v>
      </c>
      <c r="V49" s="354">
        <v>4</v>
      </c>
      <c r="W49" s="349">
        <v>1</v>
      </c>
      <c r="X49" s="354">
        <v>42</v>
      </c>
      <c r="Y49" s="349">
        <v>10.5</v>
      </c>
      <c r="Z49" s="354">
        <v>82</v>
      </c>
      <c r="AA49" s="349">
        <v>20.5</v>
      </c>
      <c r="AB49" s="354">
        <v>62</v>
      </c>
      <c r="AC49" s="349">
        <v>15.5</v>
      </c>
      <c r="AD49" s="355">
        <v>77</v>
      </c>
      <c r="AE49" s="349">
        <v>19.25</v>
      </c>
      <c r="AF49" s="354">
        <v>39</v>
      </c>
      <c r="AG49" s="349">
        <v>9.75</v>
      </c>
      <c r="AH49" s="354">
        <v>11</v>
      </c>
      <c r="AI49" s="349">
        <v>2.75</v>
      </c>
      <c r="AJ49" s="354">
        <v>2</v>
      </c>
      <c r="AK49" s="349">
        <v>0.5</v>
      </c>
      <c r="AL49" s="354">
        <v>278</v>
      </c>
      <c r="AM49" s="349">
        <v>69.5</v>
      </c>
      <c r="AN49" s="354">
        <v>465</v>
      </c>
      <c r="AO49" s="349">
        <v>116.25</v>
      </c>
      <c r="AP49" s="354">
        <v>215</v>
      </c>
      <c r="AQ49" s="349">
        <v>53.75</v>
      </c>
      <c r="AR49" s="354">
        <v>470</v>
      </c>
      <c r="AS49" s="349">
        <v>117.5</v>
      </c>
    </row>
    <row r="50" spans="1:45" ht="13.5" customHeight="1">
      <c r="A50" s="347" t="s">
        <v>167</v>
      </c>
      <c r="B50" s="348" t="s">
        <v>63</v>
      </c>
      <c r="C50" s="349">
        <v>5</v>
      </c>
      <c r="D50" s="349">
        <v>7</v>
      </c>
      <c r="E50" s="350">
        <v>2504</v>
      </c>
      <c r="F50" s="351">
        <v>500.8</v>
      </c>
      <c r="G50" s="352">
        <v>35</v>
      </c>
      <c r="H50" s="351">
        <v>7</v>
      </c>
      <c r="I50" s="352">
        <v>52</v>
      </c>
      <c r="J50" s="351">
        <v>10.4</v>
      </c>
      <c r="K50" s="353">
        <v>1006111.43</v>
      </c>
      <c r="L50" s="353">
        <v>201222.28600000002</v>
      </c>
      <c r="M50" s="353">
        <v>143730.20428571428</v>
      </c>
      <c r="N50" s="357">
        <v>12539</v>
      </c>
      <c r="O50" s="349">
        <v>2507.8000000000002</v>
      </c>
      <c r="P50" s="354">
        <v>122</v>
      </c>
      <c r="Q50" s="349">
        <v>24.4</v>
      </c>
      <c r="R50" s="354">
        <v>1131</v>
      </c>
      <c r="S50" s="349">
        <v>226.2</v>
      </c>
      <c r="T50" s="354">
        <v>25</v>
      </c>
      <c r="U50" s="349">
        <v>5</v>
      </c>
      <c r="V50" s="354">
        <v>35</v>
      </c>
      <c r="W50" s="349">
        <v>7</v>
      </c>
      <c r="X50" s="354">
        <v>35</v>
      </c>
      <c r="Y50" s="349">
        <v>7</v>
      </c>
      <c r="Z50" s="354">
        <v>111</v>
      </c>
      <c r="AA50" s="349">
        <v>22.2</v>
      </c>
      <c r="AB50" s="354">
        <v>53</v>
      </c>
      <c r="AC50" s="349">
        <v>10.6</v>
      </c>
      <c r="AD50" s="355">
        <v>13</v>
      </c>
      <c r="AE50" s="349">
        <v>2.6</v>
      </c>
      <c r="AF50" s="354">
        <v>16</v>
      </c>
      <c r="AG50" s="349">
        <v>3.2</v>
      </c>
      <c r="AH50" s="354">
        <v>94</v>
      </c>
      <c r="AI50" s="349">
        <v>18.8</v>
      </c>
      <c r="AJ50" s="354">
        <v>10</v>
      </c>
      <c r="AK50" s="349">
        <v>2</v>
      </c>
      <c r="AL50" s="354">
        <v>349</v>
      </c>
      <c r="AM50" s="349">
        <v>69.8</v>
      </c>
      <c r="AN50" s="354">
        <v>426</v>
      </c>
      <c r="AO50" s="349">
        <v>85.2</v>
      </c>
      <c r="AP50" s="354">
        <v>370</v>
      </c>
      <c r="AQ50" s="349">
        <v>74</v>
      </c>
      <c r="AR50" s="354">
        <v>247</v>
      </c>
      <c r="AS50" s="349">
        <v>49.4</v>
      </c>
    </row>
    <row r="51" spans="1:45" ht="13.5" customHeight="1">
      <c r="A51" s="347" t="s">
        <v>164</v>
      </c>
      <c r="B51" s="348" t="s">
        <v>64</v>
      </c>
      <c r="C51" s="349">
        <v>3.5</v>
      </c>
      <c r="D51" s="349">
        <v>4</v>
      </c>
      <c r="E51" s="350">
        <v>1788</v>
      </c>
      <c r="F51" s="351">
        <v>510.85714285714283</v>
      </c>
      <c r="G51" s="352">
        <v>37</v>
      </c>
      <c r="H51" s="351">
        <v>10.571428571428571</v>
      </c>
      <c r="I51" s="352">
        <v>32</v>
      </c>
      <c r="J51" s="351">
        <v>9.1428571428571423</v>
      </c>
      <c r="K51" s="353">
        <v>719314.24</v>
      </c>
      <c r="L51" s="353">
        <v>205518.35428571427</v>
      </c>
      <c r="M51" s="353">
        <v>179828.56</v>
      </c>
      <c r="N51" s="357">
        <v>9532</v>
      </c>
      <c r="O51" s="349">
        <v>2723.4285714285716</v>
      </c>
      <c r="P51" s="354">
        <v>47</v>
      </c>
      <c r="Q51" s="349">
        <v>13.428571428571429</v>
      </c>
      <c r="R51" s="354">
        <v>287</v>
      </c>
      <c r="S51" s="349">
        <v>82</v>
      </c>
      <c r="T51" s="354">
        <v>19</v>
      </c>
      <c r="U51" s="349">
        <v>5.4285714285714288</v>
      </c>
      <c r="V51" s="354">
        <v>33</v>
      </c>
      <c r="W51" s="349">
        <v>9.4285714285714288</v>
      </c>
      <c r="X51" s="354">
        <v>55</v>
      </c>
      <c r="Y51" s="349">
        <v>15.714285714285714</v>
      </c>
      <c r="Z51" s="354">
        <v>72</v>
      </c>
      <c r="AA51" s="349">
        <v>20.571428571428573</v>
      </c>
      <c r="AB51" s="354">
        <v>37</v>
      </c>
      <c r="AC51" s="349">
        <v>10.571428571428571</v>
      </c>
      <c r="AD51" s="355">
        <v>1</v>
      </c>
      <c r="AE51" s="349">
        <v>0.2857142857142857</v>
      </c>
      <c r="AF51" s="354">
        <v>23</v>
      </c>
      <c r="AG51" s="349">
        <v>6.5714285714285712</v>
      </c>
      <c r="AH51" s="354">
        <v>70</v>
      </c>
      <c r="AI51" s="349">
        <v>20</v>
      </c>
      <c r="AJ51" s="354">
        <v>10</v>
      </c>
      <c r="AK51" s="349">
        <v>2.8571428571428572</v>
      </c>
      <c r="AL51" s="354">
        <v>380</v>
      </c>
      <c r="AM51" s="349">
        <v>108.57142857142857</v>
      </c>
      <c r="AN51" s="354">
        <v>203</v>
      </c>
      <c r="AO51" s="349">
        <v>58</v>
      </c>
      <c r="AP51" s="354">
        <v>462</v>
      </c>
      <c r="AQ51" s="349">
        <v>132</v>
      </c>
      <c r="AR51" s="354">
        <v>166</v>
      </c>
      <c r="AS51" s="349">
        <v>47.428571428571431</v>
      </c>
    </row>
    <row r="52" spans="1:45" ht="13.5" customHeight="1">
      <c r="A52" s="347" t="s">
        <v>165</v>
      </c>
      <c r="B52" s="348" t="s">
        <v>65</v>
      </c>
      <c r="C52" s="349">
        <v>6</v>
      </c>
      <c r="D52" s="349">
        <v>9</v>
      </c>
      <c r="E52" s="350">
        <v>2678</v>
      </c>
      <c r="F52" s="351">
        <v>446.33333333333331</v>
      </c>
      <c r="G52" s="352">
        <v>71</v>
      </c>
      <c r="H52" s="351">
        <v>11.833333333333334</v>
      </c>
      <c r="I52" s="352">
        <v>61</v>
      </c>
      <c r="J52" s="351">
        <v>10.166666666666666</v>
      </c>
      <c r="K52" s="353">
        <v>1156346.04</v>
      </c>
      <c r="L52" s="353">
        <v>192724.34</v>
      </c>
      <c r="M52" s="353">
        <v>128482.89333333334</v>
      </c>
      <c r="N52" s="357">
        <v>11778</v>
      </c>
      <c r="O52" s="349">
        <v>1963</v>
      </c>
      <c r="P52" s="354">
        <v>62</v>
      </c>
      <c r="Q52" s="349">
        <v>10.333333333333334</v>
      </c>
      <c r="R52" s="354">
        <v>512</v>
      </c>
      <c r="S52" s="349">
        <v>85.333333333333329</v>
      </c>
      <c r="T52" s="354">
        <v>8</v>
      </c>
      <c r="U52" s="349">
        <v>1.3333333333333333</v>
      </c>
      <c r="V52" s="354">
        <v>45</v>
      </c>
      <c r="W52" s="349">
        <v>7.5</v>
      </c>
      <c r="X52" s="354">
        <v>67</v>
      </c>
      <c r="Y52" s="349">
        <v>11.166666666666666</v>
      </c>
      <c r="Z52" s="354">
        <v>80</v>
      </c>
      <c r="AA52" s="349">
        <v>13.333333333333334</v>
      </c>
      <c r="AB52" s="354">
        <v>61</v>
      </c>
      <c r="AC52" s="349">
        <v>10.166666666666666</v>
      </c>
      <c r="AD52" s="355">
        <v>34</v>
      </c>
      <c r="AE52" s="349">
        <v>5.666666666666667</v>
      </c>
      <c r="AF52" s="354">
        <v>52</v>
      </c>
      <c r="AG52" s="349">
        <v>8.6666666666666661</v>
      </c>
      <c r="AH52" s="354">
        <v>52</v>
      </c>
      <c r="AI52" s="349">
        <v>8.6666666666666661</v>
      </c>
      <c r="AJ52" s="354">
        <v>8</v>
      </c>
      <c r="AK52" s="349">
        <v>1.3333333333333333</v>
      </c>
      <c r="AL52" s="354">
        <v>363</v>
      </c>
      <c r="AM52" s="349">
        <v>60.5</v>
      </c>
      <c r="AN52" s="354">
        <v>329</v>
      </c>
      <c r="AO52" s="349">
        <v>54.833333333333336</v>
      </c>
      <c r="AP52" s="354">
        <v>472</v>
      </c>
      <c r="AQ52" s="349">
        <v>78.666666666666671</v>
      </c>
      <c r="AR52" s="354">
        <v>53</v>
      </c>
      <c r="AS52" s="349">
        <v>8.8333333333333339</v>
      </c>
    </row>
    <row r="53" spans="1:45" ht="13.5" customHeight="1">
      <c r="A53" s="347" t="s">
        <v>164</v>
      </c>
      <c r="B53" s="348" t="s">
        <v>66</v>
      </c>
      <c r="C53" s="349">
        <v>0.5</v>
      </c>
      <c r="D53" s="349">
        <v>1</v>
      </c>
      <c r="E53" s="350">
        <v>171</v>
      </c>
      <c r="F53" s="351">
        <v>342</v>
      </c>
      <c r="G53" s="352">
        <v>1</v>
      </c>
      <c r="H53" s="351">
        <v>2</v>
      </c>
      <c r="I53" s="352">
        <v>1</v>
      </c>
      <c r="J53" s="351">
        <v>2</v>
      </c>
      <c r="K53" s="353">
        <v>53609.95</v>
      </c>
      <c r="L53" s="353">
        <v>107219.9</v>
      </c>
      <c r="M53" s="353">
        <v>53609.95</v>
      </c>
      <c r="N53" s="357">
        <v>0</v>
      </c>
      <c r="O53" s="349">
        <v>0</v>
      </c>
      <c r="P53" s="358">
        <v>0</v>
      </c>
      <c r="Q53" s="349">
        <v>0</v>
      </c>
      <c r="R53" s="354">
        <v>0</v>
      </c>
      <c r="S53" s="349">
        <v>0</v>
      </c>
      <c r="T53" s="354">
        <v>0</v>
      </c>
      <c r="U53" s="349">
        <v>0</v>
      </c>
      <c r="V53" s="354">
        <v>0</v>
      </c>
      <c r="W53" s="349">
        <v>0</v>
      </c>
      <c r="X53" s="354">
        <v>0</v>
      </c>
      <c r="Y53" s="349">
        <v>0</v>
      </c>
      <c r="Z53" s="354">
        <v>0</v>
      </c>
      <c r="AA53" s="349">
        <v>0</v>
      </c>
      <c r="AB53" s="354">
        <v>0</v>
      </c>
      <c r="AC53" s="349">
        <v>0</v>
      </c>
      <c r="AD53" s="355">
        <v>0</v>
      </c>
      <c r="AE53" s="349">
        <v>0</v>
      </c>
      <c r="AF53" s="354">
        <v>0</v>
      </c>
      <c r="AG53" s="349">
        <v>0</v>
      </c>
      <c r="AH53" s="354">
        <v>0</v>
      </c>
      <c r="AI53" s="349">
        <v>0</v>
      </c>
      <c r="AJ53" s="354">
        <v>1</v>
      </c>
      <c r="AK53" s="349">
        <v>2</v>
      </c>
      <c r="AL53" s="354">
        <v>12</v>
      </c>
      <c r="AM53" s="349">
        <v>24</v>
      </c>
      <c r="AN53" s="354">
        <v>0</v>
      </c>
      <c r="AO53" s="349">
        <v>0</v>
      </c>
      <c r="AP53" s="354">
        <v>0</v>
      </c>
      <c r="AQ53" s="349">
        <v>0</v>
      </c>
      <c r="AR53" s="354">
        <v>10</v>
      </c>
      <c r="AS53" s="349">
        <v>20</v>
      </c>
    </row>
    <row r="54" spans="1:45" ht="13.5" customHeight="1">
      <c r="A54" s="347" t="s">
        <v>161</v>
      </c>
      <c r="B54" s="348" t="s">
        <v>67</v>
      </c>
      <c r="C54" s="349">
        <v>13.75</v>
      </c>
      <c r="D54" s="349">
        <v>17</v>
      </c>
      <c r="E54" s="350">
        <v>6027</v>
      </c>
      <c r="F54" s="351">
        <v>438.32727272727271</v>
      </c>
      <c r="G54" s="352">
        <v>112</v>
      </c>
      <c r="H54" s="351">
        <v>8.1454545454545446</v>
      </c>
      <c r="I54" s="352">
        <v>64</v>
      </c>
      <c r="J54" s="351">
        <v>4.6545454545454543</v>
      </c>
      <c r="K54" s="353">
        <v>2534987.61</v>
      </c>
      <c r="L54" s="353">
        <v>184362.73527272727</v>
      </c>
      <c r="M54" s="353">
        <v>149116.91823529411</v>
      </c>
      <c r="N54" s="357">
        <v>27802</v>
      </c>
      <c r="O54" s="349">
        <v>2021.9636363636364</v>
      </c>
      <c r="P54" s="357">
        <v>179</v>
      </c>
      <c r="Q54" s="349">
        <v>13.018181818181818</v>
      </c>
      <c r="R54" s="354">
        <v>1521</v>
      </c>
      <c r="S54" s="349">
        <v>110.61818181818182</v>
      </c>
      <c r="T54" s="354">
        <v>118</v>
      </c>
      <c r="U54" s="349">
        <v>8.581818181818182</v>
      </c>
      <c r="V54" s="354">
        <v>26</v>
      </c>
      <c r="W54" s="349">
        <v>1.8909090909090909</v>
      </c>
      <c r="X54" s="354">
        <v>112</v>
      </c>
      <c r="Y54" s="349">
        <v>8.1454545454545446</v>
      </c>
      <c r="Z54" s="354">
        <v>114</v>
      </c>
      <c r="AA54" s="349">
        <v>8.290909090909091</v>
      </c>
      <c r="AB54" s="354">
        <v>66</v>
      </c>
      <c r="AC54" s="349">
        <v>4.8</v>
      </c>
      <c r="AD54" s="355">
        <v>75</v>
      </c>
      <c r="AE54" s="349">
        <v>5.4545454545454541</v>
      </c>
      <c r="AF54" s="354">
        <v>27</v>
      </c>
      <c r="AG54" s="349">
        <v>1.9636363636363636</v>
      </c>
      <c r="AH54" s="354">
        <v>199</v>
      </c>
      <c r="AI54" s="349">
        <v>14.472727272727273</v>
      </c>
      <c r="AJ54" s="354">
        <v>2</v>
      </c>
      <c r="AK54" s="349">
        <v>0.14545454545454545</v>
      </c>
      <c r="AL54" s="354">
        <v>961</v>
      </c>
      <c r="AM54" s="349">
        <v>69.890909090909091</v>
      </c>
      <c r="AN54" s="354">
        <v>977</v>
      </c>
      <c r="AO54" s="349">
        <v>71.054545454545448</v>
      </c>
      <c r="AP54" s="354">
        <v>1354</v>
      </c>
      <c r="AQ54" s="349">
        <v>98.472727272727269</v>
      </c>
      <c r="AR54" s="354">
        <v>295</v>
      </c>
      <c r="AS54" s="349">
        <v>21.454545454545453</v>
      </c>
    </row>
    <row r="55" spans="1:45" ht="13.5" customHeight="1">
      <c r="A55" s="347" t="s">
        <v>167</v>
      </c>
      <c r="B55" s="348" t="s">
        <v>68</v>
      </c>
      <c r="C55" s="349">
        <v>2</v>
      </c>
      <c r="D55" s="349">
        <v>4</v>
      </c>
      <c r="E55" s="350">
        <v>872</v>
      </c>
      <c r="F55" s="351">
        <v>436</v>
      </c>
      <c r="G55" s="352">
        <v>6</v>
      </c>
      <c r="H55" s="351">
        <v>3</v>
      </c>
      <c r="I55" s="352">
        <v>20</v>
      </c>
      <c r="J55" s="351">
        <v>10</v>
      </c>
      <c r="K55" s="353">
        <v>545127.6</v>
      </c>
      <c r="L55" s="353">
        <v>272563.8</v>
      </c>
      <c r="M55" s="353">
        <v>136281.9</v>
      </c>
      <c r="N55" s="357">
        <v>2750</v>
      </c>
      <c r="O55" s="349">
        <v>1375</v>
      </c>
      <c r="P55" s="357">
        <v>11</v>
      </c>
      <c r="Q55" s="349">
        <v>5.5</v>
      </c>
      <c r="R55" s="354">
        <v>258</v>
      </c>
      <c r="S55" s="349">
        <v>129</v>
      </c>
      <c r="T55" s="354">
        <v>15</v>
      </c>
      <c r="U55" s="349">
        <v>7.5</v>
      </c>
      <c r="V55" s="354">
        <v>11</v>
      </c>
      <c r="W55" s="349">
        <v>5.5</v>
      </c>
      <c r="X55" s="354">
        <v>4</v>
      </c>
      <c r="Y55" s="349">
        <v>2</v>
      </c>
      <c r="Z55" s="354">
        <v>44</v>
      </c>
      <c r="AA55" s="349">
        <v>22</v>
      </c>
      <c r="AB55" s="354">
        <v>18</v>
      </c>
      <c r="AC55" s="349">
        <v>9</v>
      </c>
      <c r="AD55" s="355">
        <v>2</v>
      </c>
      <c r="AE55" s="349">
        <v>1</v>
      </c>
      <c r="AF55" s="354">
        <v>12</v>
      </c>
      <c r="AG55" s="349">
        <v>6</v>
      </c>
      <c r="AH55" s="354">
        <v>35</v>
      </c>
      <c r="AI55" s="349">
        <v>17.5</v>
      </c>
      <c r="AJ55" s="354">
        <v>7</v>
      </c>
      <c r="AK55" s="349">
        <v>3.5</v>
      </c>
      <c r="AL55" s="354">
        <v>104</v>
      </c>
      <c r="AM55" s="349">
        <v>52</v>
      </c>
      <c r="AN55" s="354">
        <v>241</v>
      </c>
      <c r="AO55" s="349">
        <v>120.5</v>
      </c>
      <c r="AP55" s="354">
        <v>226</v>
      </c>
      <c r="AQ55" s="349">
        <v>113</v>
      </c>
      <c r="AR55" s="354">
        <v>254</v>
      </c>
      <c r="AS55" s="349">
        <v>127</v>
      </c>
    </row>
    <row r="56" spans="1:45" ht="13.5" customHeight="1">
      <c r="A56" s="347" t="s">
        <v>160</v>
      </c>
      <c r="B56" s="348" t="s">
        <v>69</v>
      </c>
      <c r="C56" s="349">
        <v>15</v>
      </c>
      <c r="D56" s="349">
        <v>21</v>
      </c>
      <c r="E56" s="350">
        <v>6458</v>
      </c>
      <c r="F56" s="351">
        <v>430.53333333333336</v>
      </c>
      <c r="G56" s="352">
        <v>181</v>
      </c>
      <c r="H56" s="351">
        <v>12.066666666666666</v>
      </c>
      <c r="I56" s="352">
        <v>135</v>
      </c>
      <c r="J56" s="351">
        <v>9</v>
      </c>
      <c r="K56" s="353">
        <v>3753370.17</v>
      </c>
      <c r="L56" s="353">
        <v>250224.67799999999</v>
      </c>
      <c r="M56" s="353">
        <v>178731.91285714286</v>
      </c>
      <c r="N56" s="357">
        <v>31770</v>
      </c>
      <c r="O56" s="349">
        <v>2118</v>
      </c>
      <c r="P56" s="357">
        <v>363</v>
      </c>
      <c r="Q56" s="349">
        <v>24.2</v>
      </c>
      <c r="R56" s="354">
        <v>1208</v>
      </c>
      <c r="S56" s="349">
        <v>80.533333333333331</v>
      </c>
      <c r="T56" s="354">
        <v>79</v>
      </c>
      <c r="U56" s="349">
        <v>5.2666666666666666</v>
      </c>
      <c r="V56" s="354">
        <v>82</v>
      </c>
      <c r="W56" s="349">
        <v>5.4666666666666668</v>
      </c>
      <c r="X56" s="354">
        <v>185</v>
      </c>
      <c r="Y56" s="349">
        <v>12.333333333333334</v>
      </c>
      <c r="Z56" s="354">
        <v>198</v>
      </c>
      <c r="AA56" s="349">
        <v>13.2</v>
      </c>
      <c r="AB56" s="354">
        <v>141</v>
      </c>
      <c r="AC56" s="349">
        <v>9.4</v>
      </c>
      <c r="AD56" s="355">
        <v>5</v>
      </c>
      <c r="AE56" s="349">
        <v>0.33333333333333331</v>
      </c>
      <c r="AF56" s="354">
        <v>99</v>
      </c>
      <c r="AG56" s="349">
        <v>6.6</v>
      </c>
      <c r="AH56" s="354">
        <v>203</v>
      </c>
      <c r="AI56" s="349">
        <v>13.533333333333333</v>
      </c>
      <c r="AJ56" s="354">
        <v>15</v>
      </c>
      <c r="AK56" s="349">
        <v>1</v>
      </c>
      <c r="AL56" s="354">
        <v>1150</v>
      </c>
      <c r="AM56" s="349">
        <v>76.666666666666671</v>
      </c>
      <c r="AN56" s="354">
        <v>985</v>
      </c>
      <c r="AO56" s="349">
        <v>65.666666666666671</v>
      </c>
      <c r="AP56" s="354">
        <v>1275</v>
      </c>
      <c r="AQ56" s="349">
        <v>85</v>
      </c>
      <c r="AR56" s="354">
        <v>664</v>
      </c>
      <c r="AS56" s="349">
        <v>44.266666666666666</v>
      </c>
    </row>
    <row r="57" spans="1:45" ht="13.5" customHeight="1">
      <c r="A57" s="347" t="s">
        <v>166</v>
      </c>
      <c r="B57" s="348" t="s">
        <v>70</v>
      </c>
      <c r="C57" s="349">
        <v>1</v>
      </c>
      <c r="D57" s="349">
        <v>1.2</v>
      </c>
      <c r="E57" s="350">
        <v>483</v>
      </c>
      <c r="F57" s="351">
        <v>483</v>
      </c>
      <c r="G57" s="352">
        <v>5</v>
      </c>
      <c r="H57" s="351">
        <v>5</v>
      </c>
      <c r="I57" s="352">
        <v>8</v>
      </c>
      <c r="J57" s="351">
        <v>8</v>
      </c>
      <c r="K57" s="353">
        <v>256679.84</v>
      </c>
      <c r="L57" s="353">
        <v>256679.84</v>
      </c>
      <c r="M57" s="353">
        <v>213899.86666666667</v>
      </c>
      <c r="N57" s="357">
        <v>2010</v>
      </c>
      <c r="O57" s="349">
        <v>2010</v>
      </c>
      <c r="P57" s="357">
        <v>7</v>
      </c>
      <c r="Q57" s="349">
        <v>7</v>
      </c>
      <c r="R57" s="354">
        <v>75</v>
      </c>
      <c r="S57" s="349">
        <v>75</v>
      </c>
      <c r="T57" s="354">
        <v>3</v>
      </c>
      <c r="U57" s="349">
        <v>3</v>
      </c>
      <c r="V57" s="354">
        <v>0</v>
      </c>
      <c r="W57" s="349">
        <v>0</v>
      </c>
      <c r="X57" s="354">
        <v>2</v>
      </c>
      <c r="Y57" s="349">
        <v>2</v>
      </c>
      <c r="Z57" s="354">
        <v>2</v>
      </c>
      <c r="AA57" s="349">
        <v>2</v>
      </c>
      <c r="AB57" s="354">
        <v>6</v>
      </c>
      <c r="AC57" s="349">
        <v>6</v>
      </c>
      <c r="AD57" s="355">
        <v>2</v>
      </c>
      <c r="AE57" s="349">
        <v>2</v>
      </c>
      <c r="AF57" s="354">
        <v>8</v>
      </c>
      <c r="AG57" s="349">
        <v>8</v>
      </c>
      <c r="AH57" s="354">
        <v>18</v>
      </c>
      <c r="AI57" s="349">
        <v>18</v>
      </c>
      <c r="AJ57" s="354">
        <v>1</v>
      </c>
      <c r="AK57" s="349">
        <v>1</v>
      </c>
      <c r="AL57" s="354">
        <v>57</v>
      </c>
      <c r="AM57" s="349">
        <v>57</v>
      </c>
      <c r="AN57" s="354">
        <v>50</v>
      </c>
      <c r="AO57" s="349">
        <v>50</v>
      </c>
      <c r="AP57" s="354">
        <v>64</v>
      </c>
      <c r="AQ57" s="349">
        <v>64</v>
      </c>
      <c r="AR57" s="354">
        <v>47</v>
      </c>
      <c r="AS57" s="349">
        <v>47</v>
      </c>
    </row>
    <row r="58" spans="1:45" ht="13.5" customHeight="1">
      <c r="A58" s="347" t="s">
        <v>165</v>
      </c>
      <c r="B58" s="348" t="s">
        <v>71</v>
      </c>
      <c r="C58" s="349">
        <v>6.75</v>
      </c>
      <c r="D58" s="349">
        <v>9.25</v>
      </c>
      <c r="E58" s="350">
        <v>2505</v>
      </c>
      <c r="F58" s="351">
        <v>371.11111111111109</v>
      </c>
      <c r="G58" s="352">
        <v>46</v>
      </c>
      <c r="H58" s="351">
        <v>6.8148148148148149</v>
      </c>
      <c r="I58" s="352">
        <v>45</v>
      </c>
      <c r="J58" s="351">
        <v>6.666666666666667</v>
      </c>
      <c r="K58" s="353">
        <v>1015135.04</v>
      </c>
      <c r="L58" s="353">
        <v>150390.37629629631</v>
      </c>
      <c r="M58" s="353">
        <v>109744.32864864865</v>
      </c>
      <c r="N58" s="357">
        <v>12260</v>
      </c>
      <c r="O58" s="349">
        <v>1816.2962962962963</v>
      </c>
      <c r="P58" s="357">
        <v>111</v>
      </c>
      <c r="Q58" s="349">
        <v>16.444444444444443</v>
      </c>
      <c r="R58" s="354">
        <v>501</v>
      </c>
      <c r="S58" s="349">
        <v>74.222222222222229</v>
      </c>
      <c r="T58" s="354">
        <v>15</v>
      </c>
      <c r="U58" s="349">
        <v>2.2222222222222223</v>
      </c>
      <c r="V58" s="354">
        <v>9</v>
      </c>
      <c r="W58" s="349">
        <v>1.3333333333333333</v>
      </c>
      <c r="X58" s="354">
        <v>44</v>
      </c>
      <c r="Y58" s="349">
        <v>6.5185185185185182</v>
      </c>
      <c r="Z58" s="354">
        <v>39</v>
      </c>
      <c r="AA58" s="349">
        <v>5.7777777777777777</v>
      </c>
      <c r="AB58" s="354">
        <v>39</v>
      </c>
      <c r="AC58" s="349">
        <v>5.7777777777777777</v>
      </c>
      <c r="AD58" s="355">
        <v>1</v>
      </c>
      <c r="AE58" s="349">
        <v>0.14814814814814814</v>
      </c>
      <c r="AF58" s="354">
        <v>19</v>
      </c>
      <c r="AG58" s="349">
        <v>2.8148148148148149</v>
      </c>
      <c r="AH58" s="354">
        <v>60</v>
      </c>
      <c r="AI58" s="349">
        <v>8.8888888888888893</v>
      </c>
      <c r="AJ58" s="354">
        <v>1</v>
      </c>
      <c r="AK58" s="349">
        <v>0.14814814814814814</v>
      </c>
      <c r="AL58" s="354">
        <v>290</v>
      </c>
      <c r="AM58" s="349">
        <v>42.962962962962962</v>
      </c>
      <c r="AN58" s="354">
        <v>265</v>
      </c>
      <c r="AO58" s="349">
        <v>39.25925925925926</v>
      </c>
      <c r="AP58" s="354">
        <v>567</v>
      </c>
      <c r="AQ58" s="349">
        <v>84</v>
      </c>
      <c r="AR58" s="354">
        <v>108</v>
      </c>
      <c r="AS58" s="349">
        <v>16</v>
      </c>
    </row>
    <row r="59" spans="1:45" ht="13.5" customHeight="1">
      <c r="A59" s="347" t="s">
        <v>166</v>
      </c>
      <c r="B59" s="348" t="s">
        <v>72</v>
      </c>
      <c r="C59" s="349">
        <v>13</v>
      </c>
      <c r="D59" s="349">
        <v>18</v>
      </c>
      <c r="E59" s="350">
        <v>5411</v>
      </c>
      <c r="F59" s="351">
        <v>416.23076923076923</v>
      </c>
      <c r="G59" s="352">
        <v>85</v>
      </c>
      <c r="H59" s="351">
        <v>6.5384615384615383</v>
      </c>
      <c r="I59" s="352">
        <v>59</v>
      </c>
      <c r="J59" s="351">
        <v>4.5384615384615383</v>
      </c>
      <c r="K59" s="353">
        <v>1698571.36</v>
      </c>
      <c r="L59" s="353">
        <v>130659.33538461539</v>
      </c>
      <c r="M59" s="353">
        <v>94365.075555555566</v>
      </c>
      <c r="N59" s="357">
        <v>28222</v>
      </c>
      <c r="O59" s="349">
        <v>2170.9230769230771</v>
      </c>
      <c r="P59" s="357">
        <v>285</v>
      </c>
      <c r="Q59" s="349">
        <v>21.923076923076923</v>
      </c>
      <c r="R59" s="354">
        <v>1407</v>
      </c>
      <c r="S59" s="349">
        <v>108.23076923076923</v>
      </c>
      <c r="T59" s="354">
        <v>85</v>
      </c>
      <c r="U59" s="349">
        <v>6.5384615384615383</v>
      </c>
      <c r="V59" s="354">
        <v>36</v>
      </c>
      <c r="W59" s="349">
        <v>2.7692307692307692</v>
      </c>
      <c r="X59" s="354">
        <v>83</v>
      </c>
      <c r="Y59" s="349">
        <v>6.384615384615385</v>
      </c>
      <c r="Z59" s="354">
        <v>92</v>
      </c>
      <c r="AA59" s="349">
        <v>7.0769230769230766</v>
      </c>
      <c r="AB59" s="354">
        <v>59</v>
      </c>
      <c r="AC59" s="349">
        <v>4.5384615384615383</v>
      </c>
      <c r="AD59" s="355">
        <v>26</v>
      </c>
      <c r="AE59" s="349">
        <v>2</v>
      </c>
      <c r="AF59" s="354">
        <v>56</v>
      </c>
      <c r="AG59" s="349">
        <v>4.3076923076923075</v>
      </c>
      <c r="AH59" s="354">
        <v>162</v>
      </c>
      <c r="AI59" s="349">
        <v>12.461538461538462</v>
      </c>
      <c r="AJ59" s="354">
        <v>11</v>
      </c>
      <c r="AK59" s="349">
        <v>0.84615384615384615</v>
      </c>
      <c r="AL59" s="354">
        <v>814</v>
      </c>
      <c r="AM59" s="349">
        <v>62.615384615384613</v>
      </c>
      <c r="AN59" s="354">
        <v>1016</v>
      </c>
      <c r="AO59" s="349">
        <v>78.15384615384616</v>
      </c>
      <c r="AP59" s="354">
        <v>911</v>
      </c>
      <c r="AQ59" s="349">
        <v>70.07692307692308</v>
      </c>
      <c r="AR59" s="354">
        <v>488</v>
      </c>
      <c r="AS59" s="349">
        <v>37.53846153846154</v>
      </c>
    </row>
    <row r="60" spans="1:45" ht="13.5" customHeight="1">
      <c r="A60" s="347" t="s">
        <v>163</v>
      </c>
      <c r="B60" s="348" t="s">
        <v>73</v>
      </c>
      <c r="C60" s="349">
        <v>7.75</v>
      </c>
      <c r="D60" s="349">
        <v>10</v>
      </c>
      <c r="E60" s="350">
        <v>2660</v>
      </c>
      <c r="F60" s="351">
        <v>343.22580645161293</v>
      </c>
      <c r="G60" s="352">
        <v>39</v>
      </c>
      <c r="H60" s="351">
        <v>5.032258064516129</v>
      </c>
      <c r="I60" s="352">
        <v>65</v>
      </c>
      <c r="J60" s="351">
        <v>8.387096774193548</v>
      </c>
      <c r="K60" s="353">
        <v>1275264.8799999999</v>
      </c>
      <c r="L60" s="353">
        <v>164550.30709677417</v>
      </c>
      <c r="M60" s="353">
        <v>127526.48799999998</v>
      </c>
      <c r="N60" s="357">
        <v>12605</v>
      </c>
      <c r="O60" s="349">
        <v>1626.4516129032259</v>
      </c>
      <c r="P60" s="357">
        <v>144</v>
      </c>
      <c r="Q60" s="349">
        <v>18.580645161290324</v>
      </c>
      <c r="R60" s="354">
        <v>9489</v>
      </c>
      <c r="S60" s="349">
        <v>1224.3870967741937</v>
      </c>
      <c r="T60" s="354">
        <v>39</v>
      </c>
      <c r="U60" s="349">
        <v>5.032258064516129</v>
      </c>
      <c r="V60" s="354">
        <v>16</v>
      </c>
      <c r="W60" s="349">
        <v>2.064516129032258</v>
      </c>
      <c r="X60" s="354">
        <v>39</v>
      </c>
      <c r="Y60" s="349">
        <v>5.032258064516129</v>
      </c>
      <c r="Z60" s="354">
        <v>56</v>
      </c>
      <c r="AA60" s="349">
        <v>7.225806451612903</v>
      </c>
      <c r="AB60" s="354">
        <v>58</v>
      </c>
      <c r="AC60" s="349">
        <v>7.4838709677419351</v>
      </c>
      <c r="AD60" s="355">
        <v>9</v>
      </c>
      <c r="AE60" s="349">
        <v>1.1612903225806452</v>
      </c>
      <c r="AF60" s="354">
        <v>26</v>
      </c>
      <c r="AG60" s="349">
        <v>3.3548387096774195</v>
      </c>
      <c r="AH60" s="354">
        <v>119</v>
      </c>
      <c r="AI60" s="349">
        <v>15.35483870967742</v>
      </c>
      <c r="AJ60" s="354">
        <v>10</v>
      </c>
      <c r="AK60" s="349">
        <v>1.2903225806451613</v>
      </c>
      <c r="AL60" s="354">
        <v>476</v>
      </c>
      <c r="AM60" s="349">
        <v>61.41935483870968</v>
      </c>
      <c r="AN60" s="354">
        <v>629</v>
      </c>
      <c r="AO60" s="349">
        <v>81.161290322580641</v>
      </c>
      <c r="AP60" s="354">
        <v>515</v>
      </c>
      <c r="AQ60" s="349">
        <v>66.451612903225808</v>
      </c>
      <c r="AR60" s="354">
        <v>311</v>
      </c>
      <c r="AS60" s="349">
        <v>40.12903225806452</v>
      </c>
    </row>
    <row r="61" spans="1:45" ht="13.5" customHeight="1">
      <c r="A61" s="347" t="s">
        <v>167</v>
      </c>
      <c r="B61" s="348" t="s">
        <v>74</v>
      </c>
      <c r="C61" s="349">
        <v>3</v>
      </c>
      <c r="D61" s="349">
        <v>3.25</v>
      </c>
      <c r="E61" s="350">
        <v>941</v>
      </c>
      <c r="F61" s="351">
        <v>313.66666666666669</v>
      </c>
      <c r="G61" s="352">
        <v>6</v>
      </c>
      <c r="H61" s="351">
        <v>2</v>
      </c>
      <c r="I61" s="352">
        <v>25</v>
      </c>
      <c r="J61" s="351">
        <v>8.3333333333333339</v>
      </c>
      <c r="K61" s="353">
        <v>494945.98</v>
      </c>
      <c r="L61" s="353">
        <v>164981.99333333332</v>
      </c>
      <c r="M61" s="353">
        <v>152291.07076923078</v>
      </c>
      <c r="N61" s="357">
        <v>3537</v>
      </c>
      <c r="O61" s="349">
        <v>1179</v>
      </c>
      <c r="P61" s="357">
        <v>33</v>
      </c>
      <c r="Q61" s="349">
        <v>11</v>
      </c>
      <c r="R61" s="354">
        <v>186</v>
      </c>
      <c r="S61" s="349">
        <v>62</v>
      </c>
      <c r="T61" s="354">
        <v>37</v>
      </c>
      <c r="U61" s="349">
        <v>12.333333333333334</v>
      </c>
      <c r="V61" s="354">
        <v>0</v>
      </c>
      <c r="W61" s="349">
        <v>0</v>
      </c>
      <c r="X61" s="354">
        <v>6</v>
      </c>
      <c r="Y61" s="349">
        <v>2</v>
      </c>
      <c r="Z61" s="354">
        <v>10</v>
      </c>
      <c r="AA61" s="349">
        <v>3.3333333333333335</v>
      </c>
      <c r="AB61" s="354">
        <v>25</v>
      </c>
      <c r="AC61" s="349">
        <v>8.3333333333333339</v>
      </c>
      <c r="AD61" s="355">
        <v>0</v>
      </c>
      <c r="AE61" s="349">
        <v>0</v>
      </c>
      <c r="AF61" s="354">
        <v>26</v>
      </c>
      <c r="AG61" s="349">
        <v>8.6666666666666661</v>
      </c>
      <c r="AH61" s="354">
        <v>24</v>
      </c>
      <c r="AI61" s="349">
        <v>8</v>
      </c>
      <c r="AJ61" s="354">
        <v>1</v>
      </c>
      <c r="AK61" s="349">
        <v>0.33333333333333331</v>
      </c>
      <c r="AL61" s="354">
        <v>123</v>
      </c>
      <c r="AM61" s="349">
        <v>41</v>
      </c>
      <c r="AN61" s="354">
        <v>236</v>
      </c>
      <c r="AO61" s="349">
        <v>78.666666666666671</v>
      </c>
      <c r="AP61" s="354">
        <v>164</v>
      </c>
      <c r="AQ61" s="349">
        <v>54.666666666666664</v>
      </c>
      <c r="AR61" s="354">
        <v>282</v>
      </c>
      <c r="AS61" s="349">
        <v>94</v>
      </c>
    </row>
    <row r="62" spans="1:45" ht="13.5" customHeight="1">
      <c r="A62" s="347" t="s">
        <v>167</v>
      </c>
      <c r="B62" s="348" t="s">
        <v>75</v>
      </c>
      <c r="C62" s="349">
        <v>0.75</v>
      </c>
      <c r="D62" s="349">
        <v>1.25</v>
      </c>
      <c r="E62" s="350">
        <v>676</v>
      </c>
      <c r="F62" s="351">
        <v>901.33333333333337</v>
      </c>
      <c r="G62" s="352">
        <v>8</v>
      </c>
      <c r="H62" s="351">
        <v>10.666666666666666</v>
      </c>
      <c r="I62" s="352">
        <v>19</v>
      </c>
      <c r="J62" s="351">
        <v>25.333333333333332</v>
      </c>
      <c r="K62" s="353">
        <v>230800.93</v>
      </c>
      <c r="L62" s="353">
        <v>307734.5733333333</v>
      </c>
      <c r="M62" s="353">
        <v>184640.74400000001</v>
      </c>
      <c r="N62" s="357">
        <v>2881</v>
      </c>
      <c r="O62" s="349">
        <v>3841.3333333333335</v>
      </c>
      <c r="P62" s="357">
        <v>9</v>
      </c>
      <c r="Q62" s="349">
        <v>12</v>
      </c>
      <c r="R62" s="354">
        <v>461</v>
      </c>
      <c r="S62" s="349">
        <v>614.66666666666663</v>
      </c>
      <c r="T62" s="354">
        <v>12</v>
      </c>
      <c r="U62" s="349">
        <v>16</v>
      </c>
      <c r="V62" s="354">
        <v>2</v>
      </c>
      <c r="W62" s="349">
        <v>2.6666666666666665</v>
      </c>
      <c r="X62" s="354">
        <v>7</v>
      </c>
      <c r="Y62" s="349">
        <v>9.3333333333333339</v>
      </c>
      <c r="Z62" s="354">
        <v>31</v>
      </c>
      <c r="AA62" s="349">
        <v>41.333333333333336</v>
      </c>
      <c r="AB62" s="354">
        <v>19</v>
      </c>
      <c r="AC62" s="349">
        <v>25.333333333333332</v>
      </c>
      <c r="AD62" s="355">
        <v>0</v>
      </c>
      <c r="AE62" s="349">
        <v>0</v>
      </c>
      <c r="AF62" s="354">
        <v>3</v>
      </c>
      <c r="AG62" s="349">
        <v>4</v>
      </c>
      <c r="AH62" s="354">
        <v>12</v>
      </c>
      <c r="AI62" s="349">
        <v>16</v>
      </c>
      <c r="AJ62" s="354">
        <v>5</v>
      </c>
      <c r="AK62" s="349">
        <v>6.666666666666667</v>
      </c>
      <c r="AL62" s="354">
        <v>13</v>
      </c>
      <c r="AM62" s="349">
        <v>17.333333333333332</v>
      </c>
      <c r="AN62" s="354">
        <v>116</v>
      </c>
      <c r="AO62" s="349">
        <v>154.66666666666666</v>
      </c>
      <c r="AP62" s="354">
        <v>445</v>
      </c>
      <c r="AQ62" s="349">
        <v>593.33333333333337</v>
      </c>
      <c r="AR62" s="354">
        <v>107</v>
      </c>
      <c r="AS62" s="349">
        <v>142.66666666666666</v>
      </c>
    </row>
    <row r="63" spans="1:45" ht="13.5" customHeight="1">
      <c r="A63" s="347" t="s">
        <v>168</v>
      </c>
      <c r="B63" s="348" t="s">
        <v>76</v>
      </c>
      <c r="C63" s="349">
        <v>6</v>
      </c>
      <c r="D63" s="349">
        <v>7.4</v>
      </c>
      <c r="E63" s="350">
        <v>2149</v>
      </c>
      <c r="F63" s="351">
        <v>358.16666666666669</v>
      </c>
      <c r="G63" s="352">
        <v>45</v>
      </c>
      <c r="H63" s="351">
        <v>7.5</v>
      </c>
      <c r="I63" s="352">
        <v>41</v>
      </c>
      <c r="J63" s="351">
        <v>6.833333333333333</v>
      </c>
      <c r="K63" s="353">
        <v>656970.6</v>
      </c>
      <c r="L63" s="353">
        <v>109495.09999999999</v>
      </c>
      <c r="M63" s="353">
        <v>88779.810810810799</v>
      </c>
      <c r="N63" s="357">
        <v>8759</v>
      </c>
      <c r="O63" s="349">
        <v>1459.8333333333333</v>
      </c>
      <c r="P63" s="357">
        <v>44</v>
      </c>
      <c r="Q63" s="349">
        <v>7.333333333333333</v>
      </c>
      <c r="R63" s="354">
        <v>255</v>
      </c>
      <c r="S63" s="349">
        <v>42.5</v>
      </c>
      <c r="T63" s="354">
        <v>12</v>
      </c>
      <c r="U63" s="349">
        <v>2</v>
      </c>
      <c r="V63" s="354">
        <v>18</v>
      </c>
      <c r="W63" s="349">
        <v>3</v>
      </c>
      <c r="X63" s="354">
        <v>48</v>
      </c>
      <c r="Y63" s="349">
        <v>8</v>
      </c>
      <c r="Z63" s="354">
        <v>74</v>
      </c>
      <c r="AA63" s="349">
        <v>12.333333333333334</v>
      </c>
      <c r="AB63" s="354">
        <v>40</v>
      </c>
      <c r="AC63" s="349">
        <v>6.666666666666667</v>
      </c>
      <c r="AD63" s="355">
        <v>0</v>
      </c>
      <c r="AE63" s="349">
        <v>0</v>
      </c>
      <c r="AF63" s="354">
        <v>18</v>
      </c>
      <c r="AG63" s="349">
        <v>3</v>
      </c>
      <c r="AH63" s="354">
        <v>51</v>
      </c>
      <c r="AI63" s="349">
        <v>8.5</v>
      </c>
      <c r="AJ63" s="354">
        <v>2</v>
      </c>
      <c r="AK63" s="349">
        <v>0.33333333333333331</v>
      </c>
      <c r="AL63" s="354">
        <v>470</v>
      </c>
      <c r="AM63" s="349">
        <v>78.333333333333329</v>
      </c>
      <c r="AN63" s="354">
        <v>531</v>
      </c>
      <c r="AO63" s="349">
        <v>88.5</v>
      </c>
      <c r="AP63" s="354">
        <v>253</v>
      </c>
      <c r="AQ63" s="349">
        <v>42.166666666666664</v>
      </c>
      <c r="AR63" s="354">
        <v>102</v>
      </c>
      <c r="AS63" s="349">
        <v>17</v>
      </c>
    </row>
    <row r="64" spans="1:45" ht="13.5" customHeight="1">
      <c r="A64" s="347" t="s">
        <v>163</v>
      </c>
      <c r="B64" s="348" t="s">
        <v>77</v>
      </c>
      <c r="C64" s="349">
        <v>4</v>
      </c>
      <c r="D64" s="349">
        <v>7</v>
      </c>
      <c r="E64" s="350">
        <v>1907</v>
      </c>
      <c r="F64" s="351">
        <v>476.75</v>
      </c>
      <c r="G64" s="352">
        <v>24</v>
      </c>
      <c r="H64" s="351">
        <v>6</v>
      </c>
      <c r="I64" s="352">
        <v>33</v>
      </c>
      <c r="J64" s="351">
        <v>8.25</v>
      </c>
      <c r="K64" s="353">
        <v>718074.65</v>
      </c>
      <c r="L64" s="353">
        <v>179518.66250000001</v>
      </c>
      <c r="M64" s="353">
        <v>102582.09285714287</v>
      </c>
      <c r="N64" s="357">
        <v>10998</v>
      </c>
      <c r="O64" s="349">
        <v>2749.5</v>
      </c>
      <c r="P64" s="357">
        <v>85</v>
      </c>
      <c r="Q64" s="349">
        <v>21.25</v>
      </c>
      <c r="R64" s="354">
        <v>705</v>
      </c>
      <c r="S64" s="349">
        <v>176.25</v>
      </c>
      <c r="T64" s="354">
        <v>43</v>
      </c>
      <c r="U64" s="349">
        <v>10.75</v>
      </c>
      <c r="V64" s="354">
        <v>0</v>
      </c>
      <c r="W64" s="349">
        <v>0</v>
      </c>
      <c r="X64" s="354">
        <v>25</v>
      </c>
      <c r="Y64" s="349">
        <v>6.25</v>
      </c>
      <c r="Z64" s="354">
        <v>5</v>
      </c>
      <c r="AA64" s="349">
        <v>1.25</v>
      </c>
      <c r="AB64" s="354">
        <v>27</v>
      </c>
      <c r="AC64" s="349">
        <v>6.75</v>
      </c>
      <c r="AD64" s="355">
        <v>5</v>
      </c>
      <c r="AE64" s="349">
        <v>1.25</v>
      </c>
      <c r="AF64" s="354">
        <v>22</v>
      </c>
      <c r="AG64" s="349">
        <v>5.5</v>
      </c>
      <c r="AH64" s="354">
        <v>82</v>
      </c>
      <c r="AI64" s="349">
        <v>20.5</v>
      </c>
      <c r="AJ64" s="354">
        <v>0</v>
      </c>
      <c r="AK64" s="349">
        <v>0</v>
      </c>
      <c r="AL64" s="354">
        <v>263</v>
      </c>
      <c r="AM64" s="349">
        <v>65.75</v>
      </c>
      <c r="AN64" s="354">
        <v>229</v>
      </c>
      <c r="AO64" s="349">
        <v>57.25</v>
      </c>
      <c r="AP64" s="354">
        <v>219</v>
      </c>
      <c r="AQ64" s="349">
        <v>54.75</v>
      </c>
      <c r="AR64" s="354">
        <v>148</v>
      </c>
      <c r="AS64" s="349">
        <v>37</v>
      </c>
    </row>
    <row r="65" spans="1:45" ht="13.5" customHeight="1">
      <c r="A65" s="347" t="s">
        <v>162</v>
      </c>
      <c r="B65" s="348" t="s">
        <v>78</v>
      </c>
      <c r="C65" s="349">
        <v>80</v>
      </c>
      <c r="D65" s="349">
        <v>115</v>
      </c>
      <c r="E65" s="350">
        <v>33281</v>
      </c>
      <c r="F65" s="351">
        <v>416.01249999999999</v>
      </c>
      <c r="G65" s="352">
        <v>848</v>
      </c>
      <c r="H65" s="351">
        <v>10.6</v>
      </c>
      <c r="I65" s="352">
        <v>365</v>
      </c>
      <c r="J65" s="351">
        <v>4.5625</v>
      </c>
      <c r="K65" s="353">
        <v>12854622.369999999</v>
      </c>
      <c r="L65" s="353">
        <v>160682.779625</v>
      </c>
      <c r="M65" s="353">
        <v>111779.32495652173</v>
      </c>
      <c r="N65" s="357">
        <v>144356</v>
      </c>
      <c r="O65" s="349">
        <v>1804.45</v>
      </c>
      <c r="P65" s="357">
        <v>576</v>
      </c>
      <c r="Q65" s="349">
        <v>7.2</v>
      </c>
      <c r="R65" s="354">
        <v>3990</v>
      </c>
      <c r="S65" s="349">
        <v>49.875</v>
      </c>
      <c r="T65" s="354">
        <v>154</v>
      </c>
      <c r="U65" s="349">
        <v>1.925</v>
      </c>
      <c r="V65" s="354">
        <v>270</v>
      </c>
      <c r="W65" s="349">
        <v>3.375</v>
      </c>
      <c r="X65" s="354">
        <v>884</v>
      </c>
      <c r="Y65" s="349">
        <v>11.05</v>
      </c>
      <c r="Z65" s="354">
        <v>586</v>
      </c>
      <c r="AA65" s="349">
        <v>7.3250000000000002</v>
      </c>
      <c r="AB65" s="354">
        <v>339</v>
      </c>
      <c r="AC65" s="349">
        <v>4.2374999999999998</v>
      </c>
      <c r="AD65" s="355">
        <v>104</v>
      </c>
      <c r="AE65" s="349">
        <v>1.3</v>
      </c>
      <c r="AF65" s="354">
        <v>232</v>
      </c>
      <c r="AG65" s="349">
        <v>2.9</v>
      </c>
      <c r="AH65" s="354">
        <v>651</v>
      </c>
      <c r="AI65" s="349">
        <v>8.1374999999999993</v>
      </c>
      <c r="AJ65" s="354">
        <v>133</v>
      </c>
      <c r="AK65" s="349">
        <v>1.6625000000000001</v>
      </c>
      <c r="AL65" s="354">
        <v>3793</v>
      </c>
      <c r="AM65" s="349">
        <v>47.412500000000001</v>
      </c>
      <c r="AN65" s="354">
        <v>2370</v>
      </c>
      <c r="AO65" s="349">
        <v>29.625</v>
      </c>
      <c r="AP65" s="354">
        <v>4132</v>
      </c>
      <c r="AQ65" s="349">
        <v>51.65</v>
      </c>
      <c r="AR65" s="354">
        <v>726</v>
      </c>
      <c r="AS65" s="349">
        <v>9.0749999999999993</v>
      </c>
    </row>
    <row r="66" spans="1:45" ht="13.5" customHeight="1">
      <c r="A66" s="347" t="s">
        <v>163</v>
      </c>
      <c r="B66" s="348" t="s">
        <v>79</v>
      </c>
      <c r="C66" s="349">
        <v>1</v>
      </c>
      <c r="D66" s="349">
        <v>1</v>
      </c>
      <c r="E66" s="350">
        <v>357</v>
      </c>
      <c r="F66" s="351">
        <v>357</v>
      </c>
      <c r="G66" s="352"/>
      <c r="H66" s="351">
        <v>0</v>
      </c>
      <c r="I66" s="352">
        <v>14</v>
      </c>
      <c r="J66" s="351">
        <v>14</v>
      </c>
      <c r="K66" s="353">
        <v>195955.42</v>
      </c>
      <c r="L66" s="353">
        <v>195955.42</v>
      </c>
      <c r="M66" s="353">
        <v>195955.42</v>
      </c>
      <c r="N66" s="357">
        <v>1690</v>
      </c>
      <c r="O66" s="349">
        <v>1690</v>
      </c>
      <c r="P66" s="357">
        <v>27</v>
      </c>
      <c r="Q66" s="349">
        <v>27</v>
      </c>
      <c r="R66" s="354">
        <v>13</v>
      </c>
      <c r="S66" s="349">
        <v>13</v>
      </c>
      <c r="T66" s="354">
        <v>2</v>
      </c>
      <c r="U66" s="349">
        <v>2</v>
      </c>
      <c r="V66" s="354">
        <v>0</v>
      </c>
      <c r="W66" s="349">
        <v>0</v>
      </c>
      <c r="X66" s="354">
        <v>0</v>
      </c>
      <c r="Y66" s="349">
        <v>0</v>
      </c>
      <c r="Z66" s="354">
        <v>3</v>
      </c>
      <c r="AA66" s="349">
        <v>3</v>
      </c>
      <c r="AB66" s="354">
        <v>15</v>
      </c>
      <c r="AC66" s="349">
        <v>15</v>
      </c>
      <c r="AD66" s="355">
        <v>0</v>
      </c>
      <c r="AE66" s="349">
        <v>0</v>
      </c>
      <c r="AF66" s="354">
        <v>5</v>
      </c>
      <c r="AG66" s="349">
        <v>5</v>
      </c>
      <c r="AH66" s="354">
        <v>7</v>
      </c>
      <c r="AI66" s="349">
        <v>7</v>
      </c>
      <c r="AJ66" s="354">
        <v>0</v>
      </c>
      <c r="AK66" s="349">
        <v>0</v>
      </c>
      <c r="AL66" s="354">
        <v>47</v>
      </c>
      <c r="AM66" s="349">
        <v>47</v>
      </c>
      <c r="AN66" s="354">
        <v>90</v>
      </c>
      <c r="AO66" s="349">
        <v>90</v>
      </c>
      <c r="AP66" s="354">
        <v>44</v>
      </c>
      <c r="AQ66" s="349">
        <v>44</v>
      </c>
      <c r="AR66" s="354">
        <v>59</v>
      </c>
      <c r="AS66" s="349">
        <v>59</v>
      </c>
    </row>
    <row r="67" spans="1:45" ht="13.5" customHeight="1">
      <c r="A67" s="347" t="s">
        <v>162</v>
      </c>
      <c r="B67" s="348" t="s">
        <v>80</v>
      </c>
      <c r="C67" s="349">
        <v>4</v>
      </c>
      <c r="D67" s="349">
        <v>6</v>
      </c>
      <c r="E67" s="350">
        <v>1508</v>
      </c>
      <c r="F67" s="351">
        <v>377</v>
      </c>
      <c r="G67" s="352">
        <v>36</v>
      </c>
      <c r="H67" s="351">
        <v>9</v>
      </c>
      <c r="I67" s="352">
        <v>64</v>
      </c>
      <c r="J67" s="351">
        <v>16</v>
      </c>
      <c r="K67" s="353">
        <v>602525.51</v>
      </c>
      <c r="L67" s="353">
        <v>150631.3775</v>
      </c>
      <c r="M67" s="353">
        <v>100420.91833333333</v>
      </c>
      <c r="N67" s="357">
        <v>7281</v>
      </c>
      <c r="O67" s="349">
        <v>1820.25</v>
      </c>
      <c r="P67" s="357">
        <v>35</v>
      </c>
      <c r="Q67" s="349">
        <v>8.75</v>
      </c>
      <c r="R67" s="354">
        <v>514</v>
      </c>
      <c r="S67" s="349">
        <v>128.5</v>
      </c>
      <c r="T67" s="354">
        <v>50</v>
      </c>
      <c r="U67" s="349">
        <v>12.5</v>
      </c>
      <c r="V67" s="354">
        <v>16</v>
      </c>
      <c r="W67" s="349">
        <v>4</v>
      </c>
      <c r="X67" s="354">
        <v>38</v>
      </c>
      <c r="Y67" s="349">
        <v>9.5</v>
      </c>
      <c r="Z67" s="354">
        <v>40</v>
      </c>
      <c r="AA67" s="349">
        <v>10</v>
      </c>
      <c r="AB67" s="354">
        <v>52</v>
      </c>
      <c r="AC67" s="349">
        <v>13</v>
      </c>
      <c r="AD67" s="355">
        <v>1</v>
      </c>
      <c r="AE67" s="349">
        <v>0.25</v>
      </c>
      <c r="AF67" s="354">
        <v>14</v>
      </c>
      <c r="AG67" s="349">
        <v>3.5</v>
      </c>
      <c r="AH67" s="354">
        <v>75</v>
      </c>
      <c r="AI67" s="349">
        <v>18.75</v>
      </c>
      <c r="AJ67" s="354">
        <v>7</v>
      </c>
      <c r="AK67" s="349">
        <v>1.75</v>
      </c>
      <c r="AL67" s="354">
        <v>367</v>
      </c>
      <c r="AM67" s="349">
        <v>91.75</v>
      </c>
      <c r="AN67" s="354">
        <v>693</v>
      </c>
      <c r="AO67" s="349">
        <v>173.25</v>
      </c>
      <c r="AP67" s="354">
        <v>282</v>
      </c>
      <c r="AQ67" s="349">
        <v>70.5</v>
      </c>
      <c r="AR67" s="354">
        <v>553</v>
      </c>
      <c r="AS67" s="349">
        <v>138.25</v>
      </c>
    </row>
    <row r="68" spans="1:45" ht="13.5" customHeight="1">
      <c r="A68" s="347" t="s">
        <v>165</v>
      </c>
      <c r="B68" s="348" t="s">
        <v>81</v>
      </c>
      <c r="C68" s="349">
        <v>7</v>
      </c>
      <c r="D68" s="349">
        <v>11</v>
      </c>
      <c r="E68" s="350">
        <v>2605</v>
      </c>
      <c r="F68" s="351">
        <v>372.14285714285717</v>
      </c>
      <c r="G68" s="352">
        <v>95</v>
      </c>
      <c r="H68" s="351">
        <v>13.571428571428571</v>
      </c>
      <c r="I68" s="352">
        <v>52</v>
      </c>
      <c r="J68" s="351">
        <v>7.4285714285714288</v>
      </c>
      <c r="K68" s="353">
        <v>1433136.24</v>
      </c>
      <c r="L68" s="353">
        <v>204733.74857142856</v>
      </c>
      <c r="M68" s="353">
        <v>130285.11272727273</v>
      </c>
      <c r="N68" s="357">
        <v>14999</v>
      </c>
      <c r="O68" s="349">
        <v>2142.7142857142858</v>
      </c>
      <c r="P68" s="357">
        <v>179</v>
      </c>
      <c r="Q68" s="349">
        <v>25.571428571428573</v>
      </c>
      <c r="R68" s="354">
        <v>920</v>
      </c>
      <c r="S68" s="349">
        <v>131.42857142857142</v>
      </c>
      <c r="T68" s="354">
        <v>143</v>
      </c>
      <c r="U68" s="349">
        <v>20.428571428571427</v>
      </c>
      <c r="V68" s="354">
        <v>23</v>
      </c>
      <c r="W68" s="349">
        <v>3.2857142857142856</v>
      </c>
      <c r="X68" s="354">
        <v>93</v>
      </c>
      <c r="Y68" s="349">
        <v>13.285714285714286</v>
      </c>
      <c r="Z68" s="354">
        <v>64</v>
      </c>
      <c r="AA68" s="349">
        <v>9.1428571428571423</v>
      </c>
      <c r="AB68" s="354">
        <v>52</v>
      </c>
      <c r="AC68" s="349">
        <v>7.4285714285714288</v>
      </c>
      <c r="AD68" s="355">
        <v>86</v>
      </c>
      <c r="AE68" s="349">
        <v>12.285714285714286</v>
      </c>
      <c r="AF68" s="354">
        <v>34</v>
      </c>
      <c r="AG68" s="349">
        <v>4.8571428571428568</v>
      </c>
      <c r="AH68" s="354">
        <v>105</v>
      </c>
      <c r="AI68" s="349">
        <v>15</v>
      </c>
      <c r="AJ68" s="354">
        <v>13</v>
      </c>
      <c r="AK68" s="349">
        <v>1.8571428571428572</v>
      </c>
      <c r="AL68" s="354">
        <v>420</v>
      </c>
      <c r="AM68" s="349">
        <v>60</v>
      </c>
      <c r="AN68" s="354">
        <v>591</v>
      </c>
      <c r="AO68" s="349">
        <v>84.428571428571431</v>
      </c>
      <c r="AP68" s="354">
        <v>531</v>
      </c>
      <c r="AQ68" s="349">
        <v>75.857142857142861</v>
      </c>
      <c r="AR68" s="354">
        <v>513</v>
      </c>
      <c r="AS68" s="349">
        <v>73.285714285714292</v>
      </c>
    </row>
    <row r="69" spans="1:45" ht="13.5" customHeight="1">
      <c r="A69" s="347" t="s">
        <v>168</v>
      </c>
      <c r="B69" s="348" t="s">
        <v>82</v>
      </c>
      <c r="C69" s="349">
        <v>13</v>
      </c>
      <c r="D69" s="349">
        <v>19</v>
      </c>
      <c r="E69" s="350">
        <v>5120</v>
      </c>
      <c r="F69" s="351">
        <v>393.84615384615387</v>
      </c>
      <c r="G69" s="352">
        <v>108</v>
      </c>
      <c r="H69" s="351">
        <v>8.3076923076923084</v>
      </c>
      <c r="I69" s="352">
        <v>88</v>
      </c>
      <c r="J69" s="351">
        <v>6.7692307692307692</v>
      </c>
      <c r="K69" s="353">
        <v>2209055.31</v>
      </c>
      <c r="L69" s="353">
        <v>169927.33153846156</v>
      </c>
      <c r="M69" s="353">
        <v>116266.06894736842</v>
      </c>
      <c r="N69" s="357">
        <v>30798</v>
      </c>
      <c r="O69" s="349">
        <v>2369.0769230769229</v>
      </c>
      <c r="P69" s="357">
        <v>286</v>
      </c>
      <c r="Q69" s="349">
        <v>22</v>
      </c>
      <c r="R69" s="354">
        <v>4051</v>
      </c>
      <c r="S69" s="349">
        <v>311.61538461538464</v>
      </c>
      <c r="T69" s="354">
        <v>670</v>
      </c>
      <c r="U69" s="349">
        <v>51.53846153846154</v>
      </c>
      <c r="V69" s="354">
        <v>50</v>
      </c>
      <c r="W69" s="349">
        <v>3.8461538461538463</v>
      </c>
      <c r="X69" s="354">
        <v>108</v>
      </c>
      <c r="Y69" s="349">
        <v>8.3076923076923084</v>
      </c>
      <c r="Z69" s="354">
        <v>102</v>
      </c>
      <c r="AA69" s="349">
        <v>7.8461538461538458</v>
      </c>
      <c r="AB69" s="354">
        <v>76</v>
      </c>
      <c r="AC69" s="349">
        <v>5.8461538461538458</v>
      </c>
      <c r="AD69" s="355">
        <v>178</v>
      </c>
      <c r="AE69" s="349">
        <v>13.692307692307692</v>
      </c>
      <c r="AF69" s="354">
        <v>85</v>
      </c>
      <c r="AG69" s="349">
        <v>6.5384615384615383</v>
      </c>
      <c r="AH69" s="354">
        <v>128</v>
      </c>
      <c r="AI69" s="349">
        <v>9.8461538461538467</v>
      </c>
      <c r="AJ69" s="354">
        <v>19</v>
      </c>
      <c r="AK69" s="349">
        <v>1.4615384615384615</v>
      </c>
      <c r="AL69" s="354">
        <v>887</v>
      </c>
      <c r="AM69" s="349">
        <v>68.230769230769226</v>
      </c>
      <c r="AN69" s="354">
        <v>1826</v>
      </c>
      <c r="AO69" s="349">
        <v>140.46153846153845</v>
      </c>
      <c r="AP69" s="354">
        <v>1855</v>
      </c>
      <c r="AQ69" s="349">
        <v>142.69230769230768</v>
      </c>
      <c r="AR69" s="354">
        <v>1198</v>
      </c>
      <c r="AS69" s="349">
        <v>92.15384615384616</v>
      </c>
    </row>
    <row r="70" spans="1:45" ht="13.5" customHeight="1">
      <c r="A70" s="347" t="s">
        <v>166</v>
      </c>
      <c r="B70" s="348" t="s">
        <v>83</v>
      </c>
      <c r="C70" s="349">
        <v>10</v>
      </c>
      <c r="D70" s="349">
        <v>16</v>
      </c>
      <c r="E70" s="350">
        <v>6714</v>
      </c>
      <c r="F70" s="351">
        <v>671.4</v>
      </c>
      <c r="G70" s="352">
        <v>107</v>
      </c>
      <c r="H70" s="351">
        <v>10.7</v>
      </c>
      <c r="I70" s="352">
        <v>111</v>
      </c>
      <c r="J70" s="351">
        <v>11.1</v>
      </c>
      <c r="K70" s="353">
        <v>2991743.01</v>
      </c>
      <c r="L70" s="353">
        <v>299174.30099999998</v>
      </c>
      <c r="M70" s="353">
        <v>186983.93812499999</v>
      </c>
      <c r="N70" s="357">
        <v>41408</v>
      </c>
      <c r="O70" s="349">
        <v>4140.8</v>
      </c>
      <c r="P70" s="357">
        <v>281</v>
      </c>
      <c r="Q70" s="349">
        <v>28.1</v>
      </c>
      <c r="R70" s="354">
        <v>886</v>
      </c>
      <c r="S70" s="349">
        <v>88.6</v>
      </c>
      <c r="T70" s="354">
        <v>44</v>
      </c>
      <c r="U70" s="349">
        <v>4.4000000000000004</v>
      </c>
      <c r="V70" s="354">
        <v>33</v>
      </c>
      <c r="W70" s="349">
        <v>3.3</v>
      </c>
      <c r="X70" s="354">
        <v>112</v>
      </c>
      <c r="Y70" s="349">
        <v>11.2</v>
      </c>
      <c r="Z70" s="354">
        <v>102</v>
      </c>
      <c r="AA70" s="349">
        <v>10.199999999999999</v>
      </c>
      <c r="AB70" s="354">
        <v>102</v>
      </c>
      <c r="AC70" s="349">
        <v>10.199999999999999</v>
      </c>
      <c r="AD70" s="355">
        <v>46</v>
      </c>
      <c r="AE70" s="349">
        <v>4.5999999999999996</v>
      </c>
      <c r="AF70" s="354">
        <v>129</v>
      </c>
      <c r="AG70" s="349">
        <v>12.9</v>
      </c>
      <c r="AH70" s="354">
        <v>172</v>
      </c>
      <c r="AI70" s="349">
        <v>17.2</v>
      </c>
      <c r="AJ70" s="354">
        <v>17</v>
      </c>
      <c r="AK70" s="349">
        <v>1.7</v>
      </c>
      <c r="AL70" s="354">
        <v>1170</v>
      </c>
      <c r="AM70" s="349">
        <v>117</v>
      </c>
      <c r="AN70" s="354">
        <v>1042</v>
      </c>
      <c r="AO70" s="349">
        <v>104.2</v>
      </c>
      <c r="AP70" s="354">
        <v>753</v>
      </c>
      <c r="AQ70" s="349">
        <v>75.3</v>
      </c>
      <c r="AR70" s="354">
        <v>1017</v>
      </c>
      <c r="AS70" s="349">
        <v>101.7</v>
      </c>
    </row>
    <row r="71" spans="1:45" ht="13.5" customHeight="1">
      <c r="A71" s="347" t="s">
        <v>173</v>
      </c>
      <c r="B71" s="348" t="s">
        <v>174</v>
      </c>
      <c r="C71" s="349">
        <v>0</v>
      </c>
      <c r="D71" s="349">
        <v>0</v>
      </c>
      <c r="E71" s="350">
        <v>4</v>
      </c>
      <c r="F71" s="351" t="e">
        <v>#DIV/0!</v>
      </c>
      <c r="G71" s="352"/>
      <c r="H71" s="351">
        <v>0</v>
      </c>
      <c r="I71" s="352"/>
      <c r="J71" s="351" t="e">
        <v>#DIV/0!</v>
      </c>
      <c r="K71" s="353">
        <v>0</v>
      </c>
      <c r="L71" s="353" t="e">
        <v>#DIV/0!</v>
      </c>
      <c r="M71" s="353" t="e">
        <v>#DIV/0!</v>
      </c>
      <c r="N71" s="357">
        <v>121841</v>
      </c>
      <c r="O71" s="349" t="e">
        <v>#DIV/0!</v>
      </c>
      <c r="P71" s="357">
        <v>1040</v>
      </c>
      <c r="Q71" s="349" t="e">
        <v>#DIV/0!</v>
      </c>
      <c r="R71" s="354">
        <v>10321</v>
      </c>
      <c r="S71" s="349" t="e">
        <v>#DIV/0!</v>
      </c>
      <c r="T71" s="354">
        <v>26</v>
      </c>
      <c r="U71" s="349" t="e">
        <v>#DIV/0!</v>
      </c>
      <c r="V71" s="354">
        <v>0</v>
      </c>
      <c r="W71" s="349" t="e">
        <v>#DIV/0!</v>
      </c>
      <c r="X71" s="354">
        <v>1</v>
      </c>
      <c r="Y71" s="349" t="e">
        <v>#DIV/0!</v>
      </c>
      <c r="Z71" s="354">
        <v>0</v>
      </c>
      <c r="AA71" s="349" t="e">
        <v>#DIV/0!</v>
      </c>
      <c r="AB71" s="354">
        <v>0</v>
      </c>
      <c r="AC71" s="349" t="e">
        <v>#DIV/0!</v>
      </c>
      <c r="AD71" s="355">
        <v>0</v>
      </c>
      <c r="AE71" s="349" t="e">
        <v>#DIV/0!</v>
      </c>
      <c r="AF71" s="354">
        <v>0</v>
      </c>
      <c r="AG71" s="349" t="e">
        <v>#DIV/0!</v>
      </c>
      <c r="AH71" s="354">
        <v>0</v>
      </c>
      <c r="AI71" s="349" t="e">
        <v>#DIV/0!</v>
      </c>
      <c r="AJ71" s="354">
        <v>0</v>
      </c>
      <c r="AK71" s="349" t="e">
        <v>#DIV/0!</v>
      </c>
      <c r="AL71" s="354">
        <v>0</v>
      </c>
      <c r="AM71" s="349" t="e">
        <v>#DIV/0!</v>
      </c>
      <c r="AN71" s="354">
        <v>5</v>
      </c>
      <c r="AO71" s="349" t="e">
        <v>#DIV/0!</v>
      </c>
      <c r="AP71" s="354">
        <v>46</v>
      </c>
      <c r="AQ71" s="349" t="e">
        <v>#DIV/0!</v>
      </c>
      <c r="AR71" s="354">
        <v>0</v>
      </c>
      <c r="AS71" s="349" t="e">
        <v>#DIV/0!</v>
      </c>
    </row>
    <row r="72" spans="1:45" ht="13.5" customHeight="1">
      <c r="A72" s="347" t="s">
        <v>168</v>
      </c>
      <c r="B72" s="348" t="s">
        <v>84</v>
      </c>
      <c r="C72" s="349">
        <v>6</v>
      </c>
      <c r="D72" s="349">
        <v>8</v>
      </c>
      <c r="E72" s="350">
        <v>2138</v>
      </c>
      <c r="F72" s="351">
        <v>356.33333333333331</v>
      </c>
      <c r="G72" s="352">
        <v>33</v>
      </c>
      <c r="H72" s="351">
        <v>5.5</v>
      </c>
      <c r="I72" s="352">
        <v>26</v>
      </c>
      <c r="J72" s="351">
        <v>4.333333333333333</v>
      </c>
      <c r="K72" s="353">
        <v>596764.12</v>
      </c>
      <c r="L72" s="353">
        <v>99460.686666666661</v>
      </c>
      <c r="M72" s="353">
        <v>74595.514999999999</v>
      </c>
      <c r="N72" s="357">
        <v>9798</v>
      </c>
      <c r="O72" s="349">
        <v>1633</v>
      </c>
      <c r="P72" s="357">
        <v>22</v>
      </c>
      <c r="Q72" s="349">
        <v>3.6666666666666665</v>
      </c>
      <c r="R72" s="354">
        <v>756</v>
      </c>
      <c r="S72" s="349">
        <v>126</v>
      </c>
      <c r="T72" s="354">
        <v>54</v>
      </c>
      <c r="U72" s="349">
        <v>9</v>
      </c>
      <c r="V72" s="354">
        <v>10</v>
      </c>
      <c r="W72" s="349">
        <v>1.6666666666666667</v>
      </c>
      <c r="X72" s="354">
        <v>33</v>
      </c>
      <c r="Y72" s="349">
        <v>5.5</v>
      </c>
      <c r="Z72" s="354">
        <v>35</v>
      </c>
      <c r="AA72" s="349">
        <v>5.833333333333333</v>
      </c>
      <c r="AB72" s="354">
        <v>25</v>
      </c>
      <c r="AC72" s="349">
        <v>4.166666666666667</v>
      </c>
      <c r="AD72" s="355">
        <v>4</v>
      </c>
      <c r="AE72" s="349">
        <v>0.66666666666666663</v>
      </c>
      <c r="AF72" s="354">
        <v>17</v>
      </c>
      <c r="AG72" s="349">
        <v>2.8333333333333335</v>
      </c>
      <c r="AH72" s="354">
        <v>54</v>
      </c>
      <c r="AI72" s="349">
        <v>9</v>
      </c>
      <c r="AJ72" s="354">
        <v>7</v>
      </c>
      <c r="AK72" s="349">
        <v>1.1666666666666667</v>
      </c>
      <c r="AL72" s="354">
        <v>307</v>
      </c>
      <c r="AM72" s="349">
        <v>51.166666666666664</v>
      </c>
      <c r="AN72" s="354">
        <v>323</v>
      </c>
      <c r="AO72" s="349">
        <v>53.833333333333336</v>
      </c>
      <c r="AP72" s="354">
        <v>168</v>
      </c>
      <c r="AQ72" s="349">
        <v>28</v>
      </c>
      <c r="AR72" s="354">
        <v>98</v>
      </c>
      <c r="AS72" s="349">
        <v>16.333333333333332</v>
      </c>
    </row>
    <row r="73" spans="1:45" ht="13.5" customHeight="1">
      <c r="A73" s="347" t="s">
        <v>166</v>
      </c>
      <c r="B73" s="348" t="s">
        <v>85</v>
      </c>
      <c r="C73" s="349">
        <v>10</v>
      </c>
      <c r="D73" s="349">
        <v>18</v>
      </c>
      <c r="E73" s="350">
        <v>8664</v>
      </c>
      <c r="F73" s="351">
        <v>866.4</v>
      </c>
      <c r="G73" s="352">
        <v>209</v>
      </c>
      <c r="H73" s="351">
        <v>20.9</v>
      </c>
      <c r="I73" s="352">
        <v>166</v>
      </c>
      <c r="J73" s="351">
        <v>16.600000000000001</v>
      </c>
      <c r="K73" s="353">
        <v>5332903.8499999996</v>
      </c>
      <c r="L73" s="353">
        <v>533290.38500000001</v>
      </c>
      <c r="M73" s="353">
        <v>296272.43611111108</v>
      </c>
      <c r="N73" s="357">
        <v>33116</v>
      </c>
      <c r="O73" s="349">
        <v>3311.6</v>
      </c>
      <c r="P73" s="357">
        <v>156</v>
      </c>
      <c r="Q73" s="349">
        <v>15.6</v>
      </c>
      <c r="R73" s="354">
        <v>575</v>
      </c>
      <c r="S73" s="349">
        <v>57.5</v>
      </c>
      <c r="T73" s="354">
        <v>26</v>
      </c>
      <c r="U73" s="349">
        <v>2.6</v>
      </c>
      <c r="V73" s="354">
        <v>69</v>
      </c>
      <c r="W73" s="349">
        <v>6.9</v>
      </c>
      <c r="X73" s="354">
        <v>214</v>
      </c>
      <c r="Y73" s="349">
        <v>21.4</v>
      </c>
      <c r="Z73" s="354">
        <v>250</v>
      </c>
      <c r="AA73" s="349">
        <v>25</v>
      </c>
      <c r="AB73" s="354">
        <v>162</v>
      </c>
      <c r="AC73" s="349">
        <v>16.2</v>
      </c>
      <c r="AD73" s="355">
        <v>134</v>
      </c>
      <c r="AE73" s="349">
        <v>13.4</v>
      </c>
      <c r="AF73" s="354">
        <v>50</v>
      </c>
      <c r="AG73" s="349">
        <v>5</v>
      </c>
      <c r="AH73" s="354">
        <v>245</v>
      </c>
      <c r="AI73" s="349">
        <v>24.5</v>
      </c>
      <c r="AJ73" s="354">
        <v>17</v>
      </c>
      <c r="AK73" s="349">
        <v>1.7</v>
      </c>
      <c r="AL73" s="354">
        <v>1142</v>
      </c>
      <c r="AM73" s="349">
        <v>114.2</v>
      </c>
      <c r="AN73" s="354">
        <v>1078</v>
      </c>
      <c r="AO73" s="349">
        <v>107.8</v>
      </c>
      <c r="AP73" s="354">
        <v>2432</v>
      </c>
      <c r="AQ73" s="349">
        <v>243.2</v>
      </c>
      <c r="AR73" s="354">
        <v>556</v>
      </c>
      <c r="AS73" s="349">
        <v>55.6</v>
      </c>
    </row>
    <row r="74" spans="1:45" ht="13.5" customHeight="1">
      <c r="A74" s="347" t="s">
        <v>160</v>
      </c>
      <c r="B74" s="348" t="s">
        <v>86</v>
      </c>
      <c r="C74" s="349">
        <v>8</v>
      </c>
      <c r="D74" s="349">
        <v>13</v>
      </c>
      <c r="E74" s="350">
        <v>2034</v>
      </c>
      <c r="F74" s="351">
        <v>254.25</v>
      </c>
      <c r="G74" s="352">
        <v>69</v>
      </c>
      <c r="H74" s="351">
        <v>8.625</v>
      </c>
      <c r="I74" s="352">
        <v>49</v>
      </c>
      <c r="J74" s="351">
        <v>6.125</v>
      </c>
      <c r="K74" s="353">
        <v>1256786.6299999999</v>
      </c>
      <c r="L74" s="353">
        <v>157098.32874999999</v>
      </c>
      <c r="M74" s="353">
        <v>96675.894615384605</v>
      </c>
      <c r="N74" s="357">
        <v>10520</v>
      </c>
      <c r="O74" s="349">
        <v>1315</v>
      </c>
      <c r="P74" s="357">
        <v>102</v>
      </c>
      <c r="Q74" s="349">
        <v>12.75</v>
      </c>
      <c r="R74" s="354">
        <v>987</v>
      </c>
      <c r="S74" s="349">
        <v>123.375</v>
      </c>
      <c r="T74" s="354">
        <v>142</v>
      </c>
      <c r="U74" s="349">
        <v>17.75</v>
      </c>
      <c r="V74" s="354">
        <v>20</v>
      </c>
      <c r="W74" s="349">
        <v>2.5</v>
      </c>
      <c r="X74" s="354">
        <v>67</v>
      </c>
      <c r="Y74" s="349">
        <v>8.375</v>
      </c>
      <c r="Z74" s="354">
        <v>57</v>
      </c>
      <c r="AA74" s="349">
        <v>7.125</v>
      </c>
      <c r="AB74" s="354">
        <v>46</v>
      </c>
      <c r="AC74" s="349">
        <v>5.75</v>
      </c>
      <c r="AD74" s="355">
        <v>62</v>
      </c>
      <c r="AE74" s="349">
        <v>7.75</v>
      </c>
      <c r="AF74" s="354">
        <v>27</v>
      </c>
      <c r="AG74" s="349">
        <v>3.375</v>
      </c>
      <c r="AH74" s="354">
        <v>65</v>
      </c>
      <c r="AI74" s="349">
        <v>8.125</v>
      </c>
      <c r="AJ74" s="354">
        <v>10</v>
      </c>
      <c r="AK74" s="349">
        <v>1.25</v>
      </c>
      <c r="AL74" s="354">
        <v>376</v>
      </c>
      <c r="AM74" s="349">
        <v>47</v>
      </c>
      <c r="AN74" s="354">
        <v>304</v>
      </c>
      <c r="AO74" s="349">
        <v>38</v>
      </c>
      <c r="AP74" s="354">
        <v>850</v>
      </c>
      <c r="AQ74" s="349">
        <v>106.25</v>
      </c>
      <c r="AR74" s="354">
        <v>185</v>
      </c>
      <c r="AS74" s="349">
        <v>23.125</v>
      </c>
    </row>
    <row r="75" spans="1:45" ht="13.5" customHeight="1">
      <c r="A75" s="347" t="s">
        <v>164</v>
      </c>
      <c r="B75" s="348" t="s">
        <v>87</v>
      </c>
      <c r="C75" s="349">
        <v>2</v>
      </c>
      <c r="D75" s="349">
        <v>2.33</v>
      </c>
      <c r="E75" s="350">
        <v>570</v>
      </c>
      <c r="F75" s="351">
        <v>285</v>
      </c>
      <c r="G75" s="352">
        <v>3</v>
      </c>
      <c r="H75" s="351">
        <v>1.5</v>
      </c>
      <c r="I75" s="352">
        <v>4</v>
      </c>
      <c r="J75" s="351">
        <v>2</v>
      </c>
      <c r="K75" s="353">
        <v>259531.76</v>
      </c>
      <c r="L75" s="353">
        <v>129765.88</v>
      </c>
      <c r="M75" s="353">
        <v>111387.02145922747</v>
      </c>
      <c r="N75" s="357">
        <v>2833</v>
      </c>
      <c r="O75" s="349">
        <v>1416.5</v>
      </c>
      <c r="P75" s="357">
        <v>12</v>
      </c>
      <c r="Q75" s="349">
        <v>6</v>
      </c>
      <c r="R75" s="354">
        <v>381</v>
      </c>
      <c r="S75" s="349">
        <v>190.5</v>
      </c>
      <c r="T75" s="354">
        <v>2</v>
      </c>
      <c r="U75" s="349">
        <v>1</v>
      </c>
      <c r="V75" s="354">
        <v>1</v>
      </c>
      <c r="W75" s="349">
        <v>0.5</v>
      </c>
      <c r="X75" s="354">
        <v>1</v>
      </c>
      <c r="Y75" s="349">
        <v>0.5</v>
      </c>
      <c r="Z75" s="354">
        <v>8</v>
      </c>
      <c r="AA75" s="349">
        <v>4</v>
      </c>
      <c r="AB75" s="354">
        <v>5</v>
      </c>
      <c r="AC75" s="349">
        <v>2.5</v>
      </c>
      <c r="AD75" s="355">
        <v>0</v>
      </c>
      <c r="AE75" s="349">
        <v>0</v>
      </c>
      <c r="AF75" s="354">
        <v>4</v>
      </c>
      <c r="AG75" s="349">
        <v>2</v>
      </c>
      <c r="AH75" s="354">
        <v>20</v>
      </c>
      <c r="AI75" s="349">
        <v>10</v>
      </c>
      <c r="AJ75" s="354">
        <v>5</v>
      </c>
      <c r="AK75" s="349">
        <v>2.5</v>
      </c>
      <c r="AL75" s="354">
        <v>70</v>
      </c>
      <c r="AM75" s="349">
        <v>35</v>
      </c>
      <c r="AN75" s="354">
        <v>141</v>
      </c>
      <c r="AO75" s="349">
        <v>70.5</v>
      </c>
      <c r="AP75" s="354">
        <v>87</v>
      </c>
      <c r="AQ75" s="349">
        <v>43.5</v>
      </c>
      <c r="AR75" s="354">
        <v>78</v>
      </c>
      <c r="AS75" s="349">
        <v>39</v>
      </c>
    </row>
    <row r="76" spans="1:45" ht="13.5" customHeight="1">
      <c r="A76" s="347" t="s">
        <v>164</v>
      </c>
      <c r="B76" s="348" t="s">
        <v>88</v>
      </c>
      <c r="C76" s="349">
        <v>6</v>
      </c>
      <c r="D76" s="349">
        <v>6.75</v>
      </c>
      <c r="E76" s="350">
        <v>2647</v>
      </c>
      <c r="F76" s="351">
        <v>441.16666666666669</v>
      </c>
      <c r="G76" s="352">
        <v>20</v>
      </c>
      <c r="H76" s="351">
        <v>3.3333333333333335</v>
      </c>
      <c r="I76" s="352">
        <v>44</v>
      </c>
      <c r="J76" s="351">
        <v>7.333333333333333</v>
      </c>
      <c r="K76" s="353">
        <v>1200333.6000000001</v>
      </c>
      <c r="L76" s="353">
        <v>200055.6</v>
      </c>
      <c r="M76" s="353">
        <v>177827.20000000001</v>
      </c>
      <c r="N76" s="357">
        <v>13061</v>
      </c>
      <c r="O76" s="349">
        <v>2176.8333333333335</v>
      </c>
      <c r="P76" s="357">
        <v>54</v>
      </c>
      <c r="Q76" s="349">
        <v>9</v>
      </c>
      <c r="R76" s="354">
        <v>236</v>
      </c>
      <c r="S76" s="349">
        <v>39.333333333333336</v>
      </c>
      <c r="T76" s="354">
        <v>4</v>
      </c>
      <c r="U76" s="349">
        <v>0.66666666666666663</v>
      </c>
      <c r="V76" s="354">
        <v>15</v>
      </c>
      <c r="W76" s="349">
        <v>2.5</v>
      </c>
      <c r="X76" s="354">
        <v>41</v>
      </c>
      <c r="Y76" s="349">
        <v>6.833333333333333</v>
      </c>
      <c r="Z76" s="354">
        <v>57</v>
      </c>
      <c r="AA76" s="349">
        <v>9.5</v>
      </c>
      <c r="AB76" s="354">
        <v>59</v>
      </c>
      <c r="AC76" s="349">
        <v>9.8333333333333339</v>
      </c>
      <c r="AD76" s="355">
        <v>3</v>
      </c>
      <c r="AE76" s="349">
        <v>0.5</v>
      </c>
      <c r="AF76" s="354">
        <v>38</v>
      </c>
      <c r="AG76" s="349">
        <v>6.333333333333333</v>
      </c>
      <c r="AH76" s="354">
        <v>87</v>
      </c>
      <c r="AI76" s="349">
        <v>14.5</v>
      </c>
      <c r="AJ76" s="354">
        <v>7</v>
      </c>
      <c r="AK76" s="349">
        <v>1.1666666666666667</v>
      </c>
      <c r="AL76" s="354">
        <v>252</v>
      </c>
      <c r="AM76" s="349">
        <v>42</v>
      </c>
      <c r="AN76" s="354">
        <v>418</v>
      </c>
      <c r="AO76" s="349">
        <v>69.666666666666671</v>
      </c>
      <c r="AP76" s="354">
        <v>267</v>
      </c>
      <c r="AQ76" s="349">
        <v>44.5</v>
      </c>
      <c r="AR76" s="354">
        <v>123</v>
      </c>
      <c r="AS76" s="349">
        <v>20.5</v>
      </c>
    </row>
    <row r="77" spans="1:45" ht="13.5" customHeight="1">
      <c r="A77" s="347" t="s">
        <v>166</v>
      </c>
      <c r="B77" s="348" t="s">
        <v>89</v>
      </c>
      <c r="C77" s="349">
        <v>3</v>
      </c>
      <c r="D77" s="349">
        <v>5</v>
      </c>
      <c r="E77" s="350">
        <v>1730</v>
      </c>
      <c r="F77" s="351">
        <v>576.66666666666663</v>
      </c>
      <c r="G77" s="352">
        <v>24</v>
      </c>
      <c r="H77" s="351">
        <v>8</v>
      </c>
      <c r="I77" s="352">
        <v>35</v>
      </c>
      <c r="J77" s="351">
        <v>11.666666666666666</v>
      </c>
      <c r="K77" s="353">
        <v>876129.2</v>
      </c>
      <c r="L77" s="353">
        <v>292043.06666666665</v>
      </c>
      <c r="M77" s="353">
        <v>175225.84</v>
      </c>
      <c r="N77" s="357">
        <v>8520</v>
      </c>
      <c r="O77" s="349">
        <v>2840</v>
      </c>
      <c r="P77" s="357">
        <v>91</v>
      </c>
      <c r="Q77" s="349">
        <v>30.333333333333332</v>
      </c>
      <c r="R77" s="354">
        <v>514</v>
      </c>
      <c r="S77" s="349">
        <v>171.33333333333334</v>
      </c>
      <c r="T77" s="354">
        <v>92</v>
      </c>
      <c r="U77" s="349">
        <v>30.666666666666668</v>
      </c>
      <c r="V77" s="354">
        <v>10</v>
      </c>
      <c r="W77" s="349">
        <v>3.3333333333333335</v>
      </c>
      <c r="X77" s="354">
        <v>24</v>
      </c>
      <c r="Y77" s="349">
        <v>8</v>
      </c>
      <c r="Z77" s="354">
        <v>40</v>
      </c>
      <c r="AA77" s="349">
        <v>13.333333333333334</v>
      </c>
      <c r="AB77" s="354">
        <v>36</v>
      </c>
      <c r="AC77" s="349">
        <v>12</v>
      </c>
      <c r="AD77" s="355">
        <v>41</v>
      </c>
      <c r="AE77" s="349">
        <v>13.666666666666666</v>
      </c>
      <c r="AF77" s="354">
        <v>12</v>
      </c>
      <c r="AG77" s="349">
        <v>4</v>
      </c>
      <c r="AH77" s="354">
        <v>65</v>
      </c>
      <c r="AI77" s="349">
        <v>21.666666666666668</v>
      </c>
      <c r="AJ77" s="354">
        <v>4</v>
      </c>
      <c r="AK77" s="349">
        <v>1.3333333333333333</v>
      </c>
      <c r="AL77" s="354">
        <v>244</v>
      </c>
      <c r="AM77" s="349">
        <v>81.333333333333329</v>
      </c>
      <c r="AN77" s="354">
        <v>407</v>
      </c>
      <c r="AO77" s="349">
        <v>135.66666666666666</v>
      </c>
      <c r="AP77" s="354">
        <v>433</v>
      </c>
      <c r="AQ77" s="349">
        <v>144.33333333333334</v>
      </c>
      <c r="AR77" s="354">
        <v>287</v>
      </c>
      <c r="AS77" s="349">
        <v>95.666666666666671</v>
      </c>
    </row>
    <row r="78" spans="1:45" ht="13.5" customHeight="1">
      <c r="A78" s="347" t="s">
        <v>164</v>
      </c>
      <c r="B78" s="348" t="s">
        <v>90</v>
      </c>
      <c r="C78" s="349">
        <v>2</v>
      </c>
      <c r="D78" s="349">
        <v>2.75</v>
      </c>
      <c r="E78" s="350">
        <v>593</v>
      </c>
      <c r="F78" s="351">
        <v>296.5</v>
      </c>
      <c r="G78" s="352">
        <v>6</v>
      </c>
      <c r="H78" s="351">
        <v>3</v>
      </c>
      <c r="I78" s="352">
        <v>9</v>
      </c>
      <c r="J78" s="351">
        <v>4.5</v>
      </c>
      <c r="K78" s="353">
        <v>319186.51</v>
      </c>
      <c r="L78" s="353">
        <v>159593.255</v>
      </c>
      <c r="M78" s="353">
        <v>116067.82181818182</v>
      </c>
      <c r="N78" s="357">
        <v>954</v>
      </c>
      <c r="O78" s="349">
        <v>477</v>
      </c>
      <c r="P78" s="357">
        <v>2</v>
      </c>
      <c r="Q78" s="349">
        <v>1</v>
      </c>
      <c r="R78" s="354">
        <v>34</v>
      </c>
      <c r="S78" s="349">
        <v>17</v>
      </c>
      <c r="T78" s="354">
        <v>4</v>
      </c>
      <c r="U78" s="349">
        <v>2</v>
      </c>
      <c r="V78" s="354">
        <v>1</v>
      </c>
      <c r="W78" s="349">
        <v>0.5</v>
      </c>
      <c r="X78" s="354">
        <v>0</v>
      </c>
      <c r="Y78" s="349">
        <v>0</v>
      </c>
      <c r="Z78" s="354">
        <v>0</v>
      </c>
      <c r="AA78" s="349">
        <v>0</v>
      </c>
      <c r="AB78" s="354">
        <v>0</v>
      </c>
      <c r="AC78" s="349">
        <v>0</v>
      </c>
      <c r="AD78" s="355">
        <v>0</v>
      </c>
      <c r="AE78" s="349">
        <v>0</v>
      </c>
      <c r="AF78" s="354">
        <v>10</v>
      </c>
      <c r="AG78" s="349">
        <v>5</v>
      </c>
      <c r="AH78" s="354">
        <v>18</v>
      </c>
      <c r="AI78" s="349">
        <v>9</v>
      </c>
      <c r="AJ78" s="354">
        <v>0</v>
      </c>
      <c r="AK78" s="349">
        <v>0</v>
      </c>
      <c r="AL78" s="354">
        <v>62</v>
      </c>
      <c r="AM78" s="349">
        <v>31</v>
      </c>
      <c r="AN78" s="354">
        <v>74</v>
      </c>
      <c r="AO78" s="349">
        <v>37</v>
      </c>
      <c r="AP78" s="354">
        <v>134</v>
      </c>
      <c r="AQ78" s="349">
        <v>67</v>
      </c>
      <c r="AR78" s="354">
        <v>50</v>
      </c>
      <c r="AS78" s="349">
        <v>25</v>
      </c>
    </row>
    <row r="79" spans="1:45" ht="13.5" customHeight="1">
      <c r="A79" s="347" t="s">
        <v>168</v>
      </c>
      <c r="B79" s="348" t="s">
        <v>91</v>
      </c>
      <c r="C79" s="349">
        <v>6</v>
      </c>
      <c r="D79" s="349">
        <v>8</v>
      </c>
      <c r="E79" s="350">
        <v>1927</v>
      </c>
      <c r="F79" s="351">
        <v>321.16666666666669</v>
      </c>
      <c r="G79" s="352">
        <v>36</v>
      </c>
      <c r="H79" s="351">
        <v>6</v>
      </c>
      <c r="I79" s="352">
        <v>50</v>
      </c>
      <c r="J79" s="351">
        <v>8.3333333333333339</v>
      </c>
      <c r="K79" s="353">
        <v>836953.86</v>
      </c>
      <c r="L79" s="353">
        <v>139492.31</v>
      </c>
      <c r="M79" s="353">
        <v>104619.2325</v>
      </c>
      <c r="N79" s="357">
        <v>8192</v>
      </c>
      <c r="O79" s="349">
        <v>1365.3333333333333</v>
      </c>
      <c r="P79" s="357">
        <v>44</v>
      </c>
      <c r="Q79" s="349">
        <v>7.333333333333333</v>
      </c>
      <c r="R79" s="354">
        <v>904</v>
      </c>
      <c r="S79" s="349">
        <v>150.66666666666666</v>
      </c>
      <c r="T79" s="354">
        <v>51</v>
      </c>
      <c r="U79" s="349">
        <v>8.5</v>
      </c>
      <c r="V79" s="354">
        <v>21</v>
      </c>
      <c r="W79" s="349">
        <v>3.5</v>
      </c>
      <c r="X79" s="354">
        <v>39</v>
      </c>
      <c r="Y79" s="349">
        <v>6.5</v>
      </c>
      <c r="Z79" s="354">
        <v>65</v>
      </c>
      <c r="AA79" s="349">
        <v>10.833333333333334</v>
      </c>
      <c r="AB79" s="354">
        <v>47</v>
      </c>
      <c r="AC79" s="349">
        <v>7.833333333333333</v>
      </c>
      <c r="AD79" s="355">
        <v>38</v>
      </c>
      <c r="AE79" s="349">
        <v>6.333333333333333</v>
      </c>
      <c r="AF79" s="354">
        <v>28</v>
      </c>
      <c r="AG79" s="349">
        <v>4.666666666666667</v>
      </c>
      <c r="AH79" s="354">
        <v>66</v>
      </c>
      <c r="AI79" s="349">
        <v>11</v>
      </c>
      <c r="AJ79" s="354">
        <v>0</v>
      </c>
      <c r="AK79" s="349">
        <v>0</v>
      </c>
      <c r="AL79" s="354">
        <v>294</v>
      </c>
      <c r="AM79" s="349">
        <v>49</v>
      </c>
      <c r="AN79" s="354">
        <v>494</v>
      </c>
      <c r="AO79" s="349">
        <v>82.333333333333329</v>
      </c>
      <c r="AP79" s="354">
        <v>541</v>
      </c>
      <c r="AQ79" s="349">
        <v>90.166666666666671</v>
      </c>
      <c r="AR79" s="354">
        <v>474</v>
      </c>
      <c r="AS79" s="349">
        <v>79</v>
      </c>
    </row>
    <row r="80" spans="1:45" ht="13.5" customHeight="1">
      <c r="A80" s="347" t="s">
        <v>166</v>
      </c>
      <c r="B80" s="348" t="s">
        <v>92</v>
      </c>
      <c r="C80" s="349">
        <v>21.25</v>
      </c>
      <c r="D80" s="349">
        <v>27.63</v>
      </c>
      <c r="E80" s="350">
        <v>9355</v>
      </c>
      <c r="F80" s="351">
        <v>440.23529411764707</v>
      </c>
      <c r="G80" s="352">
        <v>76</v>
      </c>
      <c r="H80" s="351">
        <v>3.5764705882352943</v>
      </c>
      <c r="I80" s="352">
        <v>166</v>
      </c>
      <c r="J80" s="351">
        <v>7.8117647058823527</v>
      </c>
      <c r="K80" s="353">
        <v>3743306.09</v>
      </c>
      <c r="L80" s="353">
        <v>176155.58070588234</v>
      </c>
      <c r="M80" s="353">
        <v>135479.77162504525</v>
      </c>
      <c r="N80" s="357">
        <v>34353</v>
      </c>
      <c r="O80" s="349">
        <v>1616.6117647058823</v>
      </c>
      <c r="P80" s="357">
        <v>233</v>
      </c>
      <c r="Q80" s="349">
        <v>10.964705882352941</v>
      </c>
      <c r="R80" s="354">
        <v>2682</v>
      </c>
      <c r="S80" s="349">
        <v>126.21176470588236</v>
      </c>
      <c r="T80" s="354">
        <v>208</v>
      </c>
      <c r="U80" s="349">
        <v>9.7882352941176478</v>
      </c>
      <c r="V80" s="354">
        <v>291</v>
      </c>
      <c r="W80" s="349">
        <v>13.694117647058823</v>
      </c>
      <c r="X80" s="354">
        <v>77</v>
      </c>
      <c r="Y80" s="349">
        <v>3.6235294117647059</v>
      </c>
      <c r="Z80" s="354">
        <v>508</v>
      </c>
      <c r="AA80" s="349">
        <v>23.905882352941177</v>
      </c>
      <c r="AB80" s="354">
        <v>122</v>
      </c>
      <c r="AC80" s="349">
        <v>5.7411764705882353</v>
      </c>
      <c r="AD80" s="355">
        <v>338</v>
      </c>
      <c r="AE80" s="349">
        <v>15.905882352941177</v>
      </c>
      <c r="AF80" s="354">
        <v>92</v>
      </c>
      <c r="AG80" s="349">
        <v>4.3294117647058821</v>
      </c>
      <c r="AH80" s="354">
        <v>159</v>
      </c>
      <c r="AI80" s="349">
        <v>7.4823529411764707</v>
      </c>
      <c r="AJ80" s="354">
        <v>33</v>
      </c>
      <c r="AK80" s="349">
        <v>1.5529411764705883</v>
      </c>
      <c r="AL80" s="354">
        <v>1589</v>
      </c>
      <c r="AM80" s="349">
        <v>74.776470588235298</v>
      </c>
      <c r="AN80" s="354">
        <v>2175</v>
      </c>
      <c r="AO80" s="349">
        <v>102.35294117647059</v>
      </c>
      <c r="AP80" s="354">
        <v>3231</v>
      </c>
      <c r="AQ80" s="349">
        <v>152.04705882352943</v>
      </c>
      <c r="AR80" s="354">
        <v>758</v>
      </c>
      <c r="AS80" s="349">
        <v>35.670588235294119</v>
      </c>
    </row>
    <row r="81" spans="1:45" ht="13.5" customHeight="1">
      <c r="A81" s="347" t="s">
        <v>167</v>
      </c>
      <c r="B81" s="348" t="s">
        <v>93</v>
      </c>
      <c r="C81" s="349">
        <v>1</v>
      </c>
      <c r="D81" s="349">
        <v>1</v>
      </c>
      <c r="E81" s="350">
        <v>447</v>
      </c>
      <c r="F81" s="351">
        <v>447</v>
      </c>
      <c r="G81" s="352">
        <v>5</v>
      </c>
      <c r="H81" s="351">
        <v>5</v>
      </c>
      <c r="I81" s="352">
        <v>3</v>
      </c>
      <c r="J81" s="351">
        <v>3</v>
      </c>
      <c r="K81" s="353">
        <v>228529.86</v>
      </c>
      <c r="L81" s="353">
        <v>228529.86</v>
      </c>
      <c r="M81" s="353">
        <v>228529.86</v>
      </c>
      <c r="N81" s="357">
        <v>1652</v>
      </c>
      <c r="O81" s="349">
        <v>1652</v>
      </c>
      <c r="P81" s="357">
        <v>9</v>
      </c>
      <c r="Q81" s="349">
        <v>9</v>
      </c>
      <c r="R81" s="354">
        <v>229</v>
      </c>
      <c r="S81" s="349">
        <v>229</v>
      </c>
      <c r="T81" s="354">
        <v>10</v>
      </c>
      <c r="U81" s="349">
        <v>10</v>
      </c>
      <c r="V81" s="354">
        <v>1</v>
      </c>
      <c r="W81" s="349">
        <v>1</v>
      </c>
      <c r="X81" s="354">
        <v>4</v>
      </c>
      <c r="Y81" s="349">
        <v>4</v>
      </c>
      <c r="Z81" s="354">
        <v>14</v>
      </c>
      <c r="AA81" s="349">
        <v>14</v>
      </c>
      <c r="AB81" s="354">
        <v>2</v>
      </c>
      <c r="AC81" s="349">
        <v>2</v>
      </c>
      <c r="AD81" s="355">
        <v>1</v>
      </c>
      <c r="AE81" s="349">
        <v>1</v>
      </c>
      <c r="AF81" s="354">
        <v>0</v>
      </c>
      <c r="AG81" s="349">
        <v>0</v>
      </c>
      <c r="AH81" s="354">
        <v>29</v>
      </c>
      <c r="AI81" s="349">
        <v>29</v>
      </c>
      <c r="AJ81" s="354">
        <v>2</v>
      </c>
      <c r="AK81" s="349">
        <v>2</v>
      </c>
      <c r="AL81" s="354">
        <v>72</v>
      </c>
      <c r="AM81" s="349">
        <v>72</v>
      </c>
      <c r="AN81" s="354">
        <v>214</v>
      </c>
      <c r="AO81" s="349">
        <v>214</v>
      </c>
      <c r="AP81" s="354">
        <v>83</v>
      </c>
      <c r="AQ81" s="349">
        <v>83</v>
      </c>
      <c r="AR81" s="354">
        <v>210</v>
      </c>
      <c r="AS81" s="349">
        <v>210</v>
      </c>
    </row>
    <row r="82" spans="1:45" ht="13.5" customHeight="1">
      <c r="A82" s="347" t="s">
        <v>160</v>
      </c>
      <c r="B82" s="348" t="s">
        <v>94</v>
      </c>
      <c r="C82" s="349">
        <v>10</v>
      </c>
      <c r="D82" s="349">
        <v>14</v>
      </c>
      <c r="E82" s="350">
        <v>5321</v>
      </c>
      <c r="F82" s="351">
        <v>532.1</v>
      </c>
      <c r="G82" s="352">
        <v>65</v>
      </c>
      <c r="H82" s="351">
        <v>6.5</v>
      </c>
      <c r="I82" s="352">
        <v>95</v>
      </c>
      <c r="J82" s="351">
        <v>9.5</v>
      </c>
      <c r="K82" s="353">
        <v>2091477.68</v>
      </c>
      <c r="L82" s="353">
        <v>209147.76799999998</v>
      </c>
      <c r="M82" s="353">
        <v>149391.26285714286</v>
      </c>
      <c r="N82" s="357">
        <v>23678</v>
      </c>
      <c r="O82" s="349">
        <v>2367.8000000000002</v>
      </c>
      <c r="P82" s="357">
        <v>95</v>
      </c>
      <c r="Q82" s="349">
        <v>9.5</v>
      </c>
      <c r="R82" s="354">
        <v>947</v>
      </c>
      <c r="S82" s="349">
        <v>94.7</v>
      </c>
      <c r="T82" s="354">
        <v>18</v>
      </c>
      <c r="U82" s="349">
        <v>1.8</v>
      </c>
      <c r="V82" s="354">
        <v>69</v>
      </c>
      <c r="W82" s="349">
        <v>6.9</v>
      </c>
      <c r="X82" s="354">
        <v>67</v>
      </c>
      <c r="Y82" s="349">
        <v>6.7</v>
      </c>
      <c r="Z82" s="354">
        <v>174</v>
      </c>
      <c r="AA82" s="349">
        <v>17.399999999999999</v>
      </c>
      <c r="AB82" s="354">
        <v>89</v>
      </c>
      <c r="AC82" s="349">
        <v>8.9</v>
      </c>
      <c r="AD82" s="355">
        <v>15</v>
      </c>
      <c r="AE82" s="349">
        <v>1.5</v>
      </c>
      <c r="AF82" s="354">
        <v>48</v>
      </c>
      <c r="AG82" s="349">
        <v>4.8</v>
      </c>
      <c r="AH82" s="354">
        <v>141</v>
      </c>
      <c r="AI82" s="349">
        <v>14.1</v>
      </c>
      <c r="AJ82" s="354">
        <v>14</v>
      </c>
      <c r="AK82" s="349">
        <v>1.4</v>
      </c>
      <c r="AL82" s="354">
        <v>676</v>
      </c>
      <c r="AM82" s="349">
        <v>67.599999999999994</v>
      </c>
      <c r="AN82" s="354">
        <v>763</v>
      </c>
      <c r="AO82" s="349">
        <v>76.3</v>
      </c>
      <c r="AP82" s="354">
        <v>1033</v>
      </c>
      <c r="AQ82" s="349">
        <v>103.3</v>
      </c>
      <c r="AR82" s="354">
        <v>236</v>
      </c>
      <c r="AS82" s="349">
        <v>23.6</v>
      </c>
    </row>
    <row r="83" spans="1:45" ht="13.5" customHeight="1">
      <c r="A83" s="347" t="s">
        <v>165</v>
      </c>
      <c r="B83" s="348" t="s">
        <v>95</v>
      </c>
      <c r="C83" s="349">
        <v>10</v>
      </c>
      <c r="D83" s="349">
        <v>12</v>
      </c>
      <c r="E83" s="350">
        <v>4152</v>
      </c>
      <c r="F83" s="351">
        <v>415.2</v>
      </c>
      <c r="G83" s="352">
        <v>95</v>
      </c>
      <c r="H83" s="351">
        <v>9.5</v>
      </c>
      <c r="I83" s="352">
        <v>80</v>
      </c>
      <c r="J83" s="351">
        <v>8</v>
      </c>
      <c r="K83" s="353">
        <v>1560583.85</v>
      </c>
      <c r="L83" s="353">
        <v>156058.38500000001</v>
      </c>
      <c r="M83" s="353">
        <v>130048.65416666667</v>
      </c>
      <c r="N83" s="357">
        <v>25392</v>
      </c>
      <c r="O83" s="349">
        <v>2539.1999999999998</v>
      </c>
      <c r="P83" s="357">
        <v>164</v>
      </c>
      <c r="Q83" s="349">
        <v>16.399999999999999</v>
      </c>
      <c r="R83" s="354">
        <v>3208</v>
      </c>
      <c r="S83" s="349">
        <v>320.8</v>
      </c>
      <c r="T83" s="354">
        <v>44</v>
      </c>
      <c r="U83" s="349">
        <v>4.4000000000000004</v>
      </c>
      <c r="V83" s="354">
        <v>41</v>
      </c>
      <c r="W83" s="349">
        <v>4.0999999999999996</v>
      </c>
      <c r="X83" s="354">
        <v>94</v>
      </c>
      <c r="Y83" s="349">
        <v>9.4</v>
      </c>
      <c r="Z83" s="354">
        <v>114</v>
      </c>
      <c r="AA83" s="349">
        <v>11.4</v>
      </c>
      <c r="AB83" s="354">
        <v>71</v>
      </c>
      <c r="AC83" s="349">
        <v>7.1</v>
      </c>
      <c r="AD83" s="355">
        <v>6</v>
      </c>
      <c r="AE83" s="349">
        <v>0.6</v>
      </c>
      <c r="AF83" s="354">
        <v>64</v>
      </c>
      <c r="AG83" s="349">
        <v>6.4</v>
      </c>
      <c r="AH83" s="354">
        <v>107</v>
      </c>
      <c r="AI83" s="349">
        <v>10.7</v>
      </c>
      <c r="AJ83" s="354">
        <v>14</v>
      </c>
      <c r="AK83" s="349">
        <v>1.4</v>
      </c>
      <c r="AL83" s="354">
        <v>920</v>
      </c>
      <c r="AM83" s="349">
        <v>92</v>
      </c>
      <c r="AN83" s="354">
        <v>1044</v>
      </c>
      <c r="AO83" s="349">
        <v>104.4</v>
      </c>
      <c r="AP83" s="354">
        <v>5208</v>
      </c>
      <c r="AQ83" s="349">
        <v>520.79999999999995</v>
      </c>
      <c r="AR83" s="354">
        <v>293</v>
      </c>
      <c r="AS83" s="349">
        <v>29.3</v>
      </c>
    </row>
    <row r="84" spans="1:45" ht="13.5" customHeight="1">
      <c r="A84" s="347" t="s">
        <v>165</v>
      </c>
      <c r="B84" s="348" t="s">
        <v>96</v>
      </c>
      <c r="C84" s="349">
        <v>25</v>
      </c>
      <c r="D84" s="349">
        <v>30</v>
      </c>
      <c r="E84" s="350">
        <v>10009</v>
      </c>
      <c r="F84" s="351">
        <v>400.36</v>
      </c>
      <c r="G84" s="352">
        <v>223</v>
      </c>
      <c r="H84" s="351">
        <v>8.92</v>
      </c>
      <c r="I84" s="352">
        <v>192</v>
      </c>
      <c r="J84" s="351">
        <v>7.68</v>
      </c>
      <c r="K84" s="353">
        <v>2903136.29</v>
      </c>
      <c r="L84" s="353">
        <v>116125.4516</v>
      </c>
      <c r="M84" s="353">
        <v>96771.209666666662</v>
      </c>
      <c r="N84" s="357">
        <v>56040</v>
      </c>
      <c r="O84" s="349">
        <v>2241.6</v>
      </c>
      <c r="P84" s="357">
        <v>334</v>
      </c>
      <c r="Q84" s="349">
        <v>13.36</v>
      </c>
      <c r="R84" s="354">
        <v>1513</v>
      </c>
      <c r="S84" s="349">
        <v>60.52</v>
      </c>
      <c r="T84" s="354">
        <v>127</v>
      </c>
      <c r="U84" s="349">
        <v>5.08</v>
      </c>
      <c r="V84" s="354">
        <v>51</v>
      </c>
      <c r="W84" s="349">
        <v>2.04</v>
      </c>
      <c r="X84" s="354">
        <v>245</v>
      </c>
      <c r="Y84" s="349">
        <v>9.8000000000000007</v>
      </c>
      <c r="Z84" s="354">
        <v>141</v>
      </c>
      <c r="AA84" s="349">
        <v>5.64</v>
      </c>
      <c r="AB84" s="354">
        <v>159</v>
      </c>
      <c r="AC84" s="349">
        <v>6.36</v>
      </c>
      <c r="AD84" s="355">
        <v>100</v>
      </c>
      <c r="AE84" s="349">
        <v>4</v>
      </c>
      <c r="AF84" s="354">
        <v>211</v>
      </c>
      <c r="AG84" s="349">
        <v>8.44</v>
      </c>
      <c r="AH84" s="354">
        <v>403</v>
      </c>
      <c r="AI84" s="349">
        <v>16.12</v>
      </c>
      <c r="AJ84" s="354">
        <v>17</v>
      </c>
      <c r="AK84" s="349">
        <v>0.68</v>
      </c>
      <c r="AL84" s="354">
        <v>1197</v>
      </c>
      <c r="AM84" s="349">
        <v>47.88</v>
      </c>
      <c r="AN84" s="354">
        <v>1015</v>
      </c>
      <c r="AO84" s="349">
        <v>40.6</v>
      </c>
      <c r="AP84" s="354">
        <v>4222</v>
      </c>
      <c r="AQ84" s="349">
        <v>168.88</v>
      </c>
      <c r="AR84" s="354">
        <v>628</v>
      </c>
      <c r="AS84" s="349">
        <v>25.12</v>
      </c>
    </row>
    <row r="85" spans="1:45" ht="13.5" customHeight="1">
      <c r="A85" s="347" t="s">
        <v>161</v>
      </c>
      <c r="B85" s="348" t="s">
        <v>97</v>
      </c>
      <c r="C85" s="349">
        <v>8</v>
      </c>
      <c r="D85" s="349">
        <v>11</v>
      </c>
      <c r="E85" s="350">
        <v>3708</v>
      </c>
      <c r="F85" s="351">
        <v>463.5</v>
      </c>
      <c r="G85" s="352">
        <v>118</v>
      </c>
      <c r="H85" s="351">
        <v>14.75</v>
      </c>
      <c r="I85" s="352">
        <v>93</v>
      </c>
      <c r="J85" s="351">
        <v>11.625</v>
      </c>
      <c r="K85" s="353">
        <v>1522272.28</v>
      </c>
      <c r="L85" s="353">
        <v>190284.035</v>
      </c>
      <c r="M85" s="353">
        <v>138388.3890909091</v>
      </c>
      <c r="N85" s="357">
        <v>17628</v>
      </c>
      <c r="O85" s="349">
        <v>2203.5</v>
      </c>
      <c r="P85" s="357">
        <v>168</v>
      </c>
      <c r="Q85" s="349">
        <v>21</v>
      </c>
      <c r="R85" s="354">
        <v>368</v>
      </c>
      <c r="S85" s="349">
        <v>46</v>
      </c>
      <c r="T85" s="354">
        <v>13</v>
      </c>
      <c r="U85" s="349">
        <v>1.625</v>
      </c>
      <c r="V85" s="354">
        <v>61</v>
      </c>
      <c r="W85" s="349">
        <v>7.625</v>
      </c>
      <c r="X85" s="354">
        <v>114</v>
      </c>
      <c r="Y85" s="349">
        <v>14.25</v>
      </c>
      <c r="Z85" s="354">
        <v>191</v>
      </c>
      <c r="AA85" s="349">
        <v>23.875</v>
      </c>
      <c r="AB85" s="354">
        <v>88</v>
      </c>
      <c r="AC85" s="349">
        <v>11</v>
      </c>
      <c r="AD85" s="355">
        <v>8</v>
      </c>
      <c r="AE85" s="349">
        <v>1</v>
      </c>
      <c r="AF85" s="354">
        <v>47</v>
      </c>
      <c r="AG85" s="349">
        <v>5.875</v>
      </c>
      <c r="AH85" s="354">
        <v>169</v>
      </c>
      <c r="AI85" s="349">
        <v>21.125</v>
      </c>
      <c r="AJ85" s="354">
        <v>24</v>
      </c>
      <c r="AK85" s="349">
        <v>3</v>
      </c>
      <c r="AL85" s="354">
        <v>562</v>
      </c>
      <c r="AM85" s="349">
        <v>70.25</v>
      </c>
      <c r="AN85" s="354">
        <v>836</v>
      </c>
      <c r="AO85" s="349">
        <v>104.5</v>
      </c>
      <c r="AP85" s="354">
        <v>1303</v>
      </c>
      <c r="AQ85" s="349">
        <v>162.875</v>
      </c>
      <c r="AR85" s="354">
        <v>258</v>
      </c>
      <c r="AS85" s="349">
        <v>32.25</v>
      </c>
    </row>
    <row r="86" spans="1:45" ht="13.5" customHeight="1">
      <c r="A86" s="347" t="s">
        <v>162</v>
      </c>
      <c r="B86" s="348" t="s">
        <v>98</v>
      </c>
      <c r="C86" s="349">
        <v>15.75</v>
      </c>
      <c r="D86" s="349">
        <v>22</v>
      </c>
      <c r="E86" s="350">
        <v>5965</v>
      </c>
      <c r="F86" s="351">
        <v>378.73015873015873</v>
      </c>
      <c r="G86" s="352">
        <v>97</v>
      </c>
      <c r="H86" s="351">
        <v>6.1587301587301591</v>
      </c>
      <c r="I86" s="352">
        <v>100</v>
      </c>
      <c r="J86" s="351">
        <v>6.3492063492063489</v>
      </c>
      <c r="K86" s="353">
        <v>2487321.35</v>
      </c>
      <c r="L86" s="353">
        <v>157925.16507936508</v>
      </c>
      <c r="M86" s="353">
        <v>113060.06136363637</v>
      </c>
      <c r="N86" s="357">
        <v>28300</v>
      </c>
      <c r="O86" s="349">
        <v>1796.8253968253969</v>
      </c>
      <c r="P86" s="357">
        <v>303</v>
      </c>
      <c r="Q86" s="349">
        <v>19.238095238095237</v>
      </c>
      <c r="R86" s="354">
        <v>17516</v>
      </c>
      <c r="S86" s="349">
        <v>1112.1269841269841</v>
      </c>
      <c r="T86" s="354">
        <v>8438</v>
      </c>
      <c r="U86" s="349">
        <v>535.74603174603169</v>
      </c>
      <c r="V86" s="354">
        <v>29</v>
      </c>
      <c r="W86" s="349">
        <v>1.8412698412698412</v>
      </c>
      <c r="X86" s="354">
        <v>106</v>
      </c>
      <c r="Y86" s="349">
        <v>6.7301587301587302</v>
      </c>
      <c r="Z86" s="354">
        <v>66</v>
      </c>
      <c r="AA86" s="349">
        <v>4.1904761904761907</v>
      </c>
      <c r="AB86" s="354">
        <v>103</v>
      </c>
      <c r="AC86" s="349">
        <v>6.5396825396825395</v>
      </c>
      <c r="AD86" s="355">
        <v>2</v>
      </c>
      <c r="AE86" s="349">
        <v>0.12698412698412698</v>
      </c>
      <c r="AF86" s="354">
        <v>82</v>
      </c>
      <c r="AG86" s="349">
        <v>5.2063492063492065</v>
      </c>
      <c r="AH86" s="354">
        <v>168</v>
      </c>
      <c r="AI86" s="349">
        <v>10.666666666666666</v>
      </c>
      <c r="AJ86" s="354">
        <v>18</v>
      </c>
      <c r="AK86" s="349">
        <v>1.1428571428571428</v>
      </c>
      <c r="AL86" s="354">
        <v>997</v>
      </c>
      <c r="AM86" s="349">
        <v>63.301587301587304</v>
      </c>
      <c r="AN86" s="354">
        <v>1390</v>
      </c>
      <c r="AO86" s="349">
        <v>88.253968253968253</v>
      </c>
      <c r="AP86" s="354">
        <v>1167</v>
      </c>
      <c r="AQ86" s="349">
        <v>74.095238095238102</v>
      </c>
      <c r="AR86" s="354">
        <v>1065</v>
      </c>
      <c r="AS86" s="349">
        <v>67.61904761904762</v>
      </c>
    </row>
    <row r="87" spans="1:45" ht="13.5" customHeight="1">
      <c r="A87" s="347" t="s">
        <v>163</v>
      </c>
      <c r="B87" s="348" t="s">
        <v>99</v>
      </c>
      <c r="C87" s="349">
        <v>8</v>
      </c>
      <c r="D87" s="349">
        <v>9</v>
      </c>
      <c r="E87" s="350">
        <v>3738</v>
      </c>
      <c r="F87" s="351">
        <v>467.25</v>
      </c>
      <c r="G87" s="352">
        <v>75</v>
      </c>
      <c r="H87" s="351">
        <v>9.375</v>
      </c>
      <c r="I87" s="352">
        <v>83</v>
      </c>
      <c r="J87" s="351">
        <v>10.375</v>
      </c>
      <c r="K87" s="353">
        <v>1265422.25</v>
      </c>
      <c r="L87" s="353">
        <v>158177.78125</v>
      </c>
      <c r="M87" s="353">
        <v>140602.47222222222</v>
      </c>
      <c r="N87" s="357">
        <v>17868</v>
      </c>
      <c r="O87" s="349">
        <v>2233.5</v>
      </c>
      <c r="P87" s="357">
        <v>69</v>
      </c>
      <c r="Q87" s="349">
        <v>8.625</v>
      </c>
      <c r="R87" s="354">
        <v>2803</v>
      </c>
      <c r="S87" s="349">
        <v>350.375</v>
      </c>
      <c r="T87" s="354">
        <v>137</v>
      </c>
      <c r="U87" s="349">
        <v>17.125</v>
      </c>
      <c r="V87" s="354">
        <v>23</v>
      </c>
      <c r="W87" s="349">
        <v>2.875</v>
      </c>
      <c r="X87" s="354">
        <v>74</v>
      </c>
      <c r="Y87" s="349">
        <v>9.25</v>
      </c>
      <c r="Z87" s="354">
        <v>104</v>
      </c>
      <c r="AA87" s="349">
        <v>13</v>
      </c>
      <c r="AB87" s="354">
        <v>77</v>
      </c>
      <c r="AC87" s="349">
        <v>9.625</v>
      </c>
      <c r="AD87" s="355">
        <v>4</v>
      </c>
      <c r="AE87" s="349">
        <v>0.5</v>
      </c>
      <c r="AF87" s="354">
        <v>12</v>
      </c>
      <c r="AG87" s="349">
        <v>1.5</v>
      </c>
      <c r="AH87" s="354">
        <v>103</v>
      </c>
      <c r="AI87" s="349">
        <v>12.875</v>
      </c>
      <c r="AJ87" s="354">
        <v>1</v>
      </c>
      <c r="AK87" s="349">
        <v>0.125</v>
      </c>
      <c r="AL87" s="354">
        <v>498</v>
      </c>
      <c r="AM87" s="349">
        <v>62.25</v>
      </c>
      <c r="AN87" s="354">
        <v>342</v>
      </c>
      <c r="AO87" s="349">
        <v>42.75</v>
      </c>
      <c r="AP87" s="354">
        <v>553</v>
      </c>
      <c r="AQ87" s="349">
        <v>69.125</v>
      </c>
      <c r="AR87" s="354">
        <v>332</v>
      </c>
      <c r="AS87" s="349">
        <v>41.5</v>
      </c>
    </row>
    <row r="88" spans="1:45" ht="13.5" customHeight="1">
      <c r="A88" s="347" t="s">
        <v>165</v>
      </c>
      <c r="B88" s="348" t="s">
        <v>100</v>
      </c>
      <c r="C88" s="349">
        <v>11</v>
      </c>
      <c r="D88" s="349">
        <v>14</v>
      </c>
      <c r="E88" s="350">
        <v>3495</v>
      </c>
      <c r="F88" s="351">
        <v>317.72727272727275</v>
      </c>
      <c r="G88" s="352">
        <v>65</v>
      </c>
      <c r="H88" s="351">
        <v>5.9090909090909092</v>
      </c>
      <c r="I88" s="352">
        <v>56</v>
      </c>
      <c r="J88" s="351">
        <v>5.0909090909090908</v>
      </c>
      <c r="K88" s="353">
        <v>1567039.61</v>
      </c>
      <c r="L88" s="353">
        <v>142458.14636363636</v>
      </c>
      <c r="M88" s="353">
        <v>111931.40071428572</v>
      </c>
      <c r="N88" s="357">
        <v>17581</v>
      </c>
      <c r="O88" s="349">
        <v>1598.2727272727273</v>
      </c>
      <c r="P88" s="357">
        <v>85</v>
      </c>
      <c r="Q88" s="349">
        <v>7.7272727272727275</v>
      </c>
      <c r="R88" s="354">
        <v>740</v>
      </c>
      <c r="S88" s="349">
        <v>67.272727272727266</v>
      </c>
      <c r="T88" s="354">
        <v>6</v>
      </c>
      <c r="U88" s="349">
        <v>0.54545454545454541</v>
      </c>
      <c r="V88" s="354">
        <v>30</v>
      </c>
      <c r="W88" s="349">
        <v>2.7272727272727271</v>
      </c>
      <c r="X88" s="354">
        <v>70</v>
      </c>
      <c r="Y88" s="349">
        <v>6.3636363636363633</v>
      </c>
      <c r="Z88" s="354">
        <v>79</v>
      </c>
      <c r="AA88" s="349">
        <v>7.1818181818181817</v>
      </c>
      <c r="AB88" s="354">
        <v>45</v>
      </c>
      <c r="AC88" s="349">
        <v>4.0909090909090908</v>
      </c>
      <c r="AD88" s="355">
        <v>12</v>
      </c>
      <c r="AE88" s="349">
        <v>1.0909090909090908</v>
      </c>
      <c r="AF88" s="354">
        <v>133</v>
      </c>
      <c r="AG88" s="349">
        <v>12.090909090909092</v>
      </c>
      <c r="AH88" s="354">
        <v>151</v>
      </c>
      <c r="AI88" s="349">
        <v>13.727272727272727</v>
      </c>
      <c r="AJ88" s="354">
        <v>7</v>
      </c>
      <c r="AK88" s="349">
        <v>0.63636363636363635</v>
      </c>
      <c r="AL88" s="354">
        <v>521</v>
      </c>
      <c r="AM88" s="349">
        <v>47.363636363636367</v>
      </c>
      <c r="AN88" s="354">
        <v>874</v>
      </c>
      <c r="AO88" s="349">
        <v>79.454545454545453</v>
      </c>
      <c r="AP88" s="354">
        <v>931</v>
      </c>
      <c r="AQ88" s="349">
        <v>84.63636363636364</v>
      </c>
      <c r="AR88" s="354">
        <v>581</v>
      </c>
      <c r="AS88" s="349">
        <v>52.81818181818182</v>
      </c>
    </row>
    <row r="89" spans="1:45" ht="13.5" customHeight="1">
      <c r="A89" s="347" t="s">
        <v>165</v>
      </c>
      <c r="B89" s="348" t="s">
        <v>101</v>
      </c>
      <c r="C89" s="349">
        <v>11</v>
      </c>
      <c r="D89" s="349">
        <v>13</v>
      </c>
      <c r="E89" s="350">
        <v>4509</v>
      </c>
      <c r="F89" s="351">
        <v>409.90909090909093</v>
      </c>
      <c r="G89" s="352">
        <v>61</v>
      </c>
      <c r="H89" s="351">
        <v>5.5454545454545459</v>
      </c>
      <c r="I89" s="352">
        <v>59</v>
      </c>
      <c r="J89" s="351">
        <v>5.3636363636363633</v>
      </c>
      <c r="K89" s="353">
        <v>1241479.3</v>
      </c>
      <c r="L89" s="353">
        <v>112861.75454545455</v>
      </c>
      <c r="M89" s="353">
        <v>95498.407692307694</v>
      </c>
      <c r="N89" s="357">
        <v>20200</v>
      </c>
      <c r="O89" s="349">
        <v>1836.3636363636363</v>
      </c>
      <c r="P89" s="357">
        <v>49</v>
      </c>
      <c r="Q89" s="349">
        <v>4.4545454545454541</v>
      </c>
      <c r="R89" s="354">
        <v>660</v>
      </c>
      <c r="S89" s="349">
        <v>60</v>
      </c>
      <c r="T89" s="354">
        <v>9</v>
      </c>
      <c r="U89" s="349">
        <v>0.81818181818181823</v>
      </c>
      <c r="V89" s="354">
        <v>67</v>
      </c>
      <c r="W89" s="349">
        <v>6.0909090909090908</v>
      </c>
      <c r="X89" s="354">
        <v>61</v>
      </c>
      <c r="Y89" s="349">
        <v>5.5454545454545459</v>
      </c>
      <c r="Z89" s="354">
        <v>112</v>
      </c>
      <c r="AA89" s="349">
        <v>10.181818181818182</v>
      </c>
      <c r="AB89" s="354">
        <v>49</v>
      </c>
      <c r="AC89" s="349">
        <v>4.4545454545454541</v>
      </c>
      <c r="AD89" s="355">
        <v>76</v>
      </c>
      <c r="AE89" s="349">
        <v>6.9090909090909092</v>
      </c>
      <c r="AF89" s="354">
        <v>35</v>
      </c>
      <c r="AG89" s="349">
        <v>3.1818181818181817</v>
      </c>
      <c r="AH89" s="354">
        <v>111</v>
      </c>
      <c r="AI89" s="349">
        <v>10.090909090909092</v>
      </c>
      <c r="AJ89" s="354">
        <v>35</v>
      </c>
      <c r="AK89" s="349">
        <v>3.1818181818181817</v>
      </c>
      <c r="AL89" s="354">
        <v>645</v>
      </c>
      <c r="AM89" s="349">
        <v>58.636363636363633</v>
      </c>
      <c r="AN89" s="354">
        <v>258</v>
      </c>
      <c r="AO89" s="349">
        <v>23.454545454545453</v>
      </c>
      <c r="AP89" s="354">
        <v>1699</v>
      </c>
      <c r="AQ89" s="349">
        <v>154.45454545454547</v>
      </c>
      <c r="AR89" s="354">
        <v>90</v>
      </c>
      <c r="AS89" s="349">
        <v>8.1818181818181817</v>
      </c>
    </row>
    <row r="90" spans="1:45" ht="13.5" customHeight="1">
      <c r="A90" s="347" t="s">
        <v>162</v>
      </c>
      <c r="B90" s="348" t="s">
        <v>102</v>
      </c>
      <c r="C90" s="349">
        <v>6.625</v>
      </c>
      <c r="D90" s="349">
        <v>9.625</v>
      </c>
      <c r="E90" s="350">
        <v>2509</v>
      </c>
      <c r="F90" s="351">
        <v>378.71698113207549</v>
      </c>
      <c r="G90" s="352">
        <v>44</v>
      </c>
      <c r="H90" s="351">
        <v>6.6415094339622645</v>
      </c>
      <c r="I90" s="352">
        <v>56</v>
      </c>
      <c r="J90" s="351">
        <v>8.4528301886792452</v>
      </c>
      <c r="K90" s="353">
        <v>928969.25</v>
      </c>
      <c r="L90" s="353">
        <v>140221.77358490566</v>
      </c>
      <c r="M90" s="353">
        <v>96516.28571428571</v>
      </c>
      <c r="N90" s="357">
        <v>13180</v>
      </c>
      <c r="O90" s="349">
        <v>1989.433962264151</v>
      </c>
      <c r="P90" s="357">
        <v>114</v>
      </c>
      <c r="Q90" s="349">
        <v>17.20754716981132</v>
      </c>
      <c r="R90" s="354">
        <v>480</v>
      </c>
      <c r="S90" s="349">
        <v>72.452830188679243</v>
      </c>
      <c r="T90" s="354">
        <v>7</v>
      </c>
      <c r="U90" s="349">
        <v>1.0566037735849056</v>
      </c>
      <c r="V90" s="354">
        <v>9</v>
      </c>
      <c r="W90" s="349">
        <v>1.3584905660377358</v>
      </c>
      <c r="X90" s="354">
        <v>56</v>
      </c>
      <c r="Y90" s="349">
        <v>8.4528301886792452</v>
      </c>
      <c r="Z90" s="354">
        <v>41</v>
      </c>
      <c r="AA90" s="349">
        <v>6.1886792452830193</v>
      </c>
      <c r="AB90" s="354">
        <v>46</v>
      </c>
      <c r="AC90" s="349">
        <v>6.9433962264150946</v>
      </c>
      <c r="AD90" s="355">
        <v>0</v>
      </c>
      <c r="AE90" s="349">
        <v>0</v>
      </c>
      <c r="AF90" s="354">
        <v>19</v>
      </c>
      <c r="AG90" s="349">
        <v>2.8679245283018866</v>
      </c>
      <c r="AH90" s="354">
        <v>61</v>
      </c>
      <c r="AI90" s="349">
        <v>9.2075471698113205</v>
      </c>
      <c r="AJ90" s="354">
        <v>23</v>
      </c>
      <c r="AK90" s="349">
        <v>3.4716981132075473</v>
      </c>
      <c r="AL90" s="354">
        <v>350</v>
      </c>
      <c r="AM90" s="349">
        <v>52.830188679245282</v>
      </c>
      <c r="AN90" s="354">
        <v>418</v>
      </c>
      <c r="AO90" s="349">
        <v>63.094339622641506</v>
      </c>
      <c r="AP90" s="354">
        <v>206</v>
      </c>
      <c r="AQ90" s="349">
        <v>31.09433962264151</v>
      </c>
      <c r="AR90" s="354">
        <v>150</v>
      </c>
      <c r="AS90" s="349">
        <v>22.641509433962263</v>
      </c>
    </row>
    <row r="91" spans="1:45" ht="13.5" customHeight="1">
      <c r="A91" s="347" t="s">
        <v>161</v>
      </c>
      <c r="B91" s="348" t="s">
        <v>103</v>
      </c>
      <c r="C91" s="349">
        <v>4</v>
      </c>
      <c r="D91" s="349">
        <v>4.5</v>
      </c>
      <c r="E91" s="350">
        <v>1376</v>
      </c>
      <c r="F91" s="351">
        <v>344</v>
      </c>
      <c r="G91" s="352">
        <v>20</v>
      </c>
      <c r="H91" s="351">
        <v>5</v>
      </c>
      <c r="I91" s="352">
        <v>31</v>
      </c>
      <c r="J91" s="351">
        <v>7.75</v>
      </c>
      <c r="K91" s="353">
        <v>580570.19999999995</v>
      </c>
      <c r="L91" s="353">
        <v>145142.54999999999</v>
      </c>
      <c r="M91" s="353">
        <v>129015.59999999999</v>
      </c>
      <c r="N91" s="357">
        <v>7275</v>
      </c>
      <c r="O91" s="349">
        <v>1818.75</v>
      </c>
      <c r="P91" s="357">
        <v>58</v>
      </c>
      <c r="Q91" s="349">
        <v>14.5</v>
      </c>
      <c r="R91" s="354">
        <v>246</v>
      </c>
      <c r="S91" s="349">
        <v>61.5</v>
      </c>
      <c r="T91" s="354">
        <v>17</v>
      </c>
      <c r="U91" s="349">
        <v>4.25</v>
      </c>
      <c r="V91" s="354">
        <v>4</v>
      </c>
      <c r="W91" s="349">
        <v>1</v>
      </c>
      <c r="X91" s="354">
        <v>20</v>
      </c>
      <c r="Y91" s="349">
        <v>5</v>
      </c>
      <c r="Z91" s="354">
        <v>54</v>
      </c>
      <c r="AA91" s="349">
        <v>13.5</v>
      </c>
      <c r="AB91" s="354">
        <v>27</v>
      </c>
      <c r="AC91" s="349">
        <v>6.75</v>
      </c>
      <c r="AD91" s="355">
        <v>1</v>
      </c>
      <c r="AE91" s="349">
        <v>0.25</v>
      </c>
      <c r="AF91" s="354">
        <v>4</v>
      </c>
      <c r="AG91" s="349">
        <v>1</v>
      </c>
      <c r="AH91" s="354">
        <v>39</v>
      </c>
      <c r="AI91" s="349">
        <v>9.75</v>
      </c>
      <c r="AJ91" s="354">
        <v>0</v>
      </c>
      <c r="AK91" s="349">
        <v>0</v>
      </c>
      <c r="AL91" s="354">
        <v>158</v>
      </c>
      <c r="AM91" s="349">
        <v>39.5</v>
      </c>
      <c r="AN91" s="354">
        <v>233</v>
      </c>
      <c r="AO91" s="349">
        <v>58.25</v>
      </c>
      <c r="AP91" s="354">
        <v>230</v>
      </c>
      <c r="AQ91" s="349">
        <v>57.5</v>
      </c>
      <c r="AR91" s="354">
        <v>31</v>
      </c>
      <c r="AS91" s="349">
        <v>7.75</v>
      </c>
    </row>
    <row r="92" spans="1:45" ht="13.5" customHeight="1">
      <c r="A92" s="347" t="s">
        <v>161</v>
      </c>
      <c r="B92" s="348" t="s">
        <v>104</v>
      </c>
      <c r="C92" s="349">
        <v>7</v>
      </c>
      <c r="D92" s="349">
        <v>10</v>
      </c>
      <c r="E92" s="350">
        <v>2225</v>
      </c>
      <c r="F92" s="351">
        <v>317.85714285714283</v>
      </c>
      <c r="G92" s="352">
        <v>22</v>
      </c>
      <c r="H92" s="351">
        <v>3.1428571428571428</v>
      </c>
      <c r="I92" s="352">
        <v>89</v>
      </c>
      <c r="J92" s="351">
        <v>12.714285714285714</v>
      </c>
      <c r="K92" s="353">
        <v>859883.76</v>
      </c>
      <c r="L92" s="353">
        <v>122840.53714285714</v>
      </c>
      <c r="M92" s="353">
        <v>85988.376000000004</v>
      </c>
      <c r="N92" s="357">
        <v>11132</v>
      </c>
      <c r="O92" s="349">
        <v>1590.2857142857142</v>
      </c>
      <c r="P92" s="357">
        <v>89</v>
      </c>
      <c r="Q92" s="349">
        <v>12.714285714285714</v>
      </c>
      <c r="R92" s="354">
        <v>473</v>
      </c>
      <c r="S92" s="349">
        <v>67.571428571428569</v>
      </c>
      <c r="T92" s="354">
        <v>17</v>
      </c>
      <c r="U92" s="349">
        <v>2.4285714285714284</v>
      </c>
      <c r="V92" s="354">
        <v>22</v>
      </c>
      <c r="W92" s="349">
        <v>3.1428571428571428</v>
      </c>
      <c r="X92" s="354">
        <v>20</v>
      </c>
      <c r="Y92" s="349">
        <v>2.8571428571428572</v>
      </c>
      <c r="Z92" s="354">
        <v>129</v>
      </c>
      <c r="AA92" s="349">
        <v>18.428571428571427</v>
      </c>
      <c r="AB92" s="354">
        <v>96</v>
      </c>
      <c r="AC92" s="349">
        <v>13.714285714285714</v>
      </c>
      <c r="AD92" s="355">
        <v>11</v>
      </c>
      <c r="AE92" s="349">
        <v>1.5714285714285714</v>
      </c>
      <c r="AF92" s="354">
        <v>21</v>
      </c>
      <c r="AG92" s="349">
        <v>3</v>
      </c>
      <c r="AH92" s="354">
        <v>44</v>
      </c>
      <c r="AI92" s="349">
        <v>6.2857142857142856</v>
      </c>
      <c r="AJ92" s="354">
        <v>7</v>
      </c>
      <c r="AK92" s="349">
        <v>1</v>
      </c>
      <c r="AL92" s="354">
        <v>257</v>
      </c>
      <c r="AM92" s="349">
        <v>36.714285714285715</v>
      </c>
      <c r="AN92" s="354">
        <v>263</v>
      </c>
      <c r="AO92" s="349">
        <v>37.571428571428569</v>
      </c>
      <c r="AP92" s="354">
        <v>908</v>
      </c>
      <c r="AQ92" s="349">
        <v>129.71428571428572</v>
      </c>
      <c r="AR92" s="354">
        <v>102</v>
      </c>
      <c r="AS92" s="349">
        <v>14.571428571428571</v>
      </c>
    </row>
    <row r="93" spans="1:45" ht="13.5" customHeight="1">
      <c r="A93" s="347" t="s">
        <v>167</v>
      </c>
      <c r="B93" s="348" t="s">
        <v>105</v>
      </c>
      <c r="C93" s="349">
        <v>1</v>
      </c>
      <c r="D93" s="349">
        <v>1.1000000000000001</v>
      </c>
      <c r="E93" s="350">
        <v>459</v>
      </c>
      <c r="F93" s="351">
        <v>459</v>
      </c>
      <c r="G93" s="352">
        <v>2</v>
      </c>
      <c r="H93" s="351">
        <v>2</v>
      </c>
      <c r="I93" s="352">
        <v>9</v>
      </c>
      <c r="J93" s="351">
        <v>9</v>
      </c>
      <c r="K93" s="353">
        <v>158991.75</v>
      </c>
      <c r="L93" s="353">
        <v>158991.75</v>
      </c>
      <c r="M93" s="353">
        <v>144537.95454545453</v>
      </c>
      <c r="N93" s="357">
        <v>2538</v>
      </c>
      <c r="O93" s="349">
        <v>2538</v>
      </c>
      <c r="P93" s="357">
        <v>19</v>
      </c>
      <c r="Q93" s="349">
        <v>19</v>
      </c>
      <c r="R93" s="354">
        <v>471</v>
      </c>
      <c r="S93" s="349">
        <v>471</v>
      </c>
      <c r="T93" s="354">
        <v>1</v>
      </c>
      <c r="U93" s="349">
        <v>1</v>
      </c>
      <c r="V93" s="354">
        <v>0</v>
      </c>
      <c r="W93" s="349">
        <v>0</v>
      </c>
      <c r="X93" s="354">
        <v>2</v>
      </c>
      <c r="Y93" s="349">
        <v>2</v>
      </c>
      <c r="Z93" s="354">
        <v>8</v>
      </c>
      <c r="AA93" s="349">
        <v>8</v>
      </c>
      <c r="AB93" s="354">
        <v>9</v>
      </c>
      <c r="AC93" s="349">
        <v>9</v>
      </c>
      <c r="AD93" s="355">
        <v>1</v>
      </c>
      <c r="AE93" s="349">
        <v>1</v>
      </c>
      <c r="AF93" s="354">
        <v>4</v>
      </c>
      <c r="AG93" s="349">
        <v>4</v>
      </c>
      <c r="AH93" s="354">
        <v>0</v>
      </c>
      <c r="AI93" s="349">
        <v>0</v>
      </c>
      <c r="AJ93" s="354">
        <v>4</v>
      </c>
      <c r="AK93" s="349">
        <v>4</v>
      </c>
      <c r="AL93" s="354">
        <v>41</v>
      </c>
      <c r="AM93" s="349">
        <v>41</v>
      </c>
      <c r="AN93" s="354">
        <v>26</v>
      </c>
      <c r="AO93" s="349">
        <v>26</v>
      </c>
      <c r="AP93" s="354">
        <v>41</v>
      </c>
      <c r="AQ93" s="349">
        <v>41</v>
      </c>
      <c r="AR93" s="354">
        <v>48</v>
      </c>
      <c r="AS93" s="349">
        <v>48</v>
      </c>
    </row>
    <row r="94" spans="1:45" ht="13.5" customHeight="1">
      <c r="A94" s="347" t="s">
        <v>167</v>
      </c>
      <c r="B94" s="348" t="s">
        <v>106</v>
      </c>
      <c r="C94" s="349">
        <v>3</v>
      </c>
      <c r="D94" s="349">
        <v>4</v>
      </c>
      <c r="E94" s="350">
        <v>853</v>
      </c>
      <c r="F94" s="351">
        <v>284.33333333333331</v>
      </c>
      <c r="G94" s="352">
        <v>17</v>
      </c>
      <c r="H94" s="351">
        <v>5.666666666666667</v>
      </c>
      <c r="I94" s="352">
        <v>21</v>
      </c>
      <c r="J94" s="351">
        <v>7</v>
      </c>
      <c r="K94" s="353">
        <v>361909.37</v>
      </c>
      <c r="L94" s="353">
        <v>120636.45666666667</v>
      </c>
      <c r="M94" s="353">
        <v>90477.342499999999</v>
      </c>
      <c r="N94" s="357">
        <v>4089</v>
      </c>
      <c r="O94" s="349">
        <v>1363</v>
      </c>
      <c r="P94" s="357">
        <v>28</v>
      </c>
      <c r="Q94" s="349">
        <v>9.3333333333333339</v>
      </c>
      <c r="R94" s="354">
        <v>262</v>
      </c>
      <c r="S94" s="349">
        <v>87.333333333333329</v>
      </c>
      <c r="T94" s="354">
        <v>39</v>
      </c>
      <c r="U94" s="349">
        <v>13</v>
      </c>
      <c r="V94" s="354">
        <v>4</v>
      </c>
      <c r="W94" s="349">
        <v>1.3333333333333333</v>
      </c>
      <c r="X94" s="354">
        <v>18</v>
      </c>
      <c r="Y94" s="349">
        <v>6</v>
      </c>
      <c r="Z94" s="354">
        <v>33</v>
      </c>
      <c r="AA94" s="349">
        <v>11</v>
      </c>
      <c r="AB94" s="354">
        <v>25</v>
      </c>
      <c r="AC94" s="349">
        <v>8.3333333333333339</v>
      </c>
      <c r="AD94" s="355">
        <v>4</v>
      </c>
      <c r="AE94" s="349">
        <v>1.3333333333333333</v>
      </c>
      <c r="AF94" s="354">
        <v>11</v>
      </c>
      <c r="AG94" s="349">
        <v>3.6666666666666665</v>
      </c>
      <c r="AH94" s="354">
        <v>64</v>
      </c>
      <c r="AI94" s="349">
        <v>21.333333333333332</v>
      </c>
      <c r="AJ94" s="354">
        <v>5</v>
      </c>
      <c r="AK94" s="349">
        <v>1.6666666666666667</v>
      </c>
      <c r="AL94" s="354">
        <v>88</v>
      </c>
      <c r="AM94" s="349">
        <v>29.333333333333332</v>
      </c>
      <c r="AN94" s="354">
        <v>142</v>
      </c>
      <c r="AO94" s="349">
        <v>47.333333333333336</v>
      </c>
      <c r="AP94" s="354">
        <v>200</v>
      </c>
      <c r="AQ94" s="349">
        <v>66.666666666666671</v>
      </c>
      <c r="AR94" s="354">
        <v>124</v>
      </c>
      <c r="AS94" s="349">
        <v>41.333333333333336</v>
      </c>
    </row>
    <row r="95" spans="1:45" ht="13.5" customHeight="1">
      <c r="A95" s="347" t="s">
        <v>175</v>
      </c>
      <c r="B95" s="348" t="s">
        <v>176</v>
      </c>
      <c r="C95" s="349"/>
      <c r="D95" s="349"/>
      <c r="E95" s="350"/>
      <c r="F95" s="351"/>
      <c r="G95" s="352"/>
      <c r="H95" s="351" t="s">
        <v>175</v>
      </c>
      <c r="I95" s="352"/>
      <c r="J95" s="351" t="s">
        <v>175</v>
      </c>
      <c r="K95" s="353">
        <v>0</v>
      </c>
      <c r="L95" s="353" t="s">
        <v>175</v>
      </c>
      <c r="M95" s="353" t="s">
        <v>175</v>
      </c>
      <c r="N95" s="357">
        <v>506</v>
      </c>
      <c r="O95" s="349" t="s">
        <v>175</v>
      </c>
      <c r="P95" s="357">
        <v>0</v>
      </c>
      <c r="Q95" s="349" t="s">
        <v>175</v>
      </c>
      <c r="R95" s="354">
        <v>104</v>
      </c>
      <c r="S95" s="349" t="s">
        <v>175</v>
      </c>
      <c r="T95" s="354">
        <v>0</v>
      </c>
      <c r="U95" s="349" t="s">
        <v>175</v>
      </c>
      <c r="V95" s="354">
        <v>0</v>
      </c>
      <c r="W95" s="349" t="s">
        <v>175</v>
      </c>
      <c r="X95" s="354">
        <v>0</v>
      </c>
      <c r="Y95" s="349" t="s">
        <v>175</v>
      </c>
      <c r="Z95" s="354">
        <v>0</v>
      </c>
      <c r="AA95" s="349" t="s">
        <v>175</v>
      </c>
      <c r="AB95" s="354">
        <v>0</v>
      </c>
      <c r="AC95" s="349" t="s">
        <v>175</v>
      </c>
      <c r="AD95" s="355">
        <v>0</v>
      </c>
      <c r="AE95" s="349" t="s">
        <v>175</v>
      </c>
      <c r="AF95" s="354">
        <v>0</v>
      </c>
      <c r="AG95" s="349" t="s">
        <v>175</v>
      </c>
      <c r="AH95" s="354">
        <v>0</v>
      </c>
      <c r="AI95" s="349" t="s">
        <v>175</v>
      </c>
      <c r="AJ95" s="354">
        <v>0</v>
      </c>
      <c r="AK95" s="349" t="s">
        <v>175</v>
      </c>
      <c r="AL95" s="354">
        <v>0</v>
      </c>
      <c r="AM95" s="349" t="s">
        <v>175</v>
      </c>
      <c r="AN95" s="354">
        <v>0</v>
      </c>
      <c r="AO95" s="349" t="s">
        <v>175</v>
      </c>
      <c r="AP95" s="354">
        <v>0</v>
      </c>
      <c r="AQ95" s="349" t="s">
        <v>175</v>
      </c>
      <c r="AR95" s="354">
        <v>0</v>
      </c>
      <c r="AS95" s="349" t="s">
        <v>175</v>
      </c>
    </row>
    <row r="96" spans="1:45" ht="13.5" customHeight="1">
      <c r="A96" s="347" t="s">
        <v>164</v>
      </c>
      <c r="B96" s="348" t="s">
        <v>107</v>
      </c>
      <c r="C96" s="349">
        <v>0.5</v>
      </c>
      <c r="D96" s="349">
        <v>1</v>
      </c>
      <c r="E96" s="350">
        <v>232</v>
      </c>
      <c r="F96" s="351">
        <v>464</v>
      </c>
      <c r="G96" s="352">
        <v>4</v>
      </c>
      <c r="H96" s="351">
        <v>8</v>
      </c>
      <c r="I96" s="352">
        <v>2</v>
      </c>
      <c r="J96" s="351">
        <v>4</v>
      </c>
      <c r="K96" s="353">
        <v>104928.94</v>
      </c>
      <c r="L96" s="353">
        <v>209857.88</v>
      </c>
      <c r="M96" s="353">
        <v>104928.94</v>
      </c>
      <c r="N96" s="357">
        <v>0</v>
      </c>
      <c r="O96" s="349">
        <v>0</v>
      </c>
      <c r="P96" s="357">
        <v>0</v>
      </c>
      <c r="Q96" s="349">
        <v>0</v>
      </c>
      <c r="R96" s="354">
        <v>0</v>
      </c>
      <c r="S96" s="349">
        <v>0</v>
      </c>
      <c r="T96" s="354">
        <v>0</v>
      </c>
      <c r="U96" s="349">
        <v>0</v>
      </c>
      <c r="V96" s="354">
        <v>0</v>
      </c>
      <c r="W96" s="349">
        <v>0</v>
      </c>
      <c r="X96" s="354">
        <v>0</v>
      </c>
      <c r="Y96" s="349">
        <v>0</v>
      </c>
      <c r="Z96" s="354">
        <v>0</v>
      </c>
      <c r="AA96" s="349">
        <v>0</v>
      </c>
      <c r="AB96" s="354">
        <v>0</v>
      </c>
      <c r="AC96" s="349">
        <v>0</v>
      </c>
      <c r="AD96" s="355">
        <v>0</v>
      </c>
      <c r="AE96" s="349">
        <v>0</v>
      </c>
      <c r="AF96" s="354">
        <v>0</v>
      </c>
      <c r="AG96" s="349">
        <v>0</v>
      </c>
      <c r="AH96" s="354">
        <v>0</v>
      </c>
      <c r="AI96" s="349">
        <v>0</v>
      </c>
      <c r="AJ96" s="354">
        <v>1</v>
      </c>
      <c r="AK96" s="349">
        <v>2</v>
      </c>
      <c r="AL96" s="354">
        <v>25</v>
      </c>
      <c r="AM96" s="349">
        <v>50</v>
      </c>
      <c r="AN96" s="354">
        <v>0</v>
      </c>
      <c r="AO96" s="349">
        <v>0</v>
      </c>
      <c r="AP96" s="354">
        <v>0</v>
      </c>
      <c r="AQ96" s="349">
        <v>0</v>
      </c>
      <c r="AR96" s="354">
        <v>12</v>
      </c>
      <c r="AS96" s="349">
        <v>24</v>
      </c>
    </row>
    <row r="97" spans="1:45" ht="13.5" customHeight="1">
      <c r="A97" s="347" t="s">
        <v>162</v>
      </c>
      <c r="B97" s="348" t="s">
        <v>108</v>
      </c>
      <c r="C97" s="349">
        <v>10</v>
      </c>
      <c r="D97" s="349">
        <v>14</v>
      </c>
      <c r="E97" s="350">
        <v>5283</v>
      </c>
      <c r="F97" s="351">
        <v>528.29999999999995</v>
      </c>
      <c r="G97" s="352">
        <v>61</v>
      </c>
      <c r="H97" s="351">
        <v>6.1</v>
      </c>
      <c r="I97" s="352">
        <v>68</v>
      </c>
      <c r="J97" s="351">
        <v>6.8</v>
      </c>
      <c r="K97" s="353">
        <v>2493265.15</v>
      </c>
      <c r="L97" s="353">
        <v>249326.51499999998</v>
      </c>
      <c r="M97" s="353">
        <v>178090.36785714285</v>
      </c>
      <c r="N97" s="357">
        <v>22851</v>
      </c>
      <c r="O97" s="349">
        <v>2285.1</v>
      </c>
      <c r="P97" s="357">
        <v>105</v>
      </c>
      <c r="Q97" s="349">
        <v>10.5</v>
      </c>
      <c r="R97" s="354">
        <v>1068</v>
      </c>
      <c r="S97" s="349">
        <v>106.8</v>
      </c>
      <c r="T97" s="354">
        <v>9</v>
      </c>
      <c r="U97" s="349">
        <v>0.9</v>
      </c>
      <c r="V97" s="354">
        <v>39</v>
      </c>
      <c r="W97" s="349">
        <v>3.9</v>
      </c>
      <c r="X97" s="354">
        <v>68</v>
      </c>
      <c r="Y97" s="349">
        <v>6.8</v>
      </c>
      <c r="Z97" s="354">
        <v>107</v>
      </c>
      <c r="AA97" s="349">
        <v>10.7</v>
      </c>
      <c r="AB97" s="354">
        <v>66</v>
      </c>
      <c r="AC97" s="349">
        <v>6.6</v>
      </c>
      <c r="AD97" s="355">
        <v>1</v>
      </c>
      <c r="AE97" s="349">
        <v>0.1</v>
      </c>
      <c r="AF97" s="354">
        <v>33</v>
      </c>
      <c r="AG97" s="349">
        <v>3.3</v>
      </c>
      <c r="AH97" s="354">
        <v>89</v>
      </c>
      <c r="AI97" s="349">
        <v>8.9</v>
      </c>
      <c r="AJ97" s="354">
        <v>7</v>
      </c>
      <c r="AK97" s="349">
        <v>0.7</v>
      </c>
      <c r="AL97" s="354">
        <v>551</v>
      </c>
      <c r="AM97" s="349">
        <v>55.1</v>
      </c>
      <c r="AN97" s="354">
        <v>374</v>
      </c>
      <c r="AO97" s="349">
        <v>37.4</v>
      </c>
      <c r="AP97" s="354">
        <v>1233</v>
      </c>
      <c r="AQ97" s="349">
        <v>123.3</v>
      </c>
      <c r="AR97" s="354">
        <v>296</v>
      </c>
      <c r="AS97" s="349">
        <v>29.6</v>
      </c>
    </row>
    <row r="98" spans="1:45" ht="13.5" customHeight="1">
      <c r="A98" s="347" t="s">
        <v>168</v>
      </c>
      <c r="B98" s="348" t="s">
        <v>109</v>
      </c>
      <c r="C98" s="349">
        <v>10.5</v>
      </c>
      <c r="D98" s="349">
        <v>12</v>
      </c>
      <c r="E98" s="350">
        <v>3247</v>
      </c>
      <c r="F98" s="351">
        <v>309.23809523809524</v>
      </c>
      <c r="G98" s="352">
        <v>106</v>
      </c>
      <c r="H98" s="351">
        <v>10.095238095238095</v>
      </c>
      <c r="I98" s="352">
        <v>57</v>
      </c>
      <c r="J98" s="351">
        <v>5.4285714285714288</v>
      </c>
      <c r="K98" s="353">
        <v>1135661.19</v>
      </c>
      <c r="L98" s="353">
        <v>108158.20857142856</v>
      </c>
      <c r="M98" s="353">
        <v>94638.432499999995</v>
      </c>
      <c r="N98" s="357">
        <v>15770</v>
      </c>
      <c r="O98" s="349">
        <v>1501.9047619047619</v>
      </c>
      <c r="P98" s="357">
        <v>106</v>
      </c>
      <c r="Q98" s="349">
        <v>10.095238095238095</v>
      </c>
      <c r="R98" s="354">
        <v>615</v>
      </c>
      <c r="S98" s="349">
        <v>58.571428571428569</v>
      </c>
      <c r="T98" s="354">
        <v>12</v>
      </c>
      <c r="U98" s="349">
        <v>1.1428571428571428</v>
      </c>
      <c r="V98" s="354">
        <v>54</v>
      </c>
      <c r="W98" s="349">
        <v>5.1428571428571432</v>
      </c>
      <c r="X98" s="354">
        <v>107</v>
      </c>
      <c r="Y98" s="349">
        <v>10.19047619047619</v>
      </c>
      <c r="Z98" s="354">
        <v>116</v>
      </c>
      <c r="AA98" s="349">
        <v>11.047619047619047</v>
      </c>
      <c r="AB98" s="354">
        <v>47</v>
      </c>
      <c r="AC98" s="349">
        <v>4.4761904761904763</v>
      </c>
      <c r="AD98" s="355">
        <v>8</v>
      </c>
      <c r="AE98" s="349">
        <v>0.76190476190476186</v>
      </c>
      <c r="AF98" s="354">
        <v>22</v>
      </c>
      <c r="AG98" s="349">
        <v>2.0952380952380953</v>
      </c>
      <c r="AH98" s="354">
        <v>139</v>
      </c>
      <c r="AI98" s="349">
        <v>13.238095238095237</v>
      </c>
      <c r="AJ98" s="354">
        <v>4</v>
      </c>
      <c r="AK98" s="349">
        <v>0.38095238095238093</v>
      </c>
      <c r="AL98" s="354">
        <v>562</v>
      </c>
      <c r="AM98" s="349">
        <v>53.523809523809526</v>
      </c>
      <c r="AN98" s="354">
        <v>737</v>
      </c>
      <c r="AO98" s="349">
        <v>70.19047619047619</v>
      </c>
      <c r="AP98" s="354">
        <v>1870</v>
      </c>
      <c r="AQ98" s="349">
        <v>178.0952380952381</v>
      </c>
      <c r="AR98" s="354">
        <v>79</v>
      </c>
      <c r="AS98" s="349">
        <v>7.5238095238095237</v>
      </c>
    </row>
    <row r="99" spans="1:45" ht="13.5" customHeight="1">
      <c r="A99" s="347" t="s">
        <v>160</v>
      </c>
      <c r="B99" s="348" t="s">
        <v>110</v>
      </c>
      <c r="C99" s="349">
        <v>45</v>
      </c>
      <c r="D99" s="349">
        <v>66</v>
      </c>
      <c r="E99" s="350">
        <v>21462</v>
      </c>
      <c r="F99" s="351">
        <v>476.93333333333334</v>
      </c>
      <c r="G99" s="352">
        <v>372</v>
      </c>
      <c r="H99" s="351">
        <v>8.2666666666666675</v>
      </c>
      <c r="I99" s="352">
        <v>356</v>
      </c>
      <c r="J99" s="351">
        <v>7.9111111111111114</v>
      </c>
      <c r="K99" s="353">
        <v>12226563.289999999</v>
      </c>
      <c r="L99" s="353">
        <v>271701.40644444444</v>
      </c>
      <c r="M99" s="353">
        <v>185250.95893939392</v>
      </c>
      <c r="N99" s="357">
        <v>90494</v>
      </c>
      <c r="O99" s="349">
        <v>2010.9777777777779</v>
      </c>
      <c r="P99" s="357">
        <v>638</v>
      </c>
      <c r="Q99" s="349">
        <v>14.177777777777777</v>
      </c>
      <c r="R99" s="354">
        <v>1680</v>
      </c>
      <c r="S99" s="349">
        <v>37.333333333333336</v>
      </c>
      <c r="T99" s="354">
        <v>83</v>
      </c>
      <c r="U99" s="349">
        <v>1.8444444444444446</v>
      </c>
      <c r="V99" s="354">
        <v>343</v>
      </c>
      <c r="W99" s="349">
        <v>7.6222222222222218</v>
      </c>
      <c r="X99" s="354">
        <v>376</v>
      </c>
      <c r="Y99" s="349">
        <v>8.3555555555555561</v>
      </c>
      <c r="Z99" s="354">
        <v>747</v>
      </c>
      <c r="AA99" s="349">
        <v>16.600000000000001</v>
      </c>
      <c r="AB99" s="354">
        <v>358</v>
      </c>
      <c r="AC99" s="349">
        <v>7.9555555555555557</v>
      </c>
      <c r="AD99" s="355">
        <v>22</v>
      </c>
      <c r="AE99" s="349">
        <v>0.48888888888888887</v>
      </c>
      <c r="AF99" s="354">
        <v>267</v>
      </c>
      <c r="AG99" s="349">
        <v>5.9333333333333336</v>
      </c>
      <c r="AH99" s="354">
        <v>501</v>
      </c>
      <c r="AI99" s="349">
        <v>11.133333333333333</v>
      </c>
      <c r="AJ99" s="354">
        <v>75</v>
      </c>
      <c r="AK99" s="349">
        <v>1.6666666666666667</v>
      </c>
      <c r="AL99" s="354">
        <v>2837</v>
      </c>
      <c r="AM99" s="349">
        <v>63.044444444444444</v>
      </c>
      <c r="AN99" s="354">
        <v>1323</v>
      </c>
      <c r="AO99" s="349">
        <v>29.4</v>
      </c>
      <c r="AP99" s="354">
        <v>3364</v>
      </c>
      <c r="AQ99" s="349">
        <v>74.75555555555556</v>
      </c>
      <c r="AR99" s="354">
        <v>321</v>
      </c>
      <c r="AS99" s="349">
        <v>7.1333333333333337</v>
      </c>
    </row>
    <row r="100" spans="1:45" ht="13.5" customHeight="1">
      <c r="A100" s="347" t="s">
        <v>168</v>
      </c>
      <c r="B100" s="348" t="s">
        <v>111</v>
      </c>
      <c r="C100" s="349">
        <v>4</v>
      </c>
      <c r="D100" s="349">
        <v>6</v>
      </c>
      <c r="E100" s="350">
        <v>1136</v>
      </c>
      <c r="F100" s="351">
        <v>284</v>
      </c>
      <c r="G100" s="352">
        <v>18</v>
      </c>
      <c r="H100" s="351">
        <v>4.5</v>
      </c>
      <c r="I100" s="352">
        <v>18</v>
      </c>
      <c r="J100" s="351">
        <v>4.5</v>
      </c>
      <c r="K100" s="353">
        <v>502619.26</v>
      </c>
      <c r="L100" s="353">
        <v>125654.815</v>
      </c>
      <c r="M100" s="353">
        <v>83769.876666666663</v>
      </c>
      <c r="N100" s="357">
        <v>4911</v>
      </c>
      <c r="O100" s="349">
        <v>1227.75</v>
      </c>
      <c r="P100" s="357">
        <v>46</v>
      </c>
      <c r="Q100" s="349">
        <v>11.5</v>
      </c>
      <c r="R100" s="354">
        <v>1029</v>
      </c>
      <c r="S100" s="349">
        <v>257.25</v>
      </c>
      <c r="T100" s="354">
        <v>12</v>
      </c>
      <c r="U100" s="349">
        <v>3</v>
      </c>
      <c r="V100" s="354">
        <v>7</v>
      </c>
      <c r="W100" s="349">
        <v>1.75</v>
      </c>
      <c r="X100" s="354">
        <v>20</v>
      </c>
      <c r="Y100" s="349">
        <v>5</v>
      </c>
      <c r="Z100" s="354">
        <v>19</v>
      </c>
      <c r="AA100" s="349">
        <v>4.75</v>
      </c>
      <c r="AB100" s="354">
        <v>17</v>
      </c>
      <c r="AC100" s="349">
        <v>4.25</v>
      </c>
      <c r="AD100" s="355">
        <v>2</v>
      </c>
      <c r="AE100" s="349">
        <v>0.5</v>
      </c>
      <c r="AF100" s="354">
        <v>35</v>
      </c>
      <c r="AG100" s="349">
        <v>8.75</v>
      </c>
      <c r="AH100" s="354">
        <v>12</v>
      </c>
      <c r="AI100" s="349">
        <v>3</v>
      </c>
      <c r="AJ100" s="354">
        <v>0</v>
      </c>
      <c r="AK100" s="349">
        <v>0</v>
      </c>
      <c r="AL100" s="354">
        <v>289</v>
      </c>
      <c r="AM100" s="349">
        <v>72.25</v>
      </c>
      <c r="AN100" s="354">
        <v>196</v>
      </c>
      <c r="AO100" s="349">
        <v>49</v>
      </c>
      <c r="AP100" s="354">
        <v>659</v>
      </c>
      <c r="AQ100" s="349">
        <v>164.75</v>
      </c>
      <c r="AR100" s="354">
        <v>203</v>
      </c>
      <c r="AS100" s="349">
        <v>50.75</v>
      </c>
    </row>
    <row r="101" spans="1:45" ht="13.5" customHeight="1">
      <c r="A101" s="347" t="s">
        <v>164</v>
      </c>
      <c r="B101" s="348" t="s">
        <v>112</v>
      </c>
      <c r="C101" s="349">
        <v>3.5</v>
      </c>
      <c r="D101" s="349">
        <v>6</v>
      </c>
      <c r="E101" s="350">
        <v>1241</v>
      </c>
      <c r="F101" s="351">
        <v>354.57142857142856</v>
      </c>
      <c r="G101" s="352">
        <v>18</v>
      </c>
      <c r="H101" s="351">
        <v>5.1428571428571432</v>
      </c>
      <c r="I101" s="352">
        <v>30</v>
      </c>
      <c r="J101" s="351">
        <v>8.5714285714285712</v>
      </c>
      <c r="K101" s="353">
        <v>373127.02</v>
      </c>
      <c r="L101" s="353">
        <v>106607.72</v>
      </c>
      <c r="M101" s="353">
        <v>62187.83666666667</v>
      </c>
      <c r="N101" s="357">
        <v>6230</v>
      </c>
      <c r="O101" s="349">
        <v>1780</v>
      </c>
      <c r="P101" s="357">
        <v>29</v>
      </c>
      <c r="Q101" s="349">
        <v>8.2857142857142865</v>
      </c>
      <c r="R101" s="354">
        <v>119</v>
      </c>
      <c r="S101" s="349">
        <v>34</v>
      </c>
      <c r="T101" s="354">
        <v>15</v>
      </c>
      <c r="U101" s="349">
        <v>4.2857142857142856</v>
      </c>
      <c r="V101" s="354">
        <v>14</v>
      </c>
      <c r="W101" s="349">
        <v>4</v>
      </c>
      <c r="X101" s="354">
        <v>24</v>
      </c>
      <c r="Y101" s="349">
        <v>6.8571428571428568</v>
      </c>
      <c r="Z101" s="354">
        <v>32</v>
      </c>
      <c r="AA101" s="349">
        <v>9.1428571428571423</v>
      </c>
      <c r="AB101" s="354">
        <v>20</v>
      </c>
      <c r="AC101" s="349">
        <v>5.7142857142857144</v>
      </c>
      <c r="AD101" s="355">
        <v>1</v>
      </c>
      <c r="AE101" s="349">
        <v>0.2857142857142857</v>
      </c>
      <c r="AF101" s="354">
        <v>27</v>
      </c>
      <c r="AG101" s="349">
        <v>7.7142857142857144</v>
      </c>
      <c r="AH101" s="354">
        <v>45</v>
      </c>
      <c r="AI101" s="349">
        <v>12.857142857142858</v>
      </c>
      <c r="AJ101" s="354">
        <v>1</v>
      </c>
      <c r="AK101" s="349">
        <v>0.2857142857142857</v>
      </c>
      <c r="AL101" s="354">
        <v>192</v>
      </c>
      <c r="AM101" s="349">
        <v>54.857142857142854</v>
      </c>
      <c r="AN101" s="354">
        <v>157</v>
      </c>
      <c r="AO101" s="349">
        <v>44.857142857142854</v>
      </c>
      <c r="AP101" s="354">
        <v>155</v>
      </c>
      <c r="AQ101" s="349">
        <v>44.285714285714285</v>
      </c>
      <c r="AR101" s="354">
        <v>45</v>
      </c>
      <c r="AS101" s="349">
        <v>12.857142857142858</v>
      </c>
    </row>
    <row r="102" spans="1:45" ht="13.5" customHeight="1">
      <c r="A102" s="347" t="s">
        <v>161</v>
      </c>
      <c r="B102" s="348" t="s">
        <v>113</v>
      </c>
      <c r="C102" s="349">
        <v>1</v>
      </c>
      <c r="D102" s="349">
        <v>3</v>
      </c>
      <c r="E102" s="350">
        <v>734</v>
      </c>
      <c r="F102" s="351">
        <v>734</v>
      </c>
      <c r="G102" s="352">
        <v>8</v>
      </c>
      <c r="H102" s="351">
        <v>8</v>
      </c>
      <c r="I102" s="352">
        <v>20</v>
      </c>
      <c r="J102" s="351">
        <v>20</v>
      </c>
      <c r="K102" s="353">
        <v>454316.42</v>
      </c>
      <c r="L102" s="353">
        <v>454316.42</v>
      </c>
      <c r="M102" s="353">
        <v>151438.80666666667</v>
      </c>
      <c r="N102" s="357">
        <v>3137</v>
      </c>
      <c r="O102" s="349">
        <v>3137</v>
      </c>
      <c r="P102" s="357">
        <v>15</v>
      </c>
      <c r="Q102" s="349">
        <v>15</v>
      </c>
      <c r="R102" s="354">
        <v>74</v>
      </c>
      <c r="S102" s="349">
        <v>74</v>
      </c>
      <c r="T102" s="354">
        <v>1</v>
      </c>
      <c r="U102" s="349">
        <v>1</v>
      </c>
      <c r="V102" s="354">
        <v>2</v>
      </c>
      <c r="W102" s="349">
        <v>2</v>
      </c>
      <c r="X102" s="354">
        <v>8</v>
      </c>
      <c r="Y102" s="349">
        <v>8</v>
      </c>
      <c r="Z102" s="354">
        <v>41</v>
      </c>
      <c r="AA102" s="349">
        <v>41</v>
      </c>
      <c r="AB102" s="354">
        <v>20</v>
      </c>
      <c r="AC102" s="349">
        <v>20</v>
      </c>
      <c r="AD102" s="355">
        <v>0</v>
      </c>
      <c r="AE102" s="349">
        <v>0</v>
      </c>
      <c r="AF102" s="354">
        <v>3</v>
      </c>
      <c r="AG102" s="349">
        <v>3</v>
      </c>
      <c r="AH102" s="354">
        <v>62</v>
      </c>
      <c r="AI102" s="349">
        <v>62</v>
      </c>
      <c r="AJ102" s="354">
        <v>1</v>
      </c>
      <c r="AK102" s="349">
        <v>1</v>
      </c>
      <c r="AL102" s="354">
        <v>57</v>
      </c>
      <c r="AM102" s="349">
        <v>57</v>
      </c>
      <c r="AN102" s="354">
        <v>333</v>
      </c>
      <c r="AO102" s="349">
        <v>333</v>
      </c>
      <c r="AP102" s="354">
        <v>70</v>
      </c>
      <c r="AQ102" s="349">
        <v>70</v>
      </c>
      <c r="AR102" s="354">
        <v>86</v>
      </c>
      <c r="AS102" s="349">
        <v>86</v>
      </c>
    </row>
    <row r="103" spans="1:45" ht="13.5" customHeight="1">
      <c r="A103" s="347" t="s">
        <v>160</v>
      </c>
      <c r="B103" s="348" t="s">
        <v>114</v>
      </c>
      <c r="C103" s="349">
        <v>20</v>
      </c>
      <c r="D103" s="349">
        <v>28</v>
      </c>
      <c r="E103" s="350">
        <v>8694</v>
      </c>
      <c r="F103" s="351">
        <v>434.7</v>
      </c>
      <c r="G103" s="352">
        <v>103</v>
      </c>
      <c r="H103" s="351">
        <v>5.15</v>
      </c>
      <c r="I103" s="352">
        <v>119</v>
      </c>
      <c r="J103" s="351">
        <v>5.95</v>
      </c>
      <c r="K103" s="353">
        <v>3121609.68</v>
      </c>
      <c r="L103" s="353">
        <v>156080.484</v>
      </c>
      <c r="M103" s="353">
        <v>111486.06000000001</v>
      </c>
      <c r="N103" s="357">
        <v>40218</v>
      </c>
      <c r="O103" s="349">
        <v>2010.9</v>
      </c>
      <c r="P103" s="357">
        <v>219</v>
      </c>
      <c r="Q103" s="349">
        <v>10.95</v>
      </c>
      <c r="R103" s="354">
        <v>1362</v>
      </c>
      <c r="S103" s="349">
        <v>68.099999999999994</v>
      </c>
      <c r="T103" s="354">
        <v>84</v>
      </c>
      <c r="U103" s="349">
        <v>4.2</v>
      </c>
      <c r="V103" s="354">
        <v>57</v>
      </c>
      <c r="W103" s="349">
        <v>2.85</v>
      </c>
      <c r="X103" s="354">
        <v>115</v>
      </c>
      <c r="Y103" s="349">
        <v>5.75</v>
      </c>
      <c r="Z103" s="354">
        <v>125</v>
      </c>
      <c r="AA103" s="349">
        <v>6.25</v>
      </c>
      <c r="AB103" s="354">
        <v>114</v>
      </c>
      <c r="AC103" s="349">
        <v>5.7</v>
      </c>
      <c r="AD103" s="355">
        <v>30</v>
      </c>
      <c r="AE103" s="349">
        <v>1.5</v>
      </c>
      <c r="AF103" s="354">
        <v>146</v>
      </c>
      <c r="AG103" s="349">
        <v>7.3</v>
      </c>
      <c r="AH103" s="354">
        <v>275</v>
      </c>
      <c r="AI103" s="349">
        <v>13.75</v>
      </c>
      <c r="AJ103" s="354">
        <v>12</v>
      </c>
      <c r="AK103" s="349">
        <v>0.6</v>
      </c>
      <c r="AL103" s="354">
        <v>1120</v>
      </c>
      <c r="AM103" s="349">
        <v>56</v>
      </c>
      <c r="AN103" s="354">
        <v>1837</v>
      </c>
      <c r="AO103" s="349">
        <v>91.85</v>
      </c>
      <c r="AP103" s="354">
        <v>1223</v>
      </c>
      <c r="AQ103" s="349">
        <v>61.15</v>
      </c>
      <c r="AR103" s="354">
        <v>1814</v>
      </c>
      <c r="AS103" s="349">
        <v>90.7</v>
      </c>
    </row>
    <row r="104" spans="1:45" ht="13.5" customHeight="1">
      <c r="A104" s="347" t="s">
        <v>161</v>
      </c>
      <c r="B104" s="348" t="s">
        <v>115</v>
      </c>
      <c r="C104" s="349">
        <v>6</v>
      </c>
      <c r="D104" s="349">
        <v>8</v>
      </c>
      <c r="E104" s="350">
        <v>3102</v>
      </c>
      <c r="F104" s="351">
        <v>517</v>
      </c>
      <c r="G104" s="352">
        <v>53</v>
      </c>
      <c r="H104" s="351">
        <v>8.8333333333333339</v>
      </c>
      <c r="I104" s="352">
        <v>93</v>
      </c>
      <c r="J104" s="351">
        <v>15.5</v>
      </c>
      <c r="K104" s="353">
        <v>843411.3</v>
      </c>
      <c r="L104" s="353">
        <v>140568.55000000002</v>
      </c>
      <c r="M104" s="353">
        <v>105426.41250000001</v>
      </c>
      <c r="N104" s="357">
        <v>14151</v>
      </c>
      <c r="O104" s="349">
        <v>2358.5</v>
      </c>
      <c r="P104" s="357">
        <v>76</v>
      </c>
      <c r="Q104" s="349">
        <v>12.666666666666666</v>
      </c>
      <c r="R104" s="354">
        <v>212</v>
      </c>
      <c r="S104" s="349">
        <v>35.333333333333336</v>
      </c>
      <c r="T104" s="354">
        <v>18</v>
      </c>
      <c r="U104" s="349">
        <v>3</v>
      </c>
      <c r="V104" s="354">
        <v>38</v>
      </c>
      <c r="W104" s="349">
        <v>6.333333333333333</v>
      </c>
      <c r="X104" s="354">
        <v>55</v>
      </c>
      <c r="Y104" s="349">
        <v>9.1666666666666661</v>
      </c>
      <c r="Z104" s="354">
        <v>130</v>
      </c>
      <c r="AA104" s="349">
        <v>21.666666666666668</v>
      </c>
      <c r="AB104" s="354">
        <v>93</v>
      </c>
      <c r="AC104" s="349">
        <v>15.5</v>
      </c>
      <c r="AD104" s="355">
        <v>0</v>
      </c>
      <c r="AE104" s="349">
        <v>0</v>
      </c>
      <c r="AF104" s="354">
        <v>10</v>
      </c>
      <c r="AG104" s="349">
        <v>1.6666666666666667</v>
      </c>
      <c r="AH104" s="354">
        <v>50</v>
      </c>
      <c r="AI104" s="349">
        <v>8.3333333333333339</v>
      </c>
      <c r="AJ104" s="354">
        <v>7</v>
      </c>
      <c r="AK104" s="349">
        <v>1.1666666666666667</v>
      </c>
      <c r="AL104" s="354">
        <v>373</v>
      </c>
      <c r="AM104" s="349">
        <v>62.166666666666664</v>
      </c>
      <c r="AN104" s="354">
        <v>526</v>
      </c>
      <c r="AO104" s="349">
        <v>87.666666666666671</v>
      </c>
      <c r="AP104" s="354">
        <v>1412</v>
      </c>
      <c r="AQ104" s="349">
        <v>235.33333333333334</v>
      </c>
      <c r="AR104" s="354">
        <v>353</v>
      </c>
      <c r="AS104" s="349">
        <v>58.833333333333336</v>
      </c>
    </row>
    <row r="105" spans="1:45" ht="13.5" customHeight="1">
      <c r="A105" s="347" t="s">
        <v>168</v>
      </c>
      <c r="B105" s="348" t="s">
        <v>116</v>
      </c>
      <c r="C105" s="349">
        <v>12.5</v>
      </c>
      <c r="D105" s="349">
        <v>18</v>
      </c>
      <c r="E105" s="350">
        <v>5164</v>
      </c>
      <c r="F105" s="351">
        <v>413.12</v>
      </c>
      <c r="G105" s="352">
        <v>94</v>
      </c>
      <c r="H105" s="351">
        <v>7.52</v>
      </c>
      <c r="I105" s="352">
        <v>76</v>
      </c>
      <c r="J105" s="351">
        <v>6.08</v>
      </c>
      <c r="K105" s="353">
        <v>2111245.77</v>
      </c>
      <c r="L105" s="353">
        <v>168899.66159999999</v>
      </c>
      <c r="M105" s="353">
        <v>117291.43166666667</v>
      </c>
      <c r="N105" s="357">
        <v>27774</v>
      </c>
      <c r="O105" s="349">
        <v>2221.92</v>
      </c>
      <c r="P105" s="357">
        <v>170</v>
      </c>
      <c r="Q105" s="349">
        <v>13.6</v>
      </c>
      <c r="R105" s="354">
        <v>1374</v>
      </c>
      <c r="S105" s="349">
        <v>109.92</v>
      </c>
      <c r="T105" s="354">
        <v>125</v>
      </c>
      <c r="U105" s="349">
        <v>10</v>
      </c>
      <c r="V105" s="354">
        <v>61</v>
      </c>
      <c r="W105" s="349">
        <v>4.88</v>
      </c>
      <c r="X105" s="354">
        <v>101</v>
      </c>
      <c r="Y105" s="349">
        <v>8.08</v>
      </c>
      <c r="Z105" s="354">
        <v>211</v>
      </c>
      <c r="AA105" s="349">
        <v>16.88</v>
      </c>
      <c r="AB105" s="354">
        <v>60</v>
      </c>
      <c r="AC105" s="349">
        <v>4.8</v>
      </c>
      <c r="AD105" s="355">
        <v>100</v>
      </c>
      <c r="AE105" s="349">
        <v>8</v>
      </c>
      <c r="AF105" s="354">
        <v>71</v>
      </c>
      <c r="AG105" s="349">
        <v>5.68</v>
      </c>
      <c r="AH105" s="354">
        <v>136</v>
      </c>
      <c r="AI105" s="349">
        <v>10.88</v>
      </c>
      <c r="AJ105" s="354">
        <v>6</v>
      </c>
      <c r="AK105" s="349">
        <v>0.48</v>
      </c>
      <c r="AL105" s="354">
        <v>990</v>
      </c>
      <c r="AM105" s="349">
        <v>79.2</v>
      </c>
      <c r="AN105" s="354">
        <v>876</v>
      </c>
      <c r="AO105" s="349">
        <v>70.08</v>
      </c>
      <c r="AP105" s="354">
        <v>1625</v>
      </c>
      <c r="AQ105" s="349">
        <v>130</v>
      </c>
      <c r="AR105" s="354">
        <v>643</v>
      </c>
      <c r="AS105" s="349">
        <v>51.44</v>
      </c>
    </row>
    <row r="106" spans="1:45" ht="13.5" customHeight="1">
      <c r="A106" s="347" t="s">
        <v>161</v>
      </c>
      <c r="B106" s="348" t="s">
        <v>117</v>
      </c>
      <c r="C106" s="349">
        <v>3.8</v>
      </c>
      <c r="D106" s="349">
        <v>3.8</v>
      </c>
      <c r="E106" s="350">
        <v>1302</v>
      </c>
      <c r="F106" s="351">
        <v>342.63157894736844</v>
      </c>
      <c r="G106" s="352">
        <v>19</v>
      </c>
      <c r="H106" s="351">
        <v>5</v>
      </c>
      <c r="I106" s="352">
        <v>34</v>
      </c>
      <c r="J106" s="351">
        <v>8.9473684210526319</v>
      </c>
      <c r="K106" s="353">
        <v>538444.88</v>
      </c>
      <c r="L106" s="353">
        <v>141696.02105263158</v>
      </c>
      <c r="M106" s="353">
        <v>141696.02105263158</v>
      </c>
      <c r="N106" s="357">
        <v>5820</v>
      </c>
      <c r="O106" s="349">
        <v>1531.578947368421</v>
      </c>
      <c r="P106" s="357">
        <v>43</v>
      </c>
      <c r="Q106" s="349">
        <v>11.315789473684211</v>
      </c>
      <c r="R106" s="354">
        <v>98</v>
      </c>
      <c r="S106" s="349">
        <v>25.789473684210527</v>
      </c>
      <c r="T106" s="354">
        <v>2</v>
      </c>
      <c r="U106" s="349">
        <v>0.52631578947368418</v>
      </c>
      <c r="V106" s="354">
        <v>6</v>
      </c>
      <c r="W106" s="349">
        <v>1.5789473684210527</v>
      </c>
      <c r="X106" s="354">
        <v>17</v>
      </c>
      <c r="Y106" s="349">
        <v>4.4736842105263159</v>
      </c>
      <c r="Z106" s="354">
        <v>51</v>
      </c>
      <c r="AA106" s="349">
        <v>13.421052631578949</v>
      </c>
      <c r="AB106" s="354">
        <v>34</v>
      </c>
      <c r="AC106" s="349">
        <v>8.9473684210526319</v>
      </c>
      <c r="AD106" s="355">
        <v>7</v>
      </c>
      <c r="AE106" s="349">
        <v>1.8421052631578949</v>
      </c>
      <c r="AF106" s="354">
        <v>12</v>
      </c>
      <c r="AG106" s="349">
        <v>3.1578947368421053</v>
      </c>
      <c r="AH106" s="354">
        <v>36</v>
      </c>
      <c r="AI106" s="349">
        <v>9.4736842105263168</v>
      </c>
      <c r="AJ106" s="354">
        <v>7</v>
      </c>
      <c r="AK106" s="349">
        <v>1.8421052631578949</v>
      </c>
      <c r="AL106" s="354">
        <v>177</v>
      </c>
      <c r="AM106" s="349">
        <v>46.578947368421055</v>
      </c>
      <c r="AN106" s="354">
        <v>244</v>
      </c>
      <c r="AO106" s="349">
        <v>64.21052631578948</v>
      </c>
      <c r="AP106" s="354">
        <v>297</v>
      </c>
      <c r="AQ106" s="349">
        <v>78.15789473684211</v>
      </c>
      <c r="AR106" s="354">
        <v>119</v>
      </c>
      <c r="AS106" s="349">
        <v>31.315789473684212</v>
      </c>
    </row>
    <row r="107" spans="1:45" ht="13.5" customHeight="1">
      <c r="A107" s="347" t="s">
        <v>163</v>
      </c>
      <c r="B107" s="348" t="s">
        <v>118</v>
      </c>
      <c r="C107" s="349">
        <v>0.75</v>
      </c>
      <c r="D107" s="349">
        <v>1</v>
      </c>
      <c r="E107" s="350">
        <v>364</v>
      </c>
      <c r="F107" s="351">
        <v>485.33333333333331</v>
      </c>
      <c r="G107" s="352">
        <v>1</v>
      </c>
      <c r="H107" s="351">
        <v>1.3333333333333333</v>
      </c>
      <c r="I107" s="352">
        <v>5</v>
      </c>
      <c r="J107" s="351">
        <v>6.666666666666667</v>
      </c>
      <c r="K107" s="353">
        <v>158830.20000000001</v>
      </c>
      <c r="L107" s="353">
        <v>211773.6</v>
      </c>
      <c r="M107" s="353">
        <v>158830.20000000001</v>
      </c>
      <c r="N107" s="357">
        <v>1734</v>
      </c>
      <c r="O107" s="349">
        <v>2312</v>
      </c>
      <c r="P107" s="357">
        <v>15</v>
      </c>
      <c r="Q107" s="349">
        <v>20</v>
      </c>
      <c r="R107" s="354">
        <v>59</v>
      </c>
      <c r="S107" s="349">
        <v>78.666666666666671</v>
      </c>
      <c r="T107" s="354">
        <v>4</v>
      </c>
      <c r="U107" s="349">
        <v>5.333333333333333</v>
      </c>
      <c r="V107" s="354">
        <v>0</v>
      </c>
      <c r="W107" s="349">
        <v>0</v>
      </c>
      <c r="X107" s="354">
        <v>2</v>
      </c>
      <c r="Y107" s="349">
        <v>2.6666666666666665</v>
      </c>
      <c r="Z107" s="354">
        <v>6</v>
      </c>
      <c r="AA107" s="349">
        <v>8</v>
      </c>
      <c r="AB107" s="354">
        <v>3</v>
      </c>
      <c r="AC107" s="349">
        <v>4</v>
      </c>
      <c r="AD107" s="355">
        <v>3</v>
      </c>
      <c r="AE107" s="349">
        <v>4</v>
      </c>
      <c r="AF107" s="354">
        <v>14</v>
      </c>
      <c r="AG107" s="349">
        <v>18.666666666666668</v>
      </c>
      <c r="AH107" s="354">
        <v>10</v>
      </c>
      <c r="AI107" s="349">
        <v>13.333333333333334</v>
      </c>
      <c r="AJ107" s="354">
        <v>4</v>
      </c>
      <c r="AK107" s="349">
        <v>5.333333333333333</v>
      </c>
      <c r="AL107" s="354">
        <v>31</v>
      </c>
      <c r="AM107" s="349">
        <v>41.333333333333336</v>
      </c>
      <c r="AN107" s="354">
        <v>60</v>
      </c>
      <c r="AO107" s="349">
        <v>80</v>
      </c>
      <c r="AP107" s="354">
        <v>27</v>
      </c>
      <c r="AQ107" s="349">
        <v>36</v>
      </c>
      <c r="AR107" s="354">
        <v>42</v>
      </c>
      <c r="AS107" s="349">
        <v>56</v>
      </c>
    </row>
    <row r="108" spans="1:45">
      <c r="A108" s="347"/>
      <c r="B108" s="347" t="s">
        <v>177</v>
      </c>
      <c r="C108" s="359">
        <v>943.07499999999993</v>
      </c>
      <c r="D108" s="359">
        <v>1340.665</v>
      </c>
      <c r="E108" s="350">
        <v>396712</v>
      </c>
      <c r="F108" s="360">
        <v>420.6579540333484</v>
      </c>
      <c r="G108" s="361">
        <v>7482</v>
      </c>
      <c r="H108" s="360">
        <v>7.933621398086049</v>
      </c>
      <c r="I108" s="361">
        <v>7109</v>
      </c>
      <c r="J108" s="360">
        <v>7.5381067253399792</v>
      </c>
      <c r="K108" s="362">
        <v>169398980.37000003</v>
      </c>
      <c r="L108" s="362">
        <v>179624.08119184588</v>
      </c>
      <c r="M108" s="362">
        <v>126354.44377976604</v>
      </c>
      <c r="N108" s="363">
        <v>2018569</v>
      </c>
      <c r="O108" s="359">
        <v>2140.4119502690669</v>
      </c>
      <c r="P108" s="363">
        <v>14087</v>
      </c>
      <c r="Q108" s="359">
        <v>14.937306152745011</v>
      </c>
      <c r="R108" s="363">
        <v>150151</v>
      </c>
      <c r="S108" s="359">
        <v>159.21427245977256</v>
      </c>
      <c r="T108" s="363">
        <v>16067</v>
      </c>
      <c r="U108" s="359">
        <v>17.036821037563293</v>
      </c>
      <c r="V108" s="363">
        <v>3626</v>
      </c>
      <c r="W108" s="359">
        <v>3.8448691779550939</v>
      </c>
      <c r="X108" s="363">
        <v>7687</v>
      </c>
      <c r="Y108" s="359">
        <v>8.1509954139384462</v>
      </c>
      <c r="Z108" s="363">
        <v>9808</v>
      </c>
      <c r="AA108" s="359">
        <v>10.400021207221059</v>
      </c>
      <c r="AB108" s="363">
        <v>6644</v>
      </c>
      <c r="AC108" s="359">
        <v>7.045038835723564</v>
      </c>
      <c r="AD108" s="363">
        <v>3082</v>
      </c>
      <c r="AE108" s="359">
        <v>3.2680327651565362</v>
      </c>
      <c r="AF108" s="363">
        <v>4704</v>
      </c>
      <c r="AG108" s="359">
        <v>4.9879383930228247</v>
      </c>
      <c r="AH108" s="363">
        <v>11358</v>
      </c>
      <c r="AI108" s="359">
        <v>12.043580839275775</v>
      </c>
      <c r="AJ108" s="363">
        <v>1375</v>
      </c>
      <c r="AK108" s="359">
        <v>1.4579964477904728</v>
      </c>
      <c r="AL108" s="363">
        <v>58462</v>
      </c>
      <c r="AM108" s="359">
        <v>61.990827876892084</v>
      </c>
      <c r="AN108" s="363">
        <v>59345</v>
      </c>
      <c r="AO108" s="359">
        <v>62.927126686636804</v>
      </c>
      <c r="AP108" s="363">
        <v>105099</v>
      </c>
      <c r="AQ108" s="359">
        <v>111.44288630278611</v>
      </c>
      <c r="AR108" s="363">
        <v>31661</v>
      </c>
      <c r="AS108" s="359">
        <v>33.572091297086658</v>
      </c>
    </row>
    <row r="109" spans="1:45">
      <c r="A109" s="364"/>
      <c r="B109" s="364"/>
      <c r="C109" s="365"/>
      <c r="D109" s="365"/>
      <c r="E109" s="366"/>
      <c r="F109" s="367"/>
      <c r="G109" s="368"/>
      <c r="H109" s="367"/>
      <c r="I109" s="366"/>
      <c r="J109" s="367"/>
      <c r="K109" s="369"/>
      <c r="L109" s="369"/>
      <c r="M109" s="369"/>
      <c r="N109" s="366"/>
      <c r="O109" s="367"/>
      <c r="P109" s="366"/>
      <c r="Q109" s="367"/>
      <c r="R109" s="366"/>
      <c r="S109" s="367"/>
      <c r="T109" s="366"/>
      <c r="U109" s="367"/>
      <c r="V109" s="366"/>
      <c r="W109" s="367"/>
      <c r="X109" s="366"/>
      <c r="Y109" s="367"/>
      <c r="Z109" s="366"/>
      <c r="AA109" s="367"/>
      <c r="AB109" s="366"/>
      <c r="AC109" s="367"/>
      <c r="AD109" s="366"/>
      <c r="AE109" s="367"/>
      <c r="AF109" s="366"/>
      <c r="AG109" s="367"/>
      <c r="AH109" s="366"/>
      <c r="AI109" s="367"/>
      <c r="AJ109" s="366"/>
      <c r="AK109" s="367"/>
      <c r="AL109" s="366"/>
      <c r="AM109" s="367"/>
      <c r="AN109" s="366"/>
      <c r="AO109" s="367"/>
      <c r="AP109" s="366"/>
      <c r="AQ109" s="367"/>
      <c r="AR109" s="366"/>
      <c r="AS109" s="367"/>
    </row>
    <row r="110" spans="1:45" s="97" customFormat="1">
      <c r="A110" s="278" t="s">
        <v>119</v>
      </c>
      <c r="B110" s="279"/>
      <c r="C110" s="90">
        <v>943.07499999999993</v>
      </c>
      <c r="D110" s="91">
        <v>1340.665</v>
      </c>
      <c r="E110" s="92">
        <v>396712</v>
      </c>
      <c r="F110" s="91">
        <v>420.6579540333484</v>
      </c>
      <c r="G110" s="92">
        <v>7482</v>
      </c>
      <c r="H110" s="90">
        <v>7.933621398086049</v>
      </c>
      <c r="I110" s="92">
        <v>7109</v>
      </c>
      <c r="J110" s="91">
        <v>7.5381067253399792</v>
      </c>
      <c r="K110" s="93">
        <v>169398980.37000003</v>
      </c>
      <c r="L110" s="94">
        <v>179624.08119184588</v>
      </c>
      <c r="M110" s="95">
        <v>126354.44377976604</v>
      </c>
      <c r="N110" s="92">
        <v>2018569</v>
      </c>
      <c r="O110" s="96">
        <v>2140.4119502690669</v>
      </c>
      <c r="P110" s="92">
        <v>14087</v>
      </c>
      <c r="Q110" s="91">
        <v>14.937306152745011</v>
      </c>
      <c r="R110" s="92">
        <v>150151</v>
      </c>
      <c r="S110" s="96">
        <v>159.21427245977256</v>
      </c>
      <c r="T110" s="92">
        <v>16067</v>
      </c>
      <c r="U110" s="91">
        <v>17.036821037563293</v>
      </c>
      <c r="V110" s="92">
        <v>3626</v>
      </c>
      <c r="W110" s="96">
        <v>3.8448691779550939</v>
      </c>
      <c r="X110" s="92">
        <v>7687</v>
      </c>
      <c r="Y110" s="91">
        <v>8.1509954139384462</v>
      </c>
      <c r="Z110" s="92">
        <v>9808</v>
      </c>
      <c r="AA110" s="96">
        <v>10.400021207221059</v>
      </c>
      <c r="AB110" s="92">
        <v>6644</v>
      </c>
      <c r="AC110" s="91">
        <v>7.045038835723564</v>
      </c>
      <c r="AD110" s="92">
        <v>3082</v>
      </c>
      <c r="AE110" s="90">
        <v>3.2680327651565362</v>
      </c>
      <c r="AF110" s="92">
        <v>4704</v>
      </c>
      <c r="AG110" s="91">
        <v>4.9879383930228247</v>
      </c>
      <c r="AH110" s="92">
        <v>11358</v>
      </c>
      <c r="AI110" s="91">
        <v>12.043580839275775</v>
      </c>
      <c r="AJ110" s="92">
        <v>1375</v>
      </c>
      <c r="AK110" s="91">
        <v>1.4579964477904728</v>
      </c>
      <c r="AL110" s="92">
        <v>58462</v>
      </c>
      <c r="AM110" s="91">
        <v>61.990827876892084</v>
      </c>
      <c r="AN110" s="92">
        <v>59345</v>
      </c>
      <c r="AO110" s="96">
        <v>62.927126686636804</v>
      </c>
      <c r="AP110" s="92">
        <v>105099</v>
      </c>
      <c r="AQ110" s="91">
        <v>111.44288630278611</v>
      </c>
      <c r="AR110" s="92">
        <v>31661</v>
      </c>
      <c r="AS110" s="91">
        <v>33.572091297086658</v>
      </c>
    </row>
    <row r="111" spans="1:45" s="98" customFormat="1">
      <c r="A111" s="347" t="s">
        <v>168</v>
      </c>
      <c r="B111" s="347" t="s">
        <v>178</v>
      </c>
      <c r="C111" s="367">
        <v>15</v>
      </c>
      <c r="D111" s="367">
        <v>19</v>
      </c>
      <c r="E111" s="361">
        <v>4575</v>
      </c>
      <c r="F111" s="360">
        <v>305</v>
      </c>
      <c r="G111" s="361">
        <v>44</v>
      </c>
      <c r="H111" s="360">
        <v>2.9333333333333331</v>
      </c>
      <c r="I111" s="361">
        <v>54</v>
      </c>
      <c r="J111" s="360">
        <v>3.6</v>
      </c>
      <c r="K111" s="369">
        <v>1490011.72</v>
      </c>
      <c r="L111" s="353">
        <v>99334.114666666661</v>
      </c>
      <c r="M111" s="353">
        <v>78421.669473684204</v>
      </c>
      <c r="N111" s="366">
        <v>22812</v>
      </c>
      <c r="O111" s="367">
        <v>1520.8</v>
      </c>
      <c r="P111" s="366">
        <v>109</v>
      </c>
      <c r="Q111" s="367">
        <v>7.2666666666666666</v>
      </c>
      <c r="R111" s="366">
        <v>2320</v>
      </c>
      <c r="S111" s="367">
        <v>154.66666666666666</v>
      </c>
      <c r="T111" s="366">
        <v>200</v>
      </c>
      <c r="U111" s="367">
        <v>13.333333333333334</v>
      </c>
      <c r="V111" s="366">
        <v>21</v>
      </c>
      <c r="W111" s="367">
        <v>1.4</v>
      </c>
      <c r="X111" s="366">
        <v>43</v>
      </c>
      <c r="Y111" s="367">
        <v>2.8666666666666667</v>
      </c>
      <c r="Z111" s="366">
        <v>50</v>
      </c>
      <c r="AA111" s="367">
        <v>3.3333333333333335</v>
      </c>
      <c r="AB111" s="366">
        <v>45</v>
      </c>
      <c r="AC111" s="367">
        <v>3</v>
      </c>
      <c r="AD111" s="366">
        <v>5</v>
      </c>
      <c r="AE111" s="367">
        <v>0.33333333333333331</v>
      </c>
      <c r="AF111" s="366">
        <v>176</v>
      </c>
      <c r="AG111" s="367">
        <v>11.733333333333333</v>
      </c>
      <c r="AH111" s="366">
        <v>196</v>
      </c>
      <c r="AI111" s="367">
        <v>13.066666666666666</v>
      </c>
      <c r="AJ111" s="366">
        <v>7</v>
      </c>
      <c r="AK111" s="367">
        <v>0.46666666666666667</v>
      </c>
      <c r="AL111" s="366">
        <v>700</v>
      </c>
      <c r="AM111" s="367">
        <v>46.666666666666664</v>
      </c>
      <c r="AN111" s="366">
        <v>1256</v>
      </c>
      <c r="AO111" s="367">
        <v>83.733333333333334</v>
      </c>
      <c r="AP111" s="366">
        <v>667</v>
      </c>
      <c r="AQ111" s="367">
        <v>44.466666666666669</v>
      </c>
      <c r="AR111" s="366">
        <v>358</v>
      </c>
      <c r="AS111" s="367">
        <v>23.866666666666667</v>
      </c>
    </row>
    <row r="112" spans="1:45" s="98" customFormat="1">
      <c r="A112" s="347" t="s">
        <v>161</v>
      </c>
      <c r="B112" s="347" t="s">
        <v>179</v>
      </c>
      <c r="C112" s="367">
        <v>46</v>
      </c>
      <c r="D112" s="367">
        <v>92</v>
      </c>
      <c r="E112" s="361">
        <v>20469</v>
      </c>
      <c r="F112" s="360">
        <v>444.97826086956519</v>
      </c>
      <c r="G112" s="361">
        <v>512</v>
      </c>
      <c r="H112" s="360">
        <v>11.130434782608695</v>
      </c>
      <c r="I112" s="361">
        <v>391</v>
      </c>
      <c r="J112" s="360">
        <v>8.5</v>
      </c>
      <c r="K112" s="369">
        <v>8370508.0700000003</v>
      </c>
      <c r="L112" s="353">
        <v>181967.56673913045</v>
      </c>
      <c r="M112" s="353">
        <v>90983.783369565223</v>
      </c>
      <c r="N112" s="366">
        <v>103546</v>
      </c>
      <c r="O112" s="367">
        <v>2251</v>
      </c>
      <c r="P112" s="366">
        <v>869</v>
      </c>
      <c r="Q112" s="367">
        <v>18.891304347826086</v>
      </c>
      <c r="R112" s="366">
        <v>2419</v>
      </c>
      <c r="S112" s="367">
        <v>52.586956521739133</v>
      </c>
      <c r="T112" s="366">
        <v>165</v>
      </c>
      <c r="U112" s="367">
        <v>3.5869565217391304</v>
      </c>
      <c r="V112" s="366">
        <v>181</v>
      </c>
      <c r="W112" s="367">
        <v>3.9347826086956523</v>
      </c>
      <c r="X112" s="366">
        <v>532</v>
      </c>
      <c r="Y112" s="367">
        <v>11.565217391304348</v>
      </c>
      <c r="Z112" s="366">
        <v>431</v>
      </c>
      <c r="AA112" s="367">
        <v>9.3695652173913047</v>
      </c>
      <c r="AB112" s="366">
        <v>376</v>
      </c>
      <c r="AC112" s="367">
        <v>8.1739130434782616</v>
      </c>
      <c r="AD112" s="366">
        <v>356</v>
      </c>
      <c r="AE112" s="367">
        <v>7.7391304347826084</v>
      </c>
      <c r="AF112" s="366">
        <v>210</v>
      </c>
      <c r="AG112" s="367">
        <v>4.5652173913043477</v>
      </c>
      <c r="AH112" s="366">
        <v>534</v>
      </c>
      <c r="AI112" s="367">
        <v>11.608695652173912</v>
      </c>
      <c r="AJ112" s="366">
        <v>70</v>
      </c>
      <c r="AK112" s="367">
        <v>1.5217391304347827</v>
      </c>
      <c r="AL112" s="366">
        <v>3557</v>
      </c>
      <c r="AM112" s="367">
        <v>77.326086956521735</v>
      </c>
      <c r="AN112" s="366">
        <v>2445</v>
      </c>
      <c r="AO112" s="367">
        <v>53.152173913043477</v>
      </c>
      <c r="AP112" s="366">
        <v>7123</v>
      </c>
      <c r="AQ112" s="367">
        <v>154.84782608695653</v>
      </c>
      <c r="AR112" s="366">
        <v>681</v>
      </c>
      <c r="AS112" s="367">
        <v>14.804347826086957</v>
      </c>
    </row>
    <row r="113" spans="1:45" ht="18" customHeight="1">
      <c r="A113" s="99" t="s">
        <v>180</v>
      </c>
      <c r="B113" s="100"/>
      <c r="C113" s="101"/>
      <c r="D113" s="102"/>
      <c r="E113" s="268"/>
      <c r="F113" s="270"/>
      <c r="G113" s="268"/>
      <c r="H113" s="269"/>
      <c r="I113" s="268"/>
      <c r="J113" s="270"/>
      <c r="K113" s="271"/>
      <c r="L113" s="272"/>
      <c r="M113" s="273"/>
      <c r="N113" s="269"/>
      <c r="O113" s="103"/>
      <c r="P113" s="269"/>
      <c r="Q113" s="270"/>
      <c r="R113" s="268"/>
      <c r="S113" s="103"/>
      <c r="T113" s="269"/>
      <c r="U113" s="270"/>
      <c r="V113" s="268"/>
      <c r="W113" s="103"/>
      <c r="X113" s="269"/>
      <c r="Y113" s="270"/>
      <c r="Z113" s="268"/>
      <c r="AA113" s="103"/>
      <c r="AB113" s="269"/>
      <c r="AC113" s="270"/>
      <c r="AD113" s="269"/>
      <c r="AE113" s="269"/>
      <c r="AF113" s="268"/>
      <c r="AG113" s="270"/>
      <c r="AH113" s="269"/>
      <c r="AI113" s="270"/>
      <c r="AJ113" s="268"/>
      <c r="AK113" s="270"/>
      <c r="AL113" s="268"/>
      <c r="AM113" s="270"/>
      <c r="AN113" s="268"/>
      <c r="AO113" s="103"/>
      <c r="AP113" s="269"/>
      <c r="AQ113" s="270"/>
      <c r="AR113" s="268"/>
      <c r="AS113" s="270"/>
    </row>
    <row r="114" spans="1:45" ht="18" customHeight="1"/>
    <row r="116" spans="1:45">
      <c r="A116" s="113"/>
      <c r="B116" s="113"/>
      <c r="N116" s="108"/>
    </row>
    <row r="117" spans="1:45">
      <c r="N117" s="108"/>
    </row>
    <row r="118" spans="1:45">
      <c r="N118" s="108"/>
    </row>
  </sheetData>
  <sheetProtection algorithmName="SHA-512" hashValue="hNpZ+gwkzuWyt5odU0giBrmt+7/HtG1+1Mr8QIX3nWx79IWexiHliS4afZvg3YN7B15fzZfTiDztJinot7Ucwg==" saltValue="DpPc/r3Yqoc30xJgY3DFKg==" spinCount="100000" sheet="1" formatCells="0" formatColumns="0" formatRows="0" insertColumns="0" insertRows="0" insertHyperlinks="0" deleteColumns="0" deleteRows="0" sort="0" autoFilter="0" pivotTables="0"/>
  <autoFilter ref="A3:B3" xr:uid="{8EFDB1EF-757A-42FE-8E54-4D05693AD3CD}"/>
  <mergeCells count="34">
    <mergeCell ref="AJ2:AK2"/>
    <mergeCell ref="AL2:AM2"/>
    <mergeCell ref="AN1:AQ1"/>
    <mergeCell ref="AF2:AG2"/>
    <mergeCell ref="AH1:AI1"/>
    <mergeCell ref="AJ1:AK1"/>
    <mergeCell ref="AL1:AM1"/>
    <mergeCell ref="AH2:AI2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5E47-2D96-4D9D-B027-A27D7D5510A3}">
  <dimension ref="A1:Z113"/>
  <sheetViews>
    <sheetView workbookViewId="0">
      <pane xSplit="2" ySplit="3" topLeftCell="C4" activePane="bottomRight" state="frozen"/>
      <selection pane="bottomRight" activeCell="M115" sqref="M115"/>
      <selection pane="bottomLeft" activeCell="D7" sqref="D7"/>
      <selection pane="topRight" activeCell="D7" sqref="D7"/>
    </sheetView>
  </sheetViews>
  <sheetFormatPr defaultColWidth="9.140625" defaultRowHeight="12" customHeight="1"/>
  <cols>
    <col min="1" max="1" width="20.5703125" style="150" customWidth="1"/>
    <col min="2" max="2" width="21.5703125" style="151" customWidth="1"/>
    <col min="3" max="3" width="7.28515625" style="152" customWidth="1"/>
    <col min="4" max="4" width="7" style="152" customWidth="1"/>
    <col min="5" max="5" width="7.7109375" style="152" customWidth="1"/>
    <col min="6" max="6" width="7.28515625" style="152" customWidth="1"/>
    <col min="7" max="7" width="6.7109375" style="152" customWidth="1"/>
    <col min="8" max="8" width="7.140625" style="152" customWidth="1"/>
    <col min="9" max="9" width="8.28515625" style="153" customWidth="1"/>
    <col min="10" max="10" width="7.7109375" style="153" customWidth="1"/>
    <col min="11" max="11" width="9.42578125" style="154" customWidth="1"/>
    <col min="12" max="12" width="8.28515625" style="153" customWidth="1"/>
    <col min="13" max="13" width="6.7109375" style="153" customWidth="1"/>
    <col min="14" max="14" width="8.7109375" style="153" customWidth="1"/>
    <col min="15" max="15" width="10.85546875" style="153" customWidth="1"/>
    <col min="16" max="16" width="9.7109375" style="153" customWidth="1"/>
    <col min="17" max="17" width="81.85546875" style="155" customWidth="1"/>
    <col min="18" max="16384" width="9.140625" style="122"/>
  </cols>
  <sheetData>
    <row r="1" spans="1:23" ht="38.25">
      <c r="A1" s="313" t="s">
        <v>181</v>
      </c>
      <c r="B1" s="314"/>
      <c r="C1" s="220"/>
      <c r="D1" s="221"/>
      <c r="E1" s="222"/>
      <c r="F1" s="114"/>
      <c r="G1" s="115"/>
      <c r="H1" s="116"/>
      <c r="I1" s="220"/>
      <c r="J1" s="221"/>
      <c r="K1" s="222"/>
      <c r="L1" s="117"/>
      <c r="M1" s="118"/>
      <c r="N1" s="119"/>
      <c r="O1" s="274" t="s">
        <v>182</v>
      </c>
      <c r="P1" s="120" t="s">
        <v>183</v>
      </c>
      <c r="Q1" s="121"/>
    </row>
    <row r="2" spans="1:23" ht="15.75" customHeight="1">
      <c r="A2" s="217"/>
      <c r="B2" s="218"/>
      <c r="C2" s="315" t="s">
        <v>184</v>
      </c>
      <c r="D2" s="316"/>
      <c r="E2" s="317"/>
      <c r="F2" s="318" t="s">
        <v>185</v>
      </c>
      <c r="G2" s="319"/>
      <c r="H2" s="320"/>
      <c r="I2" s="315" t="s">
        <v>186</v>
      </c>
      <c r="J2" s="316"/>
      <c r="K2" s="317"/>
      <c r="L2" s="321" t="s">
        <v>187</v>
      </c>
      <c r="M2" s="322"/>
      <c r="N2" s="323"/>
      <c r="O2" s="324" t="s">
        <v>188</v>
      </c>
      <c r="P2" s="309" t="s">
        <v>189</v>
      </c>
      <c r="Q2" s="121"/>
    </row>
    <row r="3" spans="1:23" s="132" customFormat="1" ht="26.25" thickBot="1">
      <c r="A3" s="123" t="s">
        <v>145</v>
      </c>
      <c r="B3" s="370" t="s">
        <v>13</v>
      </c>
      <c r="C3" s="223" t="s">
        <v>190</v>
      </c>
      <c r="D3" s="224" t="s">
        <v>191</v>
      </c>
      <c r="E3" s="225" t="s">
        <v>192</v>
      </c>
      <c r="F3" s="124" t="s">
        <v>193</v>
      </c>
      <c r="G3" s="125" t="s">
        <v>194</v>
      </c>
      <c r="H3" s="126" t="s">
        <v>195</v>
      </c>
      <c r="I3" s="227" t="s">
        <v>196</v>
      </c>
      <c r="J3" s="228" t="s">
        <v>197</v>
      </c>
      <c r="K3" s="229" t="s">
        <v>198</v>
      </c>
      <c r="L3" s="127" t="s">
        <v>199</v>
      </c>
      <c r="M3" s="128" t="s">
        <v>200</v>
      </c>
      <c r="N3" s="129" t="s">
        <v>201</v>
      </c>
      <c r="O3" s="325"/>
      <c r="P3" s="310"/>
      <c r="Q3" s="130" t="s">
        <v>202</v>
      </c>
      <c r="R3" s="131"/>
      <c r="S3" s="131"/>
      <c r="T3" s="131"/>
      <c r="U3" s="131"/>
      <c r="V3" s="131"/>
      <c r="W3" s="131"/>
    </row>
    <row r="4" spans="1:23" s="138" customFormat="1" ht="12" customHeight="1" thickBot="1">
      <c r="A4" s="263" t="s">
        <v>160</v>
      </c>
      <c r="B4" s="254" t="s">
        <v>19</v>
      </c>
      <c r="C4" s="226">
        <v>3.5</v>
      </c>
      <c r="D4" s="226">
        <v>0</v>
      </c>
      <c r="E4" s="226">
        <v>3.5</v>
      </c>
      <c r="F4" s="133">
        <v>12</v>
      </c>
      <c r="G4" s="133">
        <v>0</v>
      </c>
      <c r="H4" s="134">
        <v>12</v>
      </c>
      <c r="I4" s="230">
        <v>3</v>
      </c>
      <c r="J4" s="231">
        <v>0</v>
      </c>
      <c r="K4" s="232">
        <v>3</v>
      </c>
      <c r="L4" s="135">
        <f>SUM(C4,F4,I4)</f>
        <v>18.5</v>
      </c>
      <c r="M4" s="135">
        <f>SUM(D4,G4,J4)</f>
        <v>0</v>
      </c>
      <c r="N4" s="135">
        <f>SUM(E4,H4,K4)</f>
        <v>18.5</v>
      </c>
      <c r="O4" s="136">
        <f>L4</f>
        <v>18.5</v>
      </c>
      <c r="P4" s="136">
        <v>2.5</v>
      </c>
      <c r="Q4" s="137" t="s">
        <v>203</v>
      </c>
      <c r="R4" s="122"/>
      <c r="S4" s="122"/>
      <c r="T4" s="122"/>
      <c r="U4" s="122"/>
      <c r="V4" s="122"/>
      <c r="W4" s="122"/>
    </row>
    <row r="5" spans="1:23" s="138" customFormat="1" ht="12" customHeight="1" thickBot="1">
      <c r="A5" s="234" t="s">
        <v>161</v>
      </c>
      <c r="B5" s="240" t="s">
        <v>20</v>
      </c>
      <c r="C5" s="235">
        <v>1</v>
      </c>
      <c r="D5" s="235">
        <v>0</v>
      </c>
      <c r="E5" s="235">
        <v>1</v>
      </c>
      <c r="F5" s="236">
        <v>3</v>
      </c>
      <c r="G5" s="236">
        <v>0</v>
      </c>
      <c r="H5" s="237">
        <v>3</v>
      </c>
      <c r="I5" s="371">
        <v>0</v>
      </c>
      <c r="J5" s="238">
        <v>0</v>
      </c>
      <c r="K5" s="239">
        <v>0</v>
      </c>
      <c r="L5" s="135">
        <f t="shared" ref="L5:N68" si="0">SUM(C5,F5,I5)</f>
        <v>4</v>
      </c>
      <c r="M5" s="135">
        <f t="shared" si="0"/>
        <v>0</v>
      </c>
      <c r="N5" s="135">
        <f t="shared" si="0"/>
        <v>4</v>
      </c>
      <c r="O5" s="136">
        <f t="shared" ref="O5:O68" si="1">L5</f>
        <v>4</v>
      </c>
      <c r="P5" s="372">
        <v>0.25</v>
      </c>
      <c r="Q5" s="373" t="s">
        <v>204</v>
      </c>
      <c r="R5" s="122"/>
      <c r="S5" s="122"/>
      <c r="T5" s="122"/>
      <c r="U5" s="122"/>
      <c r="V5" s="122"/>
      <c r="W5" s="122"/>
    </row>
    <row r="6" spans="1:23" s="138" customFormat="1" ht="12" customHeight="1" thickBot="1">
      <c r="A6" s="234" t="s">
        <v>161</v>
      </c>
      <c r="B6" s="240" t="s">
        <v>21</v>
      </c>
      <c r="C6" s="235">
        <v>0.25</v>
      </c>
      <c r="D6" s="235">
        <v>0</v>
      </c>
      <c r="E6" s="235">
        <v>0.25</v>
      </c>
      <c r="F6" s="236">
        <v>0.75</v>
      </c>
      <c r="G6" s="236">
        <v>0</v>
      </c>
      <c r="H6" s="237">
        <v>0.75</v>
      </c>
      <c r="I6" s="371">
        <v>1</v>
      </c>
      <c r="J6" s="238">
        <v>0</v>
      </c>
      <c r="K6" s="239">
        <v>1</v>
      </c>
      <c r="L6" s="135">
        <f t="shared" si="0"/>
        <v>2</v>
      </c>
      <c r="M6" s="135">
        <f t="shared" si="0"/>
        <v>0</v>
      </c>
      <c r="N6" s="135">
        <f t="shared" si="0"/>
        <v>2</v>
      </c>
      <c r="O6" s="136">
        <f t="shared" si="1"/>
        <v>2</v>
      </c>
      <c r="P6" s="372">
        <v>0.5</v>
      </c>
      <c r="Q6" s="373" t="s">
        <v>205</v>
      </c>
      <c r="R6" s="122"/>
      <c r="S6" s="122"/>
      <c r="T6" s="122"/>
      <c r="U6" s="122"/>
      <c r="V6" s="122"/>
      <c r="W6" s="122"/>
    </row>
    <row r="7" spans="1:23" s="138" customFormat="1" ht="12" customHeight="1" thickBot="1">
      <c r="A7" s="234" t="s">
        <v>162</v>
      </c>
      <c r="B7" s="240" t="s">
        <v>22</v>
      </c>
      <c r="C7" s="235">
        <v>1.25</v>
      </c>
      <c r="D7" s="235">
        <v>0</v>
      </c>
      <c r="E7" s="235">
        <v>1.25</v>
      </c>
      <c r="F7" s="236">
        <v>4.75</v>
      </c>
      <c r="G7" s="236">
        <v>0</v>
      </c>
      <c r="H7" s="237">
        <v>4.75</v>
      </c>
      <c r="I7" s="371">
        <v>1</v>
      </c>
      <c r="J7" s="238">
        <v>0</v>
      </c>
      <c r="K7" s="239">
        <v>1</v>
      </c>
      <c r="L7" s="135">
        <f t="shared" si="0"/>
        <v>7</v>
      </c>
      <c r="M7" s="135">
        <f t="shared" si="0"/>
        <v>0</v>
      </c>
      <c r="N7" s="135">
        <f t="shared" si="0"/>
        <v>7</v>
      </c>
      <c r="O7" s="136">
        <f t="shared" si="1"/>
        <v>7</v>
      </c>
      <c r="P7" s="372">
        <v>2</v>
      </c>
      <c r="Q7" s="373" t="s">
        <v>206</v>
      </c>
      <c r="R7" s="122"/>
      <c r="S7" s="122"/>
      <c r="T7" s="122"/>
      <c r="U7" s="122"/>
      <c r="V7" s="122"/>
      <c r="W7" s="122"/>
    </row>
    <row r="8" spans="1:23" s="138" customFormat="1" ht="12" customHeight="1" thickBot="1">
      <c r="A8" s="234" t="s">
        <v>161</v>
      </c>
      <c r="B8" s="240" t="s">
        <v>23</v>
      </c>
      <c r="C8" s="235">
        <v>1</v>
      </c>
      <c r="D8" s="235">
        <v>0</v>
      </c>
      <c r="E8" s="235">
        <v>1</v>
      </c>
      <c r="F8" s="236">
        <v>4</v>
      </c>
      <c r="G8" s="236">
        <v>0</v>
      </c>
      <c r="H8" s="237">
        <v>4</v>
      </c>
      <c r="I8" s="371">
        <v>0</v>
      </c>
      <c r="J8" s="238">
        <v>0</v>
      </c>
      <c r="K8" s="239">
        <v>0</v>
      </c>
      <c r="L8" s="135">
        <f t="shared" si="0"/>
        <v>5</v>
      </c>
      <c r="M8" s="135">
        <f t="shared" si="0"/>
        <v>0</v>
      </c>
      <c r="N8" s="135">
        <f t="shared" si="0"/>
        <v>5</v>
      </c>
      <c r="O8" s="136">
        <f t="shared" si="1"/>
        <v>5</v>
      </c>
      <c r="P8" s="372">
        <v>0.25</v>
      </c>
      <c r="Q8" s="373" t="s">
        <v>207</v>
      </c>
      <c r="R8" s="122"/>
      <c r="S8" s="122"/>
      <c r="T8" s="122"/>
      <c r="U8" s="122"/>
      <c r="V8" s="122"/>
      <c r="W8" s="122"/>
    </row>
    <row r="9" spans="1:23" s="138" customFormat="1" ht="12" customHeight="1" thickBot="1">
      <c r="A9" s="234" t="s">
        <v>163</v>
      </c>
      <c r="B9" s="240" t="s">
        <v>24</v>
      </c>
      <c r="C9" s="235">
        <v>0</v>
      </c>
      <c r="D9" s="235">
        <v>0</v>
      </c>
      <c r="E9" s="235">
        <v>0</v>
      </c>
      <c r="F9" s="236">
        <v>1</v>
      </c>
      <c r="G9" s="236">
        <v>0</v>
      </c>
      <c r="H9" s="237">
        <v>1</v>
      </c>
      <c r="I9" s="371">
        <v>0</v>
      </c>
      <c r="J9" s="238">
        <v>0</v>
      </c>
      <c r="K9" s="239">
        <v>0</v>
      </c>
      <c r="L9" s="135">
        <f t="shared" si="0"/>
        <v>1</v>
      </c>
      <c r="M9" s="135">
        <f t="shared" si="0"/>
        <v>0</v>
      </c>
      <c r="N9" s="135">
        <f t="shared" si="0"/>
        <v>1</v>
      </c>
      <c r="O9" s="136">
        <f t="shared" si="1"/>
        <v>1</v>
      </c>
      <c r="P9" s="372">
        <v>0.05</v>
      </c>
      <c r="Q9" s="373" t="s">
        <v>208</v>
      </c>
      <c r="R9" s="122"/>
      <c r="S9" s="122"/>
      <c r="T9" s="122"/>
      <c r="U9" s="122"/>
      <c r="V9" s="122"/>
      <c r="W9" s="122"/>
    </row>
    <row r="10" spans="1:23" s="138" customFormat="1" ht="12" customHeight="1" thickBot="1">
      <c r="A10" s="234" t="s">
        <v>164</v>
      </c>
      <c r="B10" s="240" t="s">
        <v>25</v>
      </c>
      <c r="C10" s="235">
        <v>1.75</v>
      </c>
      <c r="D10" s="235">
        <v>0</v>
      </c>
      <c r="E10" s="235">
        <v>1.75</v>
      </c>
      <c r="F10" s="236">
        <v>7.5</v>
      </c>
      <c r="G10" s="236">
        <v>0</v>
      </c>
      <c r="H10" s="237">
        <v>7.5</v>
      </c>
      <c r="I10" s="371">
        <v>0.75</v>
      </c>
      <c r="J10" s="238">
        <v>0</v>
      </c>
      <c r="K10" s="239">
        <v>0.75</v>
      </c>
      <c r="L10" s="135">
        <f t="shared" si="0"/>
        <v>10</v>
      </c>
      <c r="M10" s="135">
        <f t="shared" si="0"/>
        <v>0</v>
      </c>
      <c r="N10" s="135">
        <f t="shared" si="0"/>
        <v>10</v>
      </c>
      <c r="O10" s="136">
        <f t="shared" si="1"/>
        <v>10</v>
      </c>
      <c r="P10" s="372">
        <v>0.3</v>
      </c>
      <c r="Q10" s="373" t="s">
        <v>209</v>
      </c>
      <c r="R10" s="122"/>
      <c r="S10" s="122"/>
      <c r="T10" s="122"/>
      <c r="U10" s="122"/>
      <c r="V10" s="122"/>
      <c r="W10" s="122"/>
    </row>
    <row r="11" spans="1:23" s="138" customFormat="1" ht="12" customHeight="1" thickBot="1">
      <c r="A11" s="234" t="s">
        <v>164</v>
      </c>
      <c r="B11" s="240" t="s">
        <v>26</v>
      </c>
      <c r="C11" s="235">
        <v>0.5</v>
      </c>
      <c r="D11" s="235">
        <v>0</v>
      </c>
      <c r="E11" s="235">
        <v>0.5</v>
      </c>
      <c r="F11" s="236">
        <v>3.5</v>
      </c>
      <c r="G11" s="236">
        <v>0</v>
      </c>
      <c r="H11" s="237">
        <v>3.5</v>
      </c>
      <c r="I11" s="371">
        <v>0</v>
      </c>
      <c r="J11" s="238">
        <v>0</v>
      </c>
      <c r="K11" s="239">
        <v>0</v>
      </c>
      <c r="L11" s="135">
        <f t="shared" si="0"/>
        <v>4</v>
      </c>
      <c r="M11" s="135">
        <f t="shared" si="0"/>
        <v>0</v>
      </c>
      <c r="N11" s="135">
        <f t="shared" si="0"/>
        <v>4</v>
      </c>
      <c r="O11" s="136">
        <f t="shared" si="1"/>
        <v>4</v>
      </c>
      <c r="P11" s="372">
        <v>7.0000000000000007E-2</v>
      </c>
      <c r="Q11" s="373" t="s">
        <v>210</v>
      </c>
      <c r="R11" s="122"/>
      <c r="S11" s="122"/>
      <c r="T11" s="122"/>
      <c r="U11" s="122"/>
      <c r="V11" s="122"/>
      <c r="W11" s="122"/>
    </row>
    <row r="12" spans="1:23" ht="12" customHeight="1" thickBot="1">
      <c r="A12" s="234" t="s">
        <v>165</v>
      </c>
      <c r="B12" s="240" t="s">
        <v>27</v>
      </c>
      <c r="C12" s="235">
        <v>1</v>
      </c>
      <c r="D12" s="235">
        <v>0</v>
      </c>
      <c r="E12" s="235">
        <v>1</v>
      </c>
      <c r="F12" s="236">
        <v>6</v>
      </c>
      <c r="G12" s="236">
        <v>0</v>
      </c>
      <c r="H12" s="237">
        <v>6</v>
      </c>
      <c r="I12" s="371">
        <v>1</v>
      </c>
      <c r="J12" s="238">
        <v>0</v>
      </c>
      <c r="K12" s="239">
        <v>1</v>
      </c>
      <c r="L12" s="135">
        <f t="shared" si="0"/>
        <v>8</v>
      </c>
      <c r="M12" s="135">
        <f t="shared" si="0"/>
        <v>0</v>
      </c>
      <c r="N12" s="135">
        <f t="shared" si="0"/>
        <v>8</v>
      </c>
      <c r="O12" s="136">
        <f t="shared" si="1"/>
        <v>8</v>
      </c>
      <c r="P12" s="372">
        <v>2.6</v>
      </c>
      <c r="Q12" s="373" t="s">
        <v>211</v>
      </c>
    </row>
    <row r="13" spans="1:23" ht="12" customHeight="1" thickBot="1">
      <c r="A13" s="234" t="s">
        <v>166</v>
      </c>
      <c r="B13" s="240" t="s">
        <v>28</v>
      </c>
      <c r="C13" s="235">
        <v>1.25</v>
      </c>
      <c r="D13" s="235">
        <v>0</v>
      </c>
      <c r="E13" s="235">
        <v>1.25</v>
      </c>
      <c r="F13" s="236">
        <v>10.75</v>
      </c>
      <c r="G13" s="236">
        <v>0</v>
      </c>
      <c r="H13" s="237">
        <v>10.75</v>
      </c>
      <c r="I13" s="371">
        <v>1</v>
      </c>
      <c r="J13" s="238">
        <v>0</v>
      </c>
      <c r="K13" s="239">
        <v>1</v>
      </c>
      <c r="L13" s="135">
        <f t="shared" si="0"/>
        <v>13</v>
      </c>
      <c r="M13" s="135">
        <f t="shared" si="0"/>
        <v>0</v>
      </c>
      <c r="N13" s="135">
        <f t="shared" si="0"/>
        <v>13</v>
      </c>
      <c r="O13" s="136">
        <f t="shared" si="1"/>
        <v>13</v>
      </c>
      <c r="P13" s="372">
        <v>0</v>
      </c>
      <c r="Q13" s="373" t="s">
        <v>212</v>
      </c>
    </row>
    <row r="14" spans="1:23" s="138" customFormat="1" ht="12" customHeight="1" thickBot="1">
      <c r="A14" s="234" t="s">
        <v>167</v>
      </c>
      <c r="B14" s="240" t="s">
        <v>29</v>
      </c>
      <c r="C14" s="235">
        <v>3</v>
      </c>
      <c r="D14" s="235">
        <v>0</v>
      </c>
      <c r="E14" s="235">
        <v>3</v>
      </c>
      <c r="F14" s="236">
        <v>9.4</v>
      </c>
      <c r="G14" s="236">
        <v>0</v>
      </c>
      <c r="H14" s="237">
        <v>9.4</v>
      </c>
      <c r="I14" s="371">
        <v>5</v>
      </c>
      <c r="J14" s="238">
        <v>0</v>
      </c>
      <c r="K14" s="239">
        <v>5</v>
      </c>
      <c r="L14" s="135">
        <f t="shared" si="0"/>
        <v>17.399999999999999</v>
      </c>
      <c r="M14" s="135">
        <f t="shared" si="0"/>
        <v>0</v>
      </c>
      <c r="N14" s="135">
        <f t="shared" si="0"/>
        <v>17.399999999999999</v>
      </c>
      <c r="O14" s="136">
        <f t="shared" si="1"/>
        <v>17.399999999999999</v>
      </c>
      <c r="P14" s="372">
        <v>0</v>
      </c>
      <c r="Q14" s="373" t="s">
        <v>213</v>
      </c>
      <c r="R14" s="122"/>
      <c r="S14" s="122"/>
      <c r="T14" s="122"/>
      <c r="U14" s="122"/>
      <c r="V14" s="122"/>
      <c r="W14" s="122"/>
    </row>
    <row r="15" spans="1:23" s="138" customFormat="1" ht="12" customHeight="1" thickBot="1">
      <c r="A15" s="234" t="s">
        <v>163</v>
      </c>
      <c r="B15" s="240" t="s">
        <v>30</v>
      </c>
      <c r="C15" s="235">
        <v>1</v>
      </c>
      <c r="D15" s="235">
        <v>0</v>
      </c>
      <c r="E15" s="235">
        <v>1</v>
      </c>
      <c r="F15" s="236">
        <v>8</v>
      </c>
      <c r="G15" s="236">
        <v>0</v>
      </c>
      <c r="H15" s="237">
        <v>8</v>
      </c>
      <c r="I15" s="371">
        <v>1</v>
      </c>
      <c r="J15" s="238">
        <v>0</v>
      </c>
      <c r="K15" s="239">
        <v>1</v>
      </c>
      <c r="L15" s="135">
        <f t="shared" si="0"/>
        <v>10</v>
      </c>
      <c r="M15" s="135">
        <f t="shared" si="0"/>
        <v>0</v>
      </c>
      <c r="N15" s="135">
        <f t="shared" si="0"/>
        <v>10</v>
      </c>
      <c r="O15" s="136">
        <f t="shared" si="1"/>
        <v>10</v>
      </c>
      <c r="P15" s="372">
        <v>0.2</v>
      </c>
      <c r="Q15" s="373" t="s">
        <v>214</v>
      </c>
      <c r="R15" s="122"/>
      <c r="S15" s="122"/>
      <c r="T15" s="122"/>
      <c r="U15" s="122"/>
      <c r="V15" s="122"/>
      <c r="W15" s="122"/>
    </row>
    <row r="16" spans="1:23" s="138" customFormat="1" ht="12" customHeight="1" thickBot="1">
      <c r="A16" s="234" t="s">
        <v>162</v>
      </c>
      <c r="B16" s="240" t="s">
        <v>31</v>
      </c>
      <c r="C16" s="235">
        <v>4.25</v>
      </c>
      <c r="D16" s="235">
        <v>0</v>
      </c>
      <c r="E16" s="235">
        <v>4.25</v>
      </c>
      <c r="F16" s="236">
        <v>16.75</v>
      </c>
      <c r="G16" s="236">
        <v>0</v>
      </c>
      <c r="H16" s="237">
        <v>16.75</v>
      </c>
      <c r="I16" s="371">
        <v>2</v>
      </c>
      <c r="J16" s="238">
        <v>0</v>
      </c>
      <c r="K16" s="239">
        <v>2</v>
      </c>
      <c r="L16" s="135">
        <f t="shared" si="0"/>
        <v>23</v>
      </c>
      <c r="M16" s="135">
        <f t="shared" si="0"/>
        <v>0</v>
      </c>
      <c r="N16" s="135">
        <f t="shared" si="0"/>
        <v>23</v>
      </c>
      <c r="O16" s="136">
        <f t="shared" si="1"/>
        <v>23</v>
      </c>
      <c r="P16" s="372">
        <v>3.2</v>
      </c>
      <c r="Q16" s="373" t="s">
        <v>215</v>
      </c>
      <c r="R16" s="122"/>
      <c r="S16" s="122"/>
      <c r="T16" s="122"/>
      <c r="U16" s="122"/>
      <c r="V16" s="122"/>
      <c r="W16" s="122"/>
    </row>
    <row r="17" spans="1:23" s="138" customFormat="1" ht="12" customHeight="1" thickBot="1">
      <c r="A17" s="234" t="s">
        <v>163</v>
      </c>
      <c r="B17" s="240" t="s">
        <v>32</v>
      </c>
      <c r="C17" s="235">
        <v>1.25</v>
      </c>
      <c r="D17" s="235">
        <v>0</v>
      </c>
      <c r="E17" s="235">
        <v>1.25</v>
      </c>
      <c r="F17" s="236">
        <v>7.75</v>
      </c>
      <c r="G17" s="236">
        <v>0</v>
      </c>
      <c r="H17" s="237">
        <v>7.75</v>
      </c>
      <c r="I17" s="371">
        <v>1</v>
      </c>
      <c r="J17" s="238">
        <v>0</v>
      </c>
      <c r="K17" s="239">
        <v>1</v>
      </c>
      <c r="L17" s="135">
        <f t="shared" si="0"/>
        <v>10</v>
      </c>
      <c r="M17" s="135">
        <f t="shared" si="0"/>
        <v>0</v>
      </c>
      <c r="N17" s="135">
        <f t="shared" si="0"/>
        <v>10</v>
      </c>
      <c r="O17" s="136">
        <f t="shared" si="1"/>
        <v>10</v>
      </c>
      <c r="P17" s="372">
        <v>1</v>
      </c>
      <c r="Q17" s="373" t="s">
        <v>208</v>
      </c>
      <c r="R17" s="122"/>
      <c r="S17" s="122"/>
      <c r="T17" s="122"/>
      <c r="U17" s="122"/>
      <c r="V17" s="122"/>
      <c r="W17" s="122"/>
    </row>
    <row r="18" spans="1:23" s="138" customFormat="1" ht="12" customHeight="1" thickBot="1">
      <c r="A18" s="234" t="s">
        <v>164</v>
      </c>
      <c r="B18" s="240" t="s">
        <v>33</v>
      </c>
      <c r="C18" s="235">
        <v>0.25</v>
      </c>
      <c r="D18" s="235">
        <v>0</v>
      </c>
      <c r="E18" s="235">
        <v>0.25</v>
      </c>
      <c r="F18" s="236">
        <v>1</v>
      </c>
      <c r="G18" s="236">
        <v>0</v>
      </c>
      <c r="H18" s="237">
        <v>1</v>
      </c>
      <c r="I18" s="371">
        <v>0.5</v>
      </c>
      <c r="J18" s="238">
        <v>0</v>
      </c>
      <c r="K18" s="239">
        <v>0.5</v>
      </c>
      <c r="L18" s="135">
        <f t="shared" si="0"/>
        <v>1.75</v>
      </c>
      <c r="M18" s="135">
        <f t="shared" si="0"/>
        <v>0</v>
      </c>
      <c r="N18" s="135">
        <f t="shared" si="0"/>
        <v>1.75</v>
      </c>
      <c r="O18" s="136">
        <f t="shared" si="1"/>
        <v>1.75</v>
      </c>
      <c r="P18" s="372">
        <v>0.03</v>
      </c>
      <c r="Q18" s="373" t="s">
        <v>216</v>
      </c>
      <c r="R18" s="122"/>
      <c r="S18" s="122"/>
      <c r="T18" s="122"/>
      <c r="U18" s="122"/>
      <c r="V18" s="122"/>
      <c r="W18" s="122"/>
    </row>
    <row r="19" spans="1:23" s="138" customFormat="1" ht="12" customHeight="1" thickBot="1">
      <c r="A19" s="234" t="s">
        <v>166</v>
      </c>
      <c r="B19" s="240" t="s">
        <v>34</v>
      </c>
      <c r="C19" s="235">
        <v>1</v>
      </c>
      <c r="D19" s="235">
        <v>0</v>
      </c>
      <c r="E19" s="235">
        <v>1</v>
      </c>
      <c r="F19" s="236">
        <v>4</v>
      </c>
      <c r="G19" s="236">
        <v>0</v>
      </c>
      <c r="H19" s="237">
        <v>4</v>
      </c>
      <c r="I19" s="371">
        <v>0.25</v>
      </c>
      <c r="J19" s="238">
        <v>0</v>
      </c>
      <c r="K19" s="239">
        <v>0.25</v>
      </c>
      <c r="L19" s="135">
        <f t="shared" si="0"/>
        <v>5.25</v>
      </c>
      <c r="M19" s="135">
        <f t="shared" si="0"/>
        <v>0</v>
      </c>
      <c r="N19" s="135">
        <f t="shared" si="0"/>
        <v>5.25</v>
      </c>
      <c r="O19" s="136">
        <f t="shared" si="1"/>
        <v>5.25</v>
      </c>
      <c r="P19" s="372">
        <v>0.5</v>
      </c>
      <c r="Q19" s="373" t="s">
        <v>217</v>
      </c>
      <c r="R19" s="122"/>
      <c r="S19" s="122"/>
      <c r="T19" s="122"/>
      <c r="U19" s="122"/>
      <c r="V19" s="122"/>
      <c r="W19" s="122"/>
    </row>
    <row r="20" spans="1:23" s="138" customFormat="1" ht="12" customHeight="1" thickBot="1">
      <c r="A20" s="234" t="s">
        <v>168</v>
      </c>
      <c r="B20" s="240" t="s">
        <v>35</v>
      </c>
      <c r="C20" s="235">
        <v>0.33</v>
      </c>
      <c r="D20" s="235">
        <v>0</v>
      </c>
      <c r="E20" s="235">
        <v>0.33</v>
      </c>
      <c r="F20" s="236">
        <v>3</v>
      </c>
      <c r="G20" s="236">
        <v>0</v>
      </c>
      <c r="H20" s="237">
        <v>3</v>
      </c>
      <c r="I20" s="371">
        <v>1</v>
      </c>
      <c r="J20" s="238">
        <v>0</v>
      </c>
      <c r="K20" s="239">
        <v>1</v>
      </c>
      <c r="L20" s="135">
        <f t="shared" si="0"/>
        <v>4.33</v>
      </c>
      <c r="M20" s="135">
        <f t="shared" si="0"/>
        <v>0</v>
      </c>
      <c r="N20" s="135">
        <f t="shared" si="0"/>
        <v>4.33</v>
      </c>
      <c r="O20" s="136">
        <f t="shared" si="1"/>
        <v>4.33</v>
      </c>
      <c r="P20" s="372">
        <v>1</v>
      </c>
      <c r="Q20" s="373" t="s">
        <v>218</v>
      </c>
      <c r="R20" s="122"/>
      <c r="S20" s="122"/>
      <c r="T20" s="122"/>
      <c r="U20" s="122"/>
      <c r="V20" s="122"/>
      <c r="W20" s="122"/>
    </row>
    <row r="21" spans="1:23" s="138" customFormat="1" ht="12" customHeight="1" thickBot="1">
      <c r="A21" s="234" t="s">
        <v>163</v>
      </c>
      <c r="B21" s="240" t="s">
        <v>36</v>
      </c>
      <c r="C21" s="235">
        <v>1.5</v>
      </c>
      <c r="D21" s="235">
        <v>0</v>
      </c>
      <c r="E21" s="235">
        <v>1.5</v>
      </c>
      <c r="F21" s="236">
        <v>16.5</v>
      </c>
      <c r="G21" s="236">
        <v>0</v>
      </c>
      <c r="H21" s="237">
        <v>16.5</v>
      </c>
      <c r="I21" s="371">
        <v>3</v>
      </c>
      <c r="J21" s="238">
        <v>0</v>
      </c>
      <c r="K21" s="239">
        <v>3</v>
      </c>
      <c r="L21" s="135">
        <f t="shared" si="0"/>
        <v>21</v>
      </c>
      <c r="M21" s="135">
        <f t="shared" si="0"/>
        <v>0</v>
      </c>
      <c r="N21" s="135">
        <f t="shared" si="0"/>
        <v>21</v>
      </c>
      <c r="O21" s="136">
        <f t="shared" si="1"/>
        <v>21</v>
      </c>
      <c r="P21" s="372">
        <v>1</v>
      </c>
      <c r="Q21" s="373" t="s">
        <v>219</v>
      </c>
      <c r="R21" s="122"/>
      <c r="S21" s="122"/>
      <c r="T21" s="122"/>
      <c r="U21" s="122"/>
      <c r="V21" s="122"/>
      <c r="W21" s="122"/>
    </row>
    <row r="22" spans="1:23" s="138" customFormat="1" ht="12" customHeight="1" thickBot="1">
      <c r="A22" s="234" t="s">
        <v>160</v>
      </c>
      <c r="B22" s="240" t="s">
        <v>37</v>
      </c>
      <c r="C22" s="235">
        <v>1</v>
      </c>
      <c r="D22" s="235">
        <v>0</v>
      </c>
      <c r="E22" s="235">
        <v>1</v>
      </c>
      <c r="F22" s="236">
        <v>4</v>
      </c>
      <c r="G22" s="236">
        <v>0</v>
      </c>
      <c r="H22" s="237">
        <v>4</v>
      </c>
      <c r="I22" s="371">
        <v>0</v>
      </c>
      <c r="J22" s="238">
        <v>0</v>
      </c>
      <c r="K22" s="239">
        <v>0</v>
      </c>
      <c r="L22" s="135">
        <f t="shared" si="0"/>
        <v>5</v>
      </c>
      <c r="M22" s="135">
        <f t="shared" si="0"/>
        <v>0</v>
      </c>
      <c r="N22" s="135">
        <f t="shared" si="0"/>
        <v>5</v>
      </c>
      <c r="O22" s="136">
        <f t="shared" si="1"/>
        <v>5</v>
      </c>
      <c r="P22" s="372">
        <v>0.5</v>
      </c>
      <c r="Q22" s="373" t="s">
        <v>220</v>
      </c>
      <c r="R22" s="122"/>
      <c r="S22" s="122"/>
      <c r="T22" s="122"/>
      <c r="U22" s="122"/>
      <c r="V22" s="122"/>
      <c r="W22" s="122"/>
    </row>
    <row r="23" spans="1:23" s="138" customFormat="1" ht="12" customHeight="1" thickBot="1">
      <c r="A23" s="234" t="s">
        <v>167</v>
      </c>
      <c r="B23" s="240" t="s">
        <v>38</v>
      </c>
      <c r="C23" s="235">
        <v>1</v>
      </c>
      <c r="D23" s="235">
        <v>0</v>
      </c>
      <c r="E23" s="235">
        <v>1</v>
      </c>
      <c r="F23" s="236">
        <v>2</v>
      </c>
      <c r="G23" s="236">
        <v>0</v>
      </c>
      <c r="H23" s="237">
        <v>2</v>
      </c>
      <c r="I23" s="371">
        <v>1</v>
      </c>
      <c r="J23" s="238">
        <v>0</v>
      </c>
      <c r="K23" s="239">
        <v>1</v>
      </c>
      <c r="L23" s="135">
        <f t="shared" si="0"/>
        <v>4</v>
      </c>
      <c r="M23" s="135">
        <f t="shared" si="0"/>
        <v>0</v>
      </c>
      <c r="N23" s="135">
        <f t="shared" si="0"/>
        <v>4</v>
      </c>
      <c r="O23" s="136">
        <f t="shared" si="1"/>
        <v>4</v>
      </c>
      <c r="P23" s="372">
        <v>0.1</v>
      </c>
      <c r="Q23" s="373" t="s">
        <v>221</v>
      </c>
      <c r="R23" s="122"/>
      <c r="S23" s="122"/>
      <c r="T23" s="122"/>
      <c r="U23" s="122"/>
      <c r="V23" s="122"/>
      <c r="W23" s="122"/>
    </row>
    <row r="24" spans="1:23" s="138" customFormat="1" ht="12" customHeight="1" thickBot="1">
      <c r="A24" s="234" t="s">
        <v>164</v>
      </c>
      <c r="B24" s="240" t="s">
        <v>39</v>
      </c>
      <c r="C24" s="235">
        <v>1</v>
      </c>
      <c r="D24" s="235">
        <v>0</v>
      </c>
      <c r="E24" s="235">
        <v>1</v>
      </c>
      <c r="F24" s="236">
        <v>2</v>
      </c>
      <c r="G24" s="236">
        <v>0</v>
      </c>
      <c r="H24" s="237">
        <v>2</v>
      </c>
      <c r="I24" s="371">
        <v>1</v>
      </c>
      <c r="J24" s="238">
        <v>0</v>
      </c>
      <c r="K24" s="239">
        <v>1</v>
      </c>
      <c r="L24" s="135">
        <f t="shared" si="0"/>
        <v>4</v>
      </c>
      <c r="M24" s="135">
        <f t="shared" si="0"/>
        <v>0</v>
      </c>
      <c r="N24" s="135">
        <f t="shared" si="0"/>
        <v>4</v>
      </c>
      <c r="O24" s="136">
        <f t="shared" si="1"/>
        <v>4</v>
      </c>
      <c r="P24" s="372">
        <v>0.04</v>
      </c>
      <c r="Q24" s="373" t="s">
        <v>222</v>
      </c>
      <c r="R24" s="122"/>
      <c r="S24" s="122"/>
      <c r="T24" s="122"/>
      <c r="U24" s="122"/>
      <c r="V24" s="122"/>
      <c r="W24" s="122"/>
    </row>
    <row r="25" spans="1:23" s="138" customFormat="1" ht="12" customHeight="1" thickBot="1">
      <c r="A25" s="234" t="s">
        <v>167</v>
      </c>
      <c r="B25" s="240" t="s">
        <v>40</v>
      </c>
      <c r="C25" s="235">
        <v>0.1</v>
      </c>
      <c r="D25" s="235">
        <v>0</v>
      </c>
      <c r="E25" s="235">
        <v>0.1</v>
      </c>
      <c r="F25" s="236">
        <v>1</v>
      </c>
      <c r="G25" s="236">
        <v>0</v>
      </c>
      <c r="H25" s="237">
        <v>1</v>
      </c>
      <c r="I25" s="371">
        <v>0</v>
      </c>
      <c r="J25" s="238">
        <v>0</v>
      </c>
      <c r="K25" s="239">
        <v>0</v>
      </c>
      <c r="L25" s="135">
        <f t="shared" si="0"/>
        <v>1.1000000000000001</v>
      </c>
      <c r="M25" s="135">
        <f t="shared" si="0"/>
        <v>0</v>
      </c>
      <c r="N25" s="135">
        <f t="shared" si="0"/>
        <v>1.1000000000000001</v>
      </c>
      <c r="O25" s="136">
        <f t="shared" si="1"/>
        <v>1.1000000000000001</v>
      </c>
      <c r="P25" s="372">
        <v>0.1</v>
      </c>
      <c r="Q25" s="373" t="s">
        <v>221</v>
      </c>
      <c r="R25" s="122"/>
      <c r="S25" s="122"/>
      <c r="T25" s="122"/>
      <c r="U25" s="122"/>
      <c r="V25" s="122"/>
      <c r="W25" s="122"/>
    </row>
    <row r="26" spans="1:23" s="138" customFormat="1" ht="12" customHeight="1" thickBot="1">
      <c r="A26" s="234" t="s">
        <v>163</v>
      </c>
      <c r="B26" s="240" t="s">
        <v>41</v>
      </c>
      <c r="C26" s="235">
        <v>4</v>
      </c>
      <c r="D26" s="235">
        <v>0</v>
      </c>
      <c r="E26" s="235">
        <v>4</v>
      </c>
      <c r="F26" s="236">
        <v>17</v>
      </c>
      <c r="G26" s="236">
        <v>0</v>
      </c>
      <c r="H26" s="237">
        <v>17</v>
      </c>
      <c r="I26" s="371">
        <v>3</v>
      </c>
      <c r="J26" s="238">
        <v>0</v>
      </c>
      <c r="K26" s="239">
        <v>3</v>
      </c>
      <c r="L26" s="135">
        <f t="shared" si="0"/>
        <v>24</v>
      </c>
      <c r="M26" s="135">
        <f t="shared" si="0"/>
        <v>0</v>
      </c>
      <c r="N26" s="135">
        <f t="shared" si="0"/>
        <v>24</v>
      </c>
      <c r="O26" s="136">
        <f t="shared" si="1"/>
        <v>24</v>
      </c>
      <c r="P26" s="372">
        <v>1</v>
      </c>
      <c r="Q26" s="373" t="s">
        <v>204</v>
      </c>
      <c r="R26" s="122"/>
      <c r="S26" s="122"/>
      <c r="T26" s="122"/>
      <c r="U26" s="122"/>
      <c r="V26" s="122"/>
      <c r="W26" s="122"/>
    </row>
    <row r="27" spans="1:23" s="138" customFormat="1" ht="12" customHeight="1" thickBot="1">
      <c r="A27" s="234" t="s">
        <v>166</v>
      </c>
      <c r="B27" s="240" t="s">
        <v>42</v>
      </c>
      <c r="C27" s="235">
        <v>3</v>
      </c>
      <c r="D27" s="235">
        <v>0</v>
      </c>
      <c r="E27" s="235">
        <v>3</v>
      </c>
      <c r="F27" s="236">
        <v>11</v>
      </c>
      <c r="G27" s="236">
        <v>0</v>
      </c>
      <c r="H27" s="237">
        <v>11</v>
      </c>
      <c r="I27" s="371">
        <v>2</v>
      </c>
      <c r="J27" s="238">
        <v>0</v>
      </c>
      <c r="K27" s="239">
        <v>2</v>
      </c>
      <c r="L27" s="135">
        <f t="shared" si="0"/>
        <v>16</v>
      </c>
      <c r="M27" s="135">
        <f t="shared" si="0"/>
        <v>0</v>
      </c>
      <c r="N27" s="135">
        <f t="shared" si="0"/>
        <v>16</v>
      </c>
      <c r="O27" s="136">
        <f t="shared" si="1"/>
        <v>16</v>
      </c>
      <c r="P27" s="372">
        <v>2</v>
      </c>
      <c r="Q27" s="373" t="s">
        <v>223</v>
      </c>
      <c r="R27" s="122"/>
      <c r="S27" s="122"/>
      <c r="T27" s="122"/>
      <c r="U27" s="122"/>
      <c r="V27" s="122"/>
      <c r="W27" s="122"/>
    </row>
    <row r="28" spans="1:23" s="138" customFormat="1" ht="12" customHeight="1" thickBot="1">
      <c r="A28" s="234" t="s">
        <v>164</v>
      </c>
      <c r="B28" s="240" t="s">
        <v>43</v>
      </c>
      <c r="C28" s="235">
        <v>1.5</v>
      </c>
      <c r="D28" s="235">
        <v>0</v>
      </c>
      <c r="E28" s="235">
        <v>1.5</v>
      </c>
      <c r="F28" s="236">
        <v>7.5</v>
      </c>
      <c r="G28" s="236">
        <v>0</v>
      </c>
      <c r="H28" s="237">
        <v>7.5</v>
      </c>
      <c r="I28" s="371">
        <v>0.5</v>
      </c>
      <c r="J28" s="238">
        <v>0</v>
      </c>
      <c r="K28" s="239">
        <v>0.5</v>
      </c>
      <c r="L28" s="135">
        <f t="shared" si="0"/>
        <v>9.5</v>
      </c>
      <c r="M28" s="135">
        <f t="shared" si="0"/>
        <v>0</v>
      </c>
      <c r="N28" s="135">
        <f t="shared" si="0"/>
        <v>9.5</v>
      </c>
      <c r="O28" s="136">
        <f t="shared" si="1"/>
        <v>9.5</v>
      </c>
      <c r="P28" s="372">
        <v>1.28</v>
      </c>
      <c r="Q28" s="373" t="s">
        <v>224</v>
      </c>
      <c r="R28" s="122"/>
      <c r="S28" s="122"/>
      <c r="T28" s="122"/>
      <c r="U28" s="122"/>
      <c r="V28" s="122"/>
      <c r="W28" s="122"/>
    </row>
    <row r="29" spans="1:23" s="138" customFormat="1" ht="12" customHeight="1" thickBot="1">
      <c r="A29" s="234" t="s">
        <v>165</v>
      </c>
      <c r="B29" s="240" t="s">
        <v>44</v>
      </c>
      <c r="C29" s="235">
        <v>8</v>
      </c>
      <c r="D29" s="235">
        <v>0</v>
      </c>
      <c r="E29" s="235">
        <v>8</v>
      </c>
      <c r="F29" s="236">
        <v>45</v>
      </c>
      <c r="G29" s="236">
        <v>0</v>
      </c>
      <c r="H29" s="237">
        <v>45</v>
      </c>
      <c r="I29" s="371">
        <v>17</v>
      </c>
      <c r="J29" s="238">
        <v>0</v>
      </c>
      <c r="K29" s="239">
        <v>17</v>
      </c>
      <c r="L29" s="135">
        <f t="shared" si="0"/>
        <v>70</v>
      </c>
      <c r="M29" s="135">
        <f t="shared" si="0"/>
        <v>0</v>
      </c>
      <c r="N29" s="135">
        <f t="shared" si="0"/>
        <v>70</v>
      </c>
      <c r="O29" s="136">
        <f t="shared" si="1"/>
        <v>70</v>
      </c>
      <c r="P29" s="372">
        <v>6.5</v>
      </c>
      <c r="Q29" s="373" t="s">
        <v>225</v>
      </c>
      <c r="R29" s="122"/>
      <c r="S29" s="122"/>
      <c r="T29" s="122"/>
      <c r="U29" s="122"/>
      <c r="V29" s="122"/>
      <c r="W29" s="122"/>
    </row>
    <row r="30" spans="1:23" s="138" customFormat="1" ht="12" customHeight="1" thickBot="1">
      <c r="A30" s="234" t="s">
        <v>164</v>
      </c>
      <c r="B30" s="240" t="s">
        <v>45</v>
      </c>
      <c r="C30" s="235">
        <v>0.5</v>
      </c>
      <c r="D30" s="235">
        <v>0</v>
      </c>
      <c r="E30" s="235">
        <v>0.5</v>
      </c>
      <c r="F30" s="236">
        <v>2</v>
      </c>
      <c r="G30" s="236">
        <v>0</v>
      </c>
      <c r="H30" s="237">
        <v>2</v>
      </c>
      <c r="I30" s="371">
        <v>0</v>
      </c>
      <c r="J30" s="238">
        <v>0</v>
      </c>
      <c r="K30" s="239">
        <v>0</v>
      </c>
      <c r="L30" s="135">
        <v>2.5</v>
      </c>
      <c r="M30" s="135">
        <f t="shared" si="0"/>
        <v>0</v>
      </c>
      <c r="N30" s="135">
        <v>2.5</v>
      </c>
      <c r="O30" s="136">
        <v>2.5</v>
      </c>
      <c r="P30" s="372">
        <v>7.0000000000000007E-2</v>
      </c>
      <c r="Q30" s="373" t="s">
        <v>226</v>
      </c>
      <c r="R30" s="122"/>
      <c r="S30" s="122"/>
      <c r="T30" s="122"/>
      <c r="U30" s="122"/>
      <c r="V30" s="122"/>
      <c r="W30" s="122"/>
    </row>
    <row r="31" spans="1:23" s="138" customFormat="1" ht="12" customHeight="1" thickBot="1">
      <c r="A31" s="234" t="s">
        <v>164</v>
      </c>
      <c r="B31" s="240" t="s">
        <v>46</v>
      </c>
      <c r="C31" s="235">
        <v>0.5</v>
      </c>
      <c r="D31" s="235">
        <v>0</v>
      </c>
      <c r="E31" s="235">
        <v>0.5</v>
      </c>
      <c r="F31" s="236">
        <v>2</v>
      </c>
      <c r="G31" s="236">
        <v>0</v>
      </c>
      <c r="H31" s="237">
        <v>2</v>
      </c>
      <c r="I31" s="371">
        <v>0</v>
      </c>
      <c r="J31" s="238">
        <v>0</v>
      </c>
      <c r="K31" s="239">
        <v>0</v>
      </c>
      <c r="L31" s="135">
        <f t="shared" si="0"/>
        <v>2.5</v>
      </c>
      <c r="M31" s="135">
        <f t="shared" si="0"/>
        <v>0</v>
      </c>
      <c r="N31" s="135">
        <v>2.5</v>
      </c>
      <c r="O31" s="136">
        <f t="shared" si="1"/>
        <v>2.5</v>
      </c>
      <c r="P31" s="372">
        <v>0.1</v>
      </c>
      <c r="Q31" s="373" t="s">
        <v>227</v>
      </c>
      <c r="R31" s="122"/>
      <c r="S31" s="122"/>
      <c r="T31" s="122"/>
      <c r="U31" s="122"/>
      <c r="V31" s="122"/>
      <c r="W31" s="122"/>
    </row>
    <row r="32" spans="1:23" s="138" customFormat="1" ht="12" customHeight="1" thickBot="1">
      <c r="A32" s="234" t="s">
        <v>162</v>
      </c>
      <c r="B32" s="240" t="s">
        <v>47</v>
      </c>
      <c r="C32" s="235">
        <v>2</v>
      </c>
      <c r="D32" s="235">
        <v>0</v>
      </c>
      <c r="E32" s="235">
        <v>2</v>
      </c>
      <c r="F32" s="236">
        <v>15</v>
      </c>
      <c r="G32" s="236">
        <v>0</v>
      </c>
      <c r="H32" s="237">
        <v>15</v>
      </c>
      <c r="I32" s="371">
        <v>2</v>
      </c>
      <c r="J32" s="238">
        <v>0</v>
      </c>
      <c r="K32" s="239">
        <v>2</v>
      </c>
      <c r="L32" s="135">
        <f t="shared" si="0"/>
        <v>19</v>
      </c>
      <c r="M32" s="135">
        <f t="shared" si="0"/>
        <v>0</v>
      </c>
      <c r="N32" s="135">
        <f t="shared" si="0"/>
        <v>19</v>
      </c>
      <c r="O32" s="136">
        <v>19</v>
      </c>
      <c r="P32" s="372"/>
      <c r="Q32" s="373" t="s">
        <v>219</v>
      </c>
      <c r="R32" s="122"/>
      <c r="S32" s="122"/>
      <c r="T32" s="122"/>
      <c r="U32" s="122"/>
      <c r="V32" s="122"/>
      <c r="W32" s="122"/>
    </row>
    <row r="33" spans="1:23" s="138" customFormat="1" ht="12" customHeight="1" thickBot="1">
      <c r="A33" s="234" t="s">
        <v>161</v>
      </c>
      <c r="B33" s="240" t="s">
        <v>48</v>
      </c>
      <c r="C33" s="235">
        <v>0.25</v>
      </c>
      <c r="D33" s="235">
        <v>0</v>
      </c>
      <c r="E33" s="235">
        <v>0.25</v>
      </c>
      <c r="F33" s="236">
        <v>3.75</v>
      </c>
      <c r="G33" s="236">
        <v>0</v>
      </c>
      <c r="H33" s="237">
        <v>3.75</v>
      </c>
      <c r="I33" s="371">
        <v>1</v>
      </c>
      <c r="J33" s="238">
        <v>0</v>
      </c>
      <c r="K33" s="239">
        <v>1</v>
      </c>
      <c r="L33" s="135">
        <f t="shared" si="0"/>
        <v>5</v>
      </c>
      <c r="M33" s="135">
        <f t="shared" si="0"/>
        <v>0</v>
      </c>
      <c r="N33" s="135">
        <f t="shared" si="0"/>
        <v>5</v>
      </c>
      <c r="O33" s="136">
        <f t="shared" si="1"/>
        <v>5</v>
      </c>
      <c r="P33" s="372">
        <v>0.25</v>
      </c>
      <c r="Q33" s="373" t="s">
        <v>228</v>
      </c>
      <c r="R33" s="122"/>
      <c r="S33" s="122"/>
      <c r="T33" s="122"/>
      <c r="U33" s="122"/>
      <c r="V33" s="122"/>
      <c r="W33" s="122"/>
    </row>
    <row r="34" spans="1:23" ht="12" customHeight="1" thickBot="1">
      <c r="A34" s="234" t="s">
        <v>166</v>
      </c>
      <c r="B34" s="240" t="s">
        <v>49</v>
      </c>
      <c r="C34" s="235">
        <v>1</v>
      </c>
      <c r="D34" s="235">
        <v>0</v>
      </c>
      <c r="E34" s="235">
        <v>1</v>
      </c>
      <c r="F34" s="236">
        <v>9</v>
      </c>
      <c r="G34" s="236">
        <v>0</v>
      </c>
      <c r="H34" s="237">
        <v>9</v>
      </c>
      <c r="I34" s="371">
        <v>1</v>
      </c>
      <c r="J34" s="238">
        <v>0</v>
      </c>
      <c r="K34" s="239">
        <v>1</v>
      </c>
      <c r="L34" s="135">
        <f t="shared" si="0"/>
        <v>11</v>
      </c>
      <c r="M34" s="135">
        <f t="shared" si="0"/>
        <v>0</v>
      </c>
      <c r="N34" s="135">
        <f t="shared" si="0"/>
        <v>11</v>
      </c>
      <c r="O34" s="136">
        <f t="shared" si="1"/>
        <v>11</v>
      </c>
      <c r="P34" s="372">
        <v>1.1000000000000001</v>
      </c>
      <c r="Q34" s="373" t="s">
        <v>229</v>
      </c>
    </row>
    <row r="35" spans="1:23" s="138" customFormat="1" ht="12" customHeight="1" thickBot="1">
      <c r="A35" s="234" t="s">
        <v>160</v>
      </c>
      <c r="B35" s="240" t="s">
        <v>50</v>
      </c>
      <c r="C35" s="235">
        <v>6</v>
      </c>
      <c r="D35" s="235">
        <v>0</v>
      </c>
      <c r="E35" s="235">
        <v>6</v>
      </c>
      <c r="F35" s="236">
        <v>28</v>
      </c>
      <c r="G35" s="236">
        <v>0</v>
      </c>
      <c r="H35" s="237">
        <v>28</v>
      </c>
      <c r="I35" s="371">
        <v>4</v>
      </c>
      <c r="J35" s="238">
        <v>0</v>
      </c>
      <c r="K35" s="239">
        <v>4</v>
      </c>
      <c r="L35" s="135">
        <f t="shared" si="0"/>
        <v>38</v>
      </c>
      <c r="M35" s="135">
        <f t="shared" si="0"/>
        <v>0</v>
      </c>
      <c r="N35" s="135">
        <f t="shared" si="0"/>
        <v>38</v>
      </c>
      <c r="O35" s="136">
        <f t="shared" si="1"/>
        <v>38</v>
      </c>
      <c r="P35" s="372">
        <v>0</v>
      </c>
      <c r="Q35" s="373"/>
      <c r="R35" s="122"/>
      <c r="S35" s="122"/>
      <c r="T35" s="122"/>
      <c r="U35" s="122"/>
      <c r="V35" s="122"/>
      <c r="W35" s="122"/>
    </row>
    <row r="36" spans="1:23" ht="12" customHeight="1" thickBot="1">
      <c r="A36" s="234" t="s">
        <v>168</v>
      </c>
      <c r="B36" s="240" t="s">
        <v>230</v>
      </c>
      <c r="C36" s="235">
        <v>1.5</v>
      </c>
      <c r="D36" s="235">
        <v>0</v>
      </c>
      <c r="E36" s="235">
        <v>1.5</v>
      </c>
      <c r="F36" s="236">
        <v>8.5</v>
      </c>
      <c r="G36" s="236">
        <v>0</v>
      </c>
      <c r="H36" s="237">
        <v>8.5</v>
      </c>
      <c r="I36" s="371">
        <v>1</v>
      </c>
      <c r="J36" s="238">
        <v>0</v>
      </c>
      <c r="K36" s="239">
        <v>1</v>
      </c>
      <c r="L36" s="135">
        <f t="shared" si="0"/>
        <v>11</v>
      </c>
      <c r="M36" s="135">
        <f t="shared" si="0"/>
        <v>0</v>
      </c>
      <c r="N36" s="135">
        <f t="shared" si="0"/>
        <v>11</v>
      </c>
      <c r="O36" s="136">
        <f t="shared" si="1"/>
        <v>11</v>
      </c>
      <c r="P36" s="372">
        <v>1.75</v>
      </c>
      <c r="Q36" s="373" t="s">
        <v>231</v>
      </c>
    </row>
    <row r="37" spans="1:23" ht="12" customHeight="1" thickBot="1">
      <c r="A37" s="234" t="s">
        <v>168</v>
      </c>
      <c r="B37" s="240" t="s">
        <v>232</v>
      </c>
      <c r="C37" s="235">
        <v>1.5</v>
      </c>
      <c r="D37" s="235">
        <v>0</v>
      </c>
      <c r="E37" s="235">
        <v>1.5</v>
      </c>
      <c r="F37" s="236">
        <v>6.5</v>
      </c>
      <c r="G37" s="236">
        <v>0</v>
      </c>
      <c r="H37" s="237">
        <v>6.5</v>
      </c>
      <c r="I37" s="371">
        <v>1</v>
      </c>
      <c r="J37" s="238">
        <v>1</v>
      </c>
      <c r="K37" s="239">
        <v>0</v>
      </c>
      <c r="L37" s="135">
        <f t="shared" si="0"/>
        <v>9</v>
      </c>
      <c r="M37" s="135">
        <f t="shared" si="0"/>
        <v>1</v>
      </c>
      <c r="N37" s="135">
        <f t="shared" si="0"/>
        <v>8</v>
      </c>
      <c r="O37" s="136">
        <v>8</v>
      </c>
      <c r="P37" s="372">
        <v>1.75</v>
      </c>
      <c r="Q37" s="373" t="s">
        <v>231</v>
      </c>
    </row>
    <row r="38" spans="1:23" s="138" customFormat="1" ht="12" customHeight="1" thickBot="1">
      <c r="A38" s="234" t="s">
        <v>162</v>
      </c>
      <c r="B38" s="240" t="s">
        <v>52</v>
      </c>
      <c r="C38" s="235">
        <v>6.75</v>
      </c>
      <c r="D38" s="235">
        <v>0</v>
      </c>
      <c r="E38" s="235">
        <v>6.75</v>
      </c>
      <c r="F38" s="236">
        <v>32.5</v>
      </c>
      <c r="G38" s="236">
        <v>0</v>
      </c>
      <c r="H38" s="237">
        <v>32.5</v>
      </c>
      <c r="I38" s="371">
        <v>9</v>
      </c>
      <c r="J38" s="238">
        <v>0</v>
      </c>
      <c r="K38" s="239">
        <v>9</v>
      </c>
      <c r="L38" s="135">
        <f t="shared" si="0"/>
        <v>48.25</v>
      </c>
      <c r="M38" s="135">
        <f t="shared" si="0"/>
        <v>0</v>
      </c>
      <c r="N38" s="135">
        <f t="shared" si="0"/>
        <v>48.25</v>
      </c>
      <c r="O38" s="136">
        <v>48.25</v>
      </c>
      <c r="P38" s="372">
        <v>0.5</v>
      </c>
      <c r="Q38" s="373" t="s">
        <v>233</v>
      </c>
      <c r="R38" s="122"/>
      <c r="S38" s="122"/>
      <c r="T38" s="122"/>
      <c r="U38" s="122"/>
      <c r="V38" s="122"/>
      <c r="W38" s="122"/>
    </row>
    <row r="39" spans="1:23" s="138" customFormat="1" ht="12" customHeight="1" thickBot="1">
      <c r="A39" s="234" t="s">
        <v>160</v>
      </c>
      <c r="B39" s="240" t="s">
        <v>53</v>
      </c>
      <c r="C39" s="235">
        <v>1</v>
      </c>
      <c r="D39" s="235">
        <v>0</v>
      </c>
      <c r="E39" s="235">
        <v>1</v>
      </c>
      <c r="F39" s="236">
        <v>8</v>
      </c>
      <c r="G39" s="236">
        <v>0</v>
      </c>
      <c r="H39" s="237">
        <v>8</v>
      </c>
      <c r="I39" s="371">
        <v>0</v>
      </c>
      <c r="J39" s="238">
        <v>0</v>
      </c>
      <c r="K39" s="239">
        <v>0</v>
      </c>
      <c r="L39" s="135">
        <f t="shared" si="0"/>
        <v>9</v>
      </c>
      <c r="M39" s="135">
        <f t="shared" si="0"/>
        <v>0</v>
      </c>
      <c r="N39" s="135">
        <f t="shared" si="0"/>
        <v>9</v>
      </c>
      <c r="O39" s="136">
        <f t="shared" si="1"/>
        <v>9</v>
      </c>
      <c r="P39" s="372">
        <v>2</v>
      </c>
      <c r="Q39" s="373" t="s">
        <v>234</v>
      </c>
      <c r="R39" s="122"/>
      <c r="S39" s="122"/>
      <c r="T39" s="122"/>
      <c r="U39" s="122"/>
      <c r="V39" s="122"/>
      <c r="W39" s="122"/>
    </row>
    <row r="40" spans="1:23" s="138" customFormat="1" ht="12" customHeight="1" thickBot="1">
      <c r="A40" s="234" t="s">
        <v>163</v>
      </c>
      <c r="B40" s="240" t="s">
        <v>54</v>
      </c>
      <c r="C40" s="235">
        <v>5.25</v>
      </c>
      <c r="D40" s="235">
        <v>0</v>
      </c>
      <c r="E40" s="235">
        <v>5.25</v>
      </c>
      <c r="F40" s="236">
        <v>23.75</v>
      </c>
      <c r="G40" s="236">
        <v>0</v>
      </c>
      <c r="H40" s="237">
        <v>23.75</v>
      </c>
      <c r="I40" s="371">
        <v>4</v>
      </c>
      <c r="J40" s="238">
        <v>0</v>
      </c>
      <c r="K40" s="239">
        <v>4</v>
      </c>
      <c r="L40" s="135">
        <f t="shared" si="0"/>
        <v>33</v>
      </c>
      <c r="M40" s="135">
        <f t="shared" si="0"/>
        <v>0</v>
      </c>
      <c r="N40" s="135">
        <f t="shared" si="0"/>
        <v>33</v>
      </c>
      <c r="O40" s="136">
        <f t="shared" si="1"/>
        <v>33</v>
      </c>
      <c r="P40" s="372">
        <v>2</v>
      </c>
      <c r="Q40" s="373" t="s">
        <v>235</v>
      </c>
      <c r="R40" s="122"/>
      <c r="S40" s="122"/>
      <c r="T40" s="122"/>
      <c r="U40" s="122"/>
      <c r="V40" s="122"/>
      <c r="W40" s="122"/>
    </row>
    <row r="41" spans="1:23" s="138" customFormat="1" ht="12" customHeight="1" thickBot="1">
      <c r="A41" s="234" t="s">
        <v>164</v>
      </c>
      <c r="B41" s="240" t="s">
        <v>55</v>
      </c>
      <c r="C41" s="235">
        <v>0.25</v>
      </c>
      <c r="D41" s="235">
        <v>0</v>
      </c>
      <c r="E41" s="235">
        <v>0.25</v>
      </c>
      <c r="F41" s="236">
        <v>1</v>
      </c>
      <c r="G41" s="236">
        <v>0</v>
      </c>
      <c r="H41" s="237">
        <v>1</v>
      </c>
      <c r="I41" s="371">
        <v>0.5</v>
      </c>
      <c r="J41" s="238">
        <v>0</v>
      </c>
      <c r="K41" s="239">
        <v>0.5</v>
      </c>
      <c r="L41" s="135">
        <f t="shared" si="0"/>
        <v>1.75</v>
      </c>
      <c r="M41" s="135">
        <f t="shared" si="0"/>
        <v>0</v>
      </c>
      <c r="N41" s="135">
        <f t="shared" si="0"/>
        <v>1.75</v>
      </c>
      <c r="O41" s="136">
        <f t="shared" si="1"/>
        <v>1.75</v>
      </c>
      <c r="P41" s="372">
        <v>0.04</v>
      </c>
      <c r="Q41" s="373" t="s">
        <v>236</v>
      </c>
      <c r="R41" s="122"/>
      <c r="S41" s="122"/>
      <c r="T41" s="122"/>
      <c r="U41" s="122"/>
      <c r="V41" s="122"/>
      <c r="W41" s="122"/>
    </row>
    <row r="42" spans="1:23" s="138" customFormat="1" ht="12" customHeight="1" thickBot="1">
      <c r="A42" s="234" t="s">
        <v>167</v>
      </c>
      <c r="B42" s="240" t="s">
        <v>56</v>
      </c>
      <c r="C42" s="235">
        <v>0.25</v>
      </c>
      <c r="D42" s="235">
        <v>0</v>
      </c>
      <c r="E42" s="235">
        <v>0.25</v>
      </c>
      <c r="F42" s="236">
        <v>0.75</v>
      </c>
      <c r="G42" s="236">
        <v>0</v>
      </c>
      <c r="H42" s="237">
        <v>0.75</v>
      </c>
      <c r="I42" s="371">
        <v>0</v>
      </c>
      <c r="J42" s="238">
        <v>0</v>
      </c>
      <c r="K42" s="239">
        <v>0</v>
      </c>
      <c r="L42" s="135">
        <f t="shared" si="0"/>
        <v>1</v>
      </c>
      <c r="M42" s="135">
        <f t="shared" si="0"/>
        <v>0</v>
      </c>
      <c r="N42" s="135">
        <f t="shared" si="0"/>
        <v>1</v>
      </c>
      <c r="O42" s="136">
        <f t="shared" si="1"/>
        <v>1</v>
      </c>
      <c r="P42" s="372">
        <v>0.1</v>
      </c>
      <c r="Q42" s="373" t="s">
        <v>221</v>
      </c>
      <c r="R42" s="122"/>
      <c r="S42" s="122"/>
      <c r="T42" s="122"/>
      <c r="U42" s="122"/>
      <c r="V42" s="122"/>
      <c r="W42" s="122"/>
    </row>
    <row r="43" spans="1:23" s="138" customFormat="1" ht="12" customHeight="1" thickBot="1">
      <c r="A43" s="234" t="s">
        <v>168</v>
      </c>
      <c r="B43" s="240" t="s">
        <v>57</v>
      </c>
      <c r="C43" s="235">
        <v>1.5</v>
      </c>
      <c r="D43" s="235">
        <v>0</v>
      </c>
      <c r="E43" s="235">
        <v>1.5</v>
      </c>
      <c r="F43" s="236">
        <v>9.5</v>
      </c>
      <c r="G43" s="236">
        <v>0</v>
      </c>
      <c r="H43" s="237">
        <v>9.5</v>
      </c>
      <c r="I43" s="371">
        <v>0</v>
      </c>
      <c r="J43" s="238">
        <v>0</v>
      </c>
      <c r="K43" s="239">
        <v>0</v>
      </c>
      <c r="L43" s="135">
        <f t="shared" si="0"/>
        <v>11</v>
      </c>
      <c r="M43" s="135">
        <f t="shared" si="0"/>
        <v>0</v>
      </c>
      <c r="N43" s="135">
        <f t="shared" si="0"/>
        <v>11</v>
      </c>
      <c r="O43" s="136">
        <f t="shared" si="1"/>
        <v>11</v>
      </c>
      <c r="P43" s="372">
        <v>0</v>
      </c>
      <c r="Q43" s="373" t="s">
        <v>237</v>
      </c>
      <c r="R43" s="122"/>
      <c r="S43" s="122"/>
      <c r="T43" s="122"/>
      <c r="U43" s="122"/>
      <c r="V43" s="122"/>
      <c r="W43" s="122"/>
    </row>
    <row r="44" spans="1:23" ht="12" customHeight="1" thickBot="1">
      <c r="A44" s="234" t="s">
        <v>160</v>
      </c>
      <c r="B44" s="240" t="s">
        <v>58</v>
      </c>
      <c r="C44" s="235">
        <v>1</v>
      </c>
      <c r="D44" s="235">
        <v>0</v>
      </c>
      <c r="E44" s="235">
        <v>1</v>
      </c>
      <c r="F44" s="236">
        <v>3</v>
      </c>
      <c r="G44" s="236">
        <v>0</v>
      </c>
      <c r="H44" s="237">
        <v>3</v>
      </c>
      <c r="I44" s="371">
        <v>0.5</v>
      </c>
      <c r="J44" s="238">
        <v>0</v>
      </c>
      <c r="K44" s="239">
        <v>0.5</v>
      </c>
      <c r="L44" s="135">
        <f t="shared" si="0"/>
        <v>4.5</v>
      </c>
      <c r="M44" s="135">
        <f t="shared" si="0"/>
        <v>0</v>
      </c>
      <c r="N44" s="135">
        <f t="shared" si="0"/>
        <v>4.5</v>
      </c>
      <c r="O44" s="136">
        <f t="shared" si="1"/>
        <v>4.5</v>
      </c>
      <c r="P44" s="372">
        <v>0.05</v>
      </c>
      <c r="Q44" s="373" t="s">
        <v>238</v>
      </c>
    </row>
    <row r="45" spans="1:23" ht="12" customHeight="1" thickBot="1">
      <c r="A45" s="234" t="s">
        <v>161</v>
      </c>
      <c r="B45" s="240" t="s">
        <v>239</v>
      </c>
      <c r="C45" s="235">
        <v>12</v>
      </c>
      <c r="D45" s="235">
        <v>0</v>
      </c>
      <c r="E45" s="235">
        <v>12</v>
      </c>
      <c r="F45" s="236">
        <v>32</v>
      </c>
      <c r="G45" s="236">
        <v>0</v>
      </c>
      <c r="H45" s="237">
        <v>32</v>
      </c>
      <c r="I45" s="371">
        <v>19</v>
      </c>
      <c r="J45" s="238">
        <v>0</v>
      </c>
      <c r="K45" s="239">
        <v>19</v>
      </c>
      <c r="L45" s="135">
        <f t="shared" si="0"/>
        <v>63</v>
      </c>
      <c r="M45" s="135">
        <f t="shared" si="0"/>
        <v>0</v>
      </c>
      <c r="N45" s="135">
        <f t="shared" si="0"/>
        <v>63</v>
      </c>
      <c r="O45" s="136">
        <f t="shared" si="1"/>
        <v>63</v>
      </c>
      <c r="P45" s="372">
        <v>0</v>
      </c>
      <c r="Q45" s="373" t="s">
        <v>240</v>
      </c>
    </row>
    <row r="46" spans="1:23" ht="12" customHeight="1" thickBot="1">
      <c r="A46" s="234" t="s">
        <v>161</v>
      </c>
      <c r="B46" s="240" t="s">
        <v>241</v>
      </c>
      <c r="C46" s="235">
        <v>6</v>
      </c>
      <c r="D46" s="235">
        <v>0</v>
      </c>
      <c r="E46" s="235">
        <v>6</v>
      </c>
      <c r="F46" s="236">
        <v>14</v>
      </c>
      <c r="G46" s="236">
        <v>0</v>
      </c>
      <c r="H46" s="237">
        <v>14</v>
      </c>
      <c r="I46" s="371">
        <v>9</v>
      </c>
      <c r="J46" s="238">
        <v>0</v>
      </c>
      <c r="K46" s="239">
        <v>9</v>
      </c>
      <c r="L46" s="135">
        <f t="shared" si="0"/>
        <v>29</v>
      </c>
      <c r="M46" s="135">
        <f t="shared" si="0"/>
        <v>0</v>
      </c>
      <c r="N46" s="135">
        <f t="shared" si="0"/>
        <v>29</v>
      </c>
      <c r="O46" s="136">
        <f t="shared" si="1"/>
        <v>29</v>
      </c>
      <c r="P46" s="372">
        <v>0.4</v>
      </c>
      <c r="Q46" s="373" t="s">
        <v>218</v>
      </c>
    </row>
    <row r="47" spans="1:23" s="138" customFormat="1" ht="12" customHeight="1" thickBot="1">
      <c r="A47" s="234" t="s">
        <v>168</v>
      </c>
      <c r="B47" s="240" t="s">
        <v>60</v>
      </c>
      <c r="C47" s="235">
        <v>3</v>
      </c>
      <c r="D47" s="235">
        <v>0</v>
      </c>
      <c r="E47" s="235">
        <v>3</v>
      </c>
      <c r="F47" s="236">
        <v>12</v>
      </c>
      <c r="G47" s="236">
        <v>0</v>
      </c>
      <c r="H47" s="237">
        <v>12</v>
      </c>
      <c r="I47" s="371">
        <v>3</v>
      </c>
      <c r="J47" s="238">
        <v>0</v>
      </c>
      <c r="K47" s="239">
        <v>3</v>
      </c>
      <c r="L47" s="135">
        <f t="shared" si="0"/>
        <v>18</v>
      </c>
      <c r="M47" s="135">
        <f t="shared" si="0"/>
        <v>0</v>
      </c>
      <c r="N47" s="135">
        <f t="shared" si="0"/>
        <v>18</v>
      </c>
      <c r="O47" s="136">
        <f t="shared" si="1"/>
        <v>18</v>
      </c>
      <c r="P47" s="372">
        <v>0.6</v>
      </c>
      <c r="Q47" s="373" t="s">
        <v>242</v>
      </c>
      <c r="R47" s="122"/>
      <c r="S47" s="122"/>
      <c r="T47" s="122"/>
      <c r="U47" s="122"/>
      <c r="V47" s="122"/>
      <c r="W47" s="122"/>
    </row>
    <row r="48" spans="1:23" s="138" customFormat="1" ht="12" customHeight="1" thickBot="1">
      <c r="A48" s="234" t="s">
        <v>165</v>
      </c>
      <c r="B48" s="240" t="s">
        <v>61</v>
      </c>
      <c r="C48" s="235">
        <v>4</v>
      </c>
      <c r="D48" s="235">
        <v>0</v>
      </c>
      <c r="E48" s="235">
        <v>4</v>
      </c>
      <c r="F48" s="236">
        <v>12.5</v>
      </c>
      <c r="G48" s="236">
        <v>0</v>
      </c>
      <c r="H48" s="237">
        <v>12.5</v>
      </c>
      <c r="I48" s="371">
        <v>2</v>
      </c>
      <c r="J48" s="238">
        <v>0</v>
      </c>
      <c r="K48" s="239">
        <v>2</v>
      </c>
      <c r="L48" s="135">
        <f t="shared" si="0"/>
        <v>18.5</v>
      </c>
      <c r="M48" s="135">
        <f t="shared" si="0"/>
        <v>0</v>
      </c>
      <c r="N48" s="135">
        <f t="shared" si="0"/>
        <v>18.5</v>
      </c>
      <c r="O48" s="136">
        <f t="shared" si="1"/>
        <v>18.5</v>
      </c>
      <c r="P48" s="372">
        <v>1.5</v>
      </c>
      <c r="Q48" s="373" t="s">
        <v>243</v>
      </c>
      <c r="R48" s="122"/>
      <c r="S48" s="122"/>
      <c r="T48" s="122"/>
      <c r="U48" s="122"/>
      <c r="V48" s="122"/>
      <c r="W48" s="122"/>
    </row>
    <row r="49" spans="1:23" s="138" customFormat="1" ht="12" customHeight="1" thickBot="1">
      <c r="A49" s="234" t="s">
        <v>167</v>
      </c>
      <c r="B49" s="240" t="s">
        <v>62</v>
      </c>
      <c r="C49" s="235">
        <v>1</v>
      </c>
      <c r="D49" s="235">
        <v>0</v>
      </c>
      <c r="E49" s="235">
        <v>1</v>
      </c>
      <c r="F49" s="236">
        <v>4</v>
      </c>
      <c r="G49" s="236">
        <v>0</v>
      </c>
      <c r="H49" s="237">
        <v>4</v>
      </c>
      <c r="I49" s="371">
        <v>1</v>
      </c>
      <c r="J49" s="238">
        <v>0</v>
      </c>
      <c r="K49" s="239">
        <v>1</v>
      </c>
      <c r="L49" s="135">
        <f t="shared" si="0"/>
        <v>6</v>
      </c>
      <c r="M49" s="135">
        <f t="shared" si="0"/>
        <v>0</v>
      </c>
      <c r="N49" s="135">
        <f t="shared" si="0"/>
        <v>6</v>
      </c>
      <c r="O49" s="136">
        <f t="shared" si="1"/>
        <v>6</v>
      </c>
      <c r="P49" s="372">
        <v>0.25</v>
      </c>
      <c r="Q49" s="373" t="s">
        <v>244</v>
      </c>
      <c r="R49" s="122"/>
      <c r="S49" s="122"/>
      <c r="T49" s="122"/>
      <c r="U49" s="122"/>
      <c r="V49" s="122"/>
      <c r="W49" s="122"/>
    </row>
    <row r="50" spans="1:23" s="138" customFormat="1" ht="12" customHeight="1" thickBot="1">
      <c r="A50" s="234" t="s">
        <v>167</v>
      </c>
      <c r="B50" s="240" t="s">
        <v>63</v>
      </c>
      <c r="C50" s="235">
        <v>1</v>
      </c>
      <c r="D50" s="235">
        <v>0</v>
      </c>
      <c r="E50" s="235">
        <v>1</v>
      </c>
      <c r="F50" s="236">
        <v>5</v>
      </c>
      <c r="G50" s="236">
        <v>0</v>
      </c>
      <c r="H50" s="237">
        <v>5</v>
      </c>
      <c r="I50" s="371">
        <v>1</v>
      </c>
      <c r="J50" s="238">
        <v>0</v>
      </c>
      <c r="K50" s="239">
        <v>1</v>
      </c>
      <c r="L50" s="135">
        <f t="shared" si="0"/>
        <v>7</v>
      </c>
      <c r="M50" s="135">
        <f t="shared" si="0"/>
        <v>0</v>
      </c>
      <c r="N50" s="135">
        <f t="shared" si="0"/>
        <v>7</v>
      </c>
      <c r="O50" s="136">
        <f t="shared" si="1"/>
        <v>7</v>
      </c>
      <c r="P50" s="372">
        <v>0.5</v>
      </c>
      <c r="Q50" s="373" t="s">
        <v>219</v>
      </c>
      <c r="R50" s="122"/>
      <c r="S50" s="122"/>
      <c r="T50" s="122"/>
      <c r="U50" s="122"/>
      <c r="V50" s="122"/>
      <c r="W50" s="122"/>
    </row>
    <row r="51" spans="1:23" s="138" customFormat="1" ht="12" customHeight="1" thickBot="1">
      <c r="A51" s="234" t="s">
        <v>164</v>
      </c>
      <c r="B51" s="240" t="s">
        <v>64</v>
      </c>
      <c r="C51" s="235">
        <v>0.5</v>
      </c>
      <c r="D51" s="235">
        <v>0</v>
      </c>
      <c r="E51" s="235">
        <v>0.5</v>
      </c>
      <c r="F51" s="236">
        <v>3.5</v>
      </c>
      <c r="G51" s="236">
        <v>0</v>
      </c>
      <c r="H51" s="237">
        <v>3.5</v>
      </c>
      <c r="I51" s="371">
        <v>0</v>
      </c>
      <c r="J51" s="238">
        <v>0</v>
      </c>
      <c r="K51" s="239">
        <v>0</v>
      </c>
      <c r="L51" s="135">
        <f t="shared" si="0"/>
        <v>4</v>
      </c>
      <c r="M51" s="135">
        <f t="shared" si="0"/>
        <v>0</v>
      </c>
      <c r="N51" s="135">
        <f t="shared" si="0"/>
        <v>4</v>
      </c>
      <c r="O51" s="136">
        <f t="shared" si="1"/>
        <v>4</v>
      </c>
      <c r="P51" s="372">
        <v>0.11</v>
      </c>
      <c r="Q51" s="373" t="s">
        <v>245</v>
      </c>
      <c r="R51" s="122"/>
      <c r="S51" s="122"/>
      <c r="T51" s="122"/>
      <c r="U51" s="122"/>
      <c r="V51" s="122"/>
      <c r="W51" s="122"/>
    </row>
    <row r="52" spans="1:23" s="138" customFormat="1" ht="12" customHeight="1" thickBot="1">
      <c r="A52" s="234" t="s">
        <v>165</v>
      </c>
      <c r="B52" s="240" t="s">
        <v>65</v>
      </c>
      <c r="C52" s="235">
        <v>2</v>
      </c>
      <c r="D52" s="235">
        <v>0</v>
      </c>
      <c r="E52" s="235">
        <v>2</v>
      </c>
      <c r="F52" s="236">
        <v>6</v>
      </c>
      <c r="G52" s="236">
        <v>0</v>
      </c>
      <c r="H52" s="237">
        <v>6</v>
      </c>
      <c r="I52" s="371">
        <v>1</v>
      </c>
      <c r="J52" s="238">
        <v>0</v>
      </c>
      <c r="K52" s="239">
        <v>1</v>
      </c>
      <c r="L52" s="135">
        <f t="shared" si="0"/>
        <v>9</v>
      </c>
      <c r="M52" s="135">
        <f t="shared" si="0"/>
        <v>0</v>
      </c>
      <c r="N52" s="135">
        <f t="shared" si="0"/>
        <v>9</v>
      </c>
      <c r="O52" s="136">
        <f t="shared" si="1"/>
        <v>9</v>
      </c>
      <c r="P52" s="372">
        <v>0.93</v>
      </c>
      <c r="Q52" s="373" t="s">
        <v>246</v>
      </c>
      <c r="R52" s="122"/>
      <c r="S52" s="122"/>
      <c r="T52" s="122"/>
      <c r="U52" s="122"/>
      <c r="V52" s="122"/>
      <c r="W52" s="122"/>
    </row>
    <row r="53" spans="1:23" s="138" customFormat="1" ht="12" customHeight="1" thickBot="1">
      <c r="A53" s="234" t="s">
        <v>164</v>
      </c>
      <c r="B53" s="240" t="s">
        <v>66</v>
      </c>
      <c r="C53" s="235">
        <v>0.25</v>
      </c>
      <c r="D53" s="235">
        <v>0</v>
      </c>
      <c r="E53" s="235">
        <v>0.25</v>
      </c>
      <c r="F53" s="236">
        <v>0.5</v>
      </c>
      <c r="G53" s="236">
        <v>0</v>
      </c>
      <c r="H53" s="237">
        <v>0.5</v>
      </c>
      <c r="I53" s="371">
        <v>0.25</v>
      </c>
      <c r="J53" s="238">
        <v>0</v>
      </c>
      <c r="K53" s="239">
        <v>0.25</v>
      </c>
      <c r="L53" s="135">
        <f t="shared" si="0"/>
        <v>1</v>
      </c>
      <c r="M53" s="135">
        <f t="shared" si="0"/>
        <v>0</v>
      </c>
      <c r="N53" s="135">
        <f t="shared" si="0"/>
        <v>1</v>
      </c>
      <c r="O53" s="136">
        <f t="shared" si="1"/>
        <v>1</v>
      </c>
      <c r="P53" s="372">
        <v>0.01</v>
      </c>
      <c r="Q53" s="373" t="s">
        <v>247</v>
      </c>
      <c r="R53" s="122"/>
      <c r="S53" s="122"/>
      <c r="T53" s="122"/>
      <c r="U53" s="122"/>
      <c r="V53" s="122"/>
      <c r="W53" s="122"/>
    </row>
    <row r="54" spans="1:23" s="138" customFormat="1" ht="12" customHeight="1" thickBot="1">
      <c r="A54" s="234" t="s">
        <v>161</v>
      </c>
      <c r="B54" s="240" t="s">
        <v>67</v>
      </c>
      <c r="C54" s="235">
        <v>1.25</v>
      </c>
      <c r="D54" s="235">
        <v>0</v>
      </c>
      <c r="E54" s="235">
        <v>1.25</v>
      </c>
      <c r="F54" s="236">
        <v>13.75</v>
      </c>
      <c r="G54" s="236">
        <v>0</v>
      </c>
      <c r="H54" s="237">
        <v>13.75</v>
      </c>
      <c r="I54" s="371">
        <v>2</v>
      </c>
      <c r="J54" s="238">
        <v>0</v>
      </c>
      <c r="K54" s="239">
        <v>2</v>
      </c>
      <c r="L54" s="135">
        <f t="shared" si="0"/>
        <v>17</v>
      </c>
      <c r="M54" s="135">
        <f t="shared" si="0"/>
        <v>0</v>
      </c>
      <c r="N54" s="135">
        <f t="shared" si="0"/>
        <v>17</v>
      </c>
      <c r="O54" s="136">
        <f t="shared" si="1"/>
        <v>17</v>
      </c>
      <c r="P54" s="372">
        <v>2</v>
      </c>
      <c r="Q54" s="373" t="s">
        <v>248</v>
      </c>
      <c r="R54" s="122"/>
      <c r="S54" s="122"/>
      <c r="T54" s="122"/>
      <c r="U54" s="122"/>
      <c r="V54" s="122"/>
      <c r="W54" s="122"/>
    </row>
    <row r="55" spans="1:23" s="138" customFormat="1" ht="12" customHeight="1" thickBot="1">
      <c r="A55" s="234" t="s">
        <v>167</v>
      </c>
      <c r="B55" s="240" t="s">
        <v>68</v>
      </c>
      <c r="C55" s="235">
        <v>1</v>
      </c>
      <c r="D55" s="235">
        <v>0</v>
      </c>
      <c r="E55" s="235">
        <v>1</v>
      </c>
      <c r="F55" s="236">
        <v>2</v>
      </c>
      <c r="G55" s="236">
        <v>0</v>
      </c>
      <c r="H55" s="237">
        <v>2</v>
      </c>
      <c r="I55" s="371">
        <v>1</v>
      </c>
      <c r="J55" s="238">
        <v>0</v>
      </c>
      <c r="K55" s="239">
        <v>1</v>
      </c>
      <c r="L55" s="135">
        <f t="shared" si="0"/>
        <v>4</v>
      </c>
      <c r="M55" s="135">
        <f t="shared" si="0"/>
        <v>0</v>
      </c>
      <c r="N55" s="135">
        <f t="shared" si="0"/>
        <v>4</v>
      </c>
      <c r="O55" s="136">
        <f t="shared" si="1"/>
        <v>4</v>
      </c>
      <c r="P55" s="372">
        <v>0.1</v>
      </c>
      <c r="Q55" s="373" t="s">
        <v>221</v>
      </c>
      <c r="R55" s="122"/>
      <c r="S55" s="122"/>
      <c r="T55" s="122"/>
      <c r="U55" s="122"/>
      <c r="V55" s="122"/>
      <c r="W55" s="122"/>
    </row>
    <row r="56" spans="1:23" s="138" customFormat="1" ht="12" customHeight="1" thickBot="1">
      <c r="A56" s="234" t="s">
        <v>160</v>
      </c>
      <c r="B56" s="240" t="s">
        <v>69</v>
      </c>
      <c r="C56" s="235">
        <v>3</v>
      </c>
      <c r="D56" s="235">
        <v>0</v>
      </c>
      <c r="E56" s="235">
        <v>3</v>
      </c>
      <c r="F56" s="236">
        <v>15</v>
      </c>
      <c r="G56" s="236">
        <v>0</v>
      </c>
      <c r="H56" s="237">
        <v>15</v>
      </c>
      <c r="I56" s="371">
        <v>3</v>
      </c>
      <c r="J56" s="238">
        <v>0</v>
      </c>
      <c r="K56" s="239">
        <v>3</v>
      </c>
      <c r="L56" s="135">
        <f t="shared" si="0"/>
        <v>21</v>
      </c>
      <c r="M56" s="135">
        <f t="shared" si="0"/>
        <v>0</v>
      </c>
      <c r="N56" s="135">
        <f t="shared" si="0"/>
        <v>21</v>
      </c>
      <c r="O56" s="136">
        <f t="shared" si="1"/>
        <v>21</v>
      </c>
      <c r="P56" s="372">
        <v>0.18</v>
      </c>
      <c r="Q56" s="373" t="s">
        <v>249</v>
      </c>
      <c r="R56" s="122"/>
      <c r="S56" s="122"/>
      <c r="T56" s="122"/>
      <c r="U56" s="122"/>
      <c r="V56" s="122"/>
      <c r="W56" s="122"/>
    </row>
    <row r="57" spans="1:23" s="138" customFormat="1" ht="12" customHeight="1" thickBot="1">
      <c r="A57" s="234" t="s">
        <v>166</v>
      </c>
      <c r="B57" s="240" t="s">
        <v>70</v>
      </c>
      <c r="C57" s="235">
        <v>0.2</v>
      </c>
      <c r="D57" s="235">
        <v>0</v>
      </c>
      <c r="E57" s="235">
        <v>0.2</v>
      </c>
      <c r="F57" s="236">
        <v>1</v>
      </c>
      <c r="G57" s="236">
        <v>0</v>
      </c>
      <c r="H57" s="237">
        <v>1</v>
      </c>
      <c r="I57" s="371">
        <v>0</v>
      </c>
      <c r="J57" s="238">
        <v>0</v>
      </c>
      <c r="K57" s="239">
        <v>0</v>
      </c>
      <c r="L57" s="135">
        <f t="shared" si="0"/>
        <v>1.2</v>
      </c>
      <c r="M57" s="135">
        <f t="shared" si="0"/>
        <v>0</v>
      </c>
      <c r="N57" s="135">
        <f t="shared" si="0"/>
        <v>1.2</v>
      </c>
      <c r="O57" s="136">
        <f t="shared" si="1"/>
        <v>1.2</v>
      </c>
      <c r="P57" s="372">
        <v>0.1</v>
      </c>
      <c r="Q57" s="373" t="s">
        <v>250</v>
      </c>
      <c r="R57" s="122"/>
      <c r="S57" s="122"/>
      <c r="T57" s="122"/>
      <c r="U57" s="122"/>
      <c r="V57" s="122"/>
      <c r="W57" s="122"/>
    </row>
    <row r="58" spans="1:23" s="138" customFormat="1" ht="12" customHeight="1" thickBot="1">
      <c r="A58" s="234" t="s">
        <v>165</v>
      </c>
      <c r="B58" s="240" t="s">
        <v>71</v>
      </c>
      <c r="C58" s="235">
        <v>1.5</v>
      </c>
      <c r="D58" s="235">
        <v>0</v>
      </c>
      <c r="E58" s="235">
        <v>1.5</v>
      </c>
      <c r="F58" s="236">
        <v>6.75</v>
      </c>
      <c r="G58" s="236">
        <v>0</v>
      </c>
      <c r="H58" s="237">
        <v>6.75</v>
      </c>
      <c r="I58" s="371">
        <v>1</v>
      </c>
      <c r="J58" s="238">
        <v>0</v>
      </c>
      <c r="K58" s="239">
        <v>1</v>
      </c>
      <c r="L58" s="135">
        <f t="shared" si="0"/>
        <v>9.25</v>
      </c>
      <c r="M58" s="135">
        <f t="shared" si="0"/>
        <v>0</v>
      </c>
      <c r="N58" s="135">
        <f t="shared" si="0"/>
        <v>9.25</v>
      </c>
      <c r="O58" s="136">
        <f t="shared" si="1"/>
        <v>9.25</v>
      </c>
      <c r="P58" s="372">
        <v>0.12</v>
      </c>
      <c r="Q58" s="373" t="s">
        <v>251</v>
      </c>
      <c r="R58" s="122"/>
      <c r="S58" s="122"/>
      <c r="T58" s="122"/>
      <c r="U58" s="122"/>
      <c r="V58" s="122"/>
      <c r="W58" s="122"/>
    </row>
    <row r="59" spans="1:23" ht="12" customHeight="1" thickBot="1">
      <c r="A59" s="234" t="s">
        <v>166</v>
      </c>
      <c r="B59" s="240" t="s">
        <v>72</v>
      </c>
      <c r="C59" s="235">
        <v>3</v>
      </c>
      <c r="D59" s="235">
        <v>0</v>
      </c>
      <c r="E59" s="235">
        <v>3</v>
      </c>
      <c r="F59" s="236">
        <v>13</v>
      </c>
      <c r="G59" s="236">
        <v>0</v>
      </c>
      <c r="H59" s="237">
        <v>13</v>
      </c>
      <c r="I59" s="371">
        <v>2</v>
      </c>
      <c r="J59" s="238">
        <v>0</v>
      </c>
      <c r="K59" s="239">
        <v>2</v>
      </c>
      <c r="L59" s="135">
        <f t="shared" si="0"/>
        <v>18</v>
      </c>
      <c r="M59" s="135">
        <f t="shared" si="0"/>
        <v>0</v>
      </c>
      <c r="N59" s="135">
        <f t="shared" si="0"/>
        <v>18</v>
      </c>
      <c r="O59" s="136">
        <f t="shared" si="1"/>
        <v>18</v>
      </c>
      <c r="P59" s="372">
        <v>1</v>
      </c>
      <c r="Q59" s="373" t="s">
        <v>252</v>
      </c>
    </row>
    <row r="60" spans="1:23" s="138" customFormat="1" ht="12" customHeight="1" thickBot="1">
      <c r="A60" s="234" t="s">
        <v>163</v>
      </c>
      <c r="B60" s="240" t="s">
        <v>73</v>
      </c>
      <c r="C60" s="235">
        <v>1.25</v>
      </c>
      <c r="D60" s="235">
        <v>0</v>
      </c>
      <c r="E60" s="235">
        <v>1.25</v>
      </c>
      <c r="F60" s="236">
        <v>7.75</v>
      </c>
      <c r="G60" s="236">
        <v>0</v>
      </c>
      <c r="H60" s="237">
        <v>7.75</v>
      </c>
      <c r="I60" s="371">
        <v>1</v>
      </c>
      <c r="J60" s="238">
        <v>0</v>
      </c>
      <c r="K60" s="239">
        <v>1</v>
      </c>
      <c r="L60" s="135">
        <f t="shared" si="0"/>
        <v>10</v>
      </c>
      <c r="M60" s="135">
        <f t="shared" si="0"/>
        <v>0</v>
      </c>
      <c r="N60" s="135">
        <f t="shared" si="0"/>
        <v>10</v>
      </c>
      <c r="O60" s="136">
        <f t="shared" si="1"/>
        <v>10</v>
      </c>
      <c r="P60" s="372"/>
      <c r="Q60" s="373" t="s">
        <v>219</v>
      </c>
      <c r="R60" s="122"/>
      <c r="S60" s="122"/>
      <c r="T60" s="122"/>
      <c r="U60" s="122"/>
      <c r="V60" s="122"/>
      <c r="W60" s="122"/>
    </row>
    <row r="61" spans="1:23" s="138" customFormat="1" ht="12" customHeight="1" thickBot="1">
      <c r="A61" s="234" t="s">
        <v>167</v>
      </c>
      <c r="B61" s="240" t="s">
        <v>74</v>
      </c>
      <c r="C61" s="235">
        <v>0.25</v>
      </c>
      <c r="D61" s="235">
        <v>0</v>
      </c>
      <c r="E61" s="235">
        <v>0.25</v>
      </c>
      <c r="F61" s="236">
        <v>3</v>
      </c>
      <c r="G61" s="236">
        <v>0</v>
      </c>
      <c r="H61" s="237">
        <v>3</v>
      </c>
      <c r="I61" s="371">
        <v>0</v>
      </c>
      <c r="J61" s="238">
        <v>0</v>
      </c>
      <c r="K61" s="239">
        <v>0</v>
      </c>
      <c r="L61" s="135">
        <f t="shared" si="0"/>
        <v>3.25</v>
      </c>
      <c r="M61" s="135">
        <f t="shared" si="0"/>
        <v>0</v>
      </c>
      <c r="N61" s="135">
        <f t="shared" si="0"/>
        <v>3.25</v>
      </c>
      <c r="O61" s="136">
        <f t="shared" si="1"/>
        <v>3.25</v>
      </c>
      <c r="P61" s="372">
        <v>0.1</v>
      </c>
      <c r="Q61" s="373" t="s">
        <v>253</v>
      </c>
      <c r="R61" s="122"/>
      <c r="S61" s="122"/>
      <c r="T61" s="122"/>
      <c r="U61" s="122"/>
      <c r="V61" s="122"/>
      <c r="W61" s="122"/>
    </row>
    <row r="62" spans="1:23" s="138" customFormat="1" ht="12" customHeight="1" thickBot="1">
      <c r="A62" s="234" t="s">
        <v>167</v>
      </c>
      <c r="B62" s="240" t="s">
        <v>75</v>
      </c>
      <c r="C62" s="235">
        <v>0.25</v>
      </c>
      <c r="D62" s="235">
        <v>0</v>
      </c>
      <c r="E62" s="235">
        <v>0.25</v>
      </c>
      <c r="F62" s="236">
        <v>0.75</v>
      </c>
      <c r="G62" s="236">
        <v>0</v>
      </c>
      <c r="H62" s="237">
        <v>0.75</v>
      </c>
      <c r="I62" s="371">
        <v>0.25</v>
      </c>
      <c r="J62" s="238">
        <v>0</v>
      </c>
      <c r="K62" s="239">
        <v>0.25</v>
      </c>
      <c r="L62" s="135">
        <f t="shared" si="0"/>
        <v>1.25</v>
      </c>
      <c r="M62" s="135">
        <f t="shared" si="0"/>
        <v>0</v>
      </c>
      <c r="N62" s="135">
        <f t="shared" si="0"/>
        <v>1.25</v>
      </c>
      <c r="O62" s="136">
        <f t="shared" si="1"/>
        <v>1.25</v>
      </c>
      <c r="P62" s="372">
        <v>0.1</v>
      </c>
      <c r="Q62" s="373" t="s">
        <v>221</v>
      </c>
      <c r="R62" s="122"/>
      <c r="S62" s="122"/>
      <c r="T62" s="122"/>
      <c r="U62" s="122"/>
      <c r="V62" s="122"/>
      <c r="W62" s="122"/>
    </row>
    <row r="63" spans="1:23" s="138" customFormat="1" ht="12" customHeight="1" thickBot="1">
      <c r="A63" s="234" t="s">
        <v>168</v>
      </c>
      <c r="B63" s="240" t="s">
        <v>76</v>
      </c>
      <c r="C63" s="235">
        <v>1</v>
      </c>
      <c r="D63" s="235">
        <v>0</v>
      </c>
      <c r="E63" s="235">
        <v>1</v>
      </c>
      <c r="F63" s="236">
        <v>6</v>
      </c>
      <c r="G63" s="236">
        <v>0</v>
      </c>
      <c r="H63" s="237">
        <v>6</v>
      </c>
      <c r="I63" s="371">
        <v>0.4</v>
      </c>
      <c r="J63" s="238">
        <v>0</v>
      </c>
      <c r="K63" s="239">
        <v>0.4</v>
      </c>
      <c r="L63" s="135">
        <f t="shared" si="0"/>
        <v>7.4</v>
      </c>
      <c r="M63" s="135">
        <f t="shared" si="0"/>
        <v>0</v>
      </c>
      <c r="N63" s="135">
        <f t="shared" si="0"/>
        <v>7.4</v>
      </c>
      <c r="O63" s="136">
        <f t="shared" si="1"/>
        <v>7.4</v>
      </c>
      <c r="P63" s="372">
        <v>0.08</v>
      </c>
      <c r="Q63" s="373" t="s">
        <v>254</v>
      </c>
      <c r="R63" s="122"/>
      <c r="S63" s="122"/>
      <c r="T63" s="122"/>
      <c r="U63" s="122"/>
      <c r="V63" s="122"/>
      <c r="W63" s="122"/>
    </row>
    <row r="64" spans="1:23" s="138" customFormat="1" ht="12" customHeight="1" thickBot="1">
      <c r="A64" s="234" t="s">
        <v>163</v>
      </c>
      <c r="B64" s="240" t="s">
        <v>77</v>
      </c>
      <c r="C64" s="235">
        <v>1</v>
      </c>
      <c r="D64" s="235">
        <v>0</v>
      </c>
      <c r="E64" s="235">
        <v>1</v>
      </c>
      <c r="F64" s="236">
        <v>4</v>
      </c>
      <c r="G64" s="236">
        <v>0</v>
      </c>
      <c r="H64" s="237">
        <v>4</v>
      </c>
      <c r="I64" s="371">
        <v>2</v>
      </c>
      <c r="J64" s="238">
        <v>0</v>
      </c>
      <c r="K64" s="239">
        <v>2</v>
      </c>
      <c r="L64" s="135">
        <f t="shared" si="0"/>
        <v>7</v>
      </c>
      <c r="M64" s="135">
        <f t="shared" si="0"/>
        <v>0</v>
      </c>
      <c r="N64" s="135">
        <f t="shared" si="0"/>
        <v>7</v>
      </c>
      <c r="O64" s="136">
        <f t="shared" si="1"/>
        <v>7</v>
      </c>
      <c r="P64" s="372">
        <v>0.1</v>
      </c>
      <c r="Q64" s="373" t="s">
        <v>255</v>
      </c>
      <c r="R64" s="122"/>
      <c r="S64" s="122"/>
      <c r="T64" s="122"/>
      <c r="U64" s="122"/>
      <c r="V64" s="122"/>
      <c r="W64" s="122"/>
    </row>
    <row r="65" spans="1:26" ht="12" customHeight="1" thickBot="1">
      <c r="A65" s="234" t="s">
        <v>162</v>
      </c>
      <c r="B65" s="240" t="s">
        <v>78</v>
      </c>
      <c r="C65" s="235">
        <v>17</v>
      </c>
      <c r="D65" s="235">
        <v>0</v>
      </c>
      <c r="E65" s="235">
        <v>17</v>
      </c>
      <c r="F65" s="236">
        <v>80</v>
      </c>
      <c r="G65" s="236">
        <v>0</v>
      </c>
      <c r="H65" s="237">
        <v>80</v>
      </c>
      <c r="I65" s="371">
        <v>18</v>
      </c>
      <c r="J65" s="238">
        <v>0</v>
      </c>
      <c r="K65" s="239">
        <v>18</v>
      </c>
      <c r="L65" s="135">
        <f t="shared" si="0"/>
        <v>115</v>
      </c>
      <c r="M65" s="135">
        <f t="shared" si="0"/>
        <v>0</v>
      </c>
      <c r="N65" s="135">
        <f t="shared" si="0"/>
        <v>115</v>
      </c>
      <c r="O65" s="136">
        <v>115</v>
      </c>
      <c r="P65" s="372">
        <v>6</v>
      </c>
      <c r="Q65" s="373" t="s">
        <v>256</v>
      </c>
    </row>
    <row r="66" spans="1:26" s="138" customFormat="1" ht="12" customHeight="1" thickBot="1">
      <c r="A66" s="234" t="s">
        <v>163</v>
      </c>
      <c r="B66" s="240" t="s">
        <v>79</v>
      </c>
      <c r="C66" s="235">
        <v>0</v>
      </c>
      <c r="D66" s="235">
        <v>0</v>
      </c>
      <c r="E66" s="235">
        <v>0</v>
      </c>
      <c r="F66" s="236">
        <v>1</v>
      </c>
      <c r="G66" s="236">
        <v>0</v>
      </c>
      <c r="H66" s="237">
        <v>1</v>
      </c>
      <c r="I66" s="371">
        <v>0</v>
      </c>
      <c r="J66" s="238">
        <v>0</v>
      </c>
      <c r="K66" s="239">
        <v>0</v>
      </c>
      <c r="L66" s="135">
        <f t="shared" si="0"/>
        <v>1</v>
      </c>
      <c r="M66" s="135">
        <f t="shared" si="0"/>
        <v>0</v>
      </c>
      <c r="N66" s="135">
        <f t="shared" si="0"/>
        <v>1</v>
      </c>
      <c r="O66" s="136">
        <f t="shared" si="1"/>
        <v>1</v>
      </c>
      <c r="P66" s="372">
        <v>0.05</v>
      </c>
      <c r="Q66" s="373" t="s">
        <v>214</v>
      </c>
      <c r="R66" s="122"/>
      <c r="S66" s="122"/>
      <c r="T66" s="122"/>
      <c r="U66" s="122"/>
      <c r="V66" s="122"/>
      <c r="W66" s="122"/>
    </row>
    <row r="67" spans="1:26" s="138" customFormat="1" ht="12" customHeight="1" thickBot="1">
      <c r="A67" s="234" t="s">
        <v>162</v>
      </c>
      <c r="B67" s="240" t="s">
        <v>80</v>
      </c>
      <c r="C67" s="235">
        <v>1</v>
      </c>
      <c r="D67" s="235">
        <v>0</v>
      </c>
      <c r="E67" s="235">
        <v>1</v>
      </c>
      <c r="F67" s="236">
        <v>5</v>
      </c>
      <c r="G67" s="236">
        <v>1</v>
      </c>
      <c r="H67" s="237">
        <v>4</v>
      </c>
      <c r="I67" s="371">
        <v>1</v>
      </c>
      <c r="J67" s="238">
        <v>0</v>
      </c>
      <c r="K67" s="239">
        <v>1</v>
      </c>
      <c r="L67" s="135">
        <f t="shared" si="0"/>
        <v>7</v>
      </c>
      <c r="M67" s="135">
        <f t="shared" si="0"/>
        <v>1</v>
      </c>
      <c r="N67" s="135">
        <f t="shared" si="0"/>
        <v>6</v>
      </c>
      <c r="O67" s="136">
        <v>6</v>
      </c>
      <c r="P67" s="372">
        <v>0.5</v>
      </c>
      <c r="Q67" s="373" t="s">
        <v>228</v>
      </c>
      <c r="R67" s="122"/>
      <c r="S67" s="122"/>
      <c r="T67" s="122"/>
      <c r="U67" s="122"/>
      <c r="V67" s="122"/>
      <c r="W67" s="122"/>
    </row>
    <row r="68" spans="1:26" s="138" customFormat="1" ht="12" customHeight="1" thickBot="1">
      <c r="A68" s="234" t="s">
        <v>165</v>
      </c>
      <c r="B68" s="240" t="s">
        <v>81</v>
      </c>
      <c r="C68" s="235">
        <v>2</v>
      </c>
      <c r="D68" s="235">
        <v>0</v>
      </c>
      <c r="E68" s="235">
        <v>2</v>
      </c>
      <c r="F68" s="236">
        <v>7</v>
      </c>
      <c r="G68" s="236">
        <v>0</v>
      </c>
      <c r="H68" s="237">
        <v>7</v>
      </c>
      <c r="I68" s="371">
        <v>2</v>
      </c>
      <c r="J68" s="238">
        <v>0</v>
      </c>
      <c r="K68" s="239">
        <v>2</v>
      </c>
      <c r="L68" s="135">
        <f t="shared" si="0"/>
        <v>11</v>
      </c>
      <c r="M68" s="135">
        <f t="shared" si="0"/>
        <v>0</v>
      </c>
      <c r="N68" s="135">
        <f t="shared" si="0"/>
        <v>11</v>
      </c>
      <c r="O68" s="136">
        <f t="shared" si="1"/>
        <v>11</v>
      </c>
      <c r="P68" s="372">
        <v>0</v>
      </c>
      <c r="Q68" s="373"/>
      <c r="R68" s="122"/>
      <c r="S68" s="122"/>
      <c r="T68" s="122"/>
      <c r="U68" s="122"/>
      <c r="V68" s="122"/>
      <c r="W68" s="122"/>
    </row>
    <row r="69" spans="1:26" s="138" customFormat="1" ht="12" customHeight="1" thickBot="1">
      <c r="A69" s="234" t="s">
        <v>168</v>
      </c>
      <c r="B69" s="240" t="s">
        <v>82</v>
      </c>
      <c r="C69" s="235">
        <v>2</v>
      </c>
      <c r="D69" s="235">
        <v>0</v>
      </c>
      <c r="E69" s="235">
        <v>2</v>
      </c>
      <c r="F69" s="236">
        <v>13</v>
      </c>
      <c r="G69" s="236">
        <v>0</v>
      </c>
      <c r="H69" s="237">
        <v>13</v>
      </c>
      <c r="I69" s="371">
        <v>4</v>
      </c>
      <c r="J69" s="238">
        <v>0</v>
      </c>
      <c r="K69" s="239">
        <v>4</v>
      </c>
      <c r="L69" s="135">
        <f t="shared" ref="L69:N106" si="2">SUM(C69,F69,I69)</f>
        <v>19</v>
      </c>
      <c r="M69" s="135">
        <f t="shared" si="2"/>
        <v>0</v>
      </c>
      <c r="N69" s="135">
        <f t="shared" si="2"/>
        <v>19</v>
      </c>
      <c r="O69" s="136">
        <f t="shared" ref="O69:O106" si="3">L69</f>
        <v>19</v>
      </c>
      <c r="P69" s="372">
        <v>1.5</v>
      </c>
      <c r="Q69" s="373" t="s">
        <v>257</v>
      </c>
      <c r="R69" s="122"/>
      <c r="S69" s="122"/>
      <c r="T69" s="122"/>
      <c r="U69" s="122"/>
      <c r="V69" s="122"/>
      <c r="W69" s="122"/>
    </row>
    <row r="70" spans="1:26" ht="12" customHeight="1" thickBot="1">
      <c r="A70" s="234" t="s">
        <v>166</v>
      </c>
      <c r="B70" s="240" t="s">
        <v>83</v>
      </c>
      <c r="C70" s="235">
        <v>1</v>
      </c>
      <c r="D70" s="235">
        <v>0</v>
      </c>
      <c r="E70" s="235">
        <v>1</v>
      </c>
      <c r="F70" s="236">
        <v>10</v>
      </c>
      <c r="G70" s="236">
        <v>0</v>
      </c>
      <c r="H70" s="237">
        <v>10</v>
      </c>
      <c r="I70" s="371">
        <v>5</v>
      </c>
      <c r="J70" s="238">
        <v>0</v>
      </c>
      <c r="K70" s="239">
        <v>5</v>
      </c>
      <c r="L70" s="135">
        <f t="shared" si="2"/>
        <v>16</v>
      </c>
      <c r="M70" s="135">
        <f t="shared" si="2"/>
        <v>0</v>
      </c>
      <c r="N70" s="135">
        <f t="shared" si="2"/>
        <v>16</v>
      </c>
      <c r="O70" s="136">
        <f t="shared" si="3"/>
        <v>16</v>
      </c>
      <c r="P70" s="372">
        <v>1</v>
      </c>
      <c r="Q70" s="373" t="s">
        <v>258</v>
      </c>
    </row>
    <row r="71" spans="1:26" s="138" customFormat="1" ht="12" customHeight="1" thickBot="1">
      <c r="A71" s="234" t="s">
        <v>173</v>
      </c>
      <c r="B71" s="240" t="s">
        <v>174</v>
      </c>
      <c r="C71" s="235">
        <v>0</v>
      </c>
      <c r="D71" s="235">
        <v>0</v>
      </c>
      <c r="E71" s="235">
        <v>0</v>
      </c>
      <c r="F71" s="236">
        <v>0</v>
      </c>
      <c r="G71" s="236">
        <v>0</v>
      </c>
      <c r="H71" s="237">
        <v>0</v>
      </c>
      <c r="I71" s="371">
        <v>0</v>
      </c>
      <c r="J71" s="238">
        <v>0</v>
      </c>
      <c r="K71" s="239">
        <v>0</v>
      </c>
      <c r="L71" s="135">
        <f t="shared" si="2"/>
        <v>0</v>
      </c>
      <c r="M71" s="135">
        <f t="shared" si="2"/>
        <v>0</v>
      </c>
      <c r="N71" s="135">
        <f t="shared" si="2"/>
        <v>0</v>
      </c>
      <c r="O71" s="136">
        <f t="shared" si="3"/>
        <v>0</v>
      </c>
      <c r="P71" s="372">
        <v>0</v>
      </c>
      <c r="Q71" s="373" t="s">
        <v>240</v>
      </c>
      <c r="R71" s="122"/>
      <c r="S71" s="122"/>
      <c r="T71" s="122"/>
      <c r="U71" s="122"/>
      <c r="V71" s="122"/>
      <c r="W71" s="122"/>
    </row>
    <row r="72" spans="1:26" s="138" customFormat="1" ht="12" customHeight="1" thickBot="1">
      <c r="A72" s="234" t="s">
        <v>168</v>
      </c>
      <c r="B72" s="240" t="s">
        <v>84</v>
      </c>
      <c r="C72" s="235">
        <v>1</v>
      </c>
      <c r="D72" s="235">
        <v>0</v>
      </c>
      <c r="E72" s="235">
        <v>1</v>
      </c>
      <c r="F72" s="236">
        <v>6</v>
      </c>
      <c r="G72" s="236">
        <v>0</v>
      </c>
      <c r="H72" s="237">
        <v>6</v>
      </c>
      <c r="I72" s="371">
        <v>1</v>
      </c>
      <c r="J72" s="238">
        <v>0</v>
      </c>
      <c r="K72" s="239">
        <v>1</v>
      </c>
      <c r="L72" s="135">
        <f t="shared" si="2"/>
        <v>8</v>
      </c>
      <c r="M72" s="135">
        <f t="shared" si="2"/>
        <v>0</v>
      </c>
      <c r="N72" s="135">
        <f t="shared" si="2"/>
        <v>8</v>
      </c>
      <c r="O72" s="136">
        <f t="shared" si="3"/>
        <v>8</v>
      </c>
      <c r="P72" s="372">
        <v>0.09</v>
      </c>
      <c r="Q72" s="373" t="s">
        <v>259</v>
      </c>
      <c r="R72" s="122"/>
      <c r="S72" s="122"/>
      <c r="T72" s="122"/>
      <c r="U72" s="122"/>
      <c r="V72" s="122"/>
      <c r="W72" s="122"/>
    </row>
    <row r="73" spans="1:26" ht="12" customHeight="1" thickBot="1">
      <c r="A73" s="234" t="s">
        <v>166</v>
      </c>
      <c r="B73" s="240" t="s">
        <v>85</v>
      </c>
      <c r="C73" s="235">
        <v>3</v>
      </c>
      <c r="D73" s="235">
        <v>0</v>
      </c>
      <c r="E73" s="235">
        <v>3</v>
      </c>
      <c r="F73" s="236">
        <v>10</v>
      </c>
      <c r="G73" s="236">
        <v>0</v>
      </c>
      <c r="H73" s="237">
        <v>10</v>
      </c>
      <c r="I73" s="371">
        <v>5</v>
      </c>
      <c r="J73" s="238">
        <v>0</v>
      </c>
      <c r="K73" s="239">
        <v>5</v>
      </c>
      <c r="L73" s="135">
        <f t="shared" si="2"/>
        <v>18</v>
      </c>
      <c r="M73" s="135">
        <f t="shared" si="2"/>
        <v>0</v>
      </c>
      <c r="N73" s="135">
        <f t="shared" si="2"/>
        <v>18</v>
      </c>
      <c r="O73" s="136">
        <f t="shared" si="3"/>
        <v>18</v>
      </c>
      <c r="P73" s="372">
        <v>0.9</v>
      </c>
      <c r="Q73" s="373" t="s">
        <v>260</v>
      </c>
    </row>
    <row r="74" spans="1:26" s="138" customFormat="1" ht="12" customHeight="1" thickBot="1">
      <c r="A74" s="234" t="s">
        <v>160</v>
      </c>
      <c r="B74" s="240" t="s">
        <v>86</v>
      </c>
      <c r="C74" s="235">
        <v>2</v>
      </c>
      <c r="D74" s="235">
        <v>0</v>
      </c>
      <c r="E74" s="235">
        <v>2</v>
      </c>
      <c r="F74" s="236">
        <v>8</v>
      </c>
      <c r="G74" s="236">
        <v>0</v>
      </c>
      <c r="H74" s="237">
        <v>8</v>
      </c>
      <c r="I74" s="371">
        <v>3</v>
      </c>
      <c r="J74" s="238">
        <v>0</v>
      </c>
      <c r="K74" s="239">
        <v>3</v>
      </c>
      <c r="L74" s="135">
        <f t="shared" si="2"/>
        <v>13</v>
      </c>
      <c r="M74" s="135">
        <f t="shared" si="2"/>
        <v>0</v>
      </c>
      <c r="N74" s="135">
        <f t="shared" si="2"/>
        <v>13</v>
      </c>
      <c r="O74" s="136">
        <f t="shared" si="3"/>
        <v>13</v>
      </c>
      <c r="P74" s="372">
        <v>0.1</v>
      </c>
      <c r="Q74" s="373" t="s">
        <v>261</v>
      </c>
      <c r="R74" s="122"/>
      <c r="S74" s="122"/>
      <c r="T74" s="122"/>
      <c r="U74" s="122"/>
      <c r="V74" s="122"/>
      <c r="W74" s="122"/>
    </row>
    <row r="75" spans="1:26" s="138" customFormat="1" ht="12" customHeight="1" thickBot="1">
      <c r="A75" s="234" t="s">
        <v>164</v>
      </c>
      <c r="B75" s="240" t="s">
        <v>87</v>
      </c>
      <c r="C75" s="235">
        <v>0.33</v>
      </c>
      <c r="D75" s="235">
        <v>0</v>
      </c>
      <c r="E75" s="235">
        <v>0.33</v>
      </c>
      <c r="F75" s="236">
        <v>2</v>
      </c>
      <c r="G75" s="236">
        <v>0</v>
      </c>
      <c r="H75" s="237">
        <v>2</v>
      </c>
      <c r="I75" s="371">
        <v>0</v>
      </c>
      <c r="J75" s="238">
        <v>0</v>
      </c>
      <c r="K75" s="239">
        <v>0</v>
      </c>
      <c r="L75" s="135">
        <f t="shared" si="2"/>
        <v>2.33</v>
      </c>
      <c r="M75" s="135">
        <f t="shared" si="2"/>
        <v>0</v>
      </c>
      <c r="N75" s="135">
        <f t="shared" si="2"/>
        <v>2.33</v>
      </c>
      <c r="O75" s="136">
        <f t="shared" si="3"/>
        <v>2.33</v>
      </c>
      <c r="P75" s="372">
        <v>0.25</v>
      </c>
      <c r="Q75" s="373" t="s">
        <v>262</v>
      </c>
      <c r="R75" s="122"/>
      <c r="S75" s="122"/>
      <c r="T75" s="122"/>
      <c r="U75" s="122"/>
      <c r="V75" s="122"/>
      <c r="W75" s="122"/>
    </row>
    <row r="76" spans="1:26" s="138" customFormat="1" ht="12" customHeight="1" thickBot="1">
      <c r="A76" s="234" t="s">
        <v>164</v>
      </c>
      <c r="B76" s="240" t="s">
        <v>88</v>
      </c>
      <c r="C76" s="235">
        <v>0.25</v>
      </c>
      <c r="D76" s="235">
        <v>0</v>
      </c>
      <c r="E76" s="235">
        <v>0.25</v>
      </c>
      <c r="F76" s="236">
        <v>6</v>
      </c>
      <c r="G76" s="236">
        <v>0</v>
      </c>
      <c r="H76" s="237">
        <v>6</v>
      </c>
      <c r="I76" s="371">
        <v>0.5</v>
      </c>
      <c r="J76" s="238">
        <v>0</v>
      </c>
      <c r="K76" s="239">
        <v>0.5</v>
      </c>
      <c r="L76" s="135">
        <f t="shared" si="2"/>
        <v>6.75</v>
      </c>
      <c r="M76" s="135">
        <f t="shared" si="2"/>
        <v>0</v>
      </c>
      <c r="N76" s="135">
        <f t="shared" si="2"/>
        <v>6.75</v>
      </c>
      <c r="O76" s="136">
        <f t="shared" si="3"/>
        <v>6.75</v>
      </c>
      <c r="P76" s="372">
        <v>0.55000000000000004</v>
      </c>
      <c r="Q76" s="373" t="s">
        <v>263</v>
      </c>
      <c r="R76" s="122"/>
      <c r="S76" s="122"/>
      <c r="T76" s="122"/>
      <c r="U76" s="122"/>
      <c r="V76" s="122"/>
      <c r="W76" s="122"/>
    </row>
    <row r="77" spans="1:26" ht="12" customHeight="1" thickBot="1">
      <c r="A77" s="234" t="s">
        <v>166</v>
      </c>
      <c r="B77" s="240" t="s">
        <v>89</v>
      </c>
      <c r="C77" s="235">
        <v>1.25</v>
      </c>
      <c r="D77" s="235">
        <v>0</v>
      </c>
      <c r="E77" s="235">
        <v>1.25</v>
      </c>
      <c r="F77" s="236">
        <v>3</v>
      </c>
      <c r="G77" s="236">
        <v>0</v>
      </c>
      <c r="H77" s="237">
        <v>3</v>
      </c>
      <c r="I77" s="371">
        <v>1</v>
      </c>
      <c r="J77" s="238">
        <v>0</v>
      </c>
      <c r="K77" s="239">
        <v>1</v>
      </c>
      <c r="L77" s="135">
        <v>5</v>
      </c>
      <c r="M77" s="135">
        <f t="shared" si="2"/>
        <v>0</v>
      </c>
      <c r="N77" s="135">
        <v>5</v>
      </c>
      <c r="O77" s="136">
        <f t="shared" si="3"/>
        <v>5</v>
      </c>
      <c r="P77" s="372">
        <v>1</v>
      </c>
      <c r="Q77" s="374" t="s">
        <v>264</v>
      </c>
    </row>
    <row r="78" spans="1:26" s="138" customFormat="1" ht="12" customHeight="1" thickBot="1">
      <c r="A78" s="234" t="s">
        <v>164</v>
      </c>
      <c r="B78" s="240" t="s">
        <v>90</v>
      </c>
      <c r="C78" s="235">
        <v>0.25</v>
      </c>
      <c r="D78" s="235">
        <v>0</v>
      </c>
      <c r="E78" s="235">
        <v>0.25</v>
      </c>
      <c r="F78" s="236">
        <v>2</v>
      </c>
      <c r="G78" s="236">
        <v>0</v>
      </c>
      <c r="H78" s="237">
        <v>2</v>
      </c>
      <c r="I78" s="371">
        <v>0.5</v>
      </c>
      <c r="J78" s="238">
        <v>0</v>
      </c>
      <c r="K78" s="239">
        <v>0.5</v>
      </c>
      <c r="L78" s="135">
        <f t="shared" si="2"/>
        <v>2.75</v>
      </c>
      <c r="M78" s="135">
        <f t="shared" si="2"/>
        <v>0</v>
      </c>
      <c r="N78" s="135">
        <f t="shared" si="2"/>
        <v>2.75</v>
      </c>
      <c r="O78" s="136">
        <f t="shared" si="3"/>
        <v>2.75</v>
      </c>
      <c r="P78" s="372">
        <v>0.05</v>
      </c>
      <c r="Q78" s="373" t="s">
        <v>265</v>
      </c>
      <c r="R78" s="122"/>
      <c r="S78" s="122"/>
      <c r="T78" s="122"/>
      <c r="U78" s="122"/>
      <c r="V78" s="122"/>
      <c r="W78" s="122"/>
    </row>
    <row r="79" spans="1:26" s="138" customFormat="1" ht="12" customHeight="1" thickBot="1">
      <c r="A79" s="234" t="s">
        <v>168</v>
      </c>
      <c r="B79" s="240" t="s">
        <v>91</v>
      </c>
      <c r="C79" s="235">
        <v>1</v>
      </c>
      <c r="D79" s="235">
        <v>0</v>
      </c>
      <c r="E79" s="235">
        <v>1</v>
      </c>
      <c r="F79" s="236">
        <v>6</v>
      </c>
      <c r="G79" s="236">
        <v>0</v>
      </c>
      <c r="H79" s="237">
        <v>6</v>
      </c>
      <c r="I79" s="371">
        <v>1</v>
      </c>
      <c r="J79" s="238">
        <v>0</v>
      </c>
      <c r="K79" s="239">
        <v>1</v>
      </c>
      <c r="L79" s="135">
        <f t="shared" si="2"/>
        <v>8</v>
      </c>
      <c r="M79" s="135">
        <f t="shared" si="2"/>
        <v>0</v>
      </c>
      <c r="N79" s="135">
        <f t="shared" si="2"/>
        <v>8</v>
      </c>
      <c r="O79" s="136">
        <f t="shared" si="3"/>
        <v>8</v>
      </c>
      <c r="P79" s="372">
        <v>0</v>
      </c>
      <c r="Q79" s="373" t="s">
        <v>240</v>
      </c>
      <c r="R79" s="122"/>
      <c r="S79" s="122"/>
      <c r="T79" s="122"/>
      <c r="U79" s="122"/>
      <c r="V79" s="122"/>
      <c r="W79" s="122"/>
    </row>
    <row r="80" spans="1:26" s="138" customFormat="1" ht="12" customHeight="1" thickBot="1">
      <c r="A80" s="234" t="s">
        <v>166</v>
      </c>
      <c r="B80" s="240" t="s">
        <v>92</v>
      </c>
      <c r="C80" s="235">
        <v>3.38</v>
      </c>
      <c r="D80" s="235">
        <v>0</v>
      </c>
      <c r="E80" s="235">
        <v>3.38</v>
      </c>
      <c r="F80" s="236">
        <v>21.25</v>
      </c>
      <c r="G80" s="236">
        <v>0</v>
      </c>
      <c r="H80" s="237">
        <v>21.25</v>
      </c>
      <c r="I80" s="371">
        <v>3</v>
      </c>
      <c r="J80" s="238">
        <v>0</v>
      </c>
      <c r="K80" s="239">
        <v>3</v>
      </c>
      <c r="L80" s="135">
        <f t="shared" si="2"/>
        <v>27.63</v>
      </c>
      <c r="M80" s="135">
        <f t="shared" si="2"/>
        <v>0</v>
      </c>
      <c r="N80" s="135">
        <f t="shared" si="2"/>
        <v>27.63</v>
      </c>
      <c r="O80" s="136">
        <f t="shared" si="3"/>
        <v>27.63</v>
      </c>
      <c r="P80" s="372">
        <v>8.8000000000000007</v>
      </c>
      <c r="Q80" s="373" t="s">
        <v>266</v>
      </c>
      <c r="R80" s="122"/>
      <c r="S80" s="122"/>
      <c r="T80" s="122"/>
      <c r="U80" s="122"/>
      <c r="V80" s="122"/>
      <c r="W80" s="122"/>
      <c r="X80" s="122"/>
      <c r="Y80" s="122"/>
      <c r="Z80" s="122"/>
    </row>
    <row r="81" spans="1:23" s="138" customFormat="1" ht="12" customHeight="1" thickBot="1">
      <c r="A81" s="234" t="s">
        <v>167</v>
      </c>
      <c r="B81" s="240" t="s">
        <v>93</v>
      </c>
      <c r="C81" s="235">
        <v>0</v>
      </c>
      <c r="D81" s="235">
        <v>0</v>
      </c>
      <c r="E81" s="235">
        <v>0</v>
      </c>
      <c r="F81" s="236">
        <v>1</v>
      </c>
      <c r="G81" s="236">
        <v>0</v>
      </c>
      <c r="H81" s="237">
        <v>1</v>
      </c>
      <c r="I81" s="371">
        <v>0</v>
      </c>
      <c r="J81" s="238">
        <v>0</v>
      </c>
      <c r="K81" s="239">
        <v>0</v>
      </c>
      <c r="L81" s="135">
        <f t="shared" si="2"/>
        <v>1</v>
      </c>
      <c r="M81" s="135">
        <f t="shared" si="2"/>
        <v>0</v>
      </c>
      <c r="N81" s="135">
        <f t="shared" si="2"/>
        <v>1</v>
      </c>
      <c r="O81" s="136">
        <f t="shared" si="3"/>
        <v>1</v>
      </c>
      <c r="P81" s="372">
        <v>0.1</v>
      </c>
      <c r="Q81" s="373" t="s">
        <v>221</v>
      </c>
      <c r="R81" s="122"/>
      <c r="S81" s="122"/>
      <c r="T81" s="122"/>
      <c r="U81" s="122"/>
      <c r="V81" s="122"/>
      <c r="W81" s="122"/>
    </row>
    <row r="82" spans="1:23" s="138" customFormat="1" ht="12" customHeight="1" thickBot="1">
      <c r="A82" s="234" t="s">
        <v>160</v>
      </c>
      <c r="B82" s="240" t="s">
        <v>94</v>
      </c>
      <c r="C82" s="235">
        <v>1</v>
      </c>
      <c r="D82" s="235">
        <v>0</v>
      </c>
      <c r="E82" s="235">
        <v>1</v>
      </c>
      <c r="F82" s="236">
        <v>10</v>
      </c>
      <c r="G82" s="236">
        <v>0</v>
      </c>
      <c r="H82" s="237">
        <v>10</v>
      </c>
      <c r="I82" s="371">
        <v>3</v>
      </c>
      <c r="J82" s="238">
        <v>0</v>
      </c>
      <c r="K82" s="239">
        <v>3</v>
      </c>
      <c r="L82" s="135">
        <f t="shared" si="2"/>
        <v>14</v>
      </c>
      <c r="M82" s="135">
        <f t="shared" si="2"/>
        <v>0</v>
      </c>
      <c r="N82" s="135">
        <f t="shared" si="2"/>
        <v>14</v>
      </c>
      <c r="O82" s="136">
        <f t="shared" si="3"/>
        <v>14</v>
      </c>
      <c r="P82" s="372">
        <v>0</v>
      </c>
      <c r="Q82" s="373" t="s">
        <v>240</v>
      </c>
      <c r="R82" s="122"/>
      <c r="S82" s="122"/>
      <c r="T82" s="122"/>
      <c r="U82" s="122"/>
      <c r="V82" s="122"/>
      <c r="W82" s="122"/>
    </row>
    <row r="83" spans="1:23" s="138" customFormat="1" ht="12" customHeight="1" thickBot="1">
      <c r="A83" s="234" t="s">
        <v>165</v>
      </c>
      <c r="B83" s="240" t="s">
        <v>95</v>
      </c>
      <c r="C83" s="235">
        <v>1</v>
      </c>
      <c r="D83" s="235">
        <v>0</v>
      </c>
      <c r="E83" s="235">
        <v>1</v>
      </c>
      <c r="F83" s="236">
        <v>10</v>
      </c>
      <c r="G83" s="236">
        <v>0</v>
      </c>
      <c r="H83" s="237">
        <v>10</v>
      </c>
      <c r="I83" s="371">
        <v>1</v>
      </c>
      <c r="J83" s="238">
        <v>0</v>
      </c>
      <c r="K83" s="239">
        <v>1</v>
      </c>
      <c r="L83" s="135">
        <f t="shared" si="2"/>
        <v>12</v>
      </c>
      <c r="M83" s="135">
        <f t="shared" si="2"/>
        <v>0</v>
      </c>
      <c r="N83" s="135">
        <f t="shared" si="2"/>
        <v>12</v>
      </c>
      <c r="O83" s="136">
        <f t="shared" si="3"/>
        <v>12</v>
      </c>
      <c r="P83" s="372">
        <v>1.4</v>
      </c>
      <c r="Q83" s="373" t="s">
        <v>267</v>
      </c>
      <c r="R83" s="122"/>
      <c r="S83" s="122"/>
      <c r="T83" s="122"/>
      <c r="U83" s="122"/>
      <c r="V83" s="122"/>
      <c r="W83" s="122"/>
    </row>
    <row r="84" spans="1:23" ht="12" customHeight="1" thickBot="1">
      <c r="A84" s="234" t="s">
        <v>165</v>
      </c>
      <c r="B84" s="240" t="s">
        <v>96</v>
      </c>
      <c r="C84" s="235">
        <v>4</v>
      </c>
      <c r="D84" s="235">
        <v>0</v>
      </c>
      <c r="E84" s="235">
        <v>4</v>
      </c>
      <c r="F84" s="236">
        <v>25</v>
      </c>
      <c r="G84" s="236">
        <v>0</v>
      </c>
      <c r="H84" s="237">
        <v>25</v>
      </c>
      <c r="I84" s="371">
        <v>1</v>
      </c>
      <c r="J84" s="238">
        <v>0</v>
      </c>
      <c r="K84" s="239">
        <v>1</v>
      </c>
      <c r="L84" s="135">
        <f t="shared" si="2"/>
        <v>30</v>
      </c>
      <c r="M84" s="135">
        <f t="shared" si="2"/>
        <v>0</v>
      </c>
      <c r="N84" s="135">
        <f t="shared" si="2"/>
        <v>30</v>
      </c>
      <c r="O84" s="136">
        <f t="shared" si="3"/>
        <v>30</v>
      </c>
      <c r="P84" s="372">
        <v>6</v>
      </c>
      <c r="Q84" s="373" t="s">
        <v>268</v>
      </c>
    </row>
    <row r="85" spans="1:23" s="138" customFormat="1" ht="12" customHeight="1" thickBot="1">
      <c r="A85" s="234" t="s">
        <v>161</v>
      </c>
      <c r="B85" s="240" t="s">
        <v>97</v>
      </c>
      <c r="C85" s="235">
        <v>1</v>
      </c>
      <c r="D85" s="235">
        <v>0</v>
      </c>
      <c r="E85" s="239">
        <v>1</v>
      </c>
      <c r="F85" s="375">
        <v>8</v>
      </c>
      <c r="G85" s="236">
        <v>0</v>
      </c>
      <c r="H85" s="237">
        <v>8</v>
      </c>
      <c r="I85" s="371">
        <v>2</v>
      </c>
      <c r="J85" s="238">
        <v>0</v>
      </c>
      <c r="K85" s="239">
        <v>2</v>
      </c>
      <c r="L85" s="135">
        <f t="shared" si="2"/>
        <v>11</v>
      </c>
      <c r="M85" s="135">
        <f t="shared" si="2"/>
        <v>0</v>
      </c>
      <c r="N85" s="135">
        <f t="shared" si="2"/>
        <v>11</v>
      </c>
      <c r="O85" s="136">
        <f t="shared" si="3"/>
        <v>11</v>
      </c>
      <c r="P85" s="372">
        <v>1</v>
      </c>
      <c r="Q85" s="373" t="s">
        <v>218</v>
      </c>
      <c r="R85" s="122"/>
      <c r="S85" s="122"/>
      <c r="T85" s="122"/>
      <c r="U85" s="122"/>
      <c r="V85" s="122"/>
      <c r="W85" s="122"/>
    </row>
    <row r="86" spans="1:23" s="138" customFormat="1" ht="12" customHeight="1" thickBot="1">
      <c r="A86" s="234" t="s">
        <v>162</v>
      </c>
      <c r="B86" s="240" t="s">
        <v>98</v>
      </c>
      <c r="C86" s="235">
        <v>2.25</v>
      </c>
      <c r="D86" s="235">
        <v>0</v>
      </c>
      <c r="E86" s="239">
        <v>2.25</v>
      </c>
      <c r="F86" s="375">
        <v>15.75</v>
      </c>
      <c r="G86" s="236">
        <v>0</v>
      </c>
      <c r="H86" s="237">
        <v>15.75</v>
      </c>
      <c r="I86" s="371">
        <v>4</v>
      </c>
      <c r="J86" s="238">
        <v>0</v>
      </c>
      <c r="K86" s="239">
        <v>4</v>
      </c>
      <c r="L86" s="135">
        <f t="shared" si="2"/>
        <v>22</v>
      </c>
      <c r="M86" s="135">
        <f t="shared" si="2"/>
        <v>0</v>
      </c>
      <c r="N86" s="135">
        <f t="shared" si="2"/>
        <v>22</v>
      </c>
      <c r="O86" s="136">
        <v>22</v>
      </c>
      <c r="P86" s="372"/>
      <c r="Q86" s="373" t="s">
        <v>219</v>
      </c>
      <c r="R86" s="122"/>
      <c r="S86" s="122"/>
      <c r="T86" s="122"/>
      <c r="U86" s="122"/>
      <c r="V86" s="122"/>
      <c r="W86" s="122"/>
    </row>
    <row r="87" spans="1:23" s="138" customFormat="1" ht="12" customHeight="1" thickBot="1">
      <c r="A87" s="234" t="s">
        <v>163</v>
      </c>
      <c r="B87" s="240" t="s">
        <v>99</v>
      </c>
      <c r="C87" s="235">
        <v>1</v>
      </c>
      <c r="D87" s="235">
        <v>0</v>
      </c>
      <c r="E87" s="239">
        <v>1</v>
      </c>
      <c r="F87" s="375">
        <v>8</v>
      </c>
      <c r="G87" s="236">
        <v>0</v>
      </c>
      <c r="H87" s="237">
        <v>8</v>
      </c>
      <c r="I87" s="371">
        <v>0</v>
      </c>
      <c r="J87" s="238">
        <v>0</v>
      </c>
      <c r="K87" s="239">
        <v>0</v>
      </c>
      <c r="L87" s="135">
        <f t="shared" si="2"/>
        <v>9</v>
      </c>
      <c r="M87" s="135">
        <f t="shared" si="2"/>
        <v>0</v>
      </c>
      <c r="N87" s="135">
        <f t="shared" si="2"/>
        <v>9</v>
      </c>
      <c r="O87" s="136">
        <f t="shared" si="3"/>
        <v>9</v>
      </c>
      <c r="P87" s="372">
        <v>0.11</v>
      </c>
      <c r="Q87" s="373" t="s">
        <v>214</v>
      </c>
      <c r="R87" s="122"/>
      <c r="S87" s="122"/>
      <c r="T87" s="122"/>
      <c r="U87" s="122"/>
      <c r="V87" s="122"/>
      <c r="W87" s="122"/>
    </row>
    <row r="88" spans="1:23" ht="12" customHeight="1" thickBot="1">
      <c r="A88" s="234" t="s">
        <v>165</v>
      </c>
      <c r="B88" s="240" t="s">
        <v>100</v>
      </c>
      <c r="C88" s="235">
        <v>2</v>
      </c>
      <c r="D88" s="235">
        <v>0</v>
      </c>
      <c r="E88" s="239">
        <v>2</v>
      </c>
      <c r="F88" s="375">
        <v>11</v>
      </c>
      <c r="G88" s="236">
        <v>0</v>
      </c>
      <c r="H88" s="237">
        <v>11</v>
      </c>
      <c r="I88" s="371">
        <v>1</v>
      </c>
      <c r="J88" s="238">
        <v>0</v>
      </c>
      <c r="K88" s="239">
        <v>1</v>
      </c>
      <c r="L88" s="135">
        <f t="shared" si="2"/>
        <v>14</v>
      </c>
      <c r="M88" s="135">
        <f t="shared" si="2"/>
        <v>0</v>
      </c>
      <c r="N88" s="135">
        <f t="shared" si="2"/>
        <v>14</v>
      </c>
      <c r="O88" s="136">
        <f t="shared" si="3"/>
        <v>14</v>
      </c>
      <c r="P88" s="372">
        <v>2.4</v>
      </c>
      <c r="Q88" s="373" t="s">
        <v>269</v>
      </c>
    </row>
    <row r="89" spans="1:23" s="138" customFormat="1" ht="12" customHeight="1" thickBot="1">
      <c r="A89" s="234" t="s">
        <v>165</v>
      </c>
      <c r="B89" s="240" t="s">
        <v>101</v>
      </c>
      <c r="C89" s="235">
        <v>2</v>
      </c>
      <c r="D89" s="235">
        <v>0</v>
      </c>
      <c r="E89" s="239">
        <v>2</v>
      </c>
      <c r="F89" s="375">
        <v>11</v>
      </c>
      <c r="G89" s="236">
        <v>0</v>
      </c>
      <c r="H89" s="237">
        <v>11</v>
      </c>
      <c r="I89" s="371">
        <v>0</v>
      </c>
      <c r="J89" s="238">
        <v>0</v>
      </c>
      <c r="K89" s="239">
        <v>0</v>
      </c>
      <c r="L89" s="135">
        <f t="shared" si="2"/>
        <v>13</v>
      </c>
      <c r="M89" s="135">
        <f t="shared" si="2"/>
        <v>0</v>
      </c>
      <c r="N89" s="135">
        <f t="shared" si="2"/>
        <v>13</v>
      </c>
      <c r="O89" s="136">
        <f t="shared" si="3"/>
        <v>13</v>
      </c>
      <c r="P89" s="372">
        <v>1.4</v>
      </c>
      <c r="Q89" s="373" t="s">
        <v>267</v>
      </c>
      <c r="R89" s="122"/>
      <c r="S89" s="122"/>
      <c r="T89" s="122"/>
      <c r="U89" s="122"/>
      <c r="V89" s="122"/>
      <c r="W89" s="122"/>
    </row>
    <row r="90" spans="1:23" s="138" customFormat="1" ht="12" customHeight="1" thickBot="1">
      <c r="A90" s="234" t="s">
        <v>162</v>
      </c>
      <c r="B90" s="240" t="s">
        <v>102</v>
      </c>
      <c r="C90" s="235">
        <v>1</v>
      </c>
      <c r="D90" s="235">
        <v>0</v>
      </c>
      <c r="E90" s="239">
        <v>1</v>
      </c>
      <c r="F90" s="375">
        <v>6.625</v>
      </c>
      <c r="G90" s="236">
        <v>0</v>
      </c>
      <c r="H90" s="237">
        <v>6.625</v>
      </c>
      <c r="I90" s="371">
        <v>2</v>
      </c>
      <c r="J90" s="238">
        <v>0</v>
      </c>
      <c r="K90" s="239">
        <v>2</v>
      </c>
      <c r="L90" s="135">
        <f t="shared" si="2"/>
        <v>9.625</v>
      </c>
      <c r="M90" s="135">
        <f t="shared" si="2"/>
        <v>0</v>
      </c>
      <c r="N90" s="135">
        <f t="shared" si="2"/>
        <v>9.625</v>
      </c>
      <c r="O90" s="136">
        <v>9.6300000000000008</v>
      </c>
      <c r="P90" s="372"/>
      <c r="Q90" s="373" t="s">
        <v>219</v>
      </c>
      <c r="R90" s="122"/>
      <c r="S90" s="122"/>
      <c r="T90" s="122"/>
      <c r="U90" s="122"/>
      <c r="V90" s="122"/>
      <c r="W90" s="122"/>
    </row>
    <row r="91" spans="1:23" s="138" customFormat="1" ht="12" customHeight="1" thickBot="1">
      <c r="A91" s="234" t="s">
        <v>161</v>
      </c>
      <c r="B91" s="240" t="s">
        <v>103</v>
      </c>
      <c r="C91" s="235">
        <v>0.5</v>
      </c>
      <c r="D91" s="235">
        <v>0</v>
      </c>
      <c r="E91" s="239">
        <v>0.5</v>
      </c>
      <c r="F91" s="375">
        <v>4</v>
      </c>
      <c r="G91" s="236">
        <v>0</v>
      </c>
      <c r="H91" s="237">
        <v>4</v>
      </c>
      <c r="I91" s="371">
        <v>0</v>
      </c>
      <c r="J91" s="238">
        <v>0</v>
      </c>
      <c r="K91" s="239">
        <v>0</v>
      </c>
      <c r="L91" s="135">
        <f t="shared" si="2"/>
        <v>4.5</v>
      </c>
      <c r="M91" s="135">
        <f t="shared" si="2"/>
        <v>0</v>
      </c>
      <c r="N91" s="135">
        <f t="shared" si="2"/>
        <v>4.5</v>
      </c>
      <c r="O91" s="136">
        <f t="shared" si="3"/>
        <v>4.5</v>
      </c>
      <c r="P91" s="372">
        <v>0</v>
      </c>
      <c r="Q91" s="373" t="s">
        <v>240</v>
      </c>
      <c r="R91" s="122"/>
      <c r="S91" s="122"/>
      <c r="T91" s="122"/>
      <c r="U91" s="122"/>
      <c r="V91" s="122"/>
      <c r="W91" s="122"/>
    </row>
    <row r="92" spans="1:23" s="138" customFormat="1" ht="12" customHeight="1" thickBot="1">
      <c r="A92" s="234" t="s">
        <v>161</v>
      </c>
      <c r="B92" s="240" t="s">
        <v>104</v>
      </c>
      <c r="C92" s="235">
        <v>1</v>
      </c>
      <c r="D92" s="235">
        <v>0</v>
      </c>
      <c r="E92" s="239">
        <v>1</v>
      </c>
      <c r="F92" s="375">
        <v>7</v>
      </c>
      <c r="G92" s="236">
        <v>0</v>
      </c>
      <c r="H92" s="237">
        <v>7</v>
      </c>
      <c r="I92" s="371">
        <v>2</v>
      </c>
      <c r="J92" s="238">
        <v>0</v>
      </c>
      <c r="K92" s="239">
        <v>2</v>
      </c>
      <c r="L92" s="135">
        <f t="shared" si="2"/>
        <v>10</v>
      </c>
      <c r="M92" s="135">
        <f t="shared" si="2"/>
        <v>0</v>
      </c>
      <c r="N92" s="135">
        <f t="shared" si="2"/>
        <v>10</v>
      </c>
      <c r="O92" s="136">
        <f t="shared" si="3"/>
        <v>10</v>
      </c>
      <c r="P92" s="372">
        <v>0</v>
      </c>
      <c r="Q92" s="373" t="s">
        <v>240</v>
      </c>
      <c r="R92" s="122"/>
      <c r="S92" s="122"/>
      <c r="T92" s="122"/>
      <c r="U92" s="122"/>
      <c r="V92" s="122"/>
      <c r="W92" s="122"/>
    </row>
    <row r="93" spans="1:23" s="138" customFormat="1" ht="12" customHeight="1" thickBot="1">
      <c r="A93" s="234" t="s">
        <v>167</v>
      </c>
      <c r="B93" s="240" t="s">
        <v>105</v>
      </c>
      <c r="C93" s="235">
        <v>0.1</v>
      </c>
      <c r="D93" s="235">
        <v>0</v>
      </c>
      <c r="E93" s="239">
        <v>0.1</v>
      </c>
      <c r="F93" s="375">
        <v>1</v>
      </c>
      <c r="G93" s="236">
        <v>0</v>
      </c>
      <c r="H93" s="237">
        <v>1</v>
      </c>
      <c r="I93" s="371">
        <v>0</v>
      </c>
      <c r="J93" s="238">
        <v>0</v>
      </c>
      <c r="K93" s="239">
        <v>0</v>
      </c>
      <c r="L93" s="135">
        <f t="shared" si="2"/>
        <v>1.1000000000000001</v>
      </c>
      <c r="M93" s="135">
        <f t="shared" si="2"/>
        <v>0</v>
      </c>
      <c r="N93" s="135">
        <f t="shared" si="2"/>
        <v>1.1000000000000001</v>
      </c>
      <c r="O93" s="136">
        <f t="shared" si="3"/>
        <v>1.1000000000000001</v>
      </c>
      <c r="P93" s="372">
        <v>0.1</v>
      </c>
      <c r="Q93" s="373" t="s">
        <v>270</v>
      </c>
      <c r="R93" s="122"/>
      <c r="S93" s="122"/>
      <c r="T93" s="122"/>
      <c r="U93" s="122"/>
      <c r="V93" s="122"/>
      <c r="W93" s="122"/>
    </row>
    <row r="94" spans="1:23" s="138" customFormat="1" ht="12" customHeight="1" thickBot="1">
      <c r="A94" s="234" t="s">
        <v>167</v>
      </c>
      <c r="B94" s="240" t="s">
        <v>106</v>
      </c>
      <c r="C94" s="235">
        <v>1</v>
      </c>
      <c r="D94" s="235">
        <v>0</v>
      </c>
      <c r="E94" s="239">
        <v>1</v>
      </c>
      <c r="F94" s="375">
        <v>3</v>
      </c>
      <c r="G94" s="236">
        <v>0</v>
      </c>
      <c r="H94" s="237">
        <v>3</v>
      </c>
      <c r="I94" s="371">
        <v>0</v>
      </c>
      <c r="J94" s="238">
        <v>0</v>
      </c>
      <c r="K94" s="239">
        <v>0</v>
      </c>
      <c r="L94" s="135">
        <f t="shared" si="2"/>
        <v>4</v>
      </c>
      <c r="M94" s="135">
        <f t="shared" si="2"/>
        <v>0</v>
      </c>
      <c r="N94" s="135">
        <f t="shared" si="2"/>
        <v>4</v>
      </c>
      <c r="O94" s="136">
        <f t="shared" si="3"/>
        <v>4</v>
      </c>
      <c r="P94" s="372">
        <v>0.1</v>
      </c>
      <c r="Q94" s="373" t="s">
        <v>221</v>
      </c>
      <c r="R94" s="122"/>
      <c r="S94" s="122"/>
      <c r="T94" s="122"/>
      <c r="U94" s="122"/>
      <c r="V94" s="122"/>
      <c r="W94" s="122"/>
    </row>
    <row r="95" spans="1:23" ht="12" customHeight="1" thickBot="1">
      <c r="A95" s="234" t="s">
        <v>164</v>
      </c>
      <c r="B95" s="240" t="s">
        <v>107</v>
      </c>
      <c r="C95" s="235">
        <v>0.25</v>
      </c>
      <c r="D95" s="235">
        <v>0</v>
      </c>
      <c r="E95" s="239">
        <v>0.25</v>
      </c>
      <c r="F95" s="375">
        <v>0.5</v>
      </c>
      <c r="G95" s="236">
        <v>0</v>
      </c>
      <c r="H95" s="237">
        <v>0.5</v>
      </c>
      <c r="I95" s="371">
        <v>0.25</v>
      </c>
      <c r="J95" s="238">
        <v>0</v>
      </c>
      <c r="K95" s="239">
        <v>0.25</v>
      </c>
      <c r="L95" s="135">
        <f t="shared" si="2"/>
        <v>1</v>
      </c>
      <c r="M95" s="135">
        <f t="shared" si="2"/>
        <v>0</v>
      </c>
      <c r="N95" s="135">
        <f t="shared" si="2"/>
        <v>1</v>
      </c>
      <c r="O95" s="136">
        <f t="shared" si="3"/>
        <v>1</v>
      </c>
      <c r="P95" s="372">
        <v>1.4E-2</v>
      </c>
      <c r="Q95" s="373" t="s">
        <v>247</v>
      </c>
    </row>
    <row r="96" spans="1:23" ht="12" customHeight="1" thickBot="1">
      <c r="A96" s="234" t="s">
        <v>162</v>
      </c>
      <c r="B96" s="240" t="s">
        <v>108</v>
      </c>
      <c r="C96" s="235">
        <v>2</v>
      </c>
      <c r="D96" s="235">
        <v>0</v>
      </c>
      <c r="E96" s="239">
        <v>2</v>
      </c>
      <c r="F96" s="375">
        <v>10</v>
      </c>
      <c r="G96" s="236">
        <v>0</v>
      </c>
      <c r="H96" s="237">
        <v>10</v>
      </c>
      <c r="I96" s="371">
        <v>2</v>
      </c>
      <c r="J96" s="238">
        <v>0</v>
      </c>
      <c r="K96" s="239">
        <v>2</v>
      </c>
      <c r="L96" s="135">
        <f t="shared" si="2"/>
        <v>14</v>
      </c>
      <c r="M96" s="135">
        <f t="shared" si="2"/>
        <v>0</v>
      </c>
      <c r="N96" s="135">
        <f t="shared" si="2"/>
        <v>14</v>
      </c>
      <c r="O96" s="136">
        <f t="shared" si="3"/>
        <v>14</v>
      </c>
      <c r="P96" s="372"/>
      <c r="Q96" s="373" t="s">
        <v>271</v>
      </c>
    </row>
    <row r="97" spans="1:23" ht="12" customHeight="1" thickBot="1">
      <c r="A97" s="234" t="s">
        <v>168</v>
      </c>
      <c r="B97" s="240" t="s">
        <v>109</v>
      </c>
      <c r="C97" s="235">
        <v>1.5</v>
      </c>
      <c r="D97" s="235">
        <v>0</v>
      </c>
      <c r="E97" s="239">
        <v>1.5</v>
      </c>
      <c r="F97" s="375">
        <v>10.5</v>
      </c>
      <c r="G97" s="236">
        <v>0</v>
      </c>
      <c r="H97" s="237">
        <v>10.5</v>
      </c>
      <c r="I97" s="371">
        <v>0</v>
      </c>
      <c r="J97" s="238">
        <v>0</v>
      </c>
      <c r="K97" s="239">
        <v>0</v>
      </c>
      <c r="L97" s="135">
        <f t="shared" si="2"/>
        <v>12</v>
      </c>
      <c r="M97" s="135">
        <f t="shared" si="2"/>
        <v>0</v>
      </c>
      <c r="N97" s="135">
        <f t="shared" si="2"/>
        <v>12</v>
      </c>
      <c r="O97" s="136">
        <f t="shared" si="3"/>
        <v>12</v>
      </c>
      <c r="P97" s="372">
        <v>1.23</v>
      </c>
      <c r="Q97" s="373" t="s">
        <v>272</v>
      </c>
    </row>
    <row r="98" spans="1:23" ht="12" customHeight="1" thickBot="1">
      <c r="A98" s="234" t="s">
        <v>160</v>
      </c>
      <c r="B98" s="240" t="s">
        <v>110</v>
      </c>
      <c r="C98" s="235">
        <v>8</v>
      </c>
      <c r="D98" s="235">
        <v>0</v>
      </c>
      <c r="E98" s="239">
        <v>8</v>
      </c>
      <c r="F98" s="375">
        <v>45</v>
      </c>
      <c r="G98" s="236">
        <v>0</v>
      </c>
      <c r="H98" s="237">
        <v>45</v>
      </c>
      <c r="I98" s="371">
        <v>13</v>
      </c>
      <c r="J98" s="238">
        <v>0</v>
      </c>
      <c r="K98" s="239">
        <v>13</v>
      </c>
      <c r="L98" s="135">
        <f t="shared" si="2"/>
        <v>66</v>
      </c>
      <c r="M98" s="135">
        <f t="shared" si="2"/>
        <v>0</v>
      </c>
      <c r="N98" s="135">
        <f t="shared" si="2"/>
        <v>66</v>
      </c>
      <c r="O98" s="136">
        <f t="shared" si="3"/>
        <v>66</v>
      </c>
      <c r="P98" s="372">
        <v>0</v>
      </c>
      <c r="Q98" s="376" t="s">
        <v>273</v>
      </c>
    </row>
    <row r="99" spans="1:23" ht="12" customHeight="1" thickBot="1">
      <c r="A99" s="234" t="s">
        <v>168</v>
      </c>
      <c r="B99" s="240" t="s">
        <v>111</v>
      </c>
      <c r="C99" s="235">
        <v>1</v>
      </c>
      <c r="D99" s="235">
        <v>0</v>
      </c>
      <c r="E99" s="239">
        <v>1</v>
      </c>
      <c r="F99" s="375">
        <v>4</v>
      </c>
      <c r="G99" s="236">
        <v>0</v>
      </c>
      <c r="H99" s="237">
        <v>4</v>
      </c>
      <c r="I99" s="371">
        <v>1</v>
      </c>
      <c r="J99" s="238">
        <v>0</v>
      </c>
      <c r="K99" s="239">
        <v>1</v>
      </c>
      <c r="L99" s="135">
        <f t="shared" si="2"/>
        <v>6</v>
      </c>
      <c r="M99" s="135">
        <f t="shared" si="2"/>
        <v>0</v>
      </c>
      <c r="N99" s="135">
        <f t="shared" si="2"/>
        <v>6</v>
      </c>
      <c r="O99" s="136">
        <f t="shared" si="3"/>
        <v>6</v>
      </c>
      <c r="P99" s="372">
        <v>2</v>
      </c>
      <c r="Q99" s="373" t="s">
        <v>274</v>
      </c>
    </row>
    <row r="100" spans="1:23" ht="12" customHeight="1" thickBot="1">
      <c r="A100" s="234" t="s">
        <v>164</v>
      </c>
      <c r="B100" s="240" t="s">
        <v>112</v>
      </c>
      <c r="C100" s="235">
        <v>0.75</v>
      </c>
      <c r="D100" s="235">
        <v>0</v>
      </c>
      <c r="E100" s="239">
        <v>0.75</v>
      </c>
      <c r="F100" s="375">
        <v>3.5</v>
      </c>
      <c r="G100" s="236">
        <v>0</v>
      </c>
      <c r="H100" s="237">
        <v>3.5</v>
      </c>
      <c r="I100" s="371">
        <v>1.75</v>
      </c>
      <c r="J100" s="238">
        <v>0</v>
      </c>
      <c r="K100" s="239">
        <v>1.75</v>
      </c>
      <c r="L100" s="135">
        <f t="shared" si="2"/>
        <v>6</v>
      </c>
      <c r="M100" s="135">
        <f t="shared" si="2"/>
        <v>0</v>
      </c>
      <c r="N100" s="135">
        <f t="shared" si="2"/>
        <v>6</v>
      </c>
      <c r="O100" s="136">
        <f t="shared" si="3"/>
        <v>6</v>
      </c>
      <c r="P100" s="372">
        <v>0.04</v>
      </c>
      <c r="Q100" s="373" t="s">
        <v>275</v>
      </c>
    </row>
    <row r="101" spans="1:23" ht="12" customHeight="1" thickBot="1">
      <c r="A101" s="234" t="s">
        <v>161</v>
      </c>
      <c r="B101" s="240" t="s">
        <v>113</v>
      </c>
      <c r="C101" s="235">
        <v>1</v>
      </c>
      <c r="D101" s="235">
        <v>0</v>
      </c>
      <c r="E101" s="239">
        <v>1</v>
      </c>
      <c r="F101" s="375">
        <v>1</v>
      </c>
      <c r="G101" s="236">
        <v>0</v>
      </c>
      <c r="H101" s="237">
        <v>1</v>
      </c>
      <c r="I101" s="371">
        <v>1</v>
      </c>
      <c r="J101" s="238">
        <v>0</v>
      </c>
      <c r="K101" s="239">
        <v>1</v>
      </c>
      <c r="L101" s="135">
        <f t="shared" si="2"/>
        <v>3</v>
      </c>
      <c r="M101" s="135">
        <f t="shared" si="2"/>
        <v>0</v>
      </c>
      <c r="N101" s="135">
        <f t="shared" si="2"/>
        <v>3</v>
      </c>
      <c r="O101" s="136">
        <f t="shared" si="3"/>
        <v>3</v>
      </c>
      <c r="P101" s="372">
        <v>0.11</v>
      </c>
      <c r="Q101" s="373" t="s">
        <v>214</v>
      </c>
    </row>
    <row r="102" spans="1:23" ht="12" customHeight="1" thickBot="1">
      <c r="A102" s="234" t="s">
        <v>160</v>
      </c>
      <c r="B102" s="240" t="s">
        <v>114</v>
      </c>
      <c r="C102" s="235">
        <v>3</v>
      </c>
      <c r="D102" s="235">
        <v>0</v>
      </c>
      <c r="E102" s="239">
        <v>3</v>
      </c>
      <c r="F102" s="375">
        <v>20</v>
      </c>
      <c r="G102" s="236">
        <v>0</v>
      </c>
      <c r="H102" s="237">
        <v>20</v>
      </c>
      <c r="I102" s="371">
        <v>5</v>
      </c>
      <c r="J102" s="238">
        <v>0</v>
      </c>
      <c r="K102" s="239">
        <v>5</v>
      </c>
      <c r="L102" s="135">
        <f t="shared" si="2"/>
        <v>28</v>
      </c>
      <c r="M102" s="135">
        <f t="shared" si="2"/>
        <v>0</v>
      </c>
      <c r="N102" s="135">
        <f t="shared" si="2"/>
        <v>28</v>
      </c>
      <c r="O102" s="136">
        <f t="shared" si="3"/>
        <v>28</v>
      </c>
      <c r="P102" s="372">
        <v>0.6</v>
      </c>
      <c r="Q102" s="373" t="s">
        <v>237</v>
      </c>
    </row>
    <row r="103" spans="1:23" ht="12" customHeight="1" thickBot="1">
      <c r="A103" s="234" t="s">
        <v>161</v>
      </c>
      <c r="B103" s="240" t="s">
        <v>115</v>
      </c>
      <c r="C103" s="235">
        <v>1</v>
      </c>
      <c r="D103" s="235">
        <v>0</v>
      </c>
      <c r="E103" s="239">
        <v>1</v>
      </c>
      <c r="F103" s="375">
        <v>6</v>
      </c>
      <c r="G103" s="236">
        <v>0</v>
      </c>
      <c r="H103" s="237">
        <v>6</v>
      </c>
      <c r="I103" s="371">
        <v>1</v>
      </c>
      <c r="J103" s="238">
        <v>0</v>
      </c>
      <c r="K103" s="239">
        <v>1</v>
      </c>
      <c r="L103" s="135">
        <f t="shared" si="2"/>
        <v>8</v>
      </c>
      <c r="M103" s="135">
        <f t="shared" si="2"/>
        <v>0</v>
      </c>
      <c r="N103" s="135">
        <f t="shared" si="2"/>
        <v>8</v>
      </c>
      <c r="O103" s="136">
        <f t="shared" si="3"/>
        <v>8</v>
      </c>
      <c r="P103" s="372">
        <v>0.90900000000000003</v>
      </c>
      <c r="Q103" s="373" t="s">
        <v>214</v>
      </c>
    </row>
    <row r="104" spans="1:23" ht="12" customHeight="1" thickBot="1">
      <c r="A104" s="234" t="s">
        <v>168</v>
      </c>
      <c r="B104" s="240" t="s">
        <v>116</v>
      </c>
      <c r="C104" s="235">
        <v>2.5</v>
      </c>
      <c r="D104" s="235">
        <v>0</v>
      </c>
      <c r="E104" s="239">
        <v>2.5</v>
      </c>
      <c r="F104" s="375">
        <v>12.5</v>
      </c>
      <c r="G104" s="236">
        <v>0</v>
      </c>
      <c r="H104" s="237">
        <v>12.5</v>
      </c>
      <c r="I104" s="371">
        <v>3</v>
      </c>
      <c r="J104" s="238">
        <v>0</v>
      </c>
      <c r="K104" s="239">
        <v>3</v>
      </c>
      <c r="L104" s="135">
        <f t="shared" si="2"/>
        <v>18</v>
      </c>
      <c r="M104" s="135">
        <f t="shared" si="2"/>
        <v>0</v>
      </c>
      <c r="N104" s="135">
        <f t="shared" si="2"/>
        <v>18</v>
      </c>
      <c r="O104" s="136">
        <f t="shared" si="3"/>
        <v>18</v>
      </c>
      <c r="P104" s="372">
        <v>3.8</v>
      </c>
      <c r="Q104" s="373" t="s">
        <v>276</v>
      </c>
    </row>
    <row r="105" spans="1:23" ht="12" customHeight="1" thickBot="1">
      <c r="A105" s="234" t="s">
        <v>161</v>
      </c>
      <c r="B105" s="240" t="s">
        <v>117</v>
      </c>
      <c r="C105" s="235">
        <v>0</v>
      </c>
      <c r="D105" s="235">
        <v>0</v>
      </c>
      <c r="E105" s="239">
        <v>0</v>
      </c>
      <c r="F105" s="375">
        <v>3.8</v>
      </c>
      <c r="G105" s="236">
        <v>0</v>
      </c>
      <c r="H105" s="237">
        <v>3.8</v>
      </c>
      <c r="I105" s="371">
        <v>0</v>
      </c>
      <c r="J105" s="238">
        <v>0</v>
      </c>
      <c r="K105" s="239">
        <v>0</v>
      </c>
      <c r="L105" s="135">
        <f t="shared" si="2"/>
        <v>3.8</v>
      </c>
      <c r="M105" s="135">
        <f t="shared" si="2"/>
        <v>0</v>
      </c>
      <c r="N105" s="135">
        <f t="shared" si="2"/>
        <v>3.8</v>
      </c>
      <c r="O105" s="136">
        <f t="shared" si="3"/>
        <v>3.8</v>
      </c>
      <c r="P105" s="372">
        <v>0</v>
      </c>
      <c r="Q105" s="373" t="s">
        <v>240</v>
      </c>
    </row>
    <row r="106" spans="1:23" s="138" customFormat="1" ht="12" customHeight="1">
      <c r="A106" s="234" t="s">
        <v>163</v>
      </c>
      <c r="B106" s="240" t="s">
        <v>118</v>
      </c>
      <c r="C106" s="235">
        <v>0.25</v>
      </c>
      <c r="D106" s="235">
        <v>0</v>
      </c>
      <c r="E106" s="239">
        <v>0.25</v>
      </c>
      <c r="F106" s="375">
        <v>0.75</v>
      </c>
      <c r="G106" s="236">
        <v>0</v>
      </c>
      <c r="H106" s="237">
        <v>0.75</v>
      </c>
      <c r="I106" s="371">
        <v>0</v>
      </c>
      <c r="J106" s="238">
        <v>0</v>
      </c>
      <c r="K106" s="239">
        <v>0</v>
      </c>
      <c r="L106" s="135">
        <f t="shared" si="2"/>
        <v>1</v>
      </c>
      <c r="M106" s="135">
        <f t="shared" si="2"/>
        <v>0</v>
      </c>
      <c r="N106" s="135">
        <f t="shared" si="2"/>
        <v>1</v>
      </c>
      <c r="O106" s="136">
        <f t="shared" si="3"/>
        <v>1</v>
      </c>
      <c r="P106" s="372">
        <v>0.05</v>
      </c>
      <c r="Q106" s="373" t="s">
        <v>221</v>
      </c>
      <c r="R106" s="139"/>
      <c r="S106" s="122"/>
      <c r="T106" s="122"/>
      <c r="U106" s="122"/>
      <c r="V106" s="122"/>
      <c r="W106" s="122"/>
    </row>
    <row r="107" spans="1:23" ht="12.75" customHeight="1">
      <c r="A107" s="262"/>
      <c r="B107" s="242" t="s">
        <v>277</v>
      </c>
      <c r="C107" s="235">
        <f>SUBTOTAL(109,C4:C106)</f>
        <v>190.94</v>
      </c>
      <c r="D107" s="235">
        <f t="shared" ref="D107:P107" si="4">SUBTOTAL(109,D4:D106)</f>
        <v>0</v>
      </c>
      <c r="E107" s="235">
        <f t="shared" si="4"/>
        <v>190.94</v>
      </c>
      <c r="F107" s="243">
        <f t="shared" si="4"/>
        <v>944.07499999999993</v>
      </c>
      <c r="G107" s="243">
        <f t="shared" si="4"/>
        <v>1</v>
      </c>
      <c r="H107" s="243">
        <f t="shared" si="4"/>
        <v>943.07499999999993</v>
      </c>
      <c r="I107" s="235">
        <f t="shared" si="4"/>
        <v>207.9</v>
      </c>
      <c r="J107" s="235">
        <f t="shared" si="4"/>
        <v>1</v>
      </c>
      <c r="K107" s="235">
        <f>SUBTOTAL(109,K4:K106)</f>
        <v>206.9</v>
      </c>
      <c r="L107" s="243">
        <f t="shared" si="4"/>
        <v>1342.665</v>
      </c>
      <c r="M107" s="243">
        <f>SUBTOTAL(109,M4:M106)</f>
        <v>2</v>
      </c>
      <c r="N107" s="243">
        <f t="shared" si="4"/>
        <v>1340.665</v>
      </c>
      <c r="O107" s="243">
        <f>SUBTOTAL(109,O4:O106)</f>
        <v>1340.67</v>
      </c>
      <c r="P107" s="243">
        <f t="shared" si="4"/>
        <v>87.012999999999991</v>
      </c>
      <c r="Q107" s="373"/>
    </row>
    <row r="108" spans="1:23" ht="12" customHeight="1">
      <c r="A108" s="140"/>
      <c r="B108" s="140"/>
      <c r="C108" s="140"/>
      <c r="D108" s="140"/>
      <c r="E108" s="140"/>
      <c r="F108" s="141"/>
      <c r="G108" s="141"/>
      <c r="H108" s="142"/>
      <c r="I108" s="140"/>
      <c r="J108" s="140"/>
      <c r="K108" s="140"/>
      <c r="L108" s="141"/>
      <c r="M108" s="141"/>
      <c r="N108" s="142"/>
      <c r="O108" s="142"/>
      <c r="P108" s="142"/>
      <c r="Q108" s="143"/>
    </row>
    <row r="109" spans="1:23" ht="12" customHeight="1">
      <c r="A109" s="241" t="s">
        <v>168</v>
      </c>
      <c r="B109" s="242" t="s">
        <v>278</v>
      </c>
      <c r="C109" s="255">
        <f>SUM(C36:C37)</f>
        <v>3</v>
      </c>
      <c r="D109" s="255">
        <f t="shared" ref="D109:P109" si="5">SUM(D36:D37)</f>
        <v>0</v>
      </c>
      <c r="E109" s="255">
        <f t="shared" si="5"/>
        <v>3</v>
      </c>
      <c r="F109" s="243">
        <f t="shared" si="5"/>
        <v>15</v>
      </c>
      <c r="G109" s="243">
        <f t="shared" si="5"/>
        <v>0</v>
      </c>
      <c r="H109" s="243">
        <f t="shared" si="5"/>
        <v>15</v>
      </c>
      <c r="I109" s="255">
        <f t="shared" si="5"/>
        <v>2</v>
      </c>
      <c r="J109" s="255">
        <f t="shared" si="5"/>
        <v>1</v>
      </c>
      <c r="K109" s="255">
        <f t="shared" si="5"/>
        <v>1</v>
      </c>
      <c r="L109" s="243">
        <f t="shared" si="5"/>
        <v>20</v>
      </c>
      <c r="M109" s="243">
        <f t="shared" si="5"/>
        <v>1</v>
      </c>
      <c r="N109" s="243">
        <f t="shared" si="5"/>
        <v>19</v>
      </c>
      <c r="O109" s="243">
        <f t="shared" si="5"/>
        <v>19</v>
      </c>
      <c r="P109" s="243">
        <f t="shared" si="5"/>
        <v>3.5</v>
      </c>
      <c r="Q109" s="373"/>
    </row>
    <row r="110" spans="1:23" ht="12" customHeight="1">
      <c r="A110" s="241" t="s">
        <v>161</v>
      </c>
      <c r="B110" s="242" t="s">
        <v>279</v>
      </c>
      <c r="C110" s="235">
        <f t="shared" ref="C110:L110" si="6">SUM(C45:C46)</f>
        <v>18</v>
      </c>
      <c r="D110" s="235">
        <f t="shared" si="6"/>
        <v>0</v>
      </c>
      <c r="E110" s="239">
        <f t="shared" si="6"/>
        <v>18</v>
      </c>
      <c r="F110" s="377">
        <f t="shared" si="6"/>
        <v>46</v>
      </c>
      <c r="G110" s="244">
        <f t="shared" si="6"/>
        <v>0</v>
      </c>
      <c r="H110" s="245">
        <f t="shared" si="6"/>
        <v>46</v>
      </c>
      <c r="I110" s="378">
        <f t="shared" si="6"/>
        <v>28</v>
      </c>
      <c r="J110" s="235">
        <f t="shared" si="6"/>
        <v>0</v>
      </c>
      <c r="K110" s="239">
        <f t="shared" si="6"/>
        <v>28</v>
      </c>
      <c r="L110" s="379">
        <f t="shared" si="6"/>
        <v>92</v>
      </c>
      <c r="M110" s="379">
        <f t="shared" ref="M110:P110" si="7">SUM(M45:M46)</f>
        <v>0</v>
      </c>
      <c r="N110" s="379">
        <f t="shared" si="7"/>
        <v>92</v>
      </c>
      <c r="O110" s="379">
        <f t="shared" si="7"/>
        <v>92</v>
      </c>
      <c r="P110" s="379">
        <f t="shared" si="7"/>
        <v>0.4</v>
      </c>
      <c r="Q110" s="373"/>
    </row>
    <row r="111" spans="1:23" ht="15" customHeight="1">
      <c r="A111" s="246"/>
      <c r="B111" s="247"/>
      <c r="C111" s="248"/>
      <c r="D111" s="248"/>
      <c r="E111" s="248"/>
      <c r="F111" s="248"/>
      <c r="G111" s="248"/>
      <c r="H111" s="248"/>
      <c r="I111" s="248"/>
      <c r="J111" s="248"/>
      <c r="K111" s="248"/>
      <c r="L111" s="248"/>
      <c r="M111" s="248"/>
      <c r="N111" s="249"/>
      <c r="O111" s="380"/>
      <c r="P111" s="380"/>
      <c r="Q111" s="381"/>
    </row>
    <row r="112" spans="1:23" s="144" customFormat="1" ht="25.5">
      <c r="A112" s="250" t="str">
        <f>A1</f>
        <v>TOTAL STAFFING as of 09.30.2019</v>
      </c>
      <c r="B112" s="251"/>
      <c r="C112" s="252">
        <f t="shared" ref="C112:P112" si="8">C107</f>
        <v>190.94</v>
      </c>
      <c r="D112" s="252">
        <f t="shared" si="8"/>
        <v>0</v>
      </c>
      <c r="E112" s="252">
        <f t="shared" si="8"/>
        <v>190.94</v>
      </c>
      <c r="F112" s="252">
        <f t="shared" si="8"/>
        <v>944.07499999999993</v>
      </c>
      <c r="G112" s="252">
        <f t="shared" si="8"/>
        <v>1</v>
      </c>
      <c r="H112" s="252">
        <f t="shared" si="8"/>
        <v>943.07499999999993</v>
      </c>
      <c r="I112" s="252">
        <f t="shared" si="8"/>
        <v>207.9</v>
      </c>
      <c r="J112" s="252">
        <f t="shared" si="8"/>
        <v>1</v>
      </c>
      <c r="K112" s="252">
        <f t="shared" si="8"/>
        <v>206.9</v>
      </c>
      <c r="L112" s="252">
        <f t="shared" si="8"/>
        <v>1342.665</v>
      </c>
      <c r="M112" s="252">
        <f t="shared" si="8"/>
        <v>2</v>
      </c>
      <c r="N112" s="253">
        <f t="shared" si="8"/>
        <v>1340.665</v>
      </c>
      <c r="O112" s="382">
        <f t="shared" si="8"/>
        <v>1340.67</v>
      </c>
      <c r="P112" s="382">
        <f t="shared" si="8"/>
        <v>87.012999999999991</v>
      </c>
      <c r="Q112" s="383">
        <f>SUM(O112:P112)</f>
        <v>1427.683</v>
      </c>
    </row>
    <row r="113" spans="1:17" ht="12" customHeight="1">
      <c r="A113" s="311" t="s">
        <v>280</v>
      </c>
      <c r="B113" s="312"/>
      <c r="C113" s="145"/>
      <c r="D113" s="145"/>
      <c r="E113" s="145"/>
      <c r="F113" s="145"/>
      <c r="G113" s="145"/>
      <c r="H113" s="146"/>
      <c r="I113" s="147"/>
      <c r="J113" s="148"/>
      <c r="K113" s="146"/>
      <c r="L113" s="145"/>
      <c r="M113" s="145"/>
      <c r="N113" s="145"/>
      <c r="O113" s="145"/>
      <c r="P113" s="145"/>
      <c r="Q113" s="149"/>
    </row>
  </sheetData>
  <sheetProtection algorithmName="SHA-512" hashValue="oQyCYNhzJipwhsHGBwJG678FPGukQRav+RU6g/gT3lKNlhI/pOkNI4WjOdOBJ2FVJ6saLUqeATKbxu8Brvzqlg==" saltValue="CqV6TCqQVd4q08CntrgNTw==" spinCount="100000" sheet="1" formatCells="0" formatColumns="0" formatRows="0" insertColumns="0" insertRows="0" insertHyperlinks="0" deleteColumns="0" deleteRows="0" sort="0" autoFilter="0" pivotTables="0"/>
  <autoFilter ref="A3:B107" xr:uid="{00000000-0009-0000-0000-000005000000}"/>
  <mergeCells count="8">
    <mergeCell ref="P2:P3"/>
    <mergeCell ref="A113:B113"/>
    <mergeCell ref="A1:B1"/>
    <mergeCell ref="C2:E2"/>
    <mergeCell ref="F2:H2"/>
    <mergeCell ref="I2:K2"/>
    <mergeCell ref="L2:N2"/>
    <mergeCell ref="O2:O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14" min="3" max="114" man="1"/>
  </colBreaks>
  <ignoredErrors>
    <ignoredError sqref="C109:C110 D109:K110 P109:P1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1"/>
  <sheetViews>
    <sheetView workbookViewId="0">
      <selection activeCell="B12" sqref="B12"/>
    </sheetView>
  </sheetViews>
  <sheetFormatPr defaultColWidth="8.85546875" defaultRowHeight="12.75"/>
  <cols>
    <col min="1" max="1" width="14.7109375" style="2" bestFit="1" customWidth="1"/>
    <col min="2" max="2" width="25.42578125" style="2" customWidth="1"/>
    <col min="3" max="3" width="16" style="2" customWidth="1"/>
    <col min="4" max="4" width="15.85546875" style="2" customWidth="1"/>
    <col min="5" max="11" width="16" style="2" customWidth="1"/>
    <col min="12" max="12" width="4.7109375" style="2" customWidth="1"/>
    <col min="13" max="16384" width="8.85546875" style="2"/>
  </cols>
  <sheetData>
    <row r="1" spans="1:11" s="1" customFormat="1" ht="38.25" customHeight="1">
      <c r="A1" s="326" t="s">
        <v>281</v>
      </c>
      <c r="B1" s="327"/>
      <c r="C1" s="46" t="s">
        <v>282</v>
      </c>
      <c r="D1" s="47" t="s">
        <v>283</v>
      </c>
      <c r="E1" s="47" t="s">
        <v>284</v>
      </c>
      <c r="F1" s="47" t="s">
        <v>285</v>
      </c>
      <c r="G1" s="47" t="s">
        <v>286</v>
      </c>
      <c r="H1" s="47" t="s">
        <v>287</v>
      </c>
      <c r="I1" s="47" t="s">
        <v>288</v>
      </c>
      <c r="J1" s="47" t="s">
        <v>289</v>
      </c>
      <c r="K1" s="47" t="s">
        <v>290</v>
      </c>
    </row>
    <row r="2" spans="1:11" s="1" customFormat="1" ht="15.75">
      <c r="A2" s="209"/>
      <c r="B2" s="210" t="s">
        <v>291</v>
      </c>
      <c r="C2" s="211">
        <v>90</v>
      </c>
      <c r="D2" s="212">
        <v>75</v>
      </c>
      <c r="E2" s="212">
        <v>75</v>
      </c>
      <c r="F2" s="212">
        <v>90</v>
      </c>
      <c r="G2" s="212">
        <v>75</v>
      </c>
      <c r="H2" s="212">
        <v>75</v>
      </c>
      <c r="I2" s="212">
        <v>75</v>
      </c>
      <c r="J2" s="213">
        <v>75</v>
      </c>
      <c r="K2" s="214">
        <v>75</v>
      </c>
    </row>
    <row r="3" spans="1:11" s="1" customFormat="1" ht="17.25" customHeight="1">
      <c r="A3" s="38" t="s">
        <v>292</v>
      </c>
      <c r="B3" s="39" t="s">
        <v>293</v>
      </c>
      <c r="C3" s="40">
        <v>99.021378165200005</v>
      </c>
      <c r="D3" s="41">
        <v>89.049284787570997</v>
      </c>
      <c r="E3" s="41">
        <v>70.247015232600006</v>
      </c>
      <c r="F3" s="41">
        <v>94.874583644889995</v>
      </c>
      <c r="G3" s="41">
        <v>88.902267710209998</v>
      </c>
      <c r="H3" s="41">
        <v>79.578789018400002</v>
      </c>
      <c r="I3" s="41">
        <v>84.809428160490995</v>
      </c>
      <c r="J3" s="41">
        <v>98.463611859829996</v>
      </c>
      <c r="K3" s="41">
        <v>88.578914919850007</v>
      </c>
    </row>
    <row r="4" spans="1:11" s="1" customFormat="1" ht="17.25" customHeight="1">
      <c r="A4" s="42" t="s">
        <v>160</v>
      </c>
      <c r="B4" s="43" t="s">
        <v>19</v>
      </c>
      <c r="C4" s="215">
        <v>98.046181172291298</v>
      </c>
      <c r="D4" s="44">
        <v>86.125385405960898</v>
      </c>
      <c r="E4" s="216">
        <v>44.285714285714299</v>
      </c>
      <c r="F4" s="44">
        <v>88.850174216027895</v>
      </c>
      <c r="G4" s="216">
        <v>82.312925170067999</v>
      </c>
      <c r="H4" s="44">
        <v>77.450980392156893</v>
      </c>
      <c r="I4" s="216">
        <v>80.791426215993397</v>
      </c>
      <c r="J4" s="44">
        <v>94.915254237288096</v>
      </c>
      <c r="K4" s="216">
        <v>51.162790697674403</v>
      </c>
    </row>
    <row r="5" spans="1:11" s="1" customFormat="1" ht="17.25" customHeight="1">
      <c r="A5" s="384" t="s">
        <v>161</v>
      </c>
      <c r="B5" s="385" t="s">
        <v>20</v>
      </c>
      <c r="C5" s="386">
        <v>99.735449735449706</v>
      </c>
      <c r="D5" s="387">
        <v>88.099173553718998</v>
      </c>
      <c r="E5" s="388">
        <v>67.021276595744695</v>
      </c>
      <c r="F5" s="387">
        <v>93.877551020408205</v>
      </c>
      <c r="G5" s="388">
        <v>89.7959183673469</v>
      </c>
      <c r="H5" s="387">
        <v>85.294117647058798</v>
      </c>
      <c r="I5" s="388">
        <v>93.227091633466102</v>
      </c>
      <c r="J5" s="387">
        <v>97.435897435897402</v>
      </c>
      <c r="K5" s="388">
        <v>86.6666666666667</v>
      </c>
    </row>
    <row r="6" spans="1:11" s="1" customFormat="1" ht="17.25" customHeight="1">
      <c r="A6" s="384" t="s">
        <v>161</v>
      </c>
      <c r="B6" s="385" t="s">
        <v>21</v>
      </c>
      <c r="C6" s="386">
        <v>98.979591836734699</v>
      </c>
      <c r="D6" s="387">
        <v>97.560975609756099</v>
      </c>
      <c r="E6" s="388">
        <v>90.909090909090907</v>
      </c>
      <c r="F6" s="387"/>
      <c r="G6" s="388"/>
      <c r="H6" s="387">
        <v>74.074074074074105</v>
      </c>
      <c r="I6" s="388">
        <v>92.857142857142904</v>
      </c>
      <c r="J6" s="387">
        <v>96.6666666666667</v>
      </c>
      <c r="K6" s="388">
        <v>80</v>
      </c>
    </row>
    <row r="7" spans="1:11" s="1" customFormat="1" ht="17.25" customHeight="1">
      <c r="A7" s="384" t="s">
        <v>162</v>
      </c>
      <c r="B7" s="385" t="s">
        <v>22</v>
      </c>
      <c r="C7" s="386">
        <v>98.299319727891202</v>
      </c>
      <c r="D7" s="387">
        <v>93.665540540540505</v>
      </c>
      <c r="E7" s="388">
        <v>77.692307692307693</v>
      </c>
      <c r="F7" s="387">
        <v>96.923076923076906</v>
      </c>
      <c r="G7" s="388">
        <v>84.375</v>
      </c>
      <c r="H7" s="387">
        <v>84.615384615384599</v>
      </c>
      <c r="I7" s="388">
        <v>89.690721649484502</v>
      </c>
      <c r="J7" s="387">
        <v>98.675496688741703</v>
      </c>
      <c r="K7" s="388">
        <v>92.156862745097996</v>
      </c>
    </row>
    <row r="8" spans="1:11" s="1" customFormat="1" ht="17.25" customHeight="1">
      <c r="A8" s="384" t="s">
        <v>161</v>
      </c>
      <c r="B8" s="385" t="s">
        <v>23</v>
      </c>
      <c r="C8" s="386">
        <v>100</v>
      </c>
      <c r="D8" s="387">
        <v>92.370572207084507</v>
      </c>
      <c r="E8" s="388">
        <v>84.422110552763797</v>
      </c>
      <c r="F8" s="387">
        <v>96.6666666666667</v>
      </c>
      <c r="G8" s="388">
        <v>84.375</v>
      </c>
      <c r="H8" s="387">
        <v>91.428571428571402</v>
      </c>
      <c r="I8" s="388">
        <v>90.806754221388402</v>
      </c>
      <c r="J8" s="387">
        <v>98.058252427184499</v>
      </c>
      <c r="K8" s="388">
        <v>75</v>
      </c>
    </row>
    <row r="9" spans="1:11" s="1" customFormat="1" ht="17.25" customHeight="1">
      <c r="A9" s="384" t="s">
        <v>163</v>
      </c>
      <c r="B9" s="385" t="s">
        <v>24</v>
      </c>
      <c r="C9" s="386">
        <v>97.802197802197796</v>
      </c>
      <c r="D9" s="387">
        <v>90.6666666666667</v>
      </c>
      <c r="E9" s="388">
        <v>66.6666666666667</v>
      </c>
      <c r="F9" s="387">
        <v>94.736842105263193</v>
      </c>
      <c r="G9" s="388">
        <v>94.736842105263193</v>
      </c>
      <c r="H9" s="387">
        <v>38.8888888888889</v>
      </c>
      <c r="I9" s="388">
        <v>79.104477611940297</v>
      </c>
      <c r="J9" s="387">
        <v>94.117647058823493</v>
      </c>
      <c r="K9" s="388">
        <v>50</v>
      </c>
    </row>
    <row r="10" spans="1:11" s="1" customFormat="1" ht="17.25" customHeight="1">
      <c r="A10" s="384" t="s">
        <v>164</v>
      </c>
      <c r="B10" s="385" t="s">
        <v>25</v>
      </c>
      <c r="C10" s="386">
        <v>99.328859060402706</v>
      </c>
      <c r="D10" s="387">
        <v>85.176651305683606</v>
      </c>
      <c r="E10" s="388">
        <v>53.784860557768901</v>
      </c>
      <c r="F10" s="387">
        <v>97.350993377483405</v>
      </c>
      <c r="G10" s="388">
        <v>94.039735099337705</v>
      </c>
      <c r="H10" s="387">
        <v>80</v>
      </c>
      <c r="I10" s="388">
        <v>92.882562277580107</v>
      </c>
      <c r="J10" s="387">
        <v>97.658862876254204</v>
      </c>
      <c r="K10" s="388">
        <v>87.037037037036995</v>
      </c>
    </row>
    <row r="11" spans="1:11" s="1" customFormat="1" ht="17.25" customHeight="1">
      <c r="A11" s="384" t="s">
        <v>164</v>
      </c>
      <c r="B11" s="385" t="s">
        <v>26</v>
      </c>
      <c r="C11" s="386">
        <v>99.033816425120804</v>
      </c>
      <c r="D11" s="387">
        <v>90.734055354993998</v>
      </c>
      <c r="E11" s="388">
        <v>75.172413793103402</v>
      </c>
      <c r="F11" s="387">
        <v>97.435897435897402</v>
      </c>
      <c r="G11" s="388">
        <v>92.682926829268297</v>
      </c>
      <c r="H11" s="387">
        <v>86.1111111111111</v>
      </c>
      <c r="I11" s="388">
        <v>84.371184371184398</v>
      </c>
      <c r="J11" s="387">
        <v>99.019607843137294</v>
      </c>
      <c r="K11" s="388">
        <v>95</v>
      </c>
    </row>
    <row r="12" spans="1:11" s="1" customFormat="1" ht="17.25" customHeight="1">
      <c r="A12" s="384" t="s">
        <v>165</v>
      </c>
      <c r="B12" s="385" t="s">
        <v>27</v>
      </c>
      <c r="C12" s="386">
        <v>99.732620320855602</v>
      </c>
      <c r="D12" s="387">
        <v>94.025157232704402</v>
      </c>
      <c r="E12" s="388">
        <v>94.303797468354404</v>
      </c>
      <c r="F12" s="387">
        <v>97.894736842105303</v>
      </c>
      <c r="G12" s="388">
        <v>93.684210526315795</v>
      </c>
      <c r="H12" s="387">
        <v>92.424242424242394</v>
      </c>
      <c r="I12" s="388">
        <v>97.4834437086093</v>
      </c>
      <c r="J12" s="387">
        <v>99.376947040498393</v>
      </c>
      <c r="K12" s="388">
        <v>97.468354430379705</v>
      </c>
    </row>
    <row r="13" spans="1:11" s="1" customFormat="1" ht="17.25" customHeight="1">
      <c r="A13" s="384" t="s">
        <v>166</v>
      </c>
      <c r="B13" s="385" t="s">
        <v>28</v>
      </c>
      <c r="C13" s="386">
        <v>98.867924528301899</v>
      </c>
      <c r="D13" s="387">
        <v>89.609483960948396</v>
      </c>
      <c r="E13" s="388">
        <v>93.483412322274901</v>
      </c>
      <c r="F13" s="387">
        <v>96.478873239436595</v>
      </c>
      <c r="G13" s="388">
        <v>91.176470588235304</v>
      </c>
      <c r="H13" s="387">
        <v>91.515151515151501</v>
      </c>
      <c r="I13" s="388">
        <v>85.0902737332557</v>
      </c>
      <c r="J13" s="387">
        <v>98.7593052109181</v>
      </c>
      <c r="K13" s="388">
        <v>88.095238095238102</v>
      </c>
    </row>
    <row r="14" spans="1:11" s="1" customFormat="1" ht="17.25" customHeight="1">
      <c r="A14" s="384" t="s">
        <v>167</v>
      </c>
      <c r="B14" s="385" t="s">
        <v>29</v>
      </c>
      <c r="C14" s="386">
        <v>99.528857479387497</v>
      </c>
      <c r="D14" s="387">
        <v>92.107001321004006</v>
      </c>
      <c r="E14" s="388">
        <v>96.771217712177105</v>
      </c>
      <c r="F14" s="387">
        <v>100</v>
      </c>
      <c r="G14" s="388">
        <v>98.684210526315795</v>
      </c>
      <c r="H14" s="387">
        <v>75.102040816326493</v>
      </c>
      <c r="I14" s="388">
        <v>92.702535559678395</v>
      </c>
      <c r="J14" s="387">
        <v>99.672489082969406</v>
      </c>
      <c r="K14" s="388">
        <v>98.203592814371305</v>
      </c>
    </row>
    <row r="15" spans="1:11" s="1" customFormat="1" ht="17.25" customHeight="1">
      <c r="A15" s="384" t="s">
        <v>163</v>
      </c>
      <c r="B15" s="385" t="s">
        <v>30</v>
      </c>
      <c r="C15" s="386">
        <v>98.916576381365104</v>
      </c>
      <c r="D15" s="387">
        <v>84.726224783861696</v>
      </c>
      <c r="E15" s="388">
        <v>38.017118402282499</v>
      </c>
      <c r="F15" s="387">
        <v>96.6666666666667</v>
      </c>
      <c r="G15" s="388">
        <v>93.3333333333333</v>
      </c>
      <c r="H15" s="387">
        <v>56.8965517241379</v>
      </c>
      <c r="I15" s="388">
        <v>84</v>
      </c>
      <c r="J15" s="387">
        <v>97.839506172839506</v>
      </c>
      <c r="K15" s="388">
        <v>80</v>
      </c>
    </row>
    <row r="16" spans="1:11" s="1" customFormat="1" ht="17.25" customHeight="1">
      <c r="A16" s="384" t="s">
        <v>162</v>
      </c>
      <c r="B16" s="385" t="s">
        <v>31</v>
      </c>
      <c r="C16" s="386">
        <v>99.745385105028603</v>
      </c>
      <c r="D16" s="387">
        <v>94.224422442244204</v>
      </c>
      <c r="E16" s="388">
        <v>95.394223263075702</v>
      </c>
      <c r="F16" s="387">
        <v>98.850574712643706</v>
      </c>
      <c r="G16" s="388">
        <v>97.150997150997199</v>
      </c>
      <c r="H16" s="387">
        <v>85.813148788927293</v>
      </c>
      <c r="I16" s="388">
        <v>98.973774230330704</v>
      </c>
      <c r="J16" s="387">
        <v>99.867899603698802</v>
      </c>
      <c r="K16" s="388">
        <v>99.521531100478498</v>
      </c>
    </row>
    <row r="17" spans="1:11" s="1" customFormat="1" ht="17.25" customHeight="1">
      <c r="A17" s="384" t="s">
        <v>163</v>
      </c>
      <c r="B17" s="385" t="s">
        <v>32</v>
      </c>
      <c r="C17" s="386">
        <v>99.7772828507795</v>
      </c>
      <c r="D17" s="387">
        <v>88.913690476190496</v>
      </c>
      <c r="E17" s="388">
        <v>70.233463035019497</v>
      </c>
      <c r="F17" s="387">
        <v>89.473684210526301</v>
      </c>
      <c r="G17" s="388">
        <v>80</v>
      </c>
      <c r="H17" s="387">
        <v>86.363636363636402</v>
      </c>
      <c r="I17" s="388">
        <v>88.690476190476204</v>
      </c>
      <c r="J17" s="387">
        <v>100</v>
      </c>
      <c r="K17" s="388">
        <v>100</v>
      </c>
    </row>
    <row r="18" spans="1:11" s="1" customFormat="1" ht="17.25" customHeight="1">
      <c r="A18" s="384" t="s">
        <v>164</v>
      </c>
      <c r="B18" s="385" t="s">
        <v>33</v>
      </c>
      <c r="C18" s="386">
        <v>100</v>
      </c>
      <c r="D18" s="387">
        <v>88.976377952755897</v>
      </c>
      <c r="E18" s="388">
        <v>92.5</v>
      </c>
      <c r="F18" s="387">
        <v>100</v>
      </c>
      <c r="G18" s="388">
        <v>100</v>
      </c>
      <c r="H18" s="387">
        <v>82.352941176470594</v>
      </c>
      <c r="I18" s="388">
        <v>87.068965517241395</v>
      </c>
      <c r="J18" s="387">
        <v>100</v>
      </c>
      <c r="K18" s="388">
        <v>100</v>
      </c>
    </row>
    <row r="19" spans="1:11" s="1" customFormat="1" ht="17.25" customHeight="1">
      <c r="A19" s="384" t="s">
        <v>166</v>
      </c>
      <c r="B19" s="385" t="s">
        <v>34</v>
      </c>
      <c r="C19" s="386">
        <v>99.242424242424306</v>
      </c>
      <c r="D19" s="387">
        <v>90.037359900373602</v>
      </c>
      <c r="E19" s="388">
        <v>97.721518987341796</v>
      </c>
      <c r="F19" s="387">
        <v>98.684210526315795</v>
      </c>
      <c r="G19" s="388">
        <v>93.421052631578902</v>
      </c>
      <c r="H19" s="387">
        <v>85.882352941176507</v>
      </c>
      <c r="I19" s="388">
        <v>92.057761732852001</v>
      </c>
      <c r="J19" s="387">
        <v>99.298245614035096</v>
      </c>
      <c r="K19" s="388">
        <v>88.8888888888889</v>
      </c>
    </row>
    <row r="20" spans="1:11" s="1" customFormat="1" ht="17.25" customHeight="1">
      <c r="A20" s="389" t="s">
        <v>168</v>
      </c>
      <c r="B20" s="385" t="s">
        <v>35</v>
      </c>
      <c r="C20" s="386">
        <v>99.619771863117904</v>
      </c>
      <c r="D20" s="387">
        <v>93.298969072164994</v>
      </c>
      <c r="E20" s="388">
        <v>86.619718309859195</v>
      </c>
      <c r="F20" s="387">
        <v>100</v>
      </c>
      <c r="G20" s="388">
        <v>95.8333333333333</v>
      </c>
      <c r="H20" s="387">
        <v>77.358490566037702</v>
      </c>
      <c r="I20" s="388">
        <v>74.764150943396203</v>
      </c>
      <c r="J20" s="387">
        <v>97.619047619047606</v>
      </c>
      <c r="K20" s="388">
        <v>85.714285714285694</v>
      </c>
    </row>
    <row r="21" spans="1:11" s="1" customFormat="1" ht="17.25" customHeight="1">
      <c r="A21" s="389" t="s">
        <v>163</v>
      </c>
      <c r="B21" s="385" t="s">
        <v>36</v>
      </c>
      <c r="C21" s="386">
        <v>99.526907155529301</v>
      </c>
      <c r="D21" s="387">
        <v>88.586572438162605</v>
      </c>
      <c r="E21" s="388">
        <v>76.613657623947603</v>
      </c>
      <c r="F21" s="387">
        <v>87.403598971722403</v>
      </c>
      <c r="G21" s="388">
        <v>74.818401937046005</v>
      </c>
      <c r="H21" s="387">
        <v>83.443708609271496</v>
      </c>
      <c r="I21" s="388">
        <v>91.312384473197795</v>
      </c>
      <c r="J21" s="387">
        <v>99.386503067484696</v>
      </c>
      <c r="K21" s="388">
        <v>94.505494505494497</v>
      </c>
    </row>
    <row r="22" spans="1:11" s="1" customFormat="1" ht="17.25" customHeight="1">
      <c r="A22" s="384" t="s">
        <v>160</v>
      </c>
      <c r="B22" s="385" t="s">
        <v>37</v>
      </c>
      <c r="C22" s="386">
        <v>98.680738786279704</v>
      </c>
      <c r="D22" s="387">
        <v>88.960205391527595</v>
      </c>
      <c r="E22" s="388">
        <v>84.913793103448299</v>
      </c>
      <c r="F22" s="387">
        <v>87.5</v>
      </c>
      <c r="G22" s="388">
        <v>85.4166666666667</v>
      </c>
      <c r="H22" s="387">
        <v>81.25</v>
      </c>
      <c r="I22" s="388">
        <v>89.076923076923094</v>
      </c>
      <c r="J22" s="387">
        <v>99.521531100478498</v>
      </c>
      <c r="K22" s="388">
        <v>96</v>
      </c>
    </row>
    <row r="23" spans="1:11" s="1" customFormat="1" ht="17.25" customHeight="1">
      <c r="A23" s="384" t="s">
        <v>167</v>
      </c>
      <c r="B23" s="385" t="s">
        <v>38</v>
      </c>
      <c r="C23" s="386">
        <v>99.646643109540605</v>
      </c>
      <c r="D23" s="387">
        <v>94.230769230769198</v>
      </c>
      <c r="E23" s="388">
        <v>97.902097902097907</v>
      </c>
      <c r="F23" s="387">
        <v>96.296296296296305</v>
      </c>
      <c r="G23" s="388">
        <v>96.296296296296305</v>
      </c>
      <c r="H23" s="387">
        <v>91.836734693877602</v>
      </c>
      <c r="I23" s="388">
        <v>93.899204244031793</v>
      </c>
      <c r="J23" s="387">
        <v>98.734177215189902</v>
      </c>
      <c r="K23" s="388">
        <v>80</v>
      </c>
    </row>
    <row r="24" spans="1:11" s="1" customFormat="1" ht="17.25" customHeight="1">
      <c r="A24" s="384" t="s">
        <v>164</v>
      </c>
      <c r="B24" s="385" t="s">
        <v>39</v>
      </c>
      <c r="C24" s="386">
        <v>97.714285714285694</v>
      </c>
      <c r="D24" s="387">
        <v>91.013384321223697</v>
      </c>
      <c r="E24" s="388">
        <v>90</v>
      </c>
      <c r="F24" s="387">
        <v>100</v>
      </c>
      <c r="G24" s="388">
        <v>100</v>
      </c>
      <c r="H24" s="387">
        <v>100</v>
      </c>
      <c r="I24" s="388">
        <v>88.129496402877706</v>
      </c>
      <c r="J24" s="387">
        <v>97.857142857142804</v>
      </c>
      <c r="K24" s="388">
        <v>86.956521739130395</v>
      </c>
    </row>
    <row r="25" spans="1:11" s="1" customFormat="1" ht="17.25" customHeight="1">
      <c r="A25" s="384" t="s">
        <v>167</v>
      </c>
      <c r="B25" s="385" t="s">
        <v>40</v>
      </c>
      <c r="C25" s="386">
        <v>100</v>
      </c>
      <c r="D25" s="387">
        <v>97.087378640776706</v>
      </c>
      <c r="E25" s="388">
        <v>96.153846153846203</v>
      </c>
      <c r="F25" s="387">
        <v>100</v>
      </c>
      <c r="G25" s="388">
        <v>100</v>
      </c>
      <c r="H25" s="387">
        <v>100</v>
      </c>
      <c r="I25" s="388">
        <v>98.095238095238102</v>
      </c>
      <c r="J25" s="387">
        <v>100</v>
      </c>
      <c r="K25" s="388">
        <v>100</v>
      </c>
    </row>
    <row r="26" spans="1:11" s="1" customFormat="1" ht="17.25" customHeight="1">
      <c r="A26" s="384" t="s">
        <v>163</v>
      </c>
      <c r="B26" s="385" t="s">
        <v>41</v>
      </c>
      <c r="C26" s="386">
        <v>99.175597691673502</v>
      </c>
      <c r="D26" s="387">
        <v>87.105666156202204</v>
      </c>
      <c r="E26" s="388">
        <v>53.608923884514397</v>
      </c>
      <c r="F26" s="387">
        <v>88.489208633093497</v>
      </c>
      <c r="G26" s="388">
        <v>83.623693379790893</v>
      </c>
      <c r="H26" s="387">
        <v>77.464788732394396</v>
      </c>
      <c r="I26" s="388">
        <v>76.855655984661695</v>
      </c>
      <c r="J26" s="387">
        <v>96.578947368421098</v>
      </c>
      <c r="K26" s="388">
        <v>70.114942528735597</v>
      </c>
    </row>
    <row r="27" spans="1:11" s="1" customFormat="1" ht="17.25" customHeight="1">
      <c r="A27" s="384" t="s">
        <v>166</v>
      </c>
      <c r="B27" s="385" t="s">
        <v>42</v>
      </c>
      <c r="C27" s="386">
        <v>98.860398860398902</v>
      </c>
      <c r="D27" s="387">
        <v>88.6091881686595</v>
      </c>
      <c r="E27" s="388">
        <v>68.410041841004201</v>
      </c>
      <c r="F27" s="387">
        <v>90.243902439024396</v>
      </c>
      <c r="G27" s="388">
        <v>76.377952755905497</v>
      </c>
      <c r="H27" s="387">
        <v>84.146341463414601</v>
      </c>
      <c r="I27" s="388">
        <v>76.859012492564005</v>
      </c>
      <c r="J27" s="387">
        <v>95.991091314031195</v>
      </c>
      <c r="K27" s="388">
        <v>66.6666666666667</v>
      </c>
    </row>
    <row r="28" spans="1:11" s="1" customFormat="1" ht="17.25" customHeight="1">
      <c r="A28" s="384" t="s">
        <v>164</v>
      </c>
      <c r="B28" s="385" t="s">
        <v>43</v>
      </c>
      <c r="C28" s="386">
        <v>99.003984063744994</v>
      </c>
      <c r="D28" s="387">
        <v>89.103291713961397</v>
      </c>
      <c r="E28" s="388">
        <v>76.645041705282694</v>
      </c>
      <c r="F28" s="387">
        <v>94.029850746268707</v>
      </c>
      <c r="G28" s="388">
        <v>87.684729064039402</v>
      </c>
      <c r="H28" s="387">
        <v>74.054054054054106</v>
      </c>
      <c r="I28" s="388">
        <v>77.470558115719399</v>
      </c>
      <c r="J28" s="387">
        <v>98.421052631578902</v>
      </c>
      <c r="K28" s="388">
        <v>81.632653061224502</v>
      </c>
    </row>
    <row r="29" spans="1:11" s="1" customFormat="1" ht="17.25" customHeight="1">
      <c r="A29" s="384" t="s">
        <v>165</v>
      </c>
      <c r="B29" s="385" t="s">
        <v>44</v>
      </c>
      <c r="C29" s="386">
        <v>98.948981826144106</v>
      </c>
      <c r="D29" s="387">
        <v>89.154285714285706</v>
      </c>
      <c r="E29" s="388">
        <v>79.257641921397394</v>
      </c>
      <c r="F29" s="387">
        <v>94.690265486725707</v>
      </c>
      <c r="G29" s="388">
        <v>90.909090909090907</v>
      </c>
      <c r="H29" s="387">
        <v>84.770114942528707</v>
      </c>
      <c r="I29" s="388">
        <v>87.757466529351206</v>
      </c>
      <c r="J29" s="387">
        <v>99.140524280189098</v>
      </c>
      <c r="K29" s="388">
        <v>95.098039215686299</v>
      </c>
    </row>
    <row r="30" spans="1:11" s="1" customFormat="1" ht="17.25" customHeight="1">
      <c r="A30" s="384" t="s">
        <v>164</v>
      </c>
      <c r="B30" s="385" t="s">
        <v>45</v>
      </c>
      <c r="C30" s="386">
        <v>95.151515151515198</v>
      </c>
      <c r="D30" s="387">
        <v>92.372881355932194</v>
      </c>
      <c r="E30" s="388">
        <v>98.019801980197997</v>
      </c>
      <c r="F30" s="387">
        <v>100</v>
      </c>
      <c r="G30" s="388">
        <v>100</v>
      </c>
      <c r="H30" s="387">
        <v>85.714285714285694</v>
      </c>
      <c r="I30" s="388">
        <v>90.340909090909093</v>
      </c>
      <c r="J30" s="387">
        <v>100</v>
      </c>
      <c r="K30" s="388">
        <v>100</v>
      </c>
    </row>
    <row r="31" spans="1:11" s="1" customFormat="1" ht="17.25" customHeight="1">
      <c r="A31" s="384" t="s">
        <v>164</v>
      </c>
      <c r="B31" s="385" t="s">
        <v>46</v>
      </c>
      <c r="C31" s="386">
        <v>100</v>
      </c>
      <c r="D31" s="387">
        <v>92.671394799054397</v>
      </c>
      <c r="E31" s="388">
        <v>94.303797468354404</v>
      </c>
      <c r="F31" s="387">
        <v>100</v>
      </c>
      <c r="G31" s="388">
        <v>96.969696969696997</v>
      </c>
      <c r="H31" s="387">
        <v>90.384615384615401</v>
      </c>
      <c r="I31" s="388">
        <v>89.791183294663597</v>
      </c>
      <c r="J31" s="387">
        <v>100</v>
      </c>
      <c r="K31" s="388">
        <v>100</v>
      </c>
    </row>
    <row r="32" spans="1:11" s="1" customFormat="1" ht="17.25" customHeight="1">
      <c r="A32" s="384" t="s">
        <v>162</v>
      </c>
      <c r="B32" s="385" t="s">
        <v>47</v>
      </c>
      <c r="C32" s="386">
        <v>98.7684729064039</v>
      </c>
      <c r="D32" s="387">
        <v>87.509104151493105</v>
      </c>
      <c r="E32" s="388">
        <v>79.390681003584206</v>
      </c>
      <c r="F32" s="387">
        <v>93.577981651376106</v>
      </c>
      <c r="G32" s="388">
        <v>80.758017492711403</v>
      </c>
      <c r="H32" s="387">
        <v>79.754601226993898</v>
      </c>
      <c r="I32" s="388">
        <v>84.485912916209301</v>
      </c>
      <c r="J32" s="387">
        <v>96.800947867298603</v>
      </c>
      <c r="K32" s="388">
        <v>83.125</v>
      </c>
    </row>
    <row r="33" spans="1:11" s="1" customFormat="1" ht="17.25" customHeight="1">
      <c r="A33" s="384" t="s">
        <v>161</v>
      </c>
      <c r="B33" s="385" t="s">
        <v>48</v>
      </c>
      <c r="C33" s="386">
        <v>98.924731182795696</v>
      </c>
      <c r="D33" s="387">
        <v>87.092198581560297</v>
      </c>
      <c r="E33" s="388">
        <v>79</v>
      </c>
      <c r="F33" s="387">
        <v>100</v>
      </c>
      <c r="G33" s="388">
        <v>98.630136986301395</v>
      </c>
      <c r="H33" s="387">
        <v>64.285714285714306</v>
      </c>
      <c r="I33" s="388">
        <v>89.3333333333333</v>
      </c>
      <c r="J33" s="387">
        <v>96.710526315789494</v>
      </c>
      <c r="K33" s="388">
        <v>86.486486486486498</v>
      </c>
    </row>
    <row r="34" spans="1:11" s="1" customFormat="1" ht="17.25" customHeight="1">
      <c r="A34" s="384" t="s">
        <v>166</v>
      </c>
      <c r="B34" s="385" t="s">
        <v>49</v>
      </c>
      <c r="C34" s="386">
        <v>98.271604938271594</v>
      </c>
      <c r="D34" s="387">
        <v>88.617265087853298</v>
      </c>
      <c r="E34" s="388">
        <v>79.037800687285198</v>
      </c>
      <c r="F34" s="387">
        <v>95.714285714285694</v>
      </c>
      <c r="G34" s="388">
        <v>86.577181208053702</v>
      </c>
      <c r="H34" s="387">
        <v>84.8101265822785</v>
      </c>
      <c r="I34" s="388">
        <v>84.441575209812797</v>
      </c>
      <c r="J34" s="387">
        <v>99.442896935933206</v>
      </c>
      <c r="K34" s="388">
        <v>93.75</v>
      </c>
    </row>
    <row r="35" spans="1:11" s="1" customFormat="1" ht="17.25" customHeight="1">
      <c r="A35" s="389" t="s">
        <v>160</v>
      </c>
      <c r="B35" s="385" t="s">
        <v>50</v>
      </c>
      <c r="C35" s="386">
        <v>98.976868327402101</v>
      </c>
      <c r="D35" s="387">
        <v>90.449054023250497</v>
      </c>
      <c r="E35" s="388">
        <v>85.050391937290001</v>
      </c>
      <c r="F35" s="387">
        <v>96.4169381107492</v>
      </c>
      <c r="G35" s="388">
        <v>93.464052287581694</v>
      </c>
      <c r="H35" s="387">
        <v>84.453781512605005</v>
      </c>
      <c r="I35" s="388">
        <v>85.7053028715154</v>
      </c>
      <c r="J35" s="387">
        <v>99.425287356321803</v>
      </c>
      <c r="K35" s="388">
        <v>95.597484276729602</v>
      </c>
    </row>
    <row r="36" spans="1:11" s="1" customFormat="1" ht="17.25" customHeight="1">
      <c r="A36" s="384" t="s">
        <v>168</v>
      </c>
      <c r="B36" s="385" t="s">
        <v>294</v>
      </c>
      <c r="C36" s="386">
        <v>98.286937901498902</v>
      </c>
      <c r="D36" s="387">
        <v>87.390263367917001</v>
      </c>
      <c r="E36" s="388">
        <v>48.132780082987601</v>
      </c>
      <c r="F36" s="387">
        <v>95.3125</v>
      </c>
      <c r="G36" s="388">
        <v>90.625</v>
      </c>
      <c r="H36" s="387">
        <v>75</v>
      </c>
      <c r="I36" s="388">
        <v>79.534883720930196</v>
      </c>
      <c r="J36" s="387">
        <v>95.617529880478102</v>
      </c>
      <c r="K36" s="388">
        <v>52.173913043478301</v>
      </c>
    </row>
    <row r="37" spans="1:11" s="1" customFormat="1" ht="17.25" customHeight="1">
      <c r="A37" s="384" t="s">
        <v>168</v>
      </c>
      <c r="B37" s="385" t="s">
        <v>295</v>
      </c>
      <c r="C37" s="386">
        <v>97.132616487455195</v>
      </c>
      <c r="D37" s="387">
        <v>87.604070305272899</v>
      </c>
      <c r="E37" s="388">
        <v>30.9978768577495</v>
      </c>
      <c r="F37" s="387">
        <v>91.780821917808197</v>
      </c>
      <c r="G37" s="388">
        <v>90.410958904109606</v>
      </c>
      <c r="H37" s="387">
        <v>77.7777777777778</v>
      </c>
      <c r="I37" s="388">
        <v>82.6666666666667</v>
      </c>
      <c r="J37" s="387">
        <v>96.875</v>
      </c>
      <c r="K37" s="388">
        <v>75.757575757575793</v>
      </c>
    </row>
    <row r="38" spans="1:11" s="1" customFormat="1" ht="17.25" customHeight="1">
      <c r="A38" s="384" t="s">
        <v>162</v>
      </c>
      <c r="B38" s="385" t="s">
        <v>52</v>
      </c>
      <c r="C38" s="386">
        <v>98.985139543312798</v>
      </c>
      <c r="D38" s="387">
        <v>88.944583681425797</v>
      </c>
      <c r="E38" s="388">
        <v>86.8507253158634</v>
      </c>
      <c r="F38" s="387">
        <v>96.811594202898604</v>
      </c>
      <c r="G38" s="388">
        <v>93.948126801152696</v>
      </c>
      <c r="H38" s="387">
        <v>89.605734767025098</v>
      </c>
      <c r="I38" s="388">
        <v>95.452425373134304</v>
      </c>
      <c r="J38" s="387">
        <v>99.6386164171399</v>
      </c>
      <c r="K38" s="388">
        <v>96.373056994818697</v>
      </c>
    </row>
    <row r="39" spans="1:11" s="1" customFormat="1" ht="17.25" customHeight="1">
      <c r="A39" s="384" t="s">
        <v>160</v>
      </c>
      <c r="B39" s="385" t="s">
        <v>53</v>
      </c>
      <c r="C39" s="386">
        <v>98.874598070739594</v>
      </c>
      <c r="D39" s="387">
        <v>86.808846761453395</v>
      </c>
      <c r="E39" s="388">
        <v>63.3744855967078</v>
      </c>
      <c r="F39" s="387">
        <v>96.774193548387103</v>
      </c>
      <c r="G39" s="388">
        <v>92.631578947368396</v>
      </c>
      <c r="H39" s="387">
        <v>80.645161290322605</v>
      </c>
      <c r="I39" s="388">
        <v>78.205128205128204</v>
      </c>
      <c r="J39" s="387">
        <v>98.915989159891595</v>
      </c>
      <c r="K39" s="388">
        <v>90.476190476190496</v>
      </c>
    </row>
    <row r="40" spans="1:11" s="1" customFormat="1" ht="17.25" customHeight="1">
      <c r="A40" s="384" t="s">
        <v>163</v>
      </c>
      <c r="B40" s="385" t="s">
        <v>54</v>
      </c>
      <c r="C40" s="386">
        <v>99.272246113132596</v>
      </c>
      <c r="D40" s="387">
        <v>89.651216154199204</v>
      </c>
      <c r="E40" s="388">
        <v>83.0324909747292</v>
      </c>
      <c r="F40" s="387">
        <v>98.431372549019599</v>
      </c>
      <c r="G40" s="388">
        <v>96.887159533073898</v>
      </c>
      <c r="H40" s="387">
        <v>81.588447653429597</v>
      </c>
      <c r="I40" s="388">
        <v>80.704293294741902</v>
      </c>
      <c r="J40" s="387">
        <v>99.157303370786494</v>
      </c>
      <c r="K40" s="388">
        <v>93.478260869565204</v>
      </c>
    </row>
    <row r="41" spans="1:11" s="1" customFormat="1" ht="17.25" customHeight="1">
      <c r="A41" s="384" t="s">
        <v>164</v>
      </c>
      <c r="B41" s="385" t="s">
        <v>55</v>
      </c>
      <c r="C41" s="386">
        <v>97.7777777777778</v>
      </c>
      <c r="D41" s="387">
        <v>91.129032258064498</v>
      </c>
      <c r="E41" s="388">
        <v>85.074626865671704</v>
      </c>
      <c r="F41" s="387">
        <v>100</v>
      </c>
      <c r="G41" s="388">
        <v>100</v>
      </c>
      <c r="H41" s="387">
        <v>78.787878787878796</v>
      </c>
      <c r="I41" s="388">
        <v>86.227544910179702</v>
      </c>
      <c r="J41" s="387">
        <v>98.3333333333333</v>
      </c>
      <c r="K41" s="388">
        <v>93.3333333333333</v>
      </c>
    </row>
    <row r="42" spans="1:11" s="1" customFormat="1" ht="17.25" customHeight="1">
      <c r="A42" s="384" t="s">
        <v>167</v>
      </c>
      <c r="B42" s="385" t="s">
        <v>56</v>
      </c>
      <c r="C42" s="386">
        <v>98.8888888888889</v>
      </c>
      <c r="D42" s="387">
        <v>95.3333333333333</v>
      </c>
      <c r="E42" s="388">
        <v>100</v>
      </c>
      <c r="F42" s="387">
        <v>100</v>
      </c>
      <c r="G42" s="388">
        <v>100</v>
      </c>
      <c r="H42" s="387">
        <v>81.818181818181799</v>
      </c>
      <c r="I42" s="388">
        <v>96.951219512195095</v>
      </c>
      <c r="J42" s="387">
        <v>100</v>
      </c>
      <c r="K42" s="388">
        <v>100</v>
      </c>
    </row>
    <row r="43" spans="1:11" s="1" customFormat="1" ht="17.25" customHeight="1">
      <c r="A43" s="384" t="s">
        <v>168</v>
      </c>
      <c r="B43" s="385" t="s">
        <v>57</v>
      </c>
      <c r="C43" s="386">
        <v>99.626168224299093</v>
      </c>
      <c r="D43" s="387">
        <v>88.826815642458101</v>
      </c>
      <c r="E43" s="388">
        <v>78.484848484848499</v>
      </c>
      <c r="F43" s="387">
        <v>87.850467289719603</v>
      </c>
      <c r="G43" s="388">
        <v>83.3333333333333</v>
      </c>
      <c r="H43" s="387">
        <v>85.106382978723403</v>
      </c>
      <c r="I43" s="388">
        <v>86.738703339882093</v>
      </c>
      <c r="J43" s="387">
        <v>100</v>
      </c>
      <c r="K43" s="388">
        <v>100</v>
      </c>
    </row>
    <row r="44" spans="1:11" s="1" customFormat="1" ht="17.25" customHeight="1">
      <c r="A44" s="384" t="s">
        <v>160</v>
      </c>
      <c r="B44" s="385" t="s">
        <v>58</v>
      </c>
      <c r="C44" s="386">
        <v>99.459459459459495</v>
      </c>
      <c r="D44" s="387">
        <v>90.175953079178896</v>
      </c>
      <c r="E44" s="388">
        <v>94.545454545454504</v>
      </c>
      <c r="F44" s="387">
        <v>100</v>
      </c>
      <c r="G44" s="388">
        <v>95.744680851063805</v>
      </c>
      <c r="H44" s="387">
        <v>100</v>
      </c>
      <c r="I44" s="388">
        <v>85.384615384615401</v>
      </c>
      <c r="J44" s="387">
        <v>99.453551912568301</v>
      </c>
      <c r="K44" s="388">
        <v>96.296296296296305</v>
      </c>
    </row>
    <row r="45" spans="1:11" s="1" customFormat="1" ht="17.25" customHeight="1">
      <c r="A45" s="384" t="s">
        <v>161</v>
      </c>
      <c r="B45" s="385" t="s">
        <v>296</v>
      </c>
      <c r="C45" s="386">
        <v>99.230134726422904</v>
      </c>
      <c r="D45" s="387">
        <v>89.328555849820901</v>
      </c>
      <c r="E45" s="388">
        <v>70.503597122302196</v>
      </c>
      <c r="F45" s="387">
        <v>94.453248811410504</v>
      </c>
      <c r="G45" s="388">
        <v>83.021806853582603</v>
      </c>
      <c r="H45" s="387">
        <v>80.787037037036995</v>
      </c>
      <c r="I45" s="388">
        <v>87.665463297232293</v>
      </c>
      <c r="J45" s="387">
        <v>99.726626571897199</v>
      </c>
      <c r="K45" s="388">
        <v>97.787610619469007</v>
      </c>
    </row>
    <row r="46" spans="1:11" s="1" customFormat="1" ht="17.25" customHeight="1">
      <c r="A46" s="384" t="s">
        <v>161</v>
      </c>
      <c r="B46" s="385" t="s">
        <v>297</v>
      </c>
      <c r="C46" s="386">
        <v>98.739164696611496</v>
      </c>
      <c r="D46" s="387">
        <v>87.719298245613999</v>
      </c>
      <c r="E46" s="388">
        <v>81.2437311935807</v>
      </c>
      <c r="F46" s="387">
        <v>94.152046783625707</v>
      </c>
      <c r="G46" s="388">
        <v>89.142857142857096</v>
      </c>
      <c r="H46" s="387">
        <v>68.421052631578902</v>
      </c>
      <c r="I46" s="388">
        <v>95.752895752895796</v>
      </c>
      <c r="J46" s="387">
        <v>98.137535816618893</v>
      </c>
      <c r="K46" s="388">
        <v>83.75</v>
      </c>
    </row>
    <row r="47" spans="1:11" s="1" customFormat="1" ht="17.25" customHeight="1">
      <c r="A47" s="384" t="s">
        <v>168</v>
      </c>
      <c r="B47" s="385" t="s">
        <v>60</v>
      </c>
      <c r="C47" s="386">
        <v>98.986975397974007</v>
      </c>
      <c r="D47" s="387">
        <v>90.612921038100495</v>
      </c>
      <c r="E47" s="388">
        <v>49.532710280373799</v>
      </c>
      <c r="F47" s="387">
        <v>92.2222222222222</v>
      </c>
      <c r="G47" s="388">
        <v>85.106382978723403</v>
      </c>
      <c r="H47" s="387">
        <v>70</v>
      </c>
      <c r="I47" s="388">
        <v>79.073170731707293</v>
      </c>
      <c r="J47" s="387">
        <v>98.087954110898707</v>
      </c>
      <c r="K47" s="388">
        <v>85.507246376811594</v>
      </c>
    </row>
    <row r="48" spans="1:11" s="1" customFormat="1" ht="17.25" customHeight="1">
      <c r="A48" s="384" t="s">
        <v>165</v>
      </c>
      <c r="B48" s="385" t="s">
        <v>61</v>
      </c>
      <c r="C48" s="386">
        <v>98.825831702543994</v>
      </c>
      <c r="D48" s="387">
        <v>95.854341736694707</v>
      </c>
      <c r="E48" s="388">
        <v>83.906882591093094</v>
      </c>
      <c r="F48" s="387">
        <v>97.740112994350298</v>
      </c>
      <c r="G48" s="388">
        <v>92.737430167597793</v>
      </c>
      <c r="H48" s="387">
        <v>73.846153846153896</v>
      </c>
      <c r="I48" s="388">
        <v>80.635551142005994</v>
      </c>
      <c r="J48" s="387">
        <v>98.809523809523796</v>
      </c>
      <c r="K48" s="388">
        <v>89.0625</v>
      </c>
    </row>
    <row r="49" spans="1:11" s="1" customFormat="1" ht="17.25" customHeight="1">
      <c r="A49" s="384" t="s">
        <v>167</v>
      </c>
      <c r="B49" s="385" t="s">
        <v>62</v>
      </c>
      <c r="C49" s="386">
        <v>99.4910941475827</v>
      </c>
      <c r="D49" s="387">
        <v>91.737891737891701</v>
      </c>
      <c r="E49" s="388">
        <v>99.159663865546193</v>
      </c>
      <c r="F49" s="387">
        <v>99.354838709677395</v>
      </c>
      <c r="G49" s="388">
        <v>99.350649350649405</v>
      </c>
      <c r="H49" s="387">
        <v>95.945945945945894</v>
      </c>
      <c r="I49" s="388">
        <v>95.121951219512198</v>
      </c>
      <c r="J49" s="387">
        <v>94.923857868020306</v>
      </c>
      <c r="K49" s="388">
        <v>69.696969696969703</v>
      </c>
    </row>
    <row r="50" spans="1:11" s="1" customFormat="1" ht="17.25" customHeight="1">
      <c r="A50" s="384" t="s">
        <v>167</v>
      </c>
      <c r="B50" s="385" t="s">
        <v>63</v>
      </c>
      <c r="C50" s="386">
        <v>99.737876802097006</v>
      </c>
      <c r="D50" s="387">
        <v>90.496304118268199</v>
      </c>
      <c r="E50" s="388">
        <v>85.5513307984791</v>
      </c>
      <c r="F50" s="387">
        <v>96.825396825396794</v>
      </c>
      <c r="G50" s="388">
        <v>92.248062015503905</v>
      </c>
      <c r="H50" s="387">
        <v>90.384615384615401</v>
      </c>
      <c r="I50" s="388">
        <v>92.486772486772495</v>
      </c>
      <c r="J50" s="387">
        <v>98.939929328621901</v>
      </c>
      <c r="K50" s="388">
        <v>93.877551020408205</v>
      </c>
    </row>
    <row r="51" spans="1:11" s="1" customFormat="1" ht="17.25" customHeight="1">
      <c r="A51" s="384" t="s">
        <v>164</v>
      </c>
      <c r="B51" s="385" t="s">
        <v>64</v>
      </c>
      <c r="C51" s="386">
        <v>98.128342245989302</v>
      </c>
      <c r="D51" s="387">
        <v>93.548387096774206</v>
      </c>
      <c r="E51" s="388">
        <v>79.746835443037995</v>
      </c>
      <c r="F51" s="387">
        <v>100</v>
      </c>
      <c r="G51" s="388">
        <v>95.744680851063805</v>
      </c>
      <c r="H51" s="387">
        <v>96.875</v>
      </c>
      <c r="I51" s="388">
        <v>85.454545454545496</v>
      </c>
      <c r="J51" s="387">
        <v>99.509803921568604</v>
      </c>
      <c r="K51" s="388">
        <v>97.826086956521706</v>
      </c>
    </row>
    <row r="52" spans="1:11" s="1" customFormat="1" ht="17.25" customHeight="1">
      <c r="A52" s="384" t="s">
        <v>165</v>
      </c>
      <c r="B52" s="385" t="s">
        <v>65</v>
      </c>
      <c r="C52" s="386">
        <v>98.123827392120106</v>
      </c>
      <c r="D52" s="387">
        <v>93.759071117561703</v>
      </c>
      <c r="E52" s="388">
        <v>61.950286806883398</v>
      </c>
      <c r="F52" s="387">
        <v>86.2068965517241</v>
      </c>
      <c r="G52" s="388">
        <v>69.599999999999994</v>
      </c>
      <c r="H52" s="387">
        <v>85.714285714285694</v>
      </c>
      <c r="I52" s="388">
        <v>90.971540726202207</v>
      </c>
      <c r="J52" s="387">
        <v>99.416909620991305</v>
      </c>
      <c r="K52" s="388">
        <v>95.652173913043498</v>
      </c>
    </row>
    <row r="53" spans="1:11" s="1" customFormat="1" ht="17.25" customHeight="1">
      <c r="A53" s="384" t="s">
        <v>164</v>
      </c>
      <c r="B53" s="385" t="s">
        <v>66</v>
      </c>
      <c r="C53" s="386">
        <v>96.428571428571402</v>
      </c>
      <c r="D53" s="387">
        <v>84.158415841584201</v>
      </c>
      <c r="E53" s="388">
        <v>42.105263157894697</v>
      </c>
      <c r="F53" s="387">
        <v>100</v>
      </c>
      <c r="G53" s="388">
        <v>100</v>
      </c>
      <c r="H53" s="387">
        <v>100</v>
      </c>
      <c r="I53" s="388">
        <v>93.243243243243299</v>
      </c>
      <c r="J53" s="387">
        <v>100</v>
      </c>
      <c r="K53" s="388">
        <v>100</v>
      </c>
    </row>
    <row r="54" spans="1:11" s="1" customFormat="1" ht="17.25" customHeight="1">
      <c r="A54" s="384" t="s">
        <v>161</v>
      </c>
      <c r="B54" s="385" t="s">
        <v>67</v>
      </c>
      <c r="C54" s="386">
        <v>98.681845416417005</v>
      </c>
      <c r="D54" s="387">
        <v>87.820512820512803</v>
      </c>
      <c r="E54" s="388">
        <v>81.809242871189795</v>
      </c>
      <c r="F54" s="387">
        <v>96.035242290748897</v>
      </c>
      <c r="G54" s="388">
        <v>88.596491228070207</v>
      </c>
      <c r="H54" s="387">
        <v>77.840909090909093</v>
      </c>
      <c r="I54" s="388">
        <v>83.347005742411795</v>
      </c>
      <c r="J54" s="387">
        <v>98.412698412698404</v>
      </c>
      <c r="K54" s="388">
        <v>77.586206896551701</v>
      </c>
    </row>
    <row r="55" spans="1:11" s="1" customFormat="1" ht="17.25" customHeight="1">
      <c r="A55" s="384" t="s">
        <v>167</v>
      </c>
      <c r="B55" s="385" t="s">
        <v>68</v>
      </c>
      <c r="C55" s="386">
        <v>98.843930635838106</v>
      </c>
      <c r="D55" s="387">
        <v>89.3333333333333</v>
      </c>
      <c r="E55" s="388">
        <v>75.193798449612402</v>
      </c>
      <c r="F55" s="387">
        <v>95.652173913043498</v>
      </c>
      <c r="G55" s="388">
        <v>89.5833333333333</v>
      </c>
      <c r="H55" s="387">
        <v>79.310344827586206</v>
      </c>
      <c r="I55" s="388">
        <v>88.461538461538495</v>
      </c>
      <c r="J55" s="387">
        <v>92.899408284023707</v>
      </c>
      <c r="K55" s="388">
        <v>77.7777777777778</v>
      </c>
    </row>
    <row r="56" spans="1:11" s="1" customFormat="1" ht="17.25" customHeight="1">
      <c r="A56" s="384" t="s">
        <v>160</v>
      </c>
      <c r="B56" s="385" t="s">
        <v>69</v>
      </c>
      <c r="C56" s="386">
        <v>99.129353233830798</v>
      </c>
      <c r="D56" s="387">
        <v>93.830645161290306</v>
      </c>
      <c r="E56" s="388">
        <v>94.212218649517695</v>
      </c>
      <c r="F56" s="387">
        <v>98.564593301435394</v>
      </c>
      <c r="G56" s="388">
        <v>96.8824940047962</v>
      </c>
      <c r="H56" s="387">
        <v>93.069306930693102</v>
      </c>
      <c r="I56" s="388">
        <v>89.660493827160494</v>
      </c>
      <c r="J56" s="387">
        <v>98.347107438016494</v>
      </c>
      <c r="K56" s="388">
        <v>91.411042944785294</v>
      </c>
    </row>
    <row r="57" spans="1:11" s="1" customFormat="1" ht="17.25" customHeight="1">
      <c r="A57" s="384" t="s">
        <v>166</v>
      </c>
      <c r="B57" s="385" t="s">
        <v>70</v>
      </c>
      <c r="C57" s="386">
        <v>97.058823529411796</v>
      </c>
      <c r="D57" s="387">
        <v>91.570881226053601</v>
      </c>
      <c r="E57" s="388">
        <v>87.804878048780495</v>
      </c>
      <c r="F57" s="387">
        <v>77.7777777777778</v>
      </c>
      <c r="G57" s="388">
        <v>77.7777777777778</v>
      </c>
      <c r="H57" s="387">
        <v>100</v>
      </c>
      <c r="I57" s="388">
        <v>75.454545454545496</v>
      </c>
      <c r="J57" s="387">
        <v>100</v>
      </c>
      <c r="K57" s="388">
        <v>100</v>
      </c>
    </row>
    <row r="58" spans="1:11" s="1" customFormat="1" ht="17.25" customHeight="1">
      <c r="A58" s="384" t="s">
        <v>165</v>
      </c>
      <c r="B58" s="385" t="s">
        <v>71</v>
      </c>
      <c r="C58" s="386">
        <v>98.8452655889146</v>
      </c>
      <c r="D58" s="387">
        <v>89.271089271089295</v>
      </c>
      <c r="E58" s="388">
        <v>77.377049180327901</v>
      </c>
      <c r="F58" s="387">
        <v>96.052631578947398</v>
      </c>
      <c r="G58" s="388">
        <v>88</v>
      </c>
      <c r="H58" s="387">
        <v>75.308641975308603</v>
      </c>
      <c r="I58" s="388">
        <v>85.188679245282998</v>
      </c>
      <c r="J58" s="387">
        <v>96.784565916398705</v>
      </c>
      <c r="K58" s="388">
        <v>77.7777777777778</v>
      </c>
    </row>
    <row r="59" spans="1:11" s="1" customFormat="1" ht="17.25" customHeight="1">
      <c r="A59" s="384" t="s">
        <v>166</v>
      </c>
      <c r="B59" s="385" t="s">
        <v>72</v>
      </c>
      <c r="C59" s="386">
        <v>98.009950248756198</v>
      </c>
      <c r="D59" s="387">
        <v>90.370090634441098</v>
      </c>
      <c r="E59" s="388">
        <v>71.125</v>
      </c>
      <c r="F59" s="387">
        <v>91.812865497076004</v>
      </c>
      <c r="G59" s="388">
        <v>87.209302325581405</v>
      </c>
      <c r="H59" s="387">
        <v>88.181818181818201</v>
      </c>
      <c r="I59" s="388">
        <v>79.043940125543202</v>
      </c>
      <c r="J59" s="387">
        <v>99.081364829396307</v>
      </c>
      <c r="K59" s="388">
        <v>91.025641025640994</v>
      </c>
    </row>
    <row r="60" spans="1:11" s="1" customFormat="1" ht="17.25" customHeight="1">
      <c r="A60" s="384" t="s">
        <v>163</v>
      </c>
      <c r="B60" s="385" t="s">
        <v>73</v>
      </c>
      <c r="C60" s="386">
        <v>99.130434782608702</v>
      </c>
      <c r="D60" s="387">
        <v>92.470389170896794</v>
      </c>
      <c r="E60" s="388">
        <v>91.324921135646704</v>
      </c>
      <c r="F60" s="387">
        <v>95.8333333333333</v>
      </c>
      <c r="G60" s="388">
        <v>95.8333333333333</v>
      </c>
      <c r="H60" s="387">
        <v>85.714285714285694</v>
      </c>
      <c r="I60" s="388">
        <v>92.489270386266099</v>
      </c>
      <c r="J60" s="387">
        <v>100</v>
      </c>
      <c r="K60" s="388">
        <v>100</v>
      </c>
    </row>
    <row r="61" spans="1:11" s="1" customFormat="1" ht="17.25" customHeight="1">
      <c r="A61" s="384" t="s">
        <v>167</v>
      </c>
      <c r="B61" s="385" t="s">
        <v>74</v>
      </c>
      <c r="C61" s="386">
        <v>99.619771863117904</v>
      </c>
      <c r="D61" s="387">
        <v>93.058568329718</v>
      </c>
      <c r="E61" s="388">
        <v>99.159663865546193</v>
      </c>
      <c r="F61" s="387">
        <v>100</v>
      </c>
      <c r="G61" s="388">
        <v>98.863636363636402</v>
      </c>
      <c r="H61" s="387">
        <v>90.123456790123498</v>
      </c>
      <c r="I61" s="388">
        <v>96.085409252668995</v>
      </c>
      <c r="J61" s="387">
        <v>99.270072992700705</v>
      </c>
      <c r="K61" s="388">
        <v>95.238095238095198</v>
      </c>
    </row>
    <row r="62" spans="1:11" s="1" customFormat="1" ht="17.25" customHeight="1">
      <c r="A62" s="384" t="s">
        <v>167</v>
      </c>
      <c r="B62" s="385" t="s">
        <v>75</v>
      </c>
      <c r="C62" s="386">
        <v>99.056603773584897</v>
      </c>
      <c r="D62" s="387">
        <v>88.846153846153797</v>
      </c>
      <c r="E62" s="388">
        <v>82.608695652173907</v>
      </c>
      <c r="F62" s="387">
        <v>97.058823529411796</v>
      </c>
      <c r="G62" s="388">
        <v>94.285714285714306</v>
      </c>
      <c r="H62" s="387">
        <v>71.428571428571402</v>
      </c>
      <c r="I62" s="388">
        <v>90.419161676646695</v>
      </c>
      <c r="J62" s="387">
        <v>100</v>
      </c>
      <c r="K62" s="388">
        <v>100</v>
      </c>
    </row>
    <row r="63" spans="1:11" s="1" customFormat="1" ht="17.25" customHeight="1">
      <c r="A63" s="384" t="s">
        <v>168</v>
      </c>
      <c r="B63" s="385" t="s">
        <v>76</v>
      </c>
      <c r="C63" s="386">
        <v>98.9648033126294</v>
      </c>
      <c r="D63" s="387">
        <v>88.943089430894304</v>
      </c>
      <c r="E63" s="388">
        <v>51.012145748987898</v>
      </c>
      <c r="F63" s="387">
        <v>93.617021276595807</v>
      </c>
      <c r="G63" s="388">
        <v>83.673469387755105</v>
      </c>
      <c r="H63" s="387">
        <v>86.842105263157904</v>
      </c>
      <c r="I63" s="388">
        <v>89.467723669309194</v>
      </c>
      <c r="J63" s="387">
        <v>97.2332015810277</v>
      </c>
      <c r="K63" s="388">
        <v>75.862068965517196</v>
      </c>
    </row>
    <row r="64" spans="1:11" s="1" customFormat="1" ht="17.25" customHeight="1">
      <c r="A64" s="384" t="s">
        <v>163</v>
      </c>
      <c r="B64" s="385" t="s">
        <v>77</v>
      </c>
      <c r="C64" s="386">
        <v>99.322033898305094</v>
      </c>
      <c r="D64" s="387">
        <v>86.554621848739501</v>
      </c>
      <c r="E64" s="388">
        <v>84.946236559139805</v>
      </c>
      <c r="F64" s="387">
        <v>95.121951219512198</v>
      </c>
      <c r="G64" s="388">
        <v>90</v>
      </c>
      <c r="H64" s="387">
        <v>67.567567567567593</v>
      </c>
      <c r="I64" s="388">
        <v>84.568651275820201</v>
      </c>
      <c r="J64" s="387">
        <v>98.297872340425499</v>
      </c>
      <c r="K64" s="388">
        <v>81.818181818181799</v>
      </c>
    </row>
    <row r="65" spans="1:11" s="1" customFormat="1" ht="17.25" customHeight="1">
      <c r="A65" s="384" t="s">
        <v>162</v>
      </c>
      <c r="B65" s="385" t="s">
        <v>78</v>
      </c>
      <c r="C65" s="386">
        <v>97.795987567109293</v>
      </c>
      <c r="D65" s="387">
        <v>84.850354828756593</v>
      </c>
      <c r="E65" s="388">
        <v>31.656567966159798</v>
      </c>
      <c r="F65" s="387">
        <v>94.291338582677199</v>
      </c>
      <c r="G65" s="388">
        <v>87.620889748549303</v>
      </c>
      <c r="H65" s="387">
        <v>71.691498685363698</v>
      </c>
      <c r="I65" s="388">
        <v>76.966447915703895</v>
      </c>
      <c r="J65" s="387">
        <v>99.355594610427701</v>
      </c>
      <c r="K65" s="388">
        <v>95.338983050847503</v>
      </c>
    </row>
    <row r="66" spans="1:11" s="1" customFormat="1" ht="17.25" customHeight="1">
      <c r="A66" s="384" t="s">
        <v>163</v>
      </c>
      <c r="B66" s="385" t="s">
        <v>79</v>
      </c>
      <c r="C66" s="386">
        <v>100</v>
      </c>
      <c r="D66" s="387">
        <v>92.198581560283699</v>
      </c>
      <c r="E66" s="388">
        <v>99.056603773584897</v>
      </c>
      <c r="F66" s="387">
        <v>100</v>
      </c>
      <c r="G66" s="388">
        <v>100</v>
      </c>
      <c r="H66" s="387">
        <v>66.6666666666667</v>
      </c>
      <c r="I66" s="388">
        <v>90.476190476190496</v>
      </c>
      <c r="J66" s="387">
        <v>100</v>
      </c>
      <c r="K66" s="388">
        <v>100</v>
      </c>
    </row>
    <row r="67" spans="1:11" s="1" customFormat="1" ht="17.25" customHeight="1">
      <c r="A67" s="384" t="s">
        <v>162</v>
      </c>
      <c r="B67" s="385" t="s">
        <v>80</v>
      </c>
      <c r="C67" s="386">
        <v>99.242424242424306</v>
      </c>
      <c r="D67" s="387">
        <v>94.007989347536594</v>
      </c>
      <c r="E67" s="388">
        <v>93.877551020408205</v>
      </c>
      <c r="F67" s="387">
        <v>100</v>
      </c>
      <c r="G67" s="388">
        <v>97.435897435897402</v>
      </c>
      <c r="H67" s="387">
        <v>78.787878787878796</v>
      </c>
      <c r="I67" s="388">
        <v>98.299319727891202</v>
      </c>
      <c r="J67" s="387">
        <v>100</v>
      </c>
      <c r="K67" s="388">
        <v>100</v>
      </c>
    </row>
    <row r="68" spans="1:11" s="1" customFormat="1" ht="17.25" customHeight="1">
      <c r="A68" s="384" t="s">
        <v>165</v>
      </c>
      <c r="B68" s="385" t="s">
        <v>81</v>
      </c>
      <c r="C68" s="386">
        <v>100</v>
      </c>
      <c r="D68" s="387">
        <v>95.261599210266496</v>
      </c>
      <c r="E68" s="388">
        <v>96.757679180887393</v>
      </c>
      <c r="F68" s="387">
        <v>100</v>
      </c>
      <c r="G68" s="388">
        <v>99.074074074074105</v>
      </c>
      <c r="H68" s="387">
        <v>93.75</v>
      </c>
      <c r="I68" s="388">
        <v>99.240698557327306</v>
      </c>
      <c r="J68" s="387">
        <v>100</v>
      </c>
      <c r="K68" s="388">
        <v>100</v>
      </c>
    </row>
    <row r="69" spans="1:11" s="1" customFormat="1" ht="17.25" customHeight="1">
      <c r="A69" s="384" t="s">
        <v>168</v>
      </c>
      <c r="B69" s="385" t="s">
        <v>82</v>
      </c>
      <c r="C69" s="386">
        <v>99.462846911369695</v>
      </c>
      <c r="D69" s="387">
        <v>92.596153846153896</v>
      </c>
      <c r="E69" s="388">
        <v>86.085150571131905</v>
      </c>
      <c r="F69" s="387">
        <v>84.482758620689694</v>
      </c>
      <c r="G69" s="388">
        <v>72.173913043478294</v>
      </c>
      <c r="H69" s="387">
        <v>93.518518518518505</v>
      </c>
      <c r="I69" s="388">
        <v>88.787185354691104</v>
      </c>
      <c r="J69" s="387">
        <v>99.1721854304636</v>
      </c>
      <c r="K69" s="388">
        <v>93.0555555555556</v>
      </c>
    </row>
    <row r="70" spans="1:11" s="1" customFormat="1" ht="17.25" customHeight="1">
      <c r="A70" s="384" t="s">
        <v>166</v>
      </c>
      <c r="B70" s="385" t="s">
        <v>83</v>
      </c>
      <c r="C70" s="386">
        <v>99.091940976163499</v>
      </c>
      <c r="D70" s="387">
        <v>88.691232528589595</v>
      </c>
      <c r="E70" s="388">
        <v>66.303651505445202</v>
      </c>
      <c r="F70" s="387">
        <v>96.3541666666667</v>
      </c>
      <c r="G70" s="388">
        <v>92.424242424242394</v>
      </c>
      <c r="H70" s="387">
        <v>86.861313868613095</v>
      </c>
      <c r="I70" s="388">
        <v>78.122843340234695</v>
      </c>
      <c r="J70" s="387">
        <v>99.534161490683204</v>
      </c>
      <c r="K70" s="388">
        <v>97.2222222222222</v>
      </c>
    </row>
    <row r="71" spans="1:11" s="1" customFormat="1" ht="17.25" customHeight="1">
      <c r="A71" s="384" t="s">
        <v>168</v>
      </c>
      <c r="B71" s="385" t="s">
        <v>84</v>
      </c>
      <c r="C71" s="386">
        <v>97.631578947368396</v>
      </c>
      <c r="D71" s="387">
        <v>87.951807228915698</v>
      </c>
      <c r="E71" s="388">
        <v>24.647887323943699</v>
      </c>
      <c r="F71" s="387">
        <v>93.75</v>
      </c>
      <c r="G71" s="388">
        <v>93.75</v>
      </c>
      <c r="H71" s="387">
        <v>59.574468085106403</v>
      </c>
      <c r="I71" s="388">
        <v>83.512931034482804</v>
      </c>
      <c r="J71" s="387">
        <v>97.551020408163296</v>
      </c>
      <c r="K71" s="388">
        <v>76.923076923076906</v>
      </c>
    </row>
    <row r="72" spans="1:11" s="1" customFormat="1" ht="17.25" customHeight="1">
      <c r="A72" s="384" t="s">
        <v>175</v>
      </c>
      <c r="B72" s="385" t="s">
        <v>174</v>
      </c>
      <c r="C72" s="386">
        <v>100</v>
      </c>
      <c r="D72" s="387">
        <v>100</v>
      </c>
      <c r="E72" s="388">
        <v>62.5</v>
      </c>
      <c r="F72" s="387"/>
      <c r="G72" s="388"/>
      <c r="H72" s="387">
        <v>100</v>
      </c>
      <c r="I72" s="388"/>
      <c r="J72" s="387"/>
      <c r="K72" s="388"/>
    </row>
    <row r="73" spans="1:11" s="1" customFormat="1" ht="17.25" customHeight="1">
      <c r="A73" s="384" t="s">
        <v>166</v>
      </c>
      <c r="B73" s="385" t="s">
        <v>85</v>
      </c>
      <c r="C73" s="386">
        <v>99.225206611570201</v>
      </c>
      <c r="D73" s="387">
        <v>84.605788423153697</v>
      </c>
      <c r="E73" s="388">
        <v>68.571428571428598</v>
      </c>
      <c r="F73" s="387">
        <v>91.9137466307278</v>
      </c>
      <c r="G73" s="388">
        <v>82.245430809399494</v>
      </c>
      <c r="H73" s="387">
        <v>74.321503131523997</v>
      </c>
      <c r="I73" s="388">
        <v>77.410071942446095</v>
      </c>
      <c r="J73" s="387">
        <v>97.083725305738497</v>
      </c>
      <c r="K73" s="388">
        <v>77.697841726618705</v>
      </c>
    </row>
    <row r="74" spans="1:11" s="1" customFormat="1" ht="17.25" customHeight="1">
      <c r="A74" s="384" t="s">
        <v>160</v>
      </c>
      <c r="B74" s="385" t="s">
        <v>86</v>
      </c>
      <c r="C74" s="386">
        <v>99.587628865979397</v>
      </c>
      <c r="D74" s="387">
        <v>91.364421416234904</v>
      </c>
      <c r="E74" s="388">
        <v>75.749318801089899</v>
      </c>
      <c r="F74" s="387">
        <v>94.4444444444444</v>
      </c>
      <c r="G74" s="388">
        <v>89.285714285714306</v>
      </c>
      <c r="H74" s="387">
        <v>83.870967741935502</v>
      </c>
      <c r="I74" s="388">
        <v>86.193029490616595</v>
      </c>
      <c r="J74" s="387">
        <v>98.993288590603996</v>
      </c>
      <c r="K74" s="388">
        <v>92.307692307692307</v>
      </c>
    </row>
    <row r="75" spans="1:11" s="1" customFormat="1" ht="17.25" customHeight="1">
      <c r="A75" s="384" t="s">
        <v>164</v>
      </c>
      <c r="B75" s="385" t="s">
        <v>87</v>
      </c>
      <c r="C75" s="386">
        <v>100</v>
      </c>
      <c r="D75" s="387">
        <v>87.985865724381597</v>
      </c>
      <c r="E75" s="388">
        <v>51.351351351351298</v>
      </c>
      <c r="F75" s="387">
        <v>100</v>
      </c>
      <c r="G75" s="388">
        <v>93.3333333333333</v>
      </c>
      <c r="H75" s="387">
        <v>78.260869565217405</v>
      </c>
      <c r="I75" s="388">
        <v>92.580645161290306</v>
      </c>
      <c r="J75" s="387">
        <v>98.734177215189902</v>
      </c>
      <c r="K75" s="388">
        <v>90</v>
      </c>
    </row>
    <row r="76" spans="1:11" s="1" customFormat="1" ht="17.25" customHeight="1">
      <c r="A76" s="384" t="s">
        <v>164</v>
      </c>
      <c r="B76" s="385" t="s">
        <v>88</v>
      </c>
      <c r="C76" s="386">
        <v>98.366606170598899</v>
      </c>
      <c r="D76" s="387">
        <v>91.566265060240994</v>
      </c>
      <c r="E76" s="388">
        <v>73.993808049535602</v>
      </c>
      <c r="F76" s="387">
        <v>96.296296296296305</v>
      </c>
      <c r="G76" s="388">
        <v>90.476190476190496</v>
      </c>
      <c r="H76" s="387">
        <v>85.507246376811594</v>
      </c>
      <c r="I76" s="388">
        <v>85.977859778597804</v>
      </c>
      <c r="J76" s="387">
        <v>95.209580838323305</v>
      </c>
      <c r="K76" s="388">
        <v>74.193548387096797</v>
      </c>
    </row>
    <row r="77" spans="1:11" s="1" customFormat="1" ht="17.25" customHeight="1">
      <c r="A77" s="384" t="s">
        <v>166</v>
      </c>
      <c r="B77" s="385" t="s">
        <v>89</v>
      </c>
      <c r="C77" s="386">
        <v>98.546511627906995</v>
      </c>
      <c r="D77" s="387">
        <v>90.464547677261606</v>
      </c>
      <c r="E77" s="388">
        <v>94.4055944055944</v>
      </c>
      <c r="F77" s="387">
        <v>97.5</v>
      </c>
      <c r="G77" s="388">
        <v>93.827160493827193</v>
      </c>
      <c r="H77" s="387">
        <v>75.5555555555556</v>
      </c>
      <c r="I77" s="388">
        <v>80.823529411764696</v>
      </c>
      <c r="J77" s="387">
        <v>98.75</v>
      </c>
      <c r="K77" s="388">
        <v>88</v>
      </c>
    </row>
    <row r="78" spans="1:11" s="1" customFormat="1" ht="17.25" customHeight="1">
      <c r="A78" s="384" t="s">
        <v>164</v>
      </c>
      <c r="B78" s="385" t="s">
        <v>90</v>
      </c>
      <c r="C78" s="386">
        <v>99.159663865546193</v>
      </c>
      <c r="D78" s="387">
        <v>89.925373134328396</v>
      </c>
      <c r="E78" s="388">
        <v>83.3333333333333</v>
      </c>
      <c r="F78" s="387">
        <v>100</v>
      </c>
      <c r="G78" s="388">
        <v>95</v>
      </c>
      <c r="H78" s="387">
        <v>75</v>
      </c>
      <c r="I78" s="388">
        <v>89.361702127659598</v>
      </c>
      <c r="J78" s="387">
        <v>98.305084745762699</v>
      </c>
      <c r="K78" s="388">
        <v>87.5</v>
      </c>
    </row>
    <row r="79" spans="1:11" s="1" customFormat="1" ht="17.25" customHeight="1">
      <c r="A79" s="384" t="s">
        <v>168</v>
      </c>
      <c r="B79" s="385" t="s">
        <v>91</v>
      </c>
      <c r="C79" s="386">
        <v>99.662731871838105</v>
      </c>
      <c r="D79" s="387">
        <v>92.415730337078699</v>
      </c>
      <c r="E79" s="388">
        <v>77.533039647577098</v>
      </c>
      <c r="F79" s="387">
        <v>98.701298701298697</v>
      </c>
      <c r="G79" s="388">
        <v>93.506493506493499</v>
      </c>
      <c r="H79" s="387">
        <v>66.153846153846104</v>
      </c>
      <c r="I79" s="388">
        <v>77.1195097037794</v>
      </c>
      <c r="J79" s="387">
        <v>99.579831932773104</v>
      </c>
      <c r="K79" s="388">
        <v>95.8333333333333</v>
      </c>
    </row>
    <row r="80" spans="1:11" s="1" customFormat="1" ht="17.25" customHeight="1">
      <c r="A80" s="384" t="s">
        <v>166</v>
      </c>
      <c r="B80" s="385" t="s">
        <v>92</v>
      </c>
      <c r="C80" s="386">
        <v>99.038947900859895</v>
      </c>
      <c r="D80" s="387">
        <v>89.975649350649405</v>
      </c>
      <c r="E80" s="388">
        <v>74.829510229386202</v>
      </c>
      <c r="F80" s="387">
        <v>95.9409594095941</v>
      </c>
      <c r="G80" s="388">
        <v>91.575091575091605</v>
      </c>
      <c r="H80" s="387">
        <v>81.578947368421098</v>
      </c>
      <c r="I80" s="388">
        <v>90.576988733356103</v>
      </c>
      <c r="J80" s="387">
        <v>99.4227994227994</v>
      </c>
      <c r="K80" s="388">
        <v>94.701986754966896</v>
      </c>
    </row>
    <row r="81" spans="1:11" s="1" customFormat="1" ht="17.25" customHeight="1">
      <c r="A81" s="384" t="s">
        <v>167</v>
      </c>
      <c r="B81" s="385" t="s">
        <v>93</v>
      </c>
      <c r="C81" s="386">
        <v>99.056603773584897</v>
      </c>
      <c r="D81" s="387">
        <v>95.811518324607306</v>
      </c>
      <c r="E81" s="388">
        <v>82.608695652173907</v>
      </c>
      <c r="F81" s="387">
        <v>100</v>
      </c>
      <c r="G81" s="388">
        <v>100</v>
      </c>
      <c r="H81" s="387">
        <v>67.741935483871003</v>
      </c>
      <c r="I81" s="388">
        <v>89.495798319327704</v>
      </c>
      <c r="J81" s="387">
        <v>89.285714285714306</v>
      </c>
      <c r="K81" s="388">
        <v>57.142857142857103</v>
      </c>
    </row>
    <row r="82" spans="1:11" s="1" customFormat="1" ht="17.25" customHeight="1">
      <c r="A82" s="384" t="s">
        <v>160</v>
      </c>
      <c r="B82" s="385" t="s">
        <v>94</v>
      </c>
      <c r="C82" s="386">
        <v>99.0125673249551</v>
      </c>
      <c r="D82" s="387">
        <v>87.619047619047606</v>
      </c>
      <c r="E82" s="388">
        <v>54.3457497612225</v>
      </c>
      <c r="F82" s="387">
        <v>93.117408906882602</v>
      </c>
      <c r="G82" s="388">
        <v>84.108527131783006</v>
      </c>
      <c r="H82" s="387">
        <v>53.260869565217398</v>
      </c>
      <c r="I82" s="388">
        <v>77.974683544303801</v>
      </c>
      <c r="J82" s="387">
        <v>94.949494949494905</v>
      </c>
      <c r="K82" s="388">
        <v>63.5416666666667</v>
      </c>
    </row>
    <row r="83" spans="1:11" s="1" customFormat="1" ht="17.25" customHeight="1">
      <c r="A83" s="384" t="s">
        <v>165</v>
      </c>
      <c r="B83" s="385" t="s">
        <v>95</v>
      </c>
      <c r="C83" s="386">
        <v>99.739921976592996</v>
      </c>
      <c r="D83" s="387">
        <v>95.7531519575315</v>
      </c>
      <c r="E83" s="388">
        <v>97.072419106317398</v>
      </c>
      <c r="F83" s="387">
        <v>96.6666666666667</v>
      </c>
      <c r="G83" s="388">
        <v>91.866028708133996</v>
      </c>
      <c r="H83" s="387">
        <v>95.789473684210506</v>
      </c>
      <c r="I83" s="388">
        <v>98.502042669087601</v>
      </c>
      <c r="J83" s="387">
        <v>100</v>
      </c>
      <c r="K83" s="388">
        <v>100</v>
      </c>
    </row>
    <row r="84" spans="1:11" s="1" customFormat="1" ht="17.25" customHeight="1">
      <c r="A84" s="384" t="s">
        <v>165</v>
      </c>
      <c r="B84" s="385" t="s">
        <v>96</v>
      </c>
      <c r="C84" s="386">
        <v>99.336396120469601</v>
      </c>
      <c r="D84" s="387">
        <v>89.568434032059201</v>
      </c>
      <c r="E84" s="388">
        <v>83.342712436691102</v>
      </c>
      <c r="F84" s="387">
        <v>95.8333333333333</v>
      </c>
      <c r="G84" s="388">
        <v>92.700729927007302</v>
      </c>
      <c r="H84" s="387">
        <v>82.580645161290306</v>
      </c>
      <c r="I84" s="388">
        <v>78.155672220954102</v>
      </c>
      <c r="J84" s="387">
        <v>97.762645914396899</v>
      </c>
      <c r="K84" s="388">
        <v>80.8333333333333</v>
      </c>
    </row>
    <row r="85" spans="1:11" s="1" customFormat="1" ht="17.25" customHeight="1">
      <c r="A85" s="384" t="s">
        <v>161</v>
      </c>
      <c r="B85" s="385" t="s">
        <v>97</v>
      </c>
      <c r="C85" s="386">
        <v>97.877652933832707</v>
      </c>
      <c r="D85" s="387">
        <v>90.497967479674799</v>
      </c>
      <c r="E85" s="388">
        <v>87.016574585635396</v>
      </c>
      <c r="F85" s="387">
        <v>97.260273972602803</v>
      </c>
      <c r="G85" s="388">
        <v>93.693693693693703</v>
      </c>
      <c r="H85" s="387">
        <v>84.946236559139805</v>
      </c>
      <c r="I85" s="388">
        <v>93.846153846153797</v>
      </c>
      <c r="J85" s="387">
        <v>99.567099567099604</v>
      </c>
      <c r="K85" s="388">
        <v>97.802197802197796</v>
      </c>
    </row>
    <row r="86" spans="1:11" s="1" customFormat="1" ht="17.25" customHeight="1">
      <c r="A86" s="384" t="s">
        <v>162</v>
      </c>
      <c r="B86" s="385" t="s">
        <v>98</v>
      </c>
      <c r="C86" s="386">
        <v>98.930481283422495</v>
      </c>
      <c r="D86" s="387">
        <v>99.884080370942797</v>
      </c>
      <c r="E86" s="388">
        <v>81.133919843597297</v>
      </c>
      <c r="F86" s="387">
        <v>95.979899497487395</v>
      </c>
      <c r="G86" s="388">
        <v>93.069306930693102</v>
      </c>
      <c r="H86" s="387">
        <v>75.912408759124105</v>
      </c>
      <c r="I86" s="388">
        <v>86.6666666666667</v>
      </c>
      <c r="J86" s="387">
        <v>99.4374120956399</v>
      </c>
      <c r="K86" s="388">
        <v>96.396396396396398</v>
      </c>
    </row>
    <row r="87" spans="1:11" s="1" customFormat="1" ht="17.25" customHeight="1">
      <c r="A87" s="384" t="s">
        <v>163</v>
      </c>
      <c r="B87" s="385" t="s">
        <v>99</v>
      </c>
      <c r="C87" s="386">
        <v>99.240506329113899</v>
      </c>
      <c r="D87" s="387">
        <v>85.337552742615998</v>
      </c>
      <c r="E87" s="388">
        <v>65.467625899280605</v>
      </c>
      <c r="F87" s="387">
        <v>90.909090909090907</v>
      </c>
      <c r="G87" s="388">
        <v>76.923076923076906</v>
      </c>
      <c r="H87" s="387">
        <v>77.647058823529406</v>
      </c>
      <c r="I87" s="388">
        <v>83.006134969325203</v>
      </c>
      <c r="J87" s="387">
        <v>92.941176470588204</v>
      </c>
      <c r="K87" s="388">
        <v>50.819672131147499</v>
      </c>
    </row>
    <row r="88" spans="1:11" s="1" customFormat="1" ht="17.25" customHeight="1">
      <c r="A88" s="384" t="s">
        <v>165</v>
      </c>
      <c r="B88" s="385" t="s">
        <v>100</v>
      </c>
      <c r="C88" s="386">
        <v>98.3766233766234</v>
      </c>
      <c r="D88" s="387">
        <v>88.913857677902598</v>
      </c>
      <c r="E88" s="388">
        <v>77.042801556420201</v>
      </c>
      <c r="F88" s="387">
        <v>92.073170731707293</v>
      </c>
      <c r="G88" s="388">
        <v>86.746987951807199</v>
      </c>
      <c r="H88" s="387">
        <v>83.3333333333333</v>
      </c>
      <c r="I88" s="388">
        <v>79.518072289156606</v>
      </c>
      <c r="J88" s="387">
        <v>99.367088607594894</v>
      </c>
      <c r="K88" s="388">
        <v>91.6666666666667</v>
      </c>
    </row>
    <row r="89" spans="1:11" s="1" customFormat="1" ht="17.25" customHeight="1">
      <c r="A89" s="384" t="s">
        <v>165</v>
      </c>
      <c r="B89" s="385" t="s">
        <v>101</v>
      </c>
      <c r="C89" s="386">
        <v>97.9704797047971</v>
      </c>
      <c r="D89" s="387">
        <v>88.983050847457605</v>
      </c>
      <c r="E89" s="388">
        <v>64.5833333333333</v>
      </c>
      <c r="F89" s="387">
        <v>94.736842105263193</v>
      </c>
      <c r="G89" s="388">
        <v>85</v>
      </c>
      <c r="H89" s="387">
        <v>60.975609756097597</v>
      </c>
      <c r="I89" s="388">
        <v>80.629921259842504</v>
      </c>
      <c r="J89" s="387">
        <v>97.007874015748001</v>
      </c>
      <c r="K89" s="388">
        <v>83.478260869565204</v>
      </c>
    </row>
    <row r="90" spans="1:11" s="1" customFormat="1" ht="17.25" customHeight="1">
      <c r="A90" s="384" t="s">
        <v>162</v>
      </c>
      <c r="B90" s="385" t="s">
        <v>102</v>
      </c>
      <c r="C90" s="386">
        <v>97.038724373576301</v>
      </c>
      <c r="D90" s="387">
        <v>86.354378818737302</v>
      </c>
      <c r="E90" s="388">
        <v>90.070921985815602</v>
      </c>
      <c r="F90" s="387">
        <v>100</v>
      </c>
      <c r="G90" s="388">
        <v>90.322580645161295</v>
      </c>
      <c r="H90" s="387">
        <v>80.487804878048806</v>
      </c>
      <c r="I90" s="388">
        <v>91.449275362318801</v>
      </c>
      <c r="J90" s="387">
        <v>99.0322580645161</v>
      </c>
      <c r="K90" s="388">
        <v>94.915254237288096</v>
      </c>
    </row>
    <row r="91" spans="1:11" s="1" customFormat="1" ht="17.25" customHeight="1">
      <c r="A91" s="384" t="s">
        <v>161</v>
      </c>
      <c r="B91" s="385" t="s">
        <v>103</v>
      </c>
      <c r="C91" s="386">
        <v>100</v>
      </c>
      <c r="D91" s="387">
        <v>86.195826645264901</v>
      </c>
      <c r="E91" s="388">
        <v>70.539419087136906</v>
      </c>
      <c r="F91" s="387">
        <v>96.428571428571402</v>
      </c>
      <c r="G91" s="388">
        <v>80.357142857142904</v>
      </c>
      <c r="H91" s="387">
        <v>64.864864864864899</v>
      </c>
      <c r="I91" s="388">
        <v>81.782178217821794</v>
      </c>
      <c r="J91" s="387">
        <v>97.191011235955102</v>
      </c>
      <c r="K91" s="388">
        <v>80.769230769230802</v>
      </c>
    </row>
    <row r="92" spans="1:11" s="1" customFormat="1" ht="17.25" customHeight="1">
      <c r="A92" s="384" t="s">
        <v>161</v>
      </c>
      <c r="B92" s="385" t="s">
        <v>104</v>
      </c>
      <c r="C92" s="386">
        <v>99.874213836478006</v>
      </c>
      <c r="D92" s="387">
        <v>91.163310961968705</v>
      </c>
      <c r="E92" s="388">
        <v>83.189655172413794</v>
      </c>
      <c r="F92" s="387">
        <v>99.130434782608702</v>
      </c>
      <c r="G92" s="388">
        <v>96.551724137931004</v>
      </c>
      <c r="H92" s="387">
        <v>78.431372549019599</v>
      </c>
      <c r="I92" s="388">
        <v>80.320855614973297</v>
      </c>
      <c r="J92" s="387">
        <v>99.176954732510296</v>
      </c>
      <c r="K92" s="388">
        <v>93.75</v>
      </c>
    </row>
    <row r="93" spans="1:11" s="1" customFormat="1" ht="17.25" customHeight="1">
      <c r="A93" s="384" t="s">
        <v>167</v>
      </c>
      <c r="B93" s="385" t="s">
        <v>105</v>
      </c>
      <c r="C93" s="386">
        <v>100</v>
      </c>
      <c r="D93" s="387">
        <v>90.086206896551701</v>
      </c>
      <c r="E93" s="388">
        <v>84.158415841584201</v>
      </c>
      <c r="F93" s="387">
        <v>87.5</v>
      </c>
      <c r="G93" s="388">
        <v>81.25</v>
      </c>
      <c r="H93" s="387">
        <v>90.909090909090907</v>
      </c>
      <c r="I93" s="388">
        <v>88.268156424580994</v>
      </c>
      <c r="J93" s="387">
        <v>100</v>
      </c>
      <c r="K93" s="388">
        <v>100</v>
      </c>
    </row>
    <row r="94" spans="1:11" s="1" customFormat="1" ht="17.25" customHeight="1">
      <c r="A94" s="384" t="s">
        <v>167</v>
      </c>
      <c r="B94" s="385" t="s">
        <v>106</v>
      </c>
      <c r="C94" s="386">
        <v>99.532710280373806</v>
      </c>
      <c r="D94" s="387">
        <v>91.242937853107307</v>
      </c>
      <c r="E94" s="388">
        <v>97.2027972027972</v>
      </c>
      <c r="F94" s="387">
        <v>92.857142857142904</v>
      </c>
      <c r="G94" s="388">
        <v>85.185185185185205</v>
      </c>
      <c r="H94" s="387">
        <v>78.125</v>
      </c>
      <c r="I94" s="388">
        <v>85.221674876847302</v>
      </c>
      <c r="J94" s="387">
        <v>95.689655172413794</v>
      </c>
      <c r="K94" s="388">
        <v>73.684210526315795</v>
      </c>
    </row>
    <row r="95" spans="1:11" s="1" customFormat="1" ht="17.25" customHeight="1">
      <c r="A95" s="384" t="s">
        <v>175</v>
      </c>
      <c r="B95" s="385" t="s">
        <v>176</v>
      </c>
      <c r="C95" s="386"/>
      <c r="D95" s="387"/>
      <c r="E95" s="388"/>
      <c r="F95" s="387"/>
      <c r="G95" s="388"/>
      <c r="H95" s="387"/>
      <c r="I95" s="388"/>
      <c r="J95" s="387"/>
      <c r="K95" s="388"/>
    </row>
    <row r="96" spans="1:11" s="1" customFormat="1" ht="17.25" customHeight="1">
      <c r="A96" s="384" t="s">
        <v>164</v>
      </c>
      <c r="B96" s="385" t="s">
        <v>107</v>
      </c>
      <c r="C96" s="386">
        <v>100</v>
      </c>
      <c r="D96" s="387">
        <v>88</v>
      </c>
      <c r="E96" s="388">
        <v>37.5</v>
      </c>
      <c r="F96" s="387">
        <v>100</v>
      </c>
      <c r="G96" s="388">
        <v>100</v>
      </c>
      <c r="H96" s="387">
        <v>100</v>
      </c>
      <c r="I96" s="388">
        <v>84.112149532710305</v>
      </c>
      <c r="J96" s="387">
        <v>96.875</v>
      </c>
      <c r="K96" s="388">
        <v>75</v>
      </c>
    </row>
    <row r="97" spans="1:11" s="1" customFormat="1" ht="17.25" customHeight="1">
      <c r="A97" s="384" t="s">
        <v>162</v>
      </c>
      <c r="B97" s="385" t="s">
        <v>108</v>
      </c>
      <c r="C97" s="386">
        <v>97.857142857142804</v>
      </c>
      <c r="D97" s="387">
        <v>88.428459734167305</v>
      </c>
      <c r="E97" s="388">
        <v>59.126365054602203</v>
      </c>
      <c r="F97" s="387">
        <v>95.798319327731093</v>
      </c>
      <c r="G97" s="388">
        <v>90.082644628099203</v>
      </c>
      <c r="H97" s="387">
        <v>59.615384615384599</v>
      </c>
      <c r="I97" s="388">
        <v>77.7777777777778</v>
      </c>
      <c r="J97" s="387">
        <v>97.568389057750807</v>
      </c>
      <c r="K97" s="388">
        <v>80.722891566265105</v>
      </c>
    </row>
    <row r="98" spans="1:11" s="1" customFormat="1" ht="17.25" customHeight="1">
      <c r="A98" s="384" t="s">
        <v>168</v>
      </c>
      <c r="B98" s="385" t="s">
        <v>109</v>
      </c>
      <c r="C98" s="386">
        <v>99.013157894736906</v>
      </c>
      <c r="D98" s="387">
        <v>91.989247311827995</v>
      </c>
      <c r="E98" s="388">
        <v>77.615062761506294</v>
      </c>
      <c r="F98" s="387">
        <v>98.536585365853696</v>
      </c>
      <c r="G98" s="388">
        <v>95.609756097561004</v>
      </c>
      <c r="H98" s="387">
        <v>80.487804878048806</v>
      </c>
      <c r="I98" s="388">
        <v>84.766584766584799</v>
      </c>
      <c r="J98" s="387">
        <v>99.257425742574299</v>
      </c>
      <c r="K98" s="388">
        <v>89.655172413793096</v>
      </c>
    </row>
    <row r="99" spans="1:11" s="1" customFormat="1" ht="17.25" customHeight="1">
      <c r="A99" s="384" t="s">
        <v>160</v>
      </c>
      <c r="B99" s="385" t="s">
        <v>110</v>
      </c>
      <c r="C99" s="386">
        <v>98.369695516662702</v>
      </c>
      <c r="D99" s="387">
        <v>87.689153568290607</v>
      </c>
      <c r="E99" s="388">
        <v>83.120356612184295</v>
      </c>
      <c r="F99" s="387">
        <v>89.689034369885405</v>
      </c>
      <c r="G99" s="388">
        <v>78.075709779179803</v>
      </c>
      <c r="H99" s="387">
        <v>78.279883381924193</v>
      </c>
      <c r="I99" s="388">
        <v>75.595492797033202</v>
      </c>
      <c r="J99" s="387">
        <v>97.936984246061499</v>
      </c>
      <c r="K99" s="388">
        <v>79.779411764705898</v>
      </c>
    </row>
    <row r="100" spans="1:11" s="1" customFormat="1" ht="17.25" customHeight="1">
      <c r="A100" s="384" t="s">
        <v>168</v>
      </c>
      <c r="B100" s="385" t="s">
        <v>111</v>
      </c>
      <c r="C100" s="386">
        <v>99.574468085106403</v>
      </c>
      <c r="D100" s="387">
        <v>94.353369763205805</v>
      </c>
      <c r="E100" s="388">
        <v>97.841726618704996</v>
      </c>
      <c r="F100" s="387">
        <v>96.078431372549005</v>
      </c>
      <c r="G100" s="388">
        <v>96.078431372549005</v>
      </c>
      <c r="H100" s="387">
        <v>84.210526315789494</v>
      </c>
      <c r="I100" s="388">
        <v>93.670886075949397</v>
      </c>
      <c r="J100" s="387">
        <v>98.795180722891601</v>
      </c>
      <c r="K100" s="388">
        <v>90.476190476190496</v>
      </c>
    </row>
    <row r="101" spans="1:11" s="1" customFormat="1" ht="17.25" customHeight="1">
      <c r="A101" s="384" t="s">
        <v>164</v>
      </c>
      <c r="B101" s="385" t="s">
        <v>112</v>
      </c>
      <c r="C101" s="386">
        <v>100</v>
      </c>
      <c r="D101" s="387">
        <v>86.356073211314495</v>
      </c>
      <c r="E101" s="388">
        <v>51.960784313725497</v>
      </c>
      <c r="F101" s="387">
        <v>88.235294117647101</v>
      </c>
      <c r="G101" s="388">
        <v>73.684210526315795</v>
      </c>
      <c r="H101" s="387">
        <v>66.6666666666667</v>
      </c>
      <c r="I101" s="388">
        <v>72.032520325203294</v>
      </c>
      <c r="J101" s="387">
        <v>98.6013986013986</v>
      </c>
      <c r="K101" s="388">
        <v>88.8888888888889</v>
      </c>
    </row>
    <row r="102" spans="1:11" s="1" customFormat="1" ht="17.25" customHeight="1">
      <c r="A102" s="384" t="s">
        <v>161</v>
      </c>
      <c r="B102" s="385" t="s">
        <v>113</v>
      </c>
      <c r="C102" s="386">
        <v>99.156118143459906</v>
      </c>
      <c r="D102" s="387">
        <v>88.087774294670893</v>
      </c>
      <c r="E102" s="388">
        <v>93.571428571428598</v>
      </c>
      <c r="F102" s="387">
        <v>98.412698412698404</v>
      </c>
      <c r="G102" s="388">
        <v>87.5</v>
      </c>
      <c r="H102" s="387">
        <v>88.8888888888889</v>
      </c>
      <c r="I102" s="388">
        <v>97.560975609756099</v>
      </c>
      <c r="J102" s="387">
        <v>97.435897435897402</v>
      </c>
      <c r="K102" s="388">
        <v>81.818181818181799</v>
      </c>
    </row>
    <row r="103" spans="1:11" s="1" customFormat="1" ht="17.25" customHeight="1">
      <c r="A103" s="384" t="s">
        <v>160</v>
      </c>
      <c r="B103" s="385" t="s">
        <v>114</v>
      </c>
      <c r="C103" s="386">
        <v>99.160839160839203</v>
      </c>
      <c r="D103" s="387">
        <v>85.155916275096104</v>
      </c>
      <c r="E103" s="388">
        <v>42.323901264298598</v>
      </c>
      <c r="F103" s="387">
        <v>95.789473684210506</v>
      </c>
      <c r="G103" s="388">
        <v>88.513513513513502</v>
      </c>
      <c r="H103" s="387">
        <v>63.679245283018901</v>
      </c>
      <c r="I103" s="388">
        <v>77.372685185185205</v>
      </c>
      <c r="J103" s="387">
        <v>95.742358078602606</v>
      </c>
      <c r="K103" s="388">
        <v>72.142857142857096</v>
      </c>
    </row>
    <row r="104" spans="1:11" s="1" customFormat="1" ht="16.899999999999999" customHeight="1">
      <c r="A104" s="384" t="s">
        <v>161</v>
      </c>
      <c r="B104" s="385" t="s">
        <v>115</v>
      </c>
      <c r="C104" s="386">
        <v>97.997138769670997</v>
      </c>
      <c r="D104" s="387">
        <v>84.919966301600695</v>
      </c>
      <c r="E104" s="388">
        <v>40.720221606648202</v>
      </c>
      <c r="F104" s="387">
        <v>90.625</v>
      </c>
      <c r="G104" s="388">
        <v>85.858585858585897</v>
      </c>
      <c r="H104" s="387">
        <v>69.767441860465098</v>
      </c>
      <c r="I104" s="388">
        <v>98.506289308176093</v>
      </c>
      <c r="J104" s="387">
        <v>100</v>
      </c>
      <c r="K104" s="388">
        <v>100</v>
      </c>
    </row>
    <row r="105" spans="1:11" ht="17.25" customHeight="1">
      <c r="A105" s="384" t="s">
        <v>168</v>
      </c>
      <c r="B105" s="385" t="s">
        <v>116</v>
      </c>
      <c r="C105" s="386">
        <v>99.123767798466602</v>
      </c>
      <c r="D105" s="387">
        <v>90.617481956696096</v>
      </c>
      <c r="E105" s="388">
        <v>93.885869565217405</v>
      </c>
      <c r="F105" s="387">
        <v>98.755186721991706</v>
      </c>
      <c r="G105" s="388">
        <v>96.707818930041199</v>
      </c>
      <c r="H105" s="387">
        <v>78.125</v>
      </c>
      <c r="I105" s="388">
        <v>95.642201834862405</v>
      </c>
      <c r="J105" s="387">
        <v>98.814814814814795</v>
      </c>
      <c r="K105" s="388">
        <v>89.610389610389603</v>
      </c>
    </row>
    <row r="106" spans="1:11" ht="17.25" customHeight="1">
      <c r="A106" s="384" t="s">
        <v>161</v>
      </c>
      <c r="B106" s="385" t="s">
        <v>117</v>
      </c>
      <c r="C106" s="386">
        <v>99.636363636363598</v>
      </c>
      <c r="D106" s="387">
        <v>88.6583679114799</v>
      </c>
      <c r="E106" s="388">
        <v>93.3333333333333</v>
      </c>
      <c r="F106" s="387">
        <v>94.805194805194802</v>
      </c>
      <c r="G106" s="388">
        <v>88.461538461538495</v>
      </c>
      <c r="H106" s="387">
        <v>88.8888888888889</v>
      </c>
      <c r="I106" s="388">
        <v>89.434523809523796</v>
      </c>
      <c r="J106" s="387">
        <v>97.115384615384599</v>
      </c>
      <c r="K106" s="388">
        <v>82.857142857142904</v>
      </c>
    </row>
    <row r="107" spans="1:11" ht="17.25" customHeight="1">
      <c r="A107" s="384" t="s">
        <v>163</v>
      </c>
      <c r="B107" s="385" t="s">
        <v>118</v>
      </c>
      <c r="C107" s="386">
        <v>98.780487804878007</v>
      </c>
      <c r="D107" s="387">
        <v>86.6666666666667</v>
      </c>
      <c r="E107" s="388">
        <v>74.712643678160902</v>
      </c>
      <c r="F107" s="387">
        <v>100</v>
      </c>
      <c r="G107" s="388">
        <v>75</v>
      </c>
      <c r="H107" s="387">
        <v>75</v>
      </c>
      <c r="I107" s="388">
        <v>91.329479768786101</v>
      </c>
      <c r="J107" s="387">
        <v>100</v>
      </c>
      <c r="K107" s="388">
        <v>100</v>
      </c>
    </row>
    <row r="108" spans="1:11">
      <c r="A108" s="390"/>
      <c r="B108" s="390"/>
      <c r="C108" s="391"/>
      <c r="D108" s="390">
        <v>66.153846153846104</v>
      </c>
      <c r="E108" s="390">
        <v>55.652173913043498</v>
      </c>
      <c r="F108" s="390">
        <v>100</v>
      </c>
      <c r="G108" s="390">
        <v>88.8888888888889</v>
      </c>
      <c r="H108" s="390">
        <v>55.5555555555556</v>
      </c>
      <c r="I108" s="390">
        <v>88.700564971751405</v>
      </c>
      <c r="J108" s="390">
        <v>80.952380952381006</v>
      </c>
      <c r="K108" s="390">
        <v>38.461538461538503</v>
      </c>
    </row>
    <row r="109" spans="1:11" ht="17.25" customHeight="1">
      <c r="A109" s="392" t="s">
        <v>168</v>
      </c>
      <c r="B109" s="393" t="s">
        <v>298</v>
      </c>
      <c r="C109" s="394">
        <v>97.855227882037497</v>
      </c>
      <c r="D109" s="395">
        <v>87.489288774635796</v>
      </c>
      <c r="E109" s="396">
        <v>36.797752808988797</v>
      </c>
      <c r="F109" s="397">
        <v>93.430656934306597</v>
      </c>
      <c r="G109" s="398">
        <v>90.510948905109501</v>
      </c>
      <c r="H109" s="395">
        <v>76.923076923076906</v>
      </c>
      <c r="I109" s="398">
        <v>81.024390243902403</v>
      </c>
      <c r="J109" s="397">
        <v>96.252465483234687</v>
      </c>
      <c r="K109" s="398">
        <v>66.071428571428598</v>
      </c>
    </row>
    <row r="110" spans="1:11" ht="17.25" customHeight="1">
      <c r="A110" s="399" t="s">
        <v>161</v>
      </c>
      <c r="B110" s="392" t="s">
        <v>299</v>
      </c>
      <c r="C110" s="400">
        <v>99.103139013452903</v>
      </c>
      <c r="D110" s="397">
        <v>88.861851565092394</v>
      </c>
      <c r="E110" s="396">
        <v>72.974844218786089</v>
      </c>
      <c r="F110" s="397">
        <v>94.389027431421397</v>
      </c>
      <c r="G110" s="396">
        <v>84.332925336597299</v>
      </c>
      <c r="H110" s="397">
        <v>78.205128205128204</v>
      </c>
      <c r="I110" s="396">
        <v>88.984011078937399</v>
      </c>
      <c r="J110" s="397">
        <v>99.287692916501797</v>
      </c>
      <c r="K110" s="396">
        <v>94.117647058823493</v>
      </c>
    </row>
    <row r="111" spans="1:11" ht="17.25" customHeight="1">
      <c r="A111" s="45"/>
      <c r="B111" s="401"/>
      <c r="C111" s="402"/>
      <c r="D111" s="401"/>
      <c r="E111" s="401"/>
      <c r="F111" s="401"/>
      <c r="G111" s="401"/>
      <c r="H111" s="401"/>
      <c r="I111" s="401"/>
      <c r="J111" s="401"/>
      <c r="K111" s="403"/>
    </row>
  </sheetData>
  <sheetProtection algorithmName="SHA-512" hashValue="TmtiSdO32jDV/cakyDoCK7NH64Wq2RUZJIJcipj5yDob5IgBNbZSUjZSsBXePV6fFgXQWWT66s7haNY9RafVpg==" saltValue="40cXw7H/EXujCvQDJilQBw==" spinCount="100000" sheet="1" objects="1" scenarios="1"/>
  <autoFilter ref="A3:B3" xr:uid="{A0C77C29-D501-4A4B-8F31-9EC40BB4D376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14"/>
  <sheetViews>
    <sheetView tabSelected="1" zoomScaleNormal="100" workbookViewId="0">
      <pane xSplit="2" ySplit="2" topLeftCell="C3" activePane="bottomRight" state="frozen"/>
      <selection pane="bottomRight" activeCell="C117" sqref="C117"/>
      <selection pane="bottomLeft" activeCell="A3" sqref="A3"/>
      <selection pane="topRight" activeCell="C1" sqref="C1"/>
    </sheetView>
  </sheetViews>
  <sheetFormatPr defaultColWidth="9.140625" defaultRowHeight="12.75"/>
  <cols>
    <col min="1" max="1" width="21.140625" style="7" customWidth="1"/>
    <col min="2" max="2" width="16.42578125" style="7" bestFit="1" customWidth="1"/>
    <col min="3" max="3" width="15" style="54" bestFit="1" customWidth="1"/>
    <col min="4" max="4" width="15.7109375" style="54" customWidth="1"/>
    <col min="5" max="5" width="12.28515625" style="8" customWidth="1"/>
    <col min="6" max="7" width="12.28515625" style="9" customWidth="1"/>
    <col min="8" max="8" width="12.5703125" style="10" bestFit="1" customWidth="1"/>
    <col min="9" max="9" width="12.28515625" style="10" customWidth="1"/>
    <col min="10" max="11" width="10.7109375" style="9" customWidth="1"/>
    <col min="12" max="12" width="9.5703125" style="10" customWidth="1"/>
    <col min="13" max="13" width="15.42578125" style="10" bestFit="1" customWidth="1"/>
    <col min="14" max="14" width="15.140625" style="11" customWidth="1"/>
    <col min="15" max="15" width="15" style="11" bestFit="1" customWidth="1"/>
    <col min="16" max="16" width="8.7109375" style="10" customWidth="1"/>
    <col min="17" max="17" width="9.85546875" style="10" customWidth="1"/>
    <col min="18" max="18" width="13" style="9" customWidth="1"/>
    <col min="19" max="19" width="11.7109375" style="9" customWidth="1"/>
    <col min="20" max="20" width="9.85546875" style="10" bestFit="1" customWidth="1"/>
    <col min="21" max="21" width="9.85546875" style="10" customWidth="1"/>
    <col min="22" max="22" width="10.140625" style="9" customWidth="1"/>
    <col min="23" max="23" width="10.5703125" style="9" customWidth="1"/>
    <col min="24" max="24" width="8.7109375" style="10" customWidth="1"/>
    <col min="25" max="25" width="17.42578125" style="10" hidden="1" customWidth="1"/>
    <col min="26" max="27" width="9.140625" style="9" hidden="1" customWidth="1"/>
    <col min="28" max="28" width="10.7109375" style="10" hidden="1" customWidth="1"/>
    <col min="29" max="29" width="8.85546875" style="9" hidden="1" customWidth="1"/>
    <col min="30" max="30" width="9.140625" style="9" hidden="1" customWidth="1"/>
    <col min="31" max="31" width="9.140625" style="10" hidden="1" customWidth="1"/>
    <col min="32" max="32" width="13.42578125" style="205" hidden="1" customWidth="1"/>
    <col min="33" max="33" width="12.140625" style="205" hidden="1" customWidth="1"/>
    <col min="34" max="34" width="10.5703125" style="10" hidden="1" customWidth="1"/>
    <col min="35" max="35" width="9.140625" style="9" hidden="1" customWidth="1"/>
    <col min="36" max="36" width="11" style="9" hidden="1" customWidth="1"/>
    <col min="37" max="37" width="8.85546875" style="10" hidden="1" customWidth="1"/>
    <col min="38" max="38" width="9.140625" style="6" customWidth="1"/>
    <col min="39" max="16384" width="9.140625" style="6"/>
  </cols>
  <sheetData>
    <row r="1" spans="1:38" s="3" customFormat="1" ht="25.5">
      <c r="A1" s="404" t="s">
        <v>300</v>
      </c>
      <c r="B1" s="405" t="s">
        <v>301</v>
      </c>
      <c r="C1" s="406" t="s">
        <v>302</v>
      </c>
      <c r="D1" s="406"/>
      <c r="E1" s="406"/>
      <c r="F1" s="407" t="s">
        <v>303</v>
      </c>
      <c r="G1" s="407"/>
      <c r="H1" s="407"/>
      <c r="I1" s="407"/>
      <c r="J1" s="408" t="s">
        <v>304</v>
      </c>
      <c r="K1" s="408"/>
      <c r="L1" s="408"/>
      <c r="M1" s="408"/>
      <c r="N1" s="409" t="s">
        <v>305</v>
      </c>
      <c r="O1" s="407"/>
      <c r="P1" s="410"/>
      <c r="Q1" s="407"/>
      <c r="R1" s="411" t="s">
        <v>306</v>
      </c>
      <c r="S1" s="411"/>
      <c r="T1" s="411"/>
      <c r="U1" s="411"/>
      <c r="V1" s="407" t="s">
        <v>307</v>
      </c>
      <c r="W1" s="407"/>
      <c r="X1" s="407"/>
      <c r="Y1" s="196"/>
      <c r="Z1" s="195"/>
      <c r="AA1" s="196"/>
      <c r="AB1" s="197"/>
      <c r="AC1" s="195"/>
      <c r="AD1" s="196"/>
      <c r="AE1" s="197"/>
      <c r="AF1" s="198"/>
      <c r="AG1" s="199"/>
      <c r="AH1" s="197"/>
      <c r="AI1" s="195"/>
      <c r="AJ1" s="196"/>
      <c r="AK1" s="197"/>
      <c r="AL1" s="12"/>
    </row>
    <row r="2" spans="1:38" s="4" customFormat="1" ht="15.75">
      <c r="A2" s="412" t="s">
        <v>145</v>
      </c>
      <c r="B2" s="413" t="s">
        <v>146</v>
      </c>
      <c r="C2" s="414" t="s">
        <v>308</v>
      </c>
      <c r="D2" s="414" t="s">
        <v>309</v>
      </c>
      <c r="E2" s="415" t="s">
        <v>310</v>
      </c>
      <c r="F2" s="413" t="s">
        <v>311</v>
      </c>
      <c r="G2" s="413" t="s">
        <v>149</v>
      </c>
      <c r="H2" s="416" t="s">
        <v>312</v>
      </c>
      <c r="I2" s="416" t="s">
        <v>309</v>
      </c>
      <c r="J2" s="417" t="s">
        <v>125</v>
      </c>
      <c r="K2" s="417" t="s">
        <v>313</v>
      </c>
      <c r="L2" s="418" t="s">
        <v>314</v>
      </c>
      <c r="M2" s="418" t="s">
        <v>309</v>
      </c>
      <c r="N2" s="419" t="s">
        <v>315</v>
      </c>
      <c r="O2" s="419" t="s">
        <v>316</v>
      </c>
      <c r="P2" s="416" t="s">
        <v>317</v>
      </c>
      <c r="Q2" s="416" t="s">
        <v>309</v>
      </c>
      <c r="R2" s="420" t="s">
        <v>318</v>
      </c>
      <c r="S2" s="420" t="s">
        <v>319</v>
      </c>
      <c r="T2" s="421" t="s">
        <v>320</v>
      </c>
      <c r="U2" s="421" t="s">
        <v>309</v>
      </c>
      <c r="V2" s="422" t="s">
        <v>321</v>
      </c>
      <c r="W2" s="422" t="s">
        <v>322</v>
      </c>
      <c r="X2" s="416" t="s">
        <v>323</v>
      </c>
      <c r="Y2" s="206" t="s">
        <v>324</v>
      </c>
      <c r="Z2" s="190" t="s">
        <v>325</v>
      </c>
      <c r="AA2" s="191" t="s">
        <v>326</v>
      </c>
      <c r="AB2" s="192" t="s">
        <v>327</v>
      </c>
      <c r="AC2" s="190" t="s">
        <v>328</v>
      </c>
      <c r="AD2" s="191" t="s">
        <v>329</v>
      </c>
      <c r="AE2" s="192" t="s">
        <v>330</v>
      </c>
      <c r="AF2" s="193" t="s">
        <v>331</v>
      </c>
      <c r="AG2" s="194" t="s">
        <v>332</v>
      </c>
      <c r="AH2" s="192" t="s">
        <v>333</v>
      </c>
      <c r="AI2" s="190" t="s">
        <v>334</v>
      </c>
      <c r="AJ2" s="191" t="s">
        <v>335</v>
      </c>
      <c r="AK2" s="192" t="s">
        <v>336</v>
      </c>
      <c r="AL2" s="13" t="s">
        <v>337</v>
      </c>
    </row>
    <row r="3" spans="1:38" s="3" customFormat="1">
      <c r="A3" s="233" t="s">
        <v>160</v>
      </c>
      <c r="B3" s="233" t="s">
        <v>19</v>
      </c>
      <c r="C3" s="423">
        <v>2710021.87</v>
      </c>
      <c r="D3" s="423">
        <v>11031533.189999999</v>
      </c>
      <c r="E3" s="418">
        <v>0.24566139840440401</v>
      </c>
      <c r="F3" s="424">
        <v>5292</v>
      </c>
      <c r="G3" s="424">
        <v>4477</v>
      </c>
      <c r="H3" s="425">
        <v>0.84599999999999997</v>
      </c>
      <c r="I3" s="416">
        <v>1</v>
      </c>
      <c r="J3" s="426">
        <v>6898</v>
      </c>
      <c r="K3" s="426">
        <v>5241</v>
      </c>
      <c r="L3" s="427">
        <v>0.75980000000000003</v>
      </c>
      <c r="M3" s="418">
        <v>0.78439999999999999</v>
      </c>
      <c r="N3" s="428">
        <v>3013246.82</v>
      </c>
      <c r="O3" s="428">
        <v>2001089.68</v>
      </c>
      <c r="P3" s="425">
        <v>0.66410000000000002</v>
      </c>
      <c r="Q3" s="425">
        <v>0.67130000000000001</v>
      </c>
      <c r="R3" s="429">
        <v>4313</v>
      </c>
      <c r="S3" s="429">
        <v>1993</v>
      </c>
      <c r="T3" s="430">
        <v>0.46210000000000001</v>
      </c>
      <c r="U3" s="430">
        <v>0.67479999999999996</v>
      </c>
      <c r="V3" s="424">
        <v>3484</v>
      </c>
      <c r="W3" s="424">
        <v>2792</v>
      </c>
      <c r="X3" s="425">
        <v>0.8014</v>
      </c>
      <c r="Y3" s="207"/>
      <c r="Z3" s="195">
        <v>4654</v>
      </c>
      <c r="AA3" s="196">
        <v>4816</v>
      </c>
      <c r="AB3" s="197">
        <v>1.0347999999999999</v>
      </c>
      <c r="AC3" s="195">
        <v>6433</v>
      </c>
      <c r="AD3" s="196">
        <v>5312</v>
      </c>
      <c r="AE3" s="197">
        <v>0.82569999999999999</v>
      </c>
      <c r="AF3" s="198">
        <v>12240226.41</v>
      </c>
      <c r="AG3" s="199">
        <v>8173147.7199999997</v>
      </c>
      <c r="AH3" s="197">
        <v>0.66769999999999996</v>
      </c>
      <c r="AI3" s="195">
        <v>4843</v>
      </c>
      <c r="AJ3" s="196">
        <v>3326</v>
      </c>
      <c r="AK3" s="197">
        <v>0.68679999999999997</v>
      </c>
      <c r="AL3" s="12" t="s">
        <v>338</v>
      </c>
    </row>
    <row r="4" spans="1:38" s="3" customFormat="1">
      <c r="A4" s="233" t="s">
        <v>161</v>
      </c>
      <c r="B4" s="233" t="s">
        <v>20</v>
      </c>
      <c r="C4" s="423">
        <v>469267.95</v>
      </c>
      <c r="D4" s="423">
        <v>2106912.09</v>
      </c>
      <c r="E4" s="418">
        <v>0.22272782629483101</v>
      </c>
      <c r="F4" s="424">
        <v>978</v>
      </c>
      <c r="G4" s="424">
        <v>931</v>
      </c>
      <c r="H4" s="425">
        <v>0.95189999999999997</v>
      </c>
      <c r="I4" s="416">
        <v>1</v>
      </c>
      <c r="J4" s="426">
        <v>1356</v>
      </c>
      <c r="K4" s="426">
        <v>1218</v>
      </c>
      <c r="L4" s="427">
        <v>0.8982</v>
      </c>
      <c r="M4" s="418">
        <v>0.89229999999999998</v>
      </c>
      <c r="N4" s="428">
        <v>574513.92000000004</v>
      </c>
      <c r="O4" s="428">
        <v>388171.3</v>
      </c>
      <c r="P4" s="425">
        <v>0.67569999999999997</v>
      </c>
      <c r="Q4" s="425">
        <v>0.68720000000000003</v>
      </c>
      <c r="R4" s="429">
        <v>883</v>
      </c>
      <c r="S4" s="429">
        <v>404</v>
      </c>
      <c r="T4" s="430">
        <v>0.45750000000000002</v>
      </c>
      <c r="U4" s="430">
        <v>0.66020000000000001</v>
      </c>
      <c r="V4" s="424">
        <v>913</v>
      </c>
      <c r="W4" s="424">
        <v>803</v>
      </c>
      <c r="X4" s="425">
        <v>0.87949999999999995</v>
      </c>
      <c r="Y4" s="207"/>
      <c r="Z4" s="195">
        <v>932</v>
      </c>
      <c r="AA4" s="196">
        <v>1055</v>
      </c>
      <c r="AB4" s="197">
        <v>1.1319999999999999</v>
      </c>
      <c r="AC4" s="195">
        <v>1357</v>
      </c>
      <c r="AD4" s="196">
        <v>1212</v>
      </c>
      <c r="AE4" s="197">
        <v>0.8931</v>
      </c>
      <c r="AF4" s="198">
        <v>2330160</v>
      </c>
      <c r="AG4" s="199">
        <v>1640929.57</v>
      </c>
      <c r="AH4" s="197">
        <v>0.70420000000000005</v>
      </c>
      <c r="AI4" s="195">
        <v>1010</v>
      </c>
      <c r="AJ4" s="196">
        <v>671</v>
      </c>
      <c r="AK4" s="197">
        <v>0.66439999999999999</v>
      </c>
      <c r="AL4" s="12" t="s">
        <v>338</v>
      </c>
    </row>
    <row r="5" spans="1:38" s="3" customFormat="1">
      <c r="A5" s="233" t="s">
        <v>161</v>
      </c>
      <c r="B5" s="233" t="s">
        <v>21</v>
      </c>
      <c r="C5" s="423">
        <v>130029.61</v>
      </c>
      <c r="D5" s="423">
        <v>513687.35849999997</v>
      </c>
      <c r="E5" s="418">
        <v>0.25312986167246698</v>
      </c>
      <c r="F5" s="424">
        <v>212</v>
      </c>
      <c r="G5" s="424">
        <v>212</v>
      </c>
      <c r="H5" s="425">
        <v>1</v>
      </c>
      <c r="I5" s="416">
        <v>1</v>
      </c>
      <c r="J5" s="426">
        <v>344</v>
      </c>
      <c r="K5" s="426">
        <v>317</v>
      </c>
      <c r="L5" s="427">
        <v>0.92149999999999999</v>
      </c>
      <c r="M5" s="418">
        <v>0.89200000000000002</v>
      </c>
      <c r="N5" s="428">
        <v>152925.18</v>
      </c>
      <c r="O5" s="428">
        <v>103378.39</v>
      </c>
      <c r="P5" s="425">
        <v>0.67600000000000005</v>
      </c>
      <c r="Q5" s="425">
        <v>0.62339999999999995</v>
      </c>
      <c r="R5" s="429">
        <v>272</v>
      </c>
      <c r="S5" s="429">
        <v>120</v>
      </c>
      <c r="T5" s="430">
        <v>0.44119999999999998</v>
      </c>
      <c r="U5" s="430">
        <v>0.62729999999999997</v>
      </c>
      <c r="V5" s="424">
        <v>166</v>
      </c>
      <c r="W5" s="424">
        <v>118</v>
      </c>
      <c r="X5" s="425">
        <v>0.71079999999999999</v>
      </c>
      <c r="Y5" s="207"/>
      <c r="Z5" s="195">
        <v>200</v>
      </c>
      <c r="AA5" s="196">
        <v>216</v>
      </c>
      <c r="AB5" s="197">
        <v>1.08</v>
      </c>
      <c r="AC5" s="195">
        <v>390</v>
      </c>
      <c r="AD5" s="196">
        <v>340</v>
      </c>
      <c r="AE5" s="197">
        <v>0.87180000000000002</v>
      </c>
      <c r="AF5" s="198">
        <v>634979.81999999995</v>
      </c>
      <c r="AG5" s="199">
        <v>397345.08</v>
      </c>
      <c r="AH5" s="197">
        <v>0.62580000000000002</v>
      </c>
      <c r="AI5" s="195">
        <v>315</v>
      </c>
      <c r="AJ5" s="196">
        <v>186</v>
      </c>
      <c r="AK5" s="197">
        <v>0.59050000000000002</v>
      </c>
      <c r="AL5" s="12" t="s">
        <v>338</v>
      </c>
    </row>
    <row r="6" spans="1:38" s="3" customFormat="1">
      <c r="A6" s="233" t="s">
        <v>162</v>
      </c>
      <c r="B6" s="233" t="s">
        <v>22</v>
      </c>
      <c r="C6" s="423">
        <v>753561.37</v>
      </c>
      <c r="D6" s="423">
        <v>3255565.33</v>
      </c>
      <c r="E6" s="418">
        <v>0.23146866783963399</v>
      </c>
      <c r="F6" s="424">
        <v>1732</v>
      </c>
      <c r="G6" s="424">
        <v>1593</v>
      </c>
      <c r="H6" s="425">
        <v>0.91969999999999996</v>
      </c>
      <c r="I6" s="416">
        <v>1</v>
      </c>
      <c r="J6" s="426">
        <v>2085</v>
      </c>
      <c r="K6" s="426">
        <v>1867</v>
      </c>
      <c r="L6" s="427">
        <v>0.89539999999999997</v>
      </c>
      <c r="M6" s="418">
        <v>0.9</v>
      </c>
      <c r="N6" s="428">
        <v>832310.35</v>
      </c>
      <c r="O6" s="428">
        <v>550714.05000000005</v>
      </c>
      <c r="P6" s="425">
        <v>0.66169999999999995</v>
      </c>
      <c r="Q6" s="425">
        <v>0.67279999999999995</v>
      </c>
      <c r="R6" s="429">
        <v>1508</v>
      </c>
      <c r="S6" s="429">
        <v>777</v>
      </c>
      <c r="T6" s="430">
        <v>0.51529999999999998</v>
      </c>
      <c r="U6" s="430">
        <v>0.7</v>
      </c>
      <c r="V6" s="424">
        <v>1299</v>
      </c>
      <c r="W6" s="424">
        <v>1167</v>
      </c>
      <c r="X6" s="425">
        <v>0.89839999999999998</v>
      </c>
      <c r="Y6" s="207"/>
      <c r="Z6" s="195">
        <v>1772</v>
      </c>
      <c r="AA6" s="196">
        <v>1756</v>
      </c>
      <c r="AB6" s="197">
        <v>0.99099999999999999</v>
      </c>
      <c r="AC6" s="195">
        <v>2085</v>
      </c>
      <c r="AD6" s="196">
        <v>1876</v>
      </c>
      <c r="AE6" s="197">
        <v>0.89980000000000004</v>
      </c>
      <c r="AF6" s="198">
        <v>3482669.87</v>
      </c>
      <c r="AG6" s="199">
        <v>2367007.67</v>
      </c>
      <c r="AH6" s="197">
        <v>0.67969999999999997</v>
      </c>
      <c r="AI6" s="195">
        <v>1604</v>
      </c>
      <c r="AJ6" s="196">
        <v>1173</v>
      </c>
      <c r="AK6" s="197">
        <v>0.73129999999999995</v>
      </c>
      <c r="AL6" s="12" t="s">
        <v>338</v>
      </c>
    </row>
    <row r="7" spans="1:38" s="3" customFormat="1">
      <c r="A7" s="233" t="s">
        <v>161</v>
      </c>
      <c r="B7" s="233" t="s">
        <v>23</v>
      </c>
      <c r="C7" s="423">
        <v>308260.75</v>
      </c>
      <c r="D7" s="423">
        <v>1312032.1000000001</v>
      </c>
      <c r="E7" s="418">
        <v>0.23494909156567101</v>
      </c>
      <c r="F7" s="424">
        <v>614</v>
      </c>
      <c r="G7" s="424">
        <v>581</v>
      </c>
      <c r="H7" s="425">
        <v>0.94630000000000003</v>
      </c>
      <c r="I7" s="416">
        <v>1</v>
      </c>
      <c r="J7" s="426">
        <v>1027</v>
      </c>
      <c r="K7" s="426">
        <v>911</v>
      </c>
      <c r="L7" s="427">
        <v>0.88700000000000001</v>
      </c>
      <c r="M7" s="418">
        <v>0.875</v>
      </c>
      <c r="N7" s="428">
        <v>342179.5</v>
      </c>
      <c r="O7" s="428">
        <v>231748.33</v>
      </c>
      <c r="P7" s="425">
        <v>0.67730000000000001</v>
      </c>
      <c r="Q7" s="425">
        <v>0.68020000000000003</v>
      </c>
      <c r="R7" s="429">
        <v>657</v>
      </c>
      <c r="S7" s="429">
        <v>313</v>
      </c>
      <c r="T7" s="430">
        <v>0.47639999999999999</v>
      </c>
      <c r="U7" s="430">
        <v>0.64749999999999996</v>
      </c>
      <c r="V7" s="424">
        <v>666</v>
      </c>
      <c r="W7" s="424">
        <v>557</v>
      </c>
      <c r="X7" s="425">
        <v>0.83630000000000004</v>
      </c>
      <c r="Y7" s="207"/>
      <c r="Z7" s="195">
        <v>569</v>
      </c>
      <c r="AA7" s="196">
        <v>587</v>
      </c>
      <c r="AB7" s="197">
        <v>1.0316000000000001</v>
      </c>
      <c r="AC7" s="195">
        <v>1064</v>
      </c>
      <c r="AD7" s="196">
        <v>977</v>
      </c>
      <c r="AE7" s="197">
        <v>0.91820000000000002</v>
      </c>
      <c r="AF7" s="198">
        <v>1519368.44</v>
      </c>
      <c r="AG7" s="199">
        <v>1012460.17</v>
      </c>
      <c r="AH7" s="197">
        <v>0.66639999999999999</v>
      </c>
      <c r="AI7" s="195">
        <v>802</v>
      </c>
      <c r="AJ7" s="196">
        <v>530</v>
      </c>
      <c r="AK7" s="197">
        <v>0.66080000000000005</v>
      </c>
      <c r="AL7" s="12" t="s">
        <v>338</v>
      </c>
    </row>
    <row r="8" spans="1:38" s="3" customFormat="1">
      <c r="A8" s="233" t="s">
        <v>163</v>
      </c>
      <c r="B8" s="233" t="s">
        <v>24</v>
      </c>
      <c r="C8" s="423">
        <v>124844.53</v>
      </c>
      <c r="D8" s="423">
        <v>529600.87</v>
      </c>
      <c r="E8" s="418">
        <v>0.235733241903473</v>
      </c>
      <c r="F8" s="424">
        <v>162</v>
      </c>
      <c r="G8" s="424">
        <v>163</v>
      </c>
      <c r="H8" s="425">
        <v>1.0062</v>
      </c>
      <c r="I8" s="416">
        <v>1</v>
      </c>
      <c r="J8" s="426">
        <v>323</v>
      </c>
      <c r="K8" s="426">
        <v>260</v>
      </c>
      <c r="L8" s="427">
        <v>0.80500000000000005</v>
      </c>
      <c r="M8" s="418">
        <v>0.85189999999999999</v>
      </c>
      <c r="N8" s="428">
        <v>147785.95000000001</v>
      </c>
      <c r="O8" s="428">
        <v>100089.14</v>
      </c>
      <c r="P8" s="425">
        <v>0.67730000000000001</v>
      </c>
      <c r="Q8" s="425">
        <v>0.65739999999999998</v>
      </c>
      <c r="R8" s="429">
        <v>197</v>
      </c>
      <c r="S8" s="429">
        <v>96</v>
      </c>
      <c r="T8" s="430">
        <v>0.48730000000000001</v>
      </c>
      <c r="U8" s="430">
        <v>0.63870000000000005</v>
      </c>
      <c r="V8" s="424">
        <v>192</v>
      </c>
      <c r="W8" s="424">
        <v>99</v>
      </c>
      <c r="X8" s="425">
        <v>0.51559999999999995</v>
      </c>
      <c r="Y8" s="207"/>
      <c r="Z8" s="195">
        <v>193</v>
      </c>
      <c r="AA8" s="196">
        <v>202</v>
      </c>
      <c r="AB8" s="197">
        <v>1.0466</v>
      </c>
      <c r="AC8" s="195">
        <v>338</v>
      </c>
      <c r="AD8" s="196">
        <v>289</v>
      </c>
      <c r="AE8" s="197">
        <v>0.85499999999999998</v>
      </c>
      <c r="AF8" s="198">
        <v>664596.23</v>
      </c>
      <c r="AG8" s="199">
        <v>391250.49</v>
      </c>
      <c r="AH8" s="197">
        <v>0.5887</v>
      </c>
      <c r="AI8" s="195">
        <v>259</v>
      </c>
      <c r="AJ8" s="196">
        <v>160</v>
      </c>
      <c r="AK8" s="197">
        <v>0.61780000000000002</v>
      </c>
      <c r="AL8" s="12" t="s">
        <v>338</v>
      </c>
    </row>
    <row r="9" spans="1:38" s="3" customFormat="1">
      <c r="A9" s="233" t="s">
        <v>164</v>
      </c>
      <c r="B9" s="233" t="s">
        <v>25</v>
      </c>
      <c r="C9" s="423">
        <v>1058704.73</v>
      </c>
      <c r="D9" s="423">
        <v>4327376.6500000004</v>
      </c>
      <c r="E9" s="418">
        <v>0.24465278057088</v>
      </c>
      <c r="F9" s="424">
        <v>1869</v>
      </c>
      <c r="G9" s="424">
        <v>1695</v>
      </c>
      <c r="H9" s="425">
        <v>0.90690000000000004</v>
      </c>
      <c r="I9" s="416">
        <v>1</v>
      </c>
      <c r="J9" s="426">
        <v>2681</v>
      </c>
      <c r="K9" s="426">
        <v>2364</v>
      </c>
      <c r="L9" s="427">
        <v>0.88180000000000003</v>
      </c>
      <c r="M9" s="418">
        <v>0.87749999999999995</v>
      </c>
      <c r="N9" s="428">
        <v>1142382.1100000001</v>
      </c>
      <c r="O9" s="428">
        <v>763359.71</v>
      </c>
      <c r="P9" s="425">
        <v>0.66820000000000002</v>
      </c>
      <c r="Q9" s="425">
        <v>0.67330000000000001</v>
      </c>
      <c r="R9" s="429">
        <v>1940</v>
      </c>
      <c r="S9" s="429">
        <v>847</v>
      </c>
      <c r="T9" s="430">
        <v>0.43659999999999999</v>
      </c>
      <c r="U9" s="430">
        <v>0.66149999999999998</v>
      </c>
      <c r="V9" s="424">
        <v>1503</v>
      </c>
      <c r="W9" s="424">
        <v>1191</v>
      </c>
      <c r="X9" s="425">
        <v>0.79239999999999999</v>
      </c>
      <c r="Y9" s="207"/>
      <c r="Z9" s="195">
        <v>1985</v>
      </c>
      <c r="AA9" s="196">
        <v>1930</v>
      </c>
      <c r="AB9" s="197">
        <v>0.97230000000000005</v>
      </c>
      <c r="AC9" s="195">
        <v>2647</v>
      </c>
      <c r="AD9" s="196">
        <v>2341</v>
      </c>
      <c r="AE9" s="197">
        <v>0.88439999999999996</v>
      </c>
      <c r="AF9" s="198">
        <v>4867421.97</v>
      </c>
      <c r="AG9" s="199">
        <v>3282523.27</v>
      </c>
      <c r="AH9" s="197">
        <v>0.6744</v>
      </c>
      <c r="AI9" s="195">
        <v>2145</v>
      </c>
      <c r="AJ9" s="196">
        <v>1434</v>
      </c>
      <c r="AK9" s="197">
        <v>0.66849999999999998</v>
      </c>
      <c r="AL9" s="12" t="s">
        <v>338</v>
      </c>
    </row>
    <row r="10" spans="1:38" s="3" customFormat="1">
      <c r="A10" s="233" t="s">
        <v>164</v>
      </c>
      <c r="B10" s="233" t="s">
        <v>26</v>
      </c>
      <c r="C10" s="423">
        <v>564154.31000000006</v>
      </c>
      <c r="D10" s="423">
        <v>2431492.87</v>
      </c>
      <c r="E10" s="418">
        <v>0.23201972621865</v>
      </c>
      <c r="F10" s="424">
        <v>1336</v>
      </c>
      <c r="G10" s="424">
        <v>1242</v>
      </c>
      <c r="H10" s="425">
        <v>0.92959999999999998</v>
      </c>
      <c r="I10" s="416">
        <v>0.98470000000000002</v>
      </c>
      <c r="J10" s="426">
        <v>1600</v>
      </c>
      <c r="K10" s="426">
        <v>1508</v>
      </c>
      <c r="L10" s="427">
        <v>0.9425</v>
      </c>
      <c r="M10" s="418">
        <v>0.9</v>
      </c>
      <c r="N10" s="428">
        <v>621086.59</v>
      </c>
      <c r="O10" s="428">
        <v>430822.7</v>
      </c>
      <c r="P10" s="425">
        <v>0.69369999999999998</v>
      </c>
      <c r="Q10" s="425">
        <v>0.7</v>
      </c>
      <c r="R10" s="429">
        <v>1137</v>
      </c>
      <c r="S10" s="429">
        <v>553</v>
      </c>
      <c r="T10" s="430">
        <v>0.4864</v>
      </c>
      <c r="U10" s="430">
        <v>0.7</v>
      </c>
      <c r="V10" s="424">
        <v>1004</v>
      </c>
      <c r="W10" s="424">
        <v>863</v>
      </c>
      <c r="X10" s="425">
        <v>0.85960000000000003</v>
      </c>
      <c r="Y10" s="207"/>
      <c r="Z10" s="195">
        <v>1498</v>
      </c>
      <c r="AA10" s="196">
        <v>1473</v>
      </c>
      <c r="AB10" s="197">
        <v>0.98329999999999995</v>
      </c>
      <c r="AC10" s="195">
        <v>1702</v>
      </c>
      <c r="AD10" s="196">
        <v>1560</v>
      </c>
      <c r="AE10" s="197">
        <v>0.91659999999999997</v>
      </c>
      <c r="AF10" s="198">
        <v>2664049</v>
      </c>
      <c r="AG10" s="199">
        <v>1900128.98</v>
      </c>
      <c r="AH10" s="197">
        <v>0.71319999999999995</v>
      </c>
      <c r="AI10" s="195">
        <v>1314</v>
      </c>
      <c r="AJ10" s="196">
        <v>917</v>
      </c>
      <c r="AK10" s="197">
        <v>0.69789999999999996</v>
      </c>
      <c r="AL10" s="12" t="s">
        <v>338</v>
      </c>
    </row>
    <row r="11" spans="1:38" s="3" customFormat="1">
      <c r="A11" s="233" t="s">
        <v>165</v>
      </c>
      <c r="B11" s="233" t="s">
        <v>27</v>
      </c>
      <c r="C11" s="423">
        <v>906041.14</v>
      </c>
      <c r="D11" s="423">
        <v>3649124.64</v>
      </c>
      <c r="E11" s="418">
        <v>0.248289995378179</v>
      </c>
      <c r="F11" s="424">
        <v>1647</v>
      </c>
      <c r="G11" s="424">
        <v>1519</v>
      </c>
      <c r="H11" s="425">
        <v>0.92230000000000001</v>
      </c>
      <c r="I11" s="416">
        <v>1</v>
      </c>
      <c r="J11" s="426">
        <v>2083</v>
      </c>
      <c r="K11" s="426">
        <v>1861</v>
      </c>
      <c r="L11" s="427">
        <v>0.89339999999999997</v>
      </c>
      <c r="M11" s="418">
        <v>0.8982</v>
      </c>
      <c r="N11" s="428">
        <v>999490.19</v>
      </c>
      <c r="O11" s="428">
        <v>694940.41</v>
      </c>
      <c r="P11" s="425">
        <v>0.69530000000000003</v>
      </c>
      <c r="Q11" s="425">
        <v>0.67800000000000005</v>
      </c>
      <c r="R11" s="429">
        <v>1593</v>
      </c>
      <c r="S11" s="429">
        <v>848</v>
      </c>
      <c r="T11" s="430">
        <v>0.5323</v>
      </c>
      <c r="U11" s="430">
        <v>0.7</v>
      </c>
      <c r="V11" s="424">
        <v>1381</v>
      </c>
      <c r="W11" s="424">
        <v>1214</v>
      </c>
      <c r="X11" s="425">
        <v>0.87909999999999999</v>
      </c>
      <c r="Y11" s="207"/>
      <c r="Z11" s="195">
        <v>1693</v>
      </c>
      <c r="AA11" s="196">
        <v>1758</v>
      </c>
      <c r="AB11" s="197">
        <v>1.0384</v>
      </c>
      <c r="AC11" s="195">
        <v>2131</v>
      </c>
      <c r="AD11" s="196">
        <v>1911</v>
      </c>
      <c r="AE11" s="197">
        <v>0.89680000000000004</v>
      </c>
      <c r="AF11" s="198">
        <v>3939368.3</v>
      </c>
      <c r="AG11" s="199">
        <v>2658573.13</v>
      </c>
      <c r="AH11" s="197">
        <v>0.67490000000000006</v>
      </c>
      <c r="AI11" s="195">
        <v>1813</v>
      </c>
      <c r="AJ11" s="196">
        <v>1314</v>
      </c>
      <c r="AK11" s="197">
        <v>0.7248</v>
      </c>
      <c r="AL11" s="12" t="s">
        <v>338</v>
      </c>
    </row>
    <row r="12" spans="1:38" s="3" customFormat="1" ht="15" customHeight="1">
      <c r="A12" s="233" t="s">
        <v>166</v>
      </c>
      <c r="B12" s="233" t="s">
        <v>28</v>
      </c>
      <c r="C12" s="423">
        <v>1622448.17</v>
      </c>
      <c r="D12" s="423">
        <v>6354137.9900000002</v>
      </c>
      <c r="E12" s="418">
        <v>0.25533725779222499</v>
      </c>
      <c r="F12" s="424">
        <v>2504</v>
      </c>
      <c r="G12" s="424">
        <v>2391</v>
      </c>
      <c r="H12" s="425">
        <v>0.95489999999999997</v>
      </c>
      <c r="I12" s="416">
        <v>1</v>
      </c>
      <c r="J12" s="426">
        <v>3517</v>
      </c>
      <c r="K12" s="426">
        <v>2920</v>
      </c>
      <c r="L12" s="427">
        <v>0.83030000000000004</v>
      </c>
      <c r="M12" s="418">
        <v>0.8548</v>
      </c>
      <c r="N12" s="428">
        <v>1798662.74</v>
      </c>
      <c r="O12" s="428">
        <v>1234902.5900000001</v>
      </c>
      <c r="P12" s="425">
        <v>0.68659999999999999</v>
      </c>
      <c r="Q12" s="425">
        <v>0.67989999999999995</v>
      </c>
      <c r="R12" s="429">
        <v>2149</v>
      </c>
      <c r="S12" s="429">
        <v>1071</v>
      </c>
      <c r="T12" s="430">
        <v>0.49840000000000001</v>
      </c>
      <c r="U12" s="430">
        <v>0.69540000000000002</v>
      </c>
      <c r="V12" s="424">
        <v>2315</v>
      </c>
      <c r="W12" s="424">
        <v>1936</v>
      </c>
      <c r="X12" s="425">
        <v>0.83630000000000004</v>
      </c>
      <c r="Y12" s="207"/>
      <c r="Z12" s="195">
        <v>2364</v>
      </c>
      <c r="AA12" s="196">
        <v>2494</v>
      </c>
      <c r="AB12" s="197">
        <v>1.0549999999999999</v>
      </c>
      <c r="AC12" s="195">
        <v>3418</v>
      </c>
      <c r="AD12" s="196">
        <v>2866</v>
      </c>
      <c r="AE12" s="197">
        <v>0.83850000000000002</v>
      </c>
      <c r="AF12" s="198">
        <v>7201929.4199999999</v>
      </c>
      <c r="AG12" s="199">
        <v>4997438.4000000004</v>
      </c>
      <c r="AH12" s="197">
        <v>0.69389999999999996</v>
      </c>
      <c r="AI12" s="195">
        <v>2384</v>
      </c>
      <c r="AJ12" s="196">
        <v>1714</v>
      </c>
      <c r="AK12" s="197">
        <v>0.71899999999999997</v>
      </c>
      <c r="AL12" s="12" t="s">
        <v>338</v>
      </c>
    </row>
    <row r="13" spans="1:38" s="3" customFormat="1">
      <c r="A13" s="233" t="s">
        <v>167</v>
      </c>
      <c r="B13" s="233" t="s">
        <v>29</v>
      </c>
      <c r="C13" s="423">
        <v>3159569.77</v>
      </c>
      <c r="D13" s="423">
        <v>13012012.789999999</v>
      </c>
      <c r="E13" s="418">
        <v>0.24281944853514101</v>
      </c>
      <c r="F13" s="424">
        <v>4436</v>
      </c>
      <c r="G13" s="424">
        <v>4238</v>
      </c>
      <c r="H13" s="425">
        <v>0.95540000000000003</v>
      </c>
      <c r="I13" s="416">
        <v>1</v>
      </c>
      <c r="J13" s="426">
        <v>6660</v>
      </c>
      <c r="K13" s="426">
        <v>6172</v>
      </c>
      <c r="L13" s="427">
        <v>0.92669999999999997</v>
      </c>
      <c r="M13" s="418">
        <v>0.9</v>
      </c>
      <c r="N13" s="428">
        <v>3313280.63</v>
      </c>
      <c r="O13" s="428">
        <v>2355489.41</v>
      </c>
      <c r="P13" s="425">
        <v>0.71089999999999998</v>
      </c>
      <c r="Q13" s="425">
        <v>0.7</v>
      </c>
      <c r="R13" s="429">
        <v>4856</v>
      </c>
      <c r="S13" s="429">
        <v>2664</v>
      </c>
      <c r="T13" s="430">
        <v>0.54859999999999998</v>
      </c>
      <c r="U13" s="430">
        <v>0.7</v>
      </c>
      <c r="V13" s="424">
        <v>4037</v>
      </c>
      <c r="W13" s="424">
        <v>3059</v>
      </c>
      <c r="X13" s="425">
        <v>0.75770000000000004</v>
      </c>
      <c r="Y13" s="207"/>
      <c r="Z13" s="195">
        <v>4430</v>
      </c>
      <c r="AA13" s="196">
        <v>4888</v>
      </c>
      <c r="AB13" s="197">
        <v>1.1033999999999999</v>
      </c>
      <c r="AC13" s="195">
        <v>6770</v>
      </c>
      <c r="AD13" s="196">
        <v>6298</v>
      </c>
      <c r="AE13" s="197">
        <v>0.93030000000000002</v>
      </c>
      <c r="AF13" s="198">
        <v>13974667.890000001</v>
      </c>
      <c r="AG13" s="199">
        <v>9780606.1500000004</v>
      </c>
      <c r="AH13" s="197">
        <v>0.69989999999999997</v>
      </c>
      <c r="AI13" s="195">
        <v>5797</v>
      </c>
      <c r="AJ13" s="196">
        <v>4222</v>
      </c>
      <c r="AK13" s="197">
        <v>0.72829999999999995</v>
      </c>
      <c r="AL13" s="12" t="s">
        <v>338</v>
      </c>
    </row>
    <row r="14" spans="1:38" s="3" customFormat="1">
      <c r="A14" s="233" t="s">
        <v>163</v>
      </c>
      <c r="B14" s="233" t="s">
        <v>30</v>
      </c>
      <c r="C14" s="423">
        <v>950148.17</v>
      </c>
      <c r="D14" s="423">
        <v>4038601.75</v>
      </c>
      <c r="E14" s="418">
        <v>0.23526661671951199</v>
      </c>
      <c r="F14" s="424">
        <v>2096</v>
      </c>
      <c r="G14" s="424">
        <v>1645</v>
      </c>
      <c r="H14" s="425">
        <v>0.78480000000000005</v>
      </c>
      <c r="I14" s="416">
        <v>0.88590000000000002</v>
      </c>
      <c r="J14" s="426">
        <v>3964</v>
      </c>
      <c r="K14" s="426">
        <v>2622</v>
      </c>
      <c r="L14" s="427">
        <v>0.66149999999999998</v>
      </c>
      <c r="M14" s="418">
        <v>0.69489999999999996</v>
      </c>
      <c r="N14" s="428">
        <v>1070151.1200000001</v>
      </c>
      <c r="O14" s="428">
        <v>675327.28</v>
      </c>
      <c r="P14" s="425">
        <v>0.63109999999999999</v>
      </c>
      <c r="Q14" s="425">
        <v>0.61939999999999995</v>
      </c>
      <c r="R14" s="429">
        <v>2231</v>
      </c>
      <c r="S14" s="429">
        <v>846</v>
      </c>
      <c r="T14" s="430">
        <v>0.37919999999999998</v>
      </c>
      <c r="U14" s="430">
        <v>0.57150000000000001</v>
      </c>
      <c r="V14" s="424">
        <v>1569</v>
      </c>
      <c r="W14" s="424">
        <v>1228</v>
      </c>
      <c r="X14" s="425">
        <v>0.78269999999999995</v>
      </c>
      <c r="Y14" s="207"/>
      <c r="Z14" s="195">
        <v>2411</v>
      </c>
      <c r="AA14" s="196">
        <v>1999</v>
      </c>
      <c r="AB14" s="197">
        <v>0.82909999999999995</v>
      </c>
      <c r="AC14" s="195">
        <v>4001</v>
      </c>
      <c r="AD14" s="196">
        <v>2636</v>
      </c>
      <c r="AE14" s="197">
        <v>0.65880000000000005</v>
      </c>
      <c r="AF14" s="198">
        <v>4565267.5</v>
      </c>
      <c r="AG14" s="199">
        <v>2749578.24</v>
      </c>
      <c r="AH14" s="197">
        <v>0.60229999999999995</v>
      </c>
      <c r="AI14" s="195">
        <v>2426</v>
      </c>
      <c r="AJ14" s="196">
        <v>1390</v>
      </c>
      <c r="AK14" s="197">
        <v>0.57299999999999995</v>
      </c>
      <c r="AL14" s="12" t="s">
        <v>338</v>
      </c>
    </row>
    <row r="15" spans="1:38" s="3" customFormat="1">
      <c r="A15" s="233" t="s">
        <v>162</v>
      </c>
      <c r="B15" s="233" t="s">
        <v>31</v>
      </c>
      <c r="C15" s="423">
        <v>3044821.59</v>
      </c>
      <c r="D15" s="423">
        <v>12099615.789999999</v>
      </c>
      <c r="E15" s="418">
        <v>0.25164613842668099</v>
      </c>
      <c r="F15" s="424">
        <v>4077</v>
      </c>
      <c r="G15" s="424">
        <v>3974</v>
      </c>
      <c r="H15" s="425">
        <v>0.97470000000000001</v>
      </c>
      <c r="I15" s="416">
        <v>1</v>
      </c>
      <c r="J15" s="426">
        <v>5192</v>
      </c>
      <c r="K15" s="426">
        <v>4516</v>
      </c>
      <c r="L15" s="427">
        <v>0.86980000000000002</v>
      </c>
      <c r="M15" s="418">
        <v>0.87719999999999998</v>
      </c>
      <c r="N15" s="428">
        <v>3230118.04</v>
      </c>
      <c r="O15" s="428">
        <v>2435727.64</v>
      </c>
      <c r="P15" s="425">
        <v>0.75409999999999999</v>
      </c>
      <c r="Q15" s="425">
        <v>0.7</v>
      </c>
      <c r="R15" s="429">
        <v>3594</v>
      </c>
      <c r="S15" s="429">
        <v>2054</v>
      </c>
      <c r="T15" s="430">
        <v>0.57150000000000001</v>
      </c>
      <c r="U15" s="430">
        <v>0.7</v>
      </c>
      <c r="V15" s="424">
        <v>3255</v>
      </c>
      <c r="W15" s="424">
        <v>2665</v>
      </c>
      <c r="X15" s="425">
        <v>0.81869999999999998</v>
      </c>
      <c r="Y15" s="207"/>
      <c r="Z15" s="195">
        <v>3920</v>
      </c>
      <c r="AA15" s="196">
        <v>4485</v>
      </c>
      <c r="AB15" s="197">
        <v>1.1440999999999999</v>
      </c>
      <c r="AC15" s="195">
        <v>5006</v>
      </c>
      <c r="AD15" s="196">
        <v>4513</v>
      </c>
      <c r="AE15" s="197">
        <v>0.90149999999999997</v>
      </c>
      <c r="AF15" s="198">
        <v>12460607.65</v>
      </c>
      <c r="AG15" s="199">
        <v>9289444.0899999999</v>
      </c>
      <c r="AH15" s="197">
        <v>0.74550000000000005</v>
      </c>
      <c r="AI15" s="195">
        <v>4255</v>
      </c>
      <c r="AJ15" s="196">
        <v>3202</v>
      </c>
      <c r="AK15" s="197">
        <v>0.75249999999999995</v>
      </c>
      <c r="AL15" s="12" t="s">
        <v>338</v>
      </c>
    </row>
    <row r="16" spans="1:38" s="3" customFormat="1">
      <c r="A16" s="233" t="s">
        <v>163</v>
      </c>
      <c r="B16" s="233" t="s">
        <v>32</v>
      </c>
      <c r="C16" s="423">
        <v>1268086.51</v>
      </c>
      <c r="D16" s="423">
        <v>5345103.2937000003</v>
      </c>
      <c r="E16" s="418">
        <v>0.237242657498243</v>
      </c>
      <c r="F16" s="424">
        <v>2281</v>
      </c>
      <c r="G16" s="424">
        <v>2166</v>
      </c>
      <c r="H16" s="425">
        <v>0.9496</v>
      </c>
      <c r="I16" s="416">
        <v>1</v>
      </c>
      <c r="J16" s="426">
        <v>3444</v>
      </c>
      <c r="K16" s="426">
        <v>2957</v>
      </c>
      <c r="L16" s="427">
        <v>0.85860000000000003</v>
      </c>
      <c r="M16" s="418">
        <v>0.87949999999999995</v>
      </c>
      <c r="N16" s="428">
        <v>1491463.47</v>
      </c>
      <c r="O16" s="428">
        <v>992162.29</v>
      </c>
      <c r="P16" s="425">
        <v>0.66520000000000001</v>
      </c>
      <c r="Q16" s="425">
        <v>0.6734</v>
      </c>
      <c r="R16" s="429">
        <v>2311</v>
      </c>
      <c r="S16" s="429">
        <v>1040</v>
      </c>
      <c r="T16" s="430">
        <v>0.45</v>
      </c>
      <c r="U16" s="430">
        <v>0.66159999999999997</v>
      </c>
      <c r="V16" s="424">
        <v>2055</v>
      </c>
      <c r="W16" s="424">
        <v>1718</v>
      </c>
      <c r="X16" s="425">
        <v>0.83599999999999997</v>
      </c>
      <c r="Y16" s="207"/>
      <c r="Z16" s="195">
        <v>2496</v>
      </c>
      <c r="AA16" s="196">
        <v>2585</v>
      </c>
      <c r="AB16" s="197">
        <v>1.0357000000000001</v>
      </c>
      <c r="AC16" s="195">
        <v>3506</v>
      </c>
      <c r="AD16" s="196">
        <v>3141</v>
      </c>
      <c r="AE16" s="197">
        <v>0.89590000000000003</v>
      </c>
      <c r="AF16" s="198">
        <v>6173007.6100000003</v>
      </c>
      <c r="AG16" s="199">
        <v>4235994.26</v>
      </c>
      <c r="AH16" s="197">
        <v>0.68620000000000003</v>
      </c>
      <c r="AI16" s="195">
        <v>2762</v>
      </c>
      <c r="AJ16" s="196">
        <v>1828</v>
      </c>
      <c r="AK16" s="197">
        <v>0.66180000000000005</v>
      </c>
      <c r="AL16" s="12" t="s">
        <v>338</v>
      </c>
    </row>
    <row r="17" spans="1:38" s="3" customFormat="1">
      <c r="A17" s="233" t="s">
        <v>164</v>
      </c>
      <c r="B17" s="233" t="s">
        <v>33</v>
      </c>
      <c r="C17" s="423">
        <v>241639.05</v>
      </c>
      <c r="D17" s="423">
        <v>968954.26</v>
      </c>
      <c r="E17" s="418">
        <v>0.249381276263753</v>
      </c>
      <c r="F17" s="424">
        <v>197</v>
      </c>
      <c r="G17" s="424">
        <v>192</v>
      </c>
      <c r="H17" s="425">
        <v>0.97460000000000002</v>
      </c>
      <c r="I17" s="416">
        <v>1</v>
      </c>
      <c r="J17" s="426">
        <v>291</v>
      </c>
      <c r="K17" s="426">
        <v>271</v>
      </c>
      <c r="L17" s="427">
        <v>0.93130000000000002</v>
      </c>
      <c r="M17" s="418">
        <v>0.9</v>
      </c>
      <c r="N17" s="428">
        <v>239949.66</v>
      </c>
      <c r="O17" s="428">
        <v>197279.89</v>
      </c>
      <c r="P17" s="425">
        <v>0.82220000000000004</v>
      </c>
      <c r="Q17" s="425">
        <v>0.7</v>
      </c>
      <c r="R17" s="429">
        <v>223</v>
      </c>
      <c r="S17" s="429">
        <v>121</v>
      </c>
      <c r="T17" s="430">
        <v>0.54259999999999997</v>
      </c>
      <c r="U17" s="430">
        <v>0.7</v>
      </c>
      <c r="V17" s="424">
        <v>179</v>
      </c>
      <c r="W17" s="424">
        <v>132</v>
      </c>
      <c r="X17" s="425">
        <v>0.73740000000000006</v>
      </c>
      <c r="Y17" s="207"/>
      <c r="Z17" s="195">
        <v>223</v>
      </c>
      <c r="AA17" s="196">
        <v>224</v>
      </c>
      <c r="AB17" s="197">
        <v>1.0044999999999999</v>
      </c>
      <c r="AC17" s="195">
        <v>324</v>
      </c>
      <c r="AD17" s="196">
        <v>295</v>
      </c>
      <c r="AE17" s="197">
        <v>0.91049999999999998</v>
      </c>
      <c r="AF17" s="198">
        <v>1028891.12</v>
      </c>
      <c r="AG17" s="199">
        <v>840387.32</v>
      </c>
      <c r="AH17" s="197">
        <v>0.81679999999999997</v>
      </c>
      <c r="AI17" s="195">
        <v>271</v>
      </c>
      <c r="AJ17" s="196">
        <v>195</v>
      </c>
      <c r="AK17" s="197">
        <v>0.71960000000000002</v>
      </c>
      <c r="AL17" s="12" t="s">
        <v>338</v>
      </c>
    </row>
    <row r="18" spans="1:38" s="3" customFormat="1">
      <c r="A18" s="233" t="s">
        <v>166</v>
      </c>
      <c r="B18" s="233" t="s">
        <v>34</v>
      </c>
      <c r="C18" s="423">
        <v>1262172.19</v>
      </c>
      <c r="D18" s="423">
        <v>5216038.8600000003</v>
      </c>
      <c r="E18" s="418">
        <v>0.24197906186611501</v>
      </c>
      <c r="F18" s="424">
        <v>1484</v>
      </c>
      <c r="G18" s="424">
        <v>1399</v>
      </c>
      <c r="H18" s="425">
        <v>0.94269999999999998</v>
      </c>
      <c r="I18" s="416">
        <v>1</v>
      </c>
      <c r="J18" s="426">
        <v>2173</v>
      </c>
      <c r="K18" s="426">
        <v>1955</v>
      </c>
      <c r="L18" s="427">
        <v>0.89970000000000006</v>
      </c>
      <c r="M18" s="418">
        <v>0.89490000000000003</v>
      </c>
      <c r="N18" s="428">
        <v>1319131.31</v>
      </c>
      <c r="O18" s="428">
        <v>978495.2</v>
      </c>
      <c r="P18" s="425">
        <v>0.74180000000000001</v>
      </c>
      <c r="Q18" s="425">
        <v>0.7</v>
      </c>
      <c r="R18" s="429">
        <v>1396</v>
      </c>
      <c r="S18" s="429">
        <v>718</v>
      </c>
      <c r="T18" s="430">
        <v>0.51429999999999998</v>
      </c>
      <c r="U18" s="430">
        <v>0.69579999999999997</v>
      </c>
      <c r="V18" s="424">
        <v>1489</v>
      </c>
      <c r="W18" s="424">
        <v>1090</v>
      </c>
      <c r="X18" s="425">
        <v>0.73199999999999998</v>
      </c>
      <c r="Y18" s="207"/>
      <c r="Z18" s="195">
        <v>1555</v>
      </c>
      <c r="AA18" s="196">
        <v>1631</v>
      </c>
      <c r="AB18" s="197">
        <v>1.0488999999999999</v>
      </c>
      <c r="AC18" s="195">
        <v>2320</v>
      </c>
      <c r="AD18" s="196">
        <v>2093</v>
      </c>
      <c r="AE18" s="197">
        <v>0.9022</v>
      </c>
      <c r="AF18" s="198">
        <v>5751731.7800000003</v>
      </c>
      <c r="AG18" s="199">
        <v>4131524.66</v>
      </c>
      <c r="AH18" s="197">
        <v>0.71830000000000005</v>
      </c>
      <c r="AI18" s="195">
        <v>1752</v>
      </c>
      <c r="AJ18" s="196">
        <v>1230</v>
      </c>
      <c r="AK18" s="197">
        <v>0.70209999999999995</v>
      </c>
      <c r="AL18" s="12" t="s">
        <v>338</v>
      </c>
    </row>
    <row r="19" spans="1:38" s="3" customFormat="1">
      <c r="A19" s="233" t="s">
        <v>168</v>
      </c>
      <c r="B19" s="233" t="s">
        <v>35</v>
      </c>
      <c r="C19" s="423">
        <v>359082.05</v>
      </c>
      <c r="D19" s="423">
        <v>1569220.49</v>
      </c>
      <c r="E19" s="418">
        <v>0.22882829550613401</v>
      </c>
      <c r="F19" s="424">
        <v>785</v>
      </c>
      <c r="G19" s="424">
        <v>716</v>
      </c>
      <c r="H19" s="425">
        <v>0.91210000000000002</v>
      </c>
      <c r="I19" s="416">
        <v>1</v>
      </c>
      <c r="J19" s="426">
        <v>1079</v>
      </c>
      <c r="K19" s="426">
        <v>961</v>
      </c>
      <c r="L19" s="427">
        <v>0.89059999999999995</v>
      </c>
      <c r="M19" s="418">
        <v>0.89759999999999995</v>
      </c>
      <c r="N19" s="428">
        <v>392409.54</v>
      </c>
      <c r="O19" s="428">
        <v>277253.28999999998</v>
      </c>
      <c r="P19" s="425">
        <v>0.70650000000000002</v>
      </c>
      <c r="Q19" s="425">
        <v>0.7</v>
      </c>
      <c r="R19" s="429">
        <v>716</v>
      </c>
      <c r="S19" s="429">
        <v>349</v>
      </c>
      <c r="T19" s="430">
        <v>0.4874</v>
      </c>
      <c r="U19" s="430">
        <v>0.67520000000000002</v>
      </c>
      <c r="V19" s="424">
        <v>591</v>
      </c>
      <c r="W19" s="424">
        <v>485</v>
      </c>
      <c r="X19" s="425">
        <v>0.8206</v>
      </c>
      <c r="Y19" s="207"/>
      <c r="Z19" s="195">
        <v>835</v>
      </c>
      <c r="AA19" s="196">
        <v>848</v>
      </c>
      <c r="AB19" s="197">
        <v>1.0156000000000001</v>
      </c>
      <c r="AC19" s="195">
        <v>1118</v>
      </c>
      <c r="AD19" s="196">
        <v>1014</v>
      </c>
      <c r="AE19" s="197">
        <v>0.90700000000000003</v>
      </c>
      <c r="AF19" s="198">
        <v>1582565.37</v>
      </c>
      <c r="AG19" s="199">
        <v>1083718.03</v>
      </c>
      <c r="AH19" s="197">
        <v>0.68479999999999996</v>
      </c>
      <c r="AI19" s="195">
        <v>860</v>
      </c>
      <c r="AJ19" s="196">
        <v>554</v>
      </c>
      <c r="AK19" s="197">
        <v>0.64419999999999999</v>
      </c>
      <c r="AL19" s="12" t="s">
        <v>338</v>
      </c>
    </row>
    <row r="20" spans="1:38" s="3" customFormat="1">
      <c r="A20" s="233" t="s">
        <v>163</v>
      </c>
      <c r="B20" s="233" t="s">
        <v>36</v>
      </c>
      <c r="C20" s="423">
        <v>2724464.87</v>
      </c>
      <c r="D20" s="423">
        <v>11255177.02</v>
      </c>
      <c r="E20" s="418">
        <v>0.24206326254653601</v>
      </c>
      <c r="F20" s="424">
        <v>4468</v>
      </c>
      <c r="G20" s="424">
        <v>4217</v>
      </c>
      <c r="H20" s="425">
        <v>0.94379999999999997</v>
      </c>
      <c r="I20" s="416">
        <v>1</v>
      </c>
      <c r="J20" s="426">
        <v>6634</v>
      </c>
      <c r="K20" s="426">
        <v>5663</v>
      </c>
      <c r="L20" s="427">
        <v>0.85360000000000003</v>
      </c>
      <c r="M20" s="418">
        <v>0.8821</v>
      </c>
      <c r="N20" s="428">
        <v>3046818.55</v>
      </c>
      <c r="O20" s="428">
        <v>2126819.16</v>
      </c>
      <c r="P20" s="425">
        <v>0.69799999999999995</v>
      </c>
      <c r="Q20" s="425">
        <v>0.7</v>
      </c>
      <c r="R20" s="429">
        <v>4697</v>
      </c>
      <c r="S20" s="429">
        <v>2324</v>
      </c>
      <c r="T20" s="430">
        <v>0.49480000000000002</v>
      </c>
      <c r="U20" s="430">
        <v>0.68579999999999997</v>
      </c>
      <c r="V20" s="424">
        <v>3931</v>
      </c>
      <c r="W20" s="424">
        <v>3195</v>
      </c>
      <c r="X20" s="425">
        <v>0.81279999999999997</v>
      </c>
      <c r="Y20" s="207"/>
      <c r="Z20" s="195">
        <v>4467</v>
      </c>
      <c r="AA20" s="196">
        <v>4636</v>
      </c>
      <c r="AB20" s="197">
        <v>1.0378000000000001</v>
      </c>
      <c r="AC20" s="195">
        <v>6499</v>
      </c>
      <c r="AD20" s="196">
        <v>5826</v>
      </c>
      <c r="AE20" s="197">
        <v>0.89639999999999997</v>
      </c>
      <c r="AF20" s="198">
        <v>12358019.140000001</v>
      </c>
      <c r="AG20" s="199">
        <v>8601483.5600000005</v>
      </c>
      <c r="AH20" s="197">
        <v>0.69599999999999995</v>
      </c>
      <c r="AI20" s="195">
        <v>5390</v>
      </c>
      <c r="AJ20" s="196">
        <v>3733</v>
      </c>
      <c r="AK20" s="197">
        <v>0.69259999999999999</v>
      </c>
      <c r="AL20" s="12" t="s">
        <v>338</v>
      </c>
    </row>
    <row r="21" spans="1:38" s="3" customFormat="1">
      <c r="A21" s="233" t="s">
        <v>160</v>
      </c>
      <c r="B21" s="233" t="s">
        <v>37</v>
      </c>
      <c r="C21" s="423">
        <v>634540.6</v>
      </c>
      <c r="D21" s="423">
        <v>2589171.02</v>
      </c>
      <c r="E21" s="418">
        <v>0.24507481162831801</v>
      </c>
      <c r="F21" s="424">
        <v>1138</v>
      </c>
      <c r="G21" s="424">
        <v>1057</v>
      </c>
      <c r="H21" s="425">
        <v>0.92879999999999996</v>
      </c>
      <c r="I21" s="416">
        <v>1</v>
      </c>
      <c r="J21" s="426">
        <v>1583</v>
      </c>
      <c r="K21" s="426">
        <v>1328</v>
      </c>
      <c r="L21" s="427">
        <v>0.83889999999999998</v>
      </c>
      <c r="M21" s="418">
        <v>0.84960000000000002</v>
      </c>
      <c r="N21" s="428">
        <v>685784.17</v>
      </c>
      <c r="O21" s="428">
        <v>491305.51</v>
      </c>
      <c r="P21" s="425">
        <v>0.71640000000000004</v>
      </c>
      <c r="Q21" s="425">
        <v>0.7</v>
      </c>
      <c r="R21" s="429">
        <v>1031</v>
      </c>
      <c r="S21" s="429">
        <v>501</v>
      </c>
      <c r="T21" s="430">
        <v>0.4859</v>
      </c>
      <c r="U21" s="430">
        <v>0.69350000000000001</v>
      </c>
      <c r="V21" s="424">
        <v>959</v>
      </c>
      <c r="W21" s="424">
        <v>712</v>
      </c>
      <c r="X21" s="425">
        <v>0.74239999999999995</v>
      </c>
      <c r="Y21" s="207"/>
      <c r="Z21" s="195">
        <v>1131</v>
      </c>
      <c r="AA21" s="196">
        <v>1161</v>
      </c>
      <c r="AB21" s="197">
        <v>1.0265</v>
      </c>
      <c r="AC21" s="195">
        <v>1578</v>
      </c>
      <c r="AD21" s="196">
        <v>1345</v>
      </c>
      <c r="AE21" s="197">
        <v>0.85229999999999995</v>
      </c>
      <c r="AF21" s="198">
        <v>2786907.61</v>
      </c>
      <c r="AG21" s="199">
        <v>1973869.75</v>
      </c>
      <c r="AH21" s="197">
        <v>0.70830000000000004</v>
      </c>
      <c r="AI21" s="195">
        <v>1205</v>
      </c>
      <c r="AJ21" s="196">
        <v>819</v>
      </c>
      <c r="AK21" s="197">
        <v>0.67969999999999997</v>
      </c>
      <c r="AL21" s="12" t="s">
        <v>338</v>
      </c>
    </row>
    <row r="22" spans="1:38" s="3" customFormat="1">
      <c r="A22" s="233" t="s">
        <v>167</v>
      </c>
      <c r="B22" s="233" t="s">
        <v>38</v>
      </c>
      <c r="C22" s="423">
        <v>311274.96999999997</v>
      </c>
      <c r="D22" s="423">
        <v>1331951.54</v>
      </c>
      <c r="E22" s="418">
        <v>0.23369841968875199</v>
      </c>
      <c r="F22" s="424">
        <v>423</v>
      </c>
      <c r="G22" s="424">
        <v>393</v>
      </c>
      <c r="H22" s="425">
        <v>0.92910000000000004</v>
      </c>
      <c r="I22" s="416">
        <v>1</v>
      </c>
      <c r="J22" s="426">
        <v>747</v>
      </c>
      <c r="K22" s="426">
        <v>654</v>
      </c>
      <c r="L22" s="427">
        <v>0.87549999999999994</v>
      </c>
      <c r="M22" s="418">
        <v>0.87270000000000003</v>
      </c>
      <c r="N22" s="428">
        <v>333001.52</v>
      </c>
      <c r="O22" s="428">
        <v>224021.2</v>
      </c>
      <c r="P22" s="425">
        <v>0.67269999999999996</v>
      </c>
      <c r="Q22" s="425">
        <v>0.67349999999999999</v>
      </c>
      <c r="R22" s="429">
        <v>517</v>
      </c>
      <c r="S22" s="429">
        <v>245</v>
      </c>
      <c r="T22" s="430">
        <v>0.47389999999999999</v>
      </c>
      <c r="U22" s="430">
        <v>0.67220000000000002</v>
      </c>
      <c r="V22" s="424">
        <v>480</v>
      </c>
      <c r="W22" s="424">
        <v>341</v>
      </c>
      <c r="X22" s="425">
        <v>0.71040000000000003</v>
      </c>
      <c r="Y22" s="207"/>
      <c r="Z22" s="195">
        <v>479</v>
      </c>
      <c r="AA22" s="196">
        <v>483</v>
      </c>
      <c r="AB22" s="197">
        <v>1.0084</v>
      </c>
      <c r="AC22" s="195">
        <v>795</v>
      </c>
      <c r="AD22" s="196">
        <v>681</v>
      </c>
      <c r="AE22" s="197">
        <v>0.85660000000000003</v>
      </c>
      <c r="AF22" s="198">
        <v>1467916.46</v>
      </c>
      <c r="AG22" s="199">
        <v>974339.09</v>
      </c>
      <c r="AH22" s="197">
        <v>0.66379999999999995</v>
      </c>
      <c r="AI22" s="195">
        <v>624</v>
      </c>
      <c r="AJ22" s="196">
        <v>430</v>
      </c>
      <c r="AK22" s="197">
        <v>0.68910000000000005</v>
      </c>
      <c r="AL22" s="12" t="s">
        <v>338</v>
      </c>
    </row>
    <row r="23" spans="1:38" s="3" customFormat="1">
      <c r="A23" s="233" t="s">
        <v>164</v>
      </c>
      <c r="B23" s="233" t="s">
        <v>39</v>
      </c>
      <c r="C23" s="423">
        <v>424111.71</v>
      </c>
      <c r="D23" s="423">
        <v>1774075.4058000001</v>
      </c>
      <c r="E23" s="418">
        <v>0.239060700922547</v>
      </c>
      <c r="F23" s="424">
        <v>777</v>
      </c>
      <c r="G23" s="424">
        <v>735</v>
      </c>
      <c r="H23" s="425">
        <v>0.94589999999999996</v>
      </c>
      <c r="I23" s="416">
        <v>1</v>
      </c>
      <c r="J23" s="426">
        <v>1045</v>
      </c>
      <c r="K23" s="426">
        <v>998</v>
      </c>
      <c r="L23" s="427">
        <v>0.95499999999999996</v>
      </c>
      <c r="M23" s="418">
        <v>0.9</v>
      </c>
      <c r="N23" s="428">
        <v>466168.33</v>
      </c>
      <c r="O23" s="428">
        <v>296047.21999999997</v>
      </c>
      <c r="P23" s="425">
        <v>0.6351</v>
      </c>
      <c r="Q23" s="425">
        <v>0.64239999999999997</v>
      </c>
      <c r="R23" s="429">
        <v>827</v>
      </c>
      <c r="S23" s="429">
        <v>426</v>
      </c>
      <c r="T23" s="430">
        <v>0.5151</v>
      </c>
      <c r="U23" s="430">
        <v>0.66959999999999997</v>
      </c>
      <c r="V23" s="424">
        <v>676</v>
      </c>
      <c r="W23" s="424">
        <v>530</v>
      </c>
      <c r="X23" s="425">
        <v>0.78400000000000003</v>
      </c>
      <c r="Y23" s="207"/>
      <c r="Z23" s="195">
        <v>899</v>
      </c>
      <c r="AA23" s="196">
        <v>905</v>
      </c>
      <c r="AB23" s="197">
        <v>1.0066999999999999</v>
      </c>
      <c r="AC23" s="195">
        <v>1160</v>
      </c>
      <c r="AD23" s="196">
        <v>1105</v>
      </c>
      <c r="AE23" s="197">
        <v>0.9526</v>
      </c>
      <c r="AF23" s="198">
        <v>2050773.32</v>
      </c>
      <c r="AG23" s="199">
        <v>1346239.29</v>
      </c>
      <c r="AH23" s="197">
        <v>0.65649999999999997</v>
      </c>
      <c r="AI23" s="195">
        <v>1031</v>
      </c>
      <c r="AJ23" s="196">
        <v>713</v>
      </c>
      <c r="AK23" s="197">
        <v>0.69159999999999999</v>
      </c>
      <c r="AL23" s="12" t="s">
        <v>338</v>
      </c>
    </row>
    <row r="24" spans="1:38" s="3" customFormat="1">
      <c r="A24" s="233" t="s">
        <v>167</v>
      </c>
      <c r="B24" s="233" t="s">
        <v>40</v>
      </c>
      <c r="C24" s="423">
        <v>121950.88</v>
      </c>
      <c r="D24" s="423">
        <v>511070.59</v>
      </c>
      <c r="E24" s="418">
        <v>0.23861846560178701</v>
      </c>
      <c r="F24" s="424">
        <v>174</v>
      </c>
      <c r="G24" s="424">
        <v>166</v>
      </c>
      <c r="H24" s="425">
        <v>0.95399999999999996</v>
      </c>
      <c r="I24" s="416">
        <v>0.98450000000000004</v>
      </c>
      <c r="J24" s="426">
        <v>291</v>
      </c>
      <c r="K24" s="426">
        <v>250</v>
      </c>
      <c r="L24" s="427">
        <v>0.85909999999999997</v>
      </c>
      <c r="M24" s="418">
        <v>0.89419999999999999</v>
      </c>
      <c r="N24" s="428">
        <v>138189.37</v>
      </c>
      <c r="O24" s="428">
        <v>89725.56</v>
      </c>
      <c r="P24" s="425">
        <v>0.64929999999999999</v>
      </c>
      <c r="Q24" s="425">
        <v>0.67849999999999999</v>
      </c>
      <c r="R24" s="429">
        <v>210</v>
      </c>
      <c r="S24" s="429">
        <v>110</v>
      </c>
      <c r="T24" s="430">
        <v>0.52380000000000004</v>
      </c>
      <c r="U24" s="430">
        <v>0.68310000000000004</v>
      </c>
      <c r="V24" s="424">
        <v>183</v>
      </c>
      <c r="W24" s="424">
        <v>134</v>
      </c>
      <c r="X24" s="425">
        <v>0.73219999999999996</v>
      </c>
      <c r="Y24" s="207"/>
      <c r="Z24" s="195">
        <v>189</v>
      </c>
      <c r="AA24" s="196">
        <v>206</v>
      </c>
      <c r="AB24" s="197">
        <v>1.0899000000000001</v>
      </c>
      <c r="AC24" s="195">
        <v>310</v>
      </c>
      <c r="AD24" s="196">
        <v>269</v>
      </c>
      <c r="AE24" s="197">
        <v>0.86770000000000003</v>
      </c>
      <c r="AF24" s="198">
        <v>560121.86</v>
      </c>
      <c r="AG24" s="199">
        <v>354611.55</v>
      </c>
      <c r="AH24" s="197">
        <v>0.6331</v>
      </c>
      <c r="AI24" s="195">
        <v>254</v>
      </c>
      <c r="AJ24" s="196">
        <v>173</v>
      </c>
      <c r="AK24" s="197">
        <v>0.68110000000000004</v>
      </c>
      <c r="AL24" s="12" t="s">
        <v>338</v>
      </c>
    </row>
    <row r="25" spans="1:38" s="3" customFormat="1">
      <c r="A25" s="233" t="s">
        <v>163</v>
      </c>
      <c r="B25" s="233" t="s">
        <v>41</v>
      </c>
      <c r="C25" s="423">
        <v>2200112.14</v>
      </c>
      <c r="D25" s="423">
        <v>9312313.7300000004</v>
      </c>
      <c r="E25" s="418">
        <v>0.236258378292416</v>
      </c>
      <c r="F25" s="424">
        <v>5690</v>
      </c>
      <c r="G25" s="424">
        <v>5052</v>
      </c>
      <c r="H25" s="425">
        <v>0.88790000000000002</v>
      </c>
      <c r="I25" s="416">
        <v>0.98119999999999996</v>
      </c>
      <c r="J25" s="426">
        <v>7679</v>
      </c>
      <c r="K25" s="426">
        <v>6485</v>
      </c>
      <c r="L25" s="427">
        <v>0.84450000000000003</v>
      </c>
      <c r="M25" s="418">
        <v>0.85629999999999995</v>
      </c>
      <c r="N25" s="428">
        <v>2649582.4900000002</v>
      </c>
      <c r="O25" s="428">
        <v>1650300.3</v>
      </c>
      <c r="P25" s="425">
        <v>0.62290000000000001</v>
      </c>
      <c r="Q25" s="425">
        <v>0.63419999999999999</v>
      </c>
      <c r="R25" s="429">
        <v>5080</v>
      </c>
      <c r="S25" s="429">
        <v>2107</v>
      </c>
      <c r="T25" s="430">
        <v>0.4148</v>
      </c>
      <c r="U25" s="430">
        <v>0.63090000000000002</v>
      </c>
      <c r="V25" s="424">
        <v>4446</v>
      </c>
      <c r="W25" s="424">
        <v>3636</v>
      </c>
      <c r="X25" s="425">
        <v>0.81779999999999997</v>
      </c>
      <c r="Y25" s="207"/>
      <c r="Z25" s="195">
        <v>5332</v>
      </c>
      <c r="AA25" s="196">
        <v>5240</v>
      </c>
      <c r="AB25" s="197">
        <v>0.98270000000000002</v>
      </c>
      <c r="AC25" s="195">
        <v>7603</v>
      </c>
      <c r="AD25" s="196">
        <v>6484</v>
      </c>
      <c r="AE25" s="197">
        <v>0.8528</v>
      </c>
      <c r="AF25" s="198">
        <v>10788858.869999999</v>
      </c>
      <c r="AG25" s="199">
        <v>6838084.1799999997</v>
      </c>
      <c r="AH25" s="197">
        <v>0.63380000000000003</v>
      </c>
      <c r="AI25" s="195">
        <v>5608</v>
      </c>
      <c r="AJ25" s="196">
        <v>3602</v>
      </c>
      <c r="AK25" s="197">
        <v>0.64229999999999998</v>
      </c>
      <c r="AL25" s="12" t="s">
        <v>338</v>
      </c>
    </row>
    <row r="26" spans="1:38" s="3" customFormat="1">
      <c r="A26" s="233" t="s">
        <v>166</v>
      </c>
      <c r="B26" s="233" t="s">
        <v>42</v>
      </c>
      <c r="C26" s="423">
        <v>1262432.77</v>
      </c>
      <c r="D26" s="423">
        <v>5114732.84</v>
      </c>
      <c r="E26" s="418">
        <v>0.24682281743575901</v>
      </c>
      <c r="F26" s="424">
        <v>2880</v>
      </c>
      <c r="G26" s="424">
        <v>2662</v>
      </c>
      <c r="H26" s="425">
        <v>0.92430000000000001</v>
      </c>
      <c r="I26" s="416">
        <v>1</v>
      </c>
      <c r="J26" s="426">
        <v>3922</v>
      </c>
      <c r="K26" s="426">
        <v>3506</v>
      </c>
      <c r="L26" s="427">
        <v>0.89390000000000003</v>
      </c>
      <c r="M26" s="418">
        <v>0.89610000000000001</v>
      </c>
      <c r="N26" s="428">
        <v>1401567.66</v>
      </c>
      <c r="O26" s="428">
        <v>904593.71</v>
      </c>
      <c r="P26" s="425">
        <v>0.64539999999999997</v>
      </c>
      <c r="Q26" s="425">
        <v>0.64559999999999995</v>
      </c>
      <c r="R26" s="429">
        <v>2659</v>
      </c>
      <c r="S26" s="429">
        <v>1121</v>
      </c>
      <c r="T26" s="430">
        <v>0.42159999999999997</v>
      </c>
      <c r="U26" s="430">
        <v>0.62549999999999994</v>
      </c>
      <c r="V26" s="424">
        <v>2388</v>
      </c>
      <c r="W26" s="424">
        <v>2023</v>
      </c>
      <c r="X26" s="425">
        <v>0.84719999999999995</v>
      </c>
      <c r="Y26" s="207"/>
      <c r="Z26" s="195">
        <v>3019</v>
      </c>
      <c r="AA26" s="196">
        <v>3097</v>
      </c>
      <c r="AB26" s="197">
        <v>1.0258</v>
      </c>
      <c r="AC26" s="195">
        <v>4017</v>
      </c>
      <c r="AD26" s="196">
        <v>3602</v>
      </c>
      <c r="AE26" s="197">
        <v>0.89670000000000005</v>
      </c>
      <c r="AF26" s="198">
        <v>5783039.7599999998</v>
      </c>
      <c r="AG26" s="199">
        <v>3780966.96</v>
      </c>
      <c r="AH26" s="197">
        <v>0.65380000000000005</v>
      </c>
      <c r="AI26" s="195">
        <v>3064</v>
      </c>
      <c r="AJ26" s="196">
        <v>1927</v>
      </c>
      <c r="AK26" s="197">
        <v>0.62890000000000001</v>
      </c>
      <c r="AL26" s="12" t="s">
        <v>338</v>
      </c>
    </row>
    <row r="27" spans="1:38" s="3" customFormat="1">
      <c r="A27" s="233" t="s">
        <v>164</v>
      </c>
      <c r="B27" s="233" t="s">
        <v>43</v>
      </c>
      <c r="C27" s="423">
        <v>2350871.08</v>
      </c>
      <c r="D27" s="423">
        <v>9997439.7100000009</v>
      </c>
      <c r="E27" s="418">
        <v>0.23514731253127999</v>
      </c>
      <c r="F27" s="424">
        <v>3479</v>
      </c>
      <c r="G27" s="424">
        <v>3136</v>
      </c>
      <c r="H27" s="425">
        <v>0.90139999999999998</v>
      </c>
      <c r="I27" s="416">
        <v>0.99460000000000004</v>
      </c>
      <c r="J27" s="426">
        <v>4755</v>
      </c>
      <c r="K27" s="426">
        <v>3986</v>
      </c>
      <c r="L27" s="427">
        <v>0.83830000000000005</v>
      </c>
      <c r="M27" s="418">
        <v>0.8357</v>
      </c>
      <c r="N27" s="428">
        <v>2442799.1800000002</v>
      </c>
      <c r="O27" s="428">
        <v>1764286.13</v>
      </c>
      <c r="P27" s="425">
        <v>0.72219999999999995</v>
      </c>
      <c r="Q27" s="425">
        <v>0.7</v>
      </c>
      <c r="R27" s="429">
        <v>3102</v>
      </c>
      <c r="S27" s="429">
        <v>1561</v>
      </c>
      <c r="T27" s="430">
        <v>0.50319999999999998</v>
      </c>
      <c r="U27" s="430">
        <v>0.69750000000000001</v>
      </c>
      <c r="V27" s="424">
        <v>2760</v>
      </c>
      <c r="W27" s="424">
        <v>2111</v>
      </c>
      <c r="X27" s="425">
        <v>0.76490000000000002</v>
      </c>
      <c r="Y27" s="207"/>
      <c r="Z27" s="195">
        <v>3456</v>
      </c>
      <c r="AA27" s="196">
        <v>3519</v>
      </c>
      <c r="AB27" s="197">
        <v>1.0182</v>
      </c>
      <c r="AC27" s="195">
        <v>4884</v>
      </c>
      <c r="AD27" s="196">
        <v>4140</v>
      </c>
      <c r="AE27" s="197">
        <v>0.84770000000000001</v>
      </c>
      <c r="AF27" s="198">
        <v>10605205.050000001</v>
      </c>
      <c r="AG27" s="199">
        <v>7628507.4400000004</v>
      </c>
      <c r="AH27" s="197">
        <v>0.71930000000000005</v>
      </c>
      <c r="AI27" s="195">
        <v>3632</v>
      </c>
      <c r="AJ27" s="196">
        <v>2521</v>
      </c>
      <c r="AK27" s="197">
        <v>0.69410000000000005</v>
      </c>
      <c r="AL27" s="12" t="s">
        <v>338</v>
      </c>
    </row>
    <row r="28" spans="1:38" s="3" customFormat="1">
      <c r="A28" s="233" t="s">
        <v>165</v>
      </c>
      <c r="B28" s="233" t="s">
        <v>44</v>
      </c>
      <c r="C28" s="423">
        <v>9641414.8900000006</v>
      </c>
      <c r="D28" s="423">
        <v>39826601.770000003</v>
      </c>
      <c r="E28" s="418">
        <v>0.24208479914202799</v>
      </c>
      <c r="F28" s="424">
        <v>14025</v>
      </c>
      <c r="G28" s="424">
        <v>13012</v>
      </c>
      <c r="H28" s="425">
        <v>0.92779999999999996</v>
      </c>
      <c r="I28" s="416">
        <v>1</v>
      </c>
      <c r="J28" s="426">
        <v>19772</v>
      </c>
      <c r="K28" s="426">
        <v>16313</v>
      </c>
      <c r="L28" s="427">
        <v>0.82509999999999994</v>
      </c>
      <c r="M28" s="418">
        <v>0.8347</v>
      </c>
      <c r="N28" s="428">
        <v>11264679.07</v>
      </c>
      <c r="O28" s="428">
        <v>7620145.2300000004</v>
      </c>
      <c r="P28" s="425">
        <v>0.67649999999999999</v>
      </c>
      <c r="Q28" s="425">
        <v>0.67520000000000002</v>
      </c>
      <c r="R28" s="429">
        <v>13787</v>
      </c>
      <c r="S28" s="429">
        <v>6128</v>
      </c>
      <c r="T28" s="430">
        <v>0.44450000000000001</v>
      </c>
      <c r="U28" s="430">
        <v>0.63849999999999996</v>
      </c>
      <c r="V28" s="424">
        <v>11354</v>
      </c>
      <c r="W28" s="424">
        <v>8457</v>
      </c>
      <c r="X28" s="425">
        <v>0.74480000000000002</v>
      </c>
      <c r="Y28" s="207"/>
      <c r="Z28" s="195">
        <v>14134</v>
      </c>
      <c r="AA28" s="196">
        <v>14254</v>
      </c>
      <c r="AB28" s="197">
        <v>1.0085</v>
      </c>
      <c r="AC28" s="195">
        <v>19714</v>
      </c>
      <c r="AD28" s="196">
        <v>16480</v>
      </c>
      <c r="AE28" s="197">
        <v>0.83599999999999997</v>
      </c>
      <c r="AF28" s="198">
        <v>46636288.689999998</v>
      </c>
      <c r="AG28" s="199">
        <v>31502301.789999999</v>
      </c>
      <c r="AH28" s="197">
        <v>0.67549999999999999</v>
      </c>
      <c r="AI28" s="195">
        <v>15456</v>
      </c>
      <c r="AJ28" s="196">
        <v>9817</v>
      </c>
      <c r="AK28" s="197">
        <v>0.63519999999999999</v>
      </c>
      <c r="AL28" s="12" t="s">
        <v>338</v>
      </c>
    </row>
    <row r="29" spans="1:38" s="3" customFormat="1">
      <c r="A29" s="233" t="s">
        <v>164</v>
      </c>
      <c r="B29" s="233" t="s">
        <v>45</v>
      </c>
      <c r="C29" s="423">
        <v>576858.94999999995</v>
      </c>
      <c r="D29" s="423">
        <v>2276804.58</v>
      </c>
      <c r="E29" s="418">
        <v>0.25336340020890202</v>
      </c>
      <c r="F29" s="424">
        <v>587</v>
      </c>
      <c r="G29" s="424">
        <v>571</v>
      </c>
      <c r="H29" s="425">
        <v>0.97270000000000001</v>
      </c>
      <c r="I29" s="416">
        <v>1</v>
      </c>
      <c r="J29" s="426">
        <v>897</v>
      </c>
      <c r="K29" s="426">
        <v>827</v>
      </c>
      <c r="L29" s="427">
        <v>0.92200000000000004</v>
      </c>
      <c r="M29" s="418">
        <v>0.9</v>
      </c>
      <c r="N29" s="428">
        <v>613440.5</v>
      </c>
      <c r="O29" s="428">
        <v>435305.03</v>
      </c>
      <c r="P29" s="425">
        <v>0.70960000000000001</v>
      </c>
      <c r="Q29" s="425">
        <v>0.67379999999999995</v>
      </c>
      <c r="R29" s="429">
        <v>704</v>
      </c>
      <c r="S29" s="429">
        <v>384</v>
      </c>
      <c r="T29" s="430">
        <v>0.54549999999999998</v>
      </c>
      <c r="U29" s="430">
        <v>0.7</v>
      </c>
      <c r="V29" s="424">
        <v>529</v>
      </c>
      <c r="W29" s="424">
        <v>382</v>
      </c>
      <c r="X29" s="425">
        <v>0.72209999999999996</v>
      </c>
      <c r="Y29" s="207"/>
      <c r="Z29" s="195">
        <v>619</v>
      </c>
      <c r="AA29" s="196">
        <v>663</v>
      </c>
      <c r="AB29" s="197">
        <v>1.0710999999999999</v>
      </c>
      <c r="AC29" s="195">
        <v>958</v>
      </c>
      <c r="AD29" s="196">
        <v>897</v>
      </c>
      <c r="AE29" s="197">
        <v>0.93630000000000002</v>
      </c>
      <c r="AF29" s="198">
        <v>2509079.5499999998</v>
      </c>
      <c r="AG29" s="199">
        <v>1647518.68</v>
      </c>
      <c r="AH29" s="197">
        <v>0.65659999999999996</v>
      </c>
      <c r="AI29" s="195">
        <v>855</v>
      </c>
      <c r="AJ29" s="196">
        <v>622</v>
      </c>
      <c r="AK29" s="197">
        <v>0.72750000000000004</v>
      </c>
      <c r="AL29" s="12" t="s">
        <v>338</v>
      </c>
    </row>
    <row r="30" spans="1:38" s="3" customFormat="1">
      <c r="A30" s="233" t="s">
        <v>164</v>
      </c>
      <c r="B30" s="233" t="s">
        <v>46</v>
      </c>
      <c r="C30" s="423">
        <v>659761.03</v>
      </c>
      <c r="D30" s="423">
        <v>2823030.53</v>
      </c>
      <c r="E30" s="418">
        <v>0.23370665778807601</v>
      </c>
      <c r="F30" s="424">
        <v>653</v>
      </c>
      <c r="G30" s="424">
        <v>653</v>
      </c>
      <c r="H30" s="425">
        <v>1</v>
      </c>
      <c r="I30" s="416">
        <v>1</v>
      </c>
      <c r="J30" s="426">
        <v>1058</v>
      </c>
      <c r="K30" s="426">
        <v>976</v>
      </c>
      <c r="L30" s="427">
        <v>0.92249999999999999</v>
      </c>
      <c r="M30" s="418">
        <v>0.9</v>
      </c>
      <c r="N30" s="428">
        <v>707142.59</v>
      </c>
      <c r="O30" s="428">
        <v>506031.85</v>
      </c>
      <c r="P30" s="425">
        <v>0.71560000000000001</v>
      </c>
      <c r="Q30" s="425">
        <v>0.7</v>
      </c>
      <c r="R30" s="429">
        <v>797</v>
      </c>
      <c r="S30" s="429">
        <v>453</v>
      </c>
      <c r="T30" s="430">
        <v>0.56840000000000002</v>
      </c>
      <c r="U30" s="430">
        <v>0.7</v>
      </c>
      <c r="V30" s="424">
        <v>612</v>
      </c>
      <c r="W30" s="424">
        <v>436</v>
      </c>
      <c r="X30" s="425">
        <v>0.71240000000000003</v>
      </c>
      <c r="Y30" s="207"/>
      <c r="Z30" s="195">
        <v>716</v>
      </c>
      <c r="AA30" s="196">
        <v>772</v>
      </c>
      <c r="AB30" s="197">
        <v>1.0782</v>
      </c>
      <c r="AC30" s="195">
        <v>1087</v>
      </c>
      <c r="AD30" s="196">
        <v>1014</v>
      </c>
      <c r="AE30" s="197">
        <v>0.93279999999999996</v>
      </c>
      <c r="AF30" s="198">
        <v>3032884.52</v>
      </c>
      <c r="AG30" s="199">
        <v>2196211.0299999998</v>
      </c>
      <c r="AH30" s="197">
        <v>0.72409999999999997</v>
      </c>
      <c r="AI30" s="195">
        <v>959</v>
      </c>
      <c r="AJ30" s="196">
        <v>721</v>
      </c>
      <c r="AK30" s="197">
        <v>0.75180000000000002</v>
      </c>
      <c r="AL30" s="12" t="s">
        <v>338</v>
      </c>
    </row>
    <row r="31" spans="1:38" s="3" customFormat="1">
      <c r="A31" s="233" t="s">
        <v>162</v>
      </c>
      <c r="B31" s="233" t="s">
        <v>47</v>
      </c>
      <c r="C31" s="423">
        <v>3153919.75</v>
      </c>
      <c r="D31" s="423">
        <v>12991559.060000001</v>
      </c>
      <c r="E31" s="418">
        <v>0.242766840795165</v>
      </c>
      <c r="F31" s="424">
        <v>4173</v>
      </c>
      <c r="G31" s="424">
        <v>3971</v>
      </c>
      <c r="H31" s="425">
        <v>0.9516</v>
      </c>
      <c r="I31" s="416">
        <v>1</v>
      </c>
      <c r="J31" s="426">
        <v>5936</v>
      </c>
      <c r="K31" s="426">
        <v>5004</v>
      </c>
      <c r="L31" s="427">
        <v>0.84299999999999997</v>
      </c>
      <c r="M31" s="418">
        <v>0.85089999999999999</v>
      </c>
      <c r="N31" s="428">
        <v>3489549.85</v>
      </c>
      <c r="O31" s="428">
        <v>2468250.15</v>
      </c>
      <c r="P31" s="425">
        <v>0.70730000000000004</v>
      </c>
      <c r="Q31" s="425">
        <v>0.7</v>
      </c>
      <c r="R31" s="429">
        <v>4372</v>
      </c>
      <c r="S31" s="429">
        <v>2252</v>
      </c>
      <c r="T31" s="430">
        <v>0.5151</v>
      </c>
      <c r="U31" s="430">
        <v>0.7</v>
      </c>
      <c r="V31" s="424">
        <v>3386</v>
      </c>
      <c r="W31" s="424">
        <v>2829</v>
      </c>
      <c r="X31" s="425">
        <v>0.83550000000000002</v>
      </c>
      <c r="Y31" s="207"/>
      <c r="Z31" s="195">
        <v>4244</v>
      </c>
      <c r="AA31" s="196">
        <v>4549</v>
      </c>
      <c r="AB31" s="197">
        <v>1.0719000000000001</v>
      </c>
      <c r="AC31" s="195">
        <v>5985</v>
      </c>
      <c r="AD31" s="196">
        <v>5214</v>
      </c>
      <c r="AE31" s="197">
        <v>0.87119999999999997</v>
      </c>
      <c r="AF31" s="198">
        <v>13958043.609999999</v>
      </c>
      <c r="AG31" s="199">
        <v>10104344.050000001</v>
      </c>
      <c r="AH31" s="197">
        <v>0.72389999999999999</v>
      </c>
      <c r="AI31" s="195">
        <v>5160</v>
      </c>
      <c r="AJ31" s="196">
        <v>3716</v>
      </c>
      <c r="AK31" s="197">
        <v>0.72019999999999995</v>
      </c>
      <c r="AL31" s="12" t="s">
        <v>338</v>
      </c>
    </row>
    <row r="32" spans="1:38" s="3" customFormat="1">
      <c r="A32" s="233" t="s">
        <v>161</v>
      </c>
      <c r="B32" s="233" t="s">
        <v>48</v>
      </c>
      <c r="C32" s="423">
        <v>551170.79</v>
      </c>
      <c r="D32" s="423">
        <v>2359882.2000000002</v>
      </c>
      <c r="E32" s="418">
        <v>0.233558603052305</v>
      </c>
      <c r="F32" s="424">
        <v>835</v>
      </c>
      <c r="G32" s="424">
        <v>786</v>
      </c>
      <c r="H32" s="425">
        <v>0.94130000000000003</v>
      </c>
      <c r="I32" s="416">
        <v>1</v>
      </c>
      <c r="J32" s="426">
        <v>1221</v>
      </c>
      <c r="K32" s="426">
        <v>1065</v>
      </c>
      <c r="L32" s="427">
        <v>0.87219999999999998</v>
      </c>
      <c r="M32" s="418">
        <v>0.87770000000000004</v>
      </c>
      <c r="N32" s="428">
        <v>657347.87</v>
      </c>
      <c r="O32" s="428">
        <v>440196.74</v>
      </c>
      <c r="P32" s="425">
        <v>0.66969999999999996</v>
      </c>
      <c r="Q32" s="425">
        <v>0.68540000000000001</v>
      </c>
      <c r="R32" s="429">
        <v>858</v>
      </c>
      <c r="S32" s="429">
        <v>389</v>
      </c>
      <c r="T32" s="430">
        <v>0.45340000000000003</v>
      </c>
      <c r="U32" s="430">
        <v>0.69099999999999995</v>
      </c>
      <c r="V32" s="424">
        <v>806</v>
      </c>
      <c r="W32" s="424">
        <v>610</v>
      </c>
      <c r="X32" s="425">
        <v>0.75680000000000003</v>
      </c>
      <c r="Y32" s="207"/>
      <c r="Z32" s="195">
        <v>834</v>
      </c>
      <c r="AA32" s="196">
        <v>860</v>
      </c>
      <c r="AB32" s="197">
        <v>1.0311999999999999</v>
      </c>
      <c r="AC32" s="195">
        <v>1234</v>
      </c>
      <c r="AD32" s="196">
        <v>1039</v>
      </c>
      <c r="AE32" s="197">
        <v>0.84199999999999997</v>
      </c>
      <c r="AF32" s="198">
        <v>2629292.1800000002</v>
      </c>
      <c r="AG32" s="199">
        <v>1788035.59</v>
      </c>
      <c r="AH32" s="197">
        <v>0.68</v>
      </c>
      <c r="AI32" s="195">
        <v>981</v>
      </c>
      <c r="AJ32" s="196">
        <v>665</v>
      </c>
      <c r="AK32" s="197">
        <v>0.67789999999999995</v>
      </c>
      <c r="AL32" s="12" t="s">
        <v>338</v>
      </c>
    </row>
    <row r="33" spans="1:38" s="3" customFormat="1">
      <c r="A33" s="233" t="s">
        <v>166</v>
      </c>
      <c r="B33" s="233" t="s">
        <v>49</v>
      </c>
      <c r="C33" s="423">
        <v>1477843.63</v>
      </c>
      <c r="D33" s="423">
        <v>6118880.4000000004</v>
      </c>
      <c r="E33" s="418">
        <v>0.241521901621087</v>
      </c>
      <c r="F33" s="424">
        <v>2112</v>
      </c>
      <c r="G33" s="424">
        <v>1944</v>
      </c>
      <c r="H33" s="425">
        <v>0.92049999999999998</v>
      </c>
      <c r="I33" s="416">
        <v>0.98380000000000001</v>
      </c>
      <c r="J33" s="426">
        <v>2784</v>
      </c>
      <c r="K33" s="426">
        <v>2570</v>
      </c>
      <c r="L33" s="427">
        <v>0.92310000000000003</v>
      </c>
      <c r="M33" s="418">
        <v>0.9</v>
      </c>
      <c r="N33" s="428">
        <v>1643269.81</v>
      </c>
      <c r="O33" s="428">
        <v>1097792.5</v>
      </c>
      <c r="P33" s="425">
        <v>0.66810000000000003</v>
      </c>
      <c r="Q33" s="425">
        <v>0.66739999999999999</v>
      </c>
      <c r="R33" s="429">
        <v>2136</v>
      </c>
      <c r="S33" s="429">
        <v>1093</v>
      </c>
      <c r="T33" s="430">
        <v>0.51170000000000004</v>
      </c>
      <c r="U33" s="430">
        <v>0.7</v>
      </c>
      <c r="V33" s="424">
        <v>1852</v>
      </c>
      <c r="W33" s="424">
        <v>1533</v>
      </c>
      <c r="X33" s="425">
        <v>0.82779999999999998</v>
      </c>
      <c r="Y33" s="207"/>
      <c r="Z33" s="195">
        <v>2221</v>
      </c>
      <c r="AA33" s="196">
        <v>2172</v>
      </c>
      <c r="AB33" s="197">
        <v>0.97789999999999999</v>
      </c>
      <c r="AC33" s="195">
        <v>2962</v>
      </c>
      <c r="AD33" s="196">
        <v>2708</v>
      </c>
      <c r="AE33" s="197">
        <v>0.91420000000000001</v>
      </c>
      <c r="AF33" s="198">
        <v>6912578.6600000001</v>
      </c>
      <c r="AG33" s="199">
        <v>4640563.4000000004</v>
      </c>
      <c r="AH33" s="197">
        <v>0.67130000000000001</v>
      </c>
      <c r="AI33" s="195">
        <v>2478</v>
      </c>
      <c r="AJ33" s="196">
        <v>1802</v>
      </c>
      <c r="AK33" s="197">
        <v>0.72719999999999996</v>
      </c>
      <c r="AL33" s="12" t="s">
        <v>338</v>
      </c>
    </row>
    <row r="34" spans="1:38" s="3" customFormat="1">
      <c r="A34" s="233" t="s">
        <v>160</v>
      </c>
      <c r="B34" s="233" t="s">
        <v>50</v>
      </c>
      <c r="C34" s="423">
        <v>4154705.67</v>
      </c>
      <c r="D34" s="423">
        <v>17028736.640000001</v>
      </c>
      <c r="E34" s="418">
        <v>0.24398202625559001</v>
      </c>
      <c r="F34" s="424">
        <v>7854</v>
      </c>
      <c r="G34" s="424">
        <v>7213</v>
      </c>
      <c r="H34" s="425">
        <v>0.91839999999999999</v>
      </c>
      <c r="I34" s="416">
        <v>1</v>
      </c>
      <c r="J34" s="426">
        <v>9825</v>
      </c>
      <c r="K34" s="426">
        <v>8527</v>
      </c>
      <c r="L34" s="427">
        <v>0.8679</v>
      </c>
      <c r="M34" s="418">
        <v>0.88039999999999996</v>
      </c>
      <c r="N34" s="428">
        <v>4382044.04</v>
      </c>
      <c r="O34" s="428">
        <v>3086252.8</v>
      </c>
      <c r="P34" s="425">
        <v>0.70430000000000004</v>
      </c>
      <c r="Q34" s="425">
        <v>0.7</v>
      </c>
      <c r="R34" s="429">
        <v>6562</v>
      </c>
      <c r="S34" s="429">
        <v>3392</v>
      </c>
      <c r="T34" s="430">
        <v>0.51690000000000003</v>
      </c>
      <c r="U34" s="430">
        <v>0.69830000000000003</v>
      </c>
      <c r="V34" s="424">
        <v>5930</v>
      </c>
      <c r="W34" s="424">
        <v>4639</v>
      </c>
      <c r="X34" s="425">
        <v>0.7823</v>
      </c>
      <c r="Y34" s="207"/>
      <c r="Z34" s="195">
        <v>8273</v>
      </c>
      <c r="AA34" s="196">
        <v>8290</v>
      </c>
      <c r="AB34" s="197">
        <v>1.0021</v>
      </c>
      <c r="AC34" s="195">
        <v>9910</v>
      </c>
      <c r="AD34" s="196">
        <v>8772</v>
      </c>
      <c r="AE34" s="197">
        <v>0.88519999999999999</v>
      </c>
      <c r="AF34" s="198">
        <v>17704322.739999998</v>
      </c>
      <c r="AG34" s="199">
        <v>12777651.18</v>
      </c>
      <c r="AH34" s="197">
        <v>0.72170000000000001</v>
      </c>
      <c r="AI34" s="195">
        <v>7393</v>
      </c>
      <c r="AJ34" s="196">
        <v>5232</v>
      </c>
      <c r="AK34" s="197">
        <v>0.7077</v>
      </c>
      <c r="AL34" s="12" t="s">
        <v>338</v>
      </c>
    </row>
    <row r="35" spans="1:38" s="3" customFormat="1">
      <c r="A35" s="233" t="s">
        <v>168</v>
      </c>
      <c r="B35" s="233" t="s">
        <v>169</v>
      </c>
      <c r="C35" s="423">
        <v>661732.11</v>
      </c>
      <c r="D35" s="423">
        <v>2886642.86</v>
      </c>
      <c r="E35" s="418">
        <v>0.22923934206395</v>
      </c>
      <c r="F35" s="424">
        <v>1726</v>
      </c>
      <c r="G35" s="424">
        <v>1392</v>
      </c>
      <c r="H35" s="425">
        <v>0.80649999999999999</v>
      </c>
      <c r="I35" s="416">
        <v>0.86919999999999997</v>
      </c>
      <c r="J35" s="426">
        <v>2371</v>
      </c>
      <c r="K35" s="426">
        <v>1865</v>
      </c>
      <c r="L35" s="427">
        <v>0.78659999999999997</v>
      </c>
      <c r="M35" s="418">
        <v>0.81089999999999995</v>
      </c>
      <c r="N35" s="428">
        <v>699552.01</v>
      </c>
      <c r="O35" s="428">
        <v>437107.43</v>
      </c>
      <c r="P35" s="425">
        <v>0.62480000000000002</v>
      </c>
      <c r="Q35" s="425">
        <v>0.65490000000000004</v>
      </c>
      <c r="R35" s="429">
        <v>1646</v>
      </c>
      <c r="S35" s="429">
        <v>707</v>
      </c>
      <c r="T35" s="430">
        <v>0.42949999999999999</v>
      </c>
      <c r="U35" s="430">
        <v>0.6583</v>
      </c>
      <c r="V35" s="424">
        <v>1072</v>
      </c>
      <c r="W35" s="424">
        <v>812</v>
      </c>
      <c r="X35" s="425">
        <v>0.75749999999999995</v>
      </c>
      <c r="Y35" s="207"/>
      <c r="Z35" s="195">
        <v>2071</v>
      </c>
      <c r="AA35" s="196">
        <v>1632</v>
      </c>
      <c r="AB35" s="197">
        <v>0.78800000000000003</v>
      </c>
      <c r="AC35" s="195">
        <v>2450</v>
      </c>
      <c r="AD35" s="196">
        <v>1925</v>
      </c>
      <c r="AE35" s="197">
        <v>0.78569999999999995</v>
      </c>
      <c r="AF35" s="198">
        <v>3014070.75</v>
      </c>
      <c r="AG35" s="199">
        <v>1912141.41</v>
      </c>
      <c r="AH35" s="197">
        <v>0.63439999999999996</v>
      </c>
      <c r="AI35" s="195">
        <v>1861</v>
      </c>
      <c r="AJ35" s="196">
        <v>1173</v>
      </c>
      <c r="AK35" s="197">
        <v>0.63029999999999997</v>
      </c>
      <c r="AL35" s="12" t="s">
        <v>338</v>
      </c>
    </row>
    <row r="36" spans="1:38" s="3" customFormat="1">
      <c r="A36" s="233" t="s">
        <v>168</v>
      </c>
      <c r="B36" s="233" t="s">
        <v>170</v>
      </c>
      <c r="C36" s="423">
        <v>828279.61</v>
      </c>
      <c r="D36" s="423">
        <v>3187552.44</v>
      </c>
      <c r="E36" s="418">
        <v>0.259848151706016</v>
      </c>
      <c r="F36" s="424">
        <v>1509</v>
      </c>
      <c r="G36" s="424">
        <v>1344</v>
      </c>
      <c r="H36" s="425">
        <v>0.89070000000000005</v>
      </c>
      <c r="I36" s="416">
        <v>0.98340000000000005</v>
      </c>
      <c r="J36" s="426">
        <v>2204</v>
      </c>
      <c r="K36" s="426">
        <v>1939</v>
      </c>
      <c r="L36" s="427">
        <v>0.87980000000000003</v>
      </c>
      <c r="M36" s="418">
        <v>0.87619999999999998</v>
      </c>
      <c r="N36" s="428">
        <v>854911.4</v>
      </c>
      <c r="O36" s="428">
        <v>575014.35</v>
      </c>
      <c r="P36" s="425">
        <v>0.67259999999999998</v>
      </c>
      <c r="Q36" s="425">
        <v>0.64549999999999996</v>
      </c>
      <c r="R36" s="429">
        <v>1682</v>
      </c>
      <c r="S36" s="429">
        <v>762</v>
      </c>
      <c r="T36" s="430">
        <v>0.45300000000000001</v>
      </c>
      <c r="U36" s="430">
        <v>0.62890000000000001</v>
      </c>
      <c r="V36" s="424">
        <v>1187</v>
      </c>
      <c r="W36" s="424">
        <v>935</v>
      </c>
      <c r="X36" s="425">
        <v>0.78769999999999996</v>
      </c>
      <c r="Y36" s="207"/>
      <c r="Z36" s="195">
        <v>1661</v>
      </c>
      <c r="AA36" s="196">
        <v>1563</v>
      </c>
      <c r="AB36" s="197">
        <v>0.94099999999999995</v>
      </c>
      <c r="AC36" s="195">
        <v>2230</v>
      </c>
      <c r="AD36" s="196">
        <v>2018</v>
      </c>
      <c r="AE36" s="197">
        <v>0.90490000000000004</v>
      </c>
      <c r="AF36" s="198">
        <v>3571770.62</v>
      </c>
      <c r="AG36" s="199">
        <v>2242614.73</v>
      </c>
      <c r="AH36" s="197">
        <v>0.62790000000000001</v>
      </c>
      <c r="AI36" s="195">
        <v>1802</v>
      </c>
      <c r="AJ36" s="196">
        <v>1073</v>
      </c>
      <c r="AK36" s="197">
        <v>0.59540000000000004</v>
      </c>
      <c r="AL36" s="12" t="s">
        <v>338</v>
      </c>
    </row>
    <row r="37" spans="1:38" s="3" customFormat="1">
      <c r="A37" s="233" t="s">
        <v>162</v>
      </c>
      <c r="B37" s="233" t="s">
        <v>52</v>
      </c>
      <c r="C37" s="423">
        <v>5786640.6299999999</v>
      </c>
      <c r="D37" s="423">
        <v>23984287.469999999</v>
      </c>
      <c r="E37" s="418">
        <v>0.24126798168334301</v>
      </c>
      <c r="F37" s="424">
        <v>11784</v>
      </c>
      <c r="G37" s="424">
        <v>10915</v>
      </c>
      <c r="H37" s="425">
        <v>0.92630000000000001</v>
      </c>
      <c r="I37" s="416">
        <v>1</v>
      </c>
      <c r="J37" s="426">
        <v>14103</v>
      </c>
      <c r="K37" s="426">
        <v>12507</v>
      </c>
      <c r="L37" s="427">
        <v>0.88680000000000003</v>
      </c>
      <c r="M37" s="418">
        <v>0.88639999999999997</v>
      </c>
      <c r="N37" s="428">
        <v>6767379.9900000002</v>
      </c>
      <c r="O37" s="428">
        <v>4473602.8099999996</v>
      </c>
      <c r="P37" s="425">
        <v>0.66110000000000002</v>
      </c>
      <c r="Q37" s="425">
        <v>0.6653</v>
      </c>
      <c r="R37" s="429">
        <v>9898</v>
      </c>
      <c r="S37" s="429">
        <v>4560</v>
      </c>
      <c r="T37" s="430">
        <v>0.4607</v>
      </c>
      <c r="U37" s="430">
        <v>0.6573</v>
      </c>
      <c r="V37" s="424">
        <v>9420</v>
      </c>
      <c r="W37" s="424">
        <v>7122</v>
      </c>
      <c r="X37" s="425">
        <v>0.75609999999999999</v>
      </c>
      <c r="Y37" s="207"/>
      <c r="Z37" s="195">
        <v>12135</v>
      </c>
      <c r="AA37" s="196">
        <v>12377</v>
      </c>
      <c r="AB37" s="197">
        <v>1.0199</v>
      </c>
      <c r="AC37" s="195">
        <v>14524</v>
      </c>
      <c r="AD37" s="196">
        <v>12937</v>
      </c>
      <c r="AE37" s="197">
        <v>0.89070000000000005</v>
      </c>
      <c r="AF37" s="198">
        <v>27749250.690000001</v>
      </c>
      <c r="AG37" s="199">
        <v>18433419</v>
      </c>
      <c r="AH37" s="197">
        <v>0.6643</v>
      </c>
      <c r="AI37" s="195">
        <v>11490</v>
      </c>
      <c r="AJ37" s="196">
        <v>7519</v>
      </c>
      <c r="AK37" s="197">
        <v>0.65439999999999998</v>
      </c>
      <c r="AL37" s="12" t="s">
        <v>338</v>
      </c>
    </row>
    <row r="38" spans="1:38" s="3" customFormat="1">
      <c r="A38" s="233" t="s">
        <v>160</v>
      </c>
      <c r="B38" s="233" t="s">
        <v>53</v>
      </c>
      <c r="C38" s="423">
        <v>1296271.82</v>
      </c>
      <c r="D38" s="423">
        <v>5487067.6299999999</v>
      </c>
      <c r="E38" s="418">
        <v>0.23624126899999601</v>
      </c>
      <c r="F38" s="424">
        <v>2062</v>
      </c>
      <c r="G38" s="424">
        <v>1934</v>
      </c>
      <c r="H38" s="425">
        <v>0.93789999999999996</v>
      </c>
      <c r="I38" s="416">
        <v>1</v>
      </c>
      <c r="J38" s="426">
        <v>3048</v>
      </c>
      <c r="K38" s="426">
        <v>2612</v>
      </c>
      <c r="L38" s="427">
        <v>0.85699999999999998</v>
      </c>
      <c r="M38" s="418">
        <v>0.87260000000000004</v>
      </c>
      <c r="N38" s="428">
        <v>1433654.45</v>
      </c>
      <c r="O38" s="428">
        <v>955907.32</v>
      </c>
      <c r="P38" s="425">
        <v>0.66679999999999995</v>
      </c>
      <c r="Q38" s="425">
        <v>0.67369999999999997</v>
      </c>
      <c r="R38" s="429">
        <v>2098</v>
      </c>
      <c r="S38" s="429">
        <v>969</v>
      </c>
      <c r="T38" s="430">
        <v>0.46189999999999998</v>
      </c>
      <c r="U38" s="430">
        <v>0.66779999999999995</v>
      </c>
      <c r="V38" s="424">
        <v>1616</v>
      </c>
      <c r="W38" s="424">
        <v>1345</v>
      </c>
      <c r="X38" s="425">
        <v>0.83230000000000004</v>
      </c>
      <c r="Y38" s="207"/>
      <c r="Z38" s="195">
        <v>2082</v>
      </c>
      <c r="AA38" s="196">
        <v>2172</v>
      </c>
      <c r="AB38" s="197">
        <v>1.0431999999999999</v>
      </c>
      <c r="AC38" s="195">
        <v>3014</v>
      </c>
      <c r="AD38" s="196">
        <v>2732</v>
      </c>
      <c r="AE38" s="197">
        <v>0.90639999999999998</v>
      </c>
      <c r="AF38" s="198">
        <v>6020116.0899999999</v>
      </c>
      <c r="AG38" s="199">
        <v>4009091.16</v>
      </c>
      <c r="AH38" s="197">
        <v>0.66590000000000005</v>
      </c>
      <c r="AI38" s="195">
        <v>2396</v>
      </c>
      <c r="AJ38" s="196">
        <v>1622</v>
      </c>
      <c r="AK38" s="197">
        <v>0.67700000000000005</v>
      </c>
      <c r="AL38" s="12" t="s">
        <v>338</v>
      </c>
    </row>
    <row r="39" spans="1:38" s="3" customFormat="1">
      <c r="A39" s="233" t="s">
        <v>163</v>
      </c>
      <c r="B39" s="233" t="s">
        <v>54</v>
      </c>
      <c r="C39" s="423">
        <v>3818480.47</v>
      </c>
      <c r="D39" s="423">
        <v>15392094.970000001</v>
      </c>
      <c r="E39" s="418">
        <v>0.24808062043811599</v>
      </c>
      <c r="F39" s="424">
        <v>7170</v>
      </c>
      <c r="G39" s="424">
        <v>6682</v>
      </c>
      <c r="H39" s="425">
        <v>0.93189999999999995</v>
      </c>
      <c r="I39" s="416">
        <v>1</v>
      </c>
      <c r="J39" s="426">
        <v>9648</v>
      </c>
      <c r="K39" s="426">
        <v>7727</v>
      </c>
      <c r="L39" s="427">
        <v>0.80089999999999995</v>
      </c>
      <c r="M39" s="418">
        <v>0.81810000000000005</v>
      </c>
      <c r="N39" s="428">
        <v>4011129.75</v>
      </c>
      <c r="O39" s="428">
        <v>2882464.28</v>
      </c>
      <c r="P39" s="425">
        <v>0.71860000000000002</v>
      </c>
      <c r="Q39" s="425">
        <v>0.7</v>
      </c>
      <c r="R39" s="429">
        <v>6134</v>
      </c>
      <c r="S39" s="429">
        <v>3112</v>
      </c>
      <c r="T39" s="430">
        <v>0.50729999999999997</v>
      </c>
      <c r="U39" s="430">
        <v>0.67100000000000004</v>
      </c>
      <c r="V39" s="424">
        <v>5482</v>
      </c>
      <c r="W39" s="424">
        <v>4283</v>
      </c>
      <c r="X39" s="425">
        <v>0.78129999999999999</v>
      </c>
      <c r="Y39" s="207"/>
      <c r="Z39" s="195">
        <v>7386</v>
      </c>
      <c r="AA39" s="196">
        <v>8041</v>
      </c>
      <c r="AB39" s="197">
        <v>1.0887</v>
      </c>
      <c r="AC39" s="195">
        <v>9896</v>
      </c>
      <c r="AD39" s="196">
        <v>8250</v>
      </c>
      <c r="AE39" s="197">
        <v>0.8337</v>
      </c>
      <c r="AF39" s="198">
        <v>16783229.829999998</v>
      </c>
      <c r="AG39" s="199">
        <v>11432784.390000001</v>
      </c>
      <c r="AH39" s="197">
        <v>0.68120000000000003</v>
      </c>
      <c r="AI39" s="195">
        <v>7545</v>
      </c>
      <c r="AJ39" s="196">
        <v>5031</v>
      </c>
      <c r="AK39" s="197">
        <v>0.66679999999999995</v>
      </c>
      <c r="AL39" s="12" t="s">
        <v>338</v>
      </c>
    </row>
    <row r="40" spans="1:38" s="3" customFormat="1">
      <c r="A40" s="233" t="s">
        <v>164</v>
      </c>
      <c r="B40" s="233" t="s">
        <v>55</v>
      </c>
      <c r="C40" s="423">
        <v>315261.05</v>
      </c>
      <c r="D40" s="423">
        <v>1219159.48</v>
      </c>
      <c r="E40" s="418">
        <v>0.25858885172266399</v>
      </c>
      <c r="F40" s="424">
        <v>389</v>
      </c>
      <c r="G40" s="424">
        <v>360</v>
      </c>
      <c r="H40" s="425">
        <v>0.9254</v>
      </c>
      <c r="I40" s="416">
        <v>1</v>
      </c>
      <c r="J40" s="426">
        <v>543</v>
      </c>
      <c r="K40" s="426">
        <v>497</v>
      </c>
      <c r="L40" s="427">
        <v>0.9153</v>
      </c>
      <c r="M40" s="418">
        <v>0.9</v>
      </c>
      <c r="N40" s="428">
        <v>342426</v>
      </c>
      <c r="O40" s="428">
        <v>245743.26</v>
      </c>
      <c r="P40" s="425">
        <v>0.7177</v>
      </c>
      <c r="Q40" s="425">
        <v>0.69120000000000004</v>
      </c>
      <c r="R40" s="429">
        <v>438</v>
      </c>
      <c r="S40" s="429">
        <v>234</v>
      </c>
      <c r="T40" s="430">
        <v>0.53420000000000001</v>
      </c>
      <c r="U40" s="430">
        <v>0.69869999999999999</v>
      </c>
      <c r="V40" s="424">
        <v>329</v>
      </c>
      <c r="W40" s="424">
        <v>237</v>
      </c>
      <c r="X40" s="425">
        <v>0.72040000000000004</v>
      </c>
      <c r="Y40" s="207"/>
      <c r="Z40" s="195">
        <v>427</v>
      </c>
      <c r="AA40" s="196">
        <v>432</v>
      </c>
      <c r="AB40" s="197">
        <v>1.0117</v>
      </c>
      <c r="AC40" s="195">
        <v>562</v>
      </c>
      <c r="AD40" s="196">
        <v>515</v>
      </c>
      <c r="AE40" s="197">
        <v>0.91639999999999999</v>
      </c>
      <c r="AF40" s="198">
        <v>1438643.35</v>
      </c>
      <c r="AG40" s="199">
        <v>990159.52</v>
      </c>
      <c r="AH40" s="197">
        <v>0.68830000000000002</v>
      </c>
      <c r="AI40" s="195">
        <v>487</v>
      </c>
      <c r="AJ40" s="196">
        <v>328</v>
      </c>
      <c r="AK40" s="197">
        <v>0.67349999999999999</v>
      </c>
      <c r="AL40" s="12" t="s">
        <v>338</v>
      </c>
    </row>
    <row r="41" spans="1:38" s="3" customFormat="1">
      <c r="A41" s="233" t="s">
        <v>167</v>
      </c>
      <c r="B41" s="233" t="s">
        <v>56</v>
      </c>
      <c r="C41" s="423">
        <v>146745.62</v>
      </c>
      <c r="D41" s="423">
        <v>609354.98</v>
      </c>
      <c r="E41" s="418">
        <v>0.24082123690857499</v>
      </c>
      <c r="F41" s="424">
        <v>147</v>
      </c>
      <c r="G41" s="424">
        <v>145</v>
      </c>
      <c r="H41" s="425">
        <v>0.98640000000000005</v>
      </c>
      <c r="I41" s="416">
        <v>1</v>
      </c>
      <c r="J41" s="426">
        <v>259</v>
      </c>
      <c r="K41" s="426">
        <v>220</v>
      </c>
      <c r="L41" s="427">
        <v>0.84940000000000004</v>
      </c>
      <c r="M41" s="418">
        <v>0.87039999999999995</v>
      </c>
      <c r="N41" s="428">
        <v>175150.18</v>
      </c>
      <c r="O41" s="428">
        <v>120436.14</v>
      </c>
      <c r="P41" s="425">
        <v>0.68759999999999999</v>
      </c>
      <c r="Q41" s="425">
        <v>0.67549999999999999</v>
      </c>
      <c r="R41" s="429">
        <v>178</v>
      </c>
      <c r="S41" s="429">
        <v>89</v>
      </c>
      <c r="T41" s="430">
        <v>0.5</v>
      </c>
      <c r="U41" s="430">
        <v>0.7</v>
      </c>
      <c r="V41" s="424">
        <v>170</v>
      </c>
      <c r="W41" s="424">
        <v>124</v>
      </c>
      <c r="X41" s="425">
        <v>0.72940000000000005</v>
      </c>
      <c r="Y41" s="207"/>
      <c r="Z41" s="195">
        <v>127</v>
      </c>
      <c r="AA41" s="196">
        <v>142</v>
      </c>
      <c r="AB41" s="197">
        <v>1.1181000000000001</v>
      </c>
      <c r="AC41" s="195">
        <v>247</v>
      </c>
      <c r="AD41" s="196">
        <v>218</v>
      </c>
      <c r="AE41" s="197">
        <v>0.88260000000000005</v>
      </c>
      <c r="AF41" s="198">
        <v>645042.30000000005</v>
      </c>
      <c r="AG41" s="199">
        <v>431340.81</v>
      </c>
      <c r="AH41" s="197">
        <v>0.66869999999999996</v>
      </c>
      <c r="AI41" s="195">
        <v>216</v>
      </c>
      <c r="AJ41" s="196">
        <v>155</v>
      </c>
      <c r="AK41" s="197">
        <v>0.71760000000000002</v>
      </c>
      <c r="AL41" s="12" t="s">
        <v>338</v>
      </c>
    </row>
    <row r="42" spans="1:38" s="3" customFormat="1">
      <c r="A42" s="233" t="s">
        <v>168</v>
      </c>
      <c r="B42" s="233" t="s">
        <v>57</v>
      </c>
      <c r="C42" s="423">
        <v>1070479.83</v>
      </c>
      <c r="D42" s="423">
        <v>4498394.84</v>
      </c>
      <c r="E42" s="418">
        <v>0.23796929084153101</v>
      </c>
      <c r="F42" s="424">
        <v>1804</v>
      </c>
      <c r="G42" s="424">
        <v>1667</v>
      </c>
      <c r="H42" s="425">
        <v>0.92410000000000003</v>
      </c>
      <c r="I42" s="416">
        <v>1</v>
      </c>
      <c r="J42" s="426">
        <v>2594</v>
      </c>
      <c r="K42" s="426">
        <v>2258</v>
      </c>
      <c r="L42" s="427">
        <v>0.87050000000000005</v>
      </c>
      <c r="M42" s="418">
        <v>0.88949999999999996</v>
      </c>
      <c r="N42" s="428">
        <v>1189372.97</v>
      </c>
      <c r="O42" s="428">
        <v>853727.94</v>
      </c>
      <c r="P42" s="425">
        <v>0.71779999999999999</v>
      </c>
      <c r="Q42" s="425">
        <v>0.7</v>
      </c>
      <c r="R42" s="429">
        <v>1757</v>
      </c>
      <c r="S42" s="429">
        <v>837</v>
      </c>
      <c r="T42" s="430">
        <v>0.47639999999999999</v>
      </c>
      <c r="U42" s="430">
        <v>0.67320000000000002</v>
      </c>
      <c r="V42" s="424">
        <v>1397</v>
      </c>
      <c r="W42" s="424">
        <v>1121</v>
      </c>
      <c r="X42" s="425">
        <v>0.8024</v>
      </c>
      <c r="Y42" s="207"/>
      <c r="Z42" s="195">
        <v>1840</v>
      </c>
      <c r="AA42" s="196">
        <v>1911</v>
      </c>
      <c r="AB42" s="197">
        <v>1.0386</v>
      </c>
      <c r="AC42" s="195">
        <v>2674</v>
      </c>
      <c r="AD42" s="196">
        <v>2367</v>
      </c>
      <c r="AE42" s="197">
        <v>0.88519999999999999</v>
      </c>
      <c r="AF42" s="198">
        <v>4803088.0599999996</v>
      </c>
      <c r="AG42" s="199">
        <v>3395055.27</v>
      </c>
      <c r="AH42" s="197">
        <v>0.70679999999999998</v>
      </c>
      <c r="AI42" s="195">
        <v>2079</v>
      </c>
      <c r="AJ42" s="196">
        <v>1346</v>
      </c>
      <c r="AK42" s="197">
        <v>0.64739999999999998</v>
      </c>
      <c r="AL42" s="12" t="s">
        <v>338</v>
      </c>
    </row>
    <row r="43" spans="1:38" s="3" customFormat="1">
      <c r="A43" s="233" t="s">
        <v>160</v>
      </c>
      <c r="B43" s="233" t="s">
        <v>58</v>
      </c>
      <c r="C43" s="423">
        <v>482615.4</v>
      </c>
      <c r="D43" s="423">
        <v>1880570.5725</v>
      </c>
      <c r="E43" s="418">
        <v>0.25663243222955401</v>
      </c>
      <c r="F43" s="424">
        <v>937</v>
      </c>
      <c r="G43" s="424">
        <v>907</v>
      </c>
      <c r="H43" s="425">
        <v>0.96799999999999997</v>
      </c>
      <c r="I43" s="416">
        <v>1</v>
      </c>
      <c r="J43" s="426">
        <v>1226</v>
      </c>
      <c r="K43" s="426">
        <v>1158</v>
      </c>
      <c r="L43" s="427">
        <v>0.94450000000000001</v>
      </c>
      <c r="M43" s="418">
        <v>0.9</v>
      </c>
      <c r="N43" s="428">
        <v>542203.99</v>
      </c>
      <c r="O43" s="428">
        <v>368693.06</v>
      </c>
      <c r="P43" s="425">
        <v>0.68</v>
      </c>
      <c r="Q43" s="425">
        <v>0.65339999999999998</v>
      </c>
      <c r="R43" s="429">
        <v>952</v>
      </c>
      <c r="S43" s="429">
        <v>496</v>
      </c>
      <c r="T43" s="430">
        <v>0.52100000000000002</v>
      </c>
      <c r="U43" s="430">
        <v>0.69269999999999998</v>
      </c>
      <c r="V43" s="424">
        <v>794</v>
      </c>
      <c r="W43" s="424">
        <v>683</v>
      </c>
      <c r="X43" s="425">
        <v>0.86019999999999996</v>
      </c>
      <c r="Y43" s="207"/>
      <c r="Z43" s="195">
        <v>978</v>
      </c>
      <c r="AA43" s="196">
        <v>1011</v>
      </c>
      <c r="AB43" s="197">
        <v>1.0337000000000001</v>
      </c>
      <c r="AC43" s="195">
        <v>1256</v>
      </c>
      <c r="AD43" s="196">
        <v>1182</v>
      </c>
      <c r="AE43" s="197">
        <v>0.94110000000000005</v>
      </c>
      <c r="AF43" s="198">
        <v>2248640.37</v>
      </c>
      <c r="AG43" s="199">
        <v>1489040.44</v>
      </c>
      <c r="AH43" s="197">
        <v>0.66220000000000001</v>
      </c>
      <c r="AI43" s="195">
        <v>1073</v>
      </c>
      <c r="AJ43" s="196">
        <v>748</v>
      </c>
      <c r="AK43" s="197">
        <v>0.69710000000000005</v>
      </c>
      <c r="AL43" s="12" t="s">
        <v>338</v>
      </c>
    </row>
    <row r="44" spans="1:38" s="3" customFormat="1">
      <c r="A44" s="233" t="s">
        <v>161</v>
      </c>
      <c r="B44" s="233" t="s">
        <v>171</v>
      </c>
      <c r="C44" s="423">
        <v>6268995.9400000004</v>
      </c>
      <c r="D44" s="423">
        <v>25230065.109999999</v>
      </c>
      <c r="E44" s="418">
        <v>0.24847323669867499</v>
      </c>
      <c r="F44" s="424">
        <v>11503</v>
      </c>
      <c r="G44" s="424">
        <v>10493</v>
      </c>
      <c r="H44" s="425">
        <v>0.91220000000000001</v>
      </c>
      <c r="I44" s="416">
        <v>1</v>
      </c>
      <c r="J44" s="426">
        <v>14735</v>
      </c>
      <c r="K44" s="426">
        <v>11916</v>
      </c>
      <c r="L44" s="427">
        <v>0.80869999999999997</v>
      </c>
      <c r="M44" s="418">
        <v>0.82069999999999999</v>
      </c>
      <c r="N44" s="428">
        <v>6538367.1699999999</v>
      </c>
      <c r="O44" s="428">
        <v>4890464.8899999997</v>
      </c>
      <c r="P44" s="425">
        <v>0.748</v>
      </c>
      <c r="Q44" s="425">
        <v>0.7</v>
      </c>
      <c r="R44" s="429">
        <v>9690</v>
      </c>
      <c r="S44" s="429">
        <v>4992</v>
      </c>
      <c r="T44" s="430">
        <v>0.51519999999999999</v>
      </c>
      <c r="U44" s="430">
        <v>0.7</v>
      </c>
      <c r="V44" s="424">
        <v>8247</v>
      </c>
      <c r="W44" s="424">
        <v>6730</v>
      </c>
      <c r="X44" s="425">
        <v>0.81610000000000005</v>
      </c>
      <c r="Y44" s="207"/>
      <c r="Z44" s="195">
        <v>11255</v>
      </c>
      <c r="AA44" s="196">
        <v>11733</v>
      </c>
      <c r="AB44" s="197">
        <v>1.0425</v>
      </c>
      <c r="AC44" s="195">
        <v>15098</v>
      </c>
      <c r="AD44" s="196">
        <v>12057</v>
      </c>
      <c r="AE44" s="197">
        <v>0.79859999999999998</v>
      </c>
      <c r="AF44" s="198">
        <v>25829201.149999999</v>
      </c>
      <c r="AG44" s="199">
        <v>19383910.690000001</v>
      </c>
      <c r="AH44" s="197">
        <v>0.75049999999999994</v>
      </c>
      <c r="AI44" s="195">
        <v>11011</v>
      </c>
      <c r="AJ44" s="196">
        <v>7762</v>
      </c>
      <c r="AK44" s="197">
        <v>0.70489999999999997</v>
      </c>
      <c r="AL44" s="12" t="s">
        <v>338</v>
      </c>
    </row>
    <row r="45" spans="1:38" s="3" customFormat="1">
      <c r="A45" s="233" t="s">
        <v>161</v>
      </c>
      <c r="B45" s="233" t="s">
        <v>172</v>
      </c>
      <c r="C45" s="423">
        <v>2101512.13</v>
      </c>
      <c r="D45" s="423">
        <v>8819412.1699999999</v>
      </c>
      <c r="E45" s="418">
        <v>0.23828256231730199</v>
      </c>
      <c r="F45" s="424">
        <v>4365</v>
      </c>
      <c r="G45" s="424">
        <v>3911</v>
      </c>
      <c r="H45" s="425">
        <v>0.89600000000000002</v>
      </c>
      <c r="I45" s="416">
        <v>1</v>
      </c>
      <c r="J45" s="426">
        <v>5734</v>
      </c>
      <c r="K45" s="426">
        <v>4797</v>
      </c>
      <c r="L45" s="427">
        <v>0.83660000000000001</v>
      </c>
      <c r="M45" s="418">
        <v>0.83989999999999998</v>
      </c>
      <c r="N45" s="428">
        <v>2220119.36</v>
      </c>
      <c r="O45" s="428">
        <v>1623980.14</v>
      </c>
      <c r="P45" s="425">
        <v>0.73150000000000004</v>
      </c>
      <c r="Q45" s="425">
        <v>0.7</v>
      </c>
      <c r="R45" s="429">
        <v>3996</v>
      </c>
      <c r="S45" s="429">
        <v>2026</v>
      </c>
      <c r="T45" s="430">
        <v>0.50700000000000001</v>
      </c>
      <c r="U45" s="430">
        <v>0.68310000000000004</v>
      </c>
      <c r="V45" s="424">
        <v>3267</v>
      </c>
      <c r="W45" s="424">
        <v>2688</v>
      </c>
      <c r="X45" s="425">
        <v>0.82279999999999998</v>
      </c>
      <c r="Y45" s="207"/>
      <c r="Z45" s="195">
        <v>4370</v>
      </c>
      <c r="AA45" s="196">
        <v>4448</v>
      </c>
      <c r="AB45" s="197">
        <v>1.0178</v>
      </c>
      <c r="AC45" s="195">
        <v>5808</v>
      </c>
      <c r="AD45" s="196">
        <v>5025</v>
      </c>
      <c r="AE45" s="197">
        <v>0.86519999999999997</v>
      </c>
      <c r="AF45" s="198">
        <v>9468270.1199999992</v>
      </c>
      <c r="AG45" s="199">
        <v>7040756.6600000001</v>
      </c>
      <c r="AH45" s="197">
        <v>0.74360000000000004</v>
      </c>
      <c r="AI45" s="195">
        <v>4706</v>
      </c>
      <c r="AJ45" s="196">
        <v>3190</v>
      </c>
      <c r="AK45" s="197">
        <v>0.67789999999999995</v>
      </c>
      <c r="AL45" s="12" t="s">
        <v>338</v>
      </c>
    </row>
    <row r="46" spans="1:38" s="3" customFormat="1">
      <c r="A46" s="233" t="s">
        <v>168</v>
      </c>
      <c r="B46" s="233" t="s">
        <v>60</v>
      </c>
      <c r="C46" s="423">
        <v>1588007.57</v>
      </c>
      <c r="D46" s="423">
        <v>6566750.4900000002</v>
      </c>
      <c r="E46" s="418">
        <v>0.241825477063314</v>
      </c>
      <c r="F46" s="424">
        <v>3075</v>
      </c>
      <c r="G46" s="424">
        <v>2856</v>
      </c>
      <c r="H46" s="425">
        <v>0.92879999999999996</v>
      </c>
      <c r="I46" s="416">
        <v>1</v>
      </c>
      <c r="J46" s="426">
        <v>3975</v>
      </c>
      <c r="K46" s="426">
        <v>3612</v>
      </c>
      <c r="L46" s="427">
        <v>0.90869999999999995</v>
      </c>
      <c r="M46" s="418">
        <v>0.9</v>
      </c>
      <c r="N46" s="428">
        <v>1748609.58</v>
      </c>
      <c r="O46" s="428">
        <v>1224415.52</v>
      </c>
      <c r="P46" s="425">
        <v>0.70020000000000004</v>
      </c>
      <c r="Q46" s="425">
        <v>0.69230000000000003</v>
      </c>
      <c r="R46" s="429">
        <v>2882</v>
      </c>
      <c r="S46" s="429">
        <v>1393</v>
      </c>
      <c r="T46" s="430">
        <v>0.48330000000000001</v>
      </c>
      <c r="U46" s="430">
        <v>0.67030000000000001</v>
      </c>
      <c r="V46" s="424">
        <v>2468</v>
      </c>
      <c r="W46" s="424">
        <v>1976</v>
      </c>
      <c r="X46" s="425">
        <v>0.80059999999999998</v>
      </c>
      <c r="Y46" s="207"/>
      <c r="Z46" s="195">
        <v>3327</v>
      </c>
      <c r="AA46" s="196">
        <v>3365</v>
      </c>
      <c r="AB46" s="197">
        <v>1.0114000000000001</v>
      </c>
      <c r="AC46" s="195">
        <v>4204</v>
      </c>
      <c r="AD46" s="196">
        <v>3795</v>
      </c>
      <c r="AE46" s="197">
        <v>0.90269999999999995</v>
      </c>
      <c r="AF46" s="198">
        <v>7343860.6799999997</v>
      </c>
      <c r="AG46" s="199">
        <v>5095623.7699999996</v>
      </c>
      <c r="AH46" s="197">
        <v>0.69389999999999996</v>
      </c>
      <c r="AI46" s="195">
        <v>3286</v>
      </c>
      <c r="AJ46" s="196">
        <v>2271</v>
      </c>
      <c r="AK46" s="197">
        <v>0.69110000000000005</v>
      </c>
      <c r="AL46" s="12" t="s">
        <v>338</v>
      </c>
    </row>
    <row r="47" spans="1:38" s="3" customFormat="1">
      <c r="A47" s="233" t="s">
        <v>165</v>
      </c>
      <c r="B47" s="233" t="s">
        <v>61</v>
      </c>
      <c r="C47" s="423">
        <v>2367770.7200000002</v>
      </c>
      <c r="D47" s="423">
        <v>9650235.1500000004</v>
      </c>
      <c r="E47" s="418">
        <v>0.24535886257652501</v>
      </c>
      <c r="F47" s="424">
        <v>3337</v>
      </c>
      <c r="G47" s="424">
        <v>3169</v>
      </c>
      <c r="H47" s="425">
        <v>0.94969999999999999</v>
      </c>
      <c r="I47" s="416">
        <v>1</v>
      </c>
      <c r="J47" s="426">
        <v>4658</v>
      </c>
      <c r="K47" s="426">
        <v>3935</v>
      </c>
      <c r="L47" s="427">
        <v>0.8448</v>
      </c>
      <c r="M47" s="418">
        <v>0.87519999999999998</v>
      </c>
      <c r="N47" s="428">
        <v>2602512.86</v>
      </c>
      <c r="O47" s="428">
        <v>1879649.2</v>
      </c>
      <c r="P47" s="425">
        <v>0.72219999999999995</v>
      </c>
      <c r="Q47" s="425">
        <v>0.7</v>
      </c>
      <c r="R47" s="429">
        <v>3270</v>
      </c>
      <c r="S47" s="429">
        <v>1675</v>
      </c>
      <c r="T47" s="430">
        <v>0.51219999999999999</v>
      </c>
      <c r="U47" s="430">
        <v>0.69540000000000002</v>
      </c>
      <c r="V47" s="424">
        <v>2685</v>
      </c>
      <c r="W47" s="424">
        <v>2164</v>
      </c>
      <c r="X47" s="425">
        <v>0.80600000000000005</v>
      </c>
      <c r="Y47" s="207"/>
      <c r="Z47" s="195">
        <v>3289</v>
      </c>
      <c r="AA47" s="196">
        <v>3605</v>
      </c>
      <c r="AB47" s="197">
        <v>1.0961000000000001</v>
      </c>
      <c r="AC47" s="195">
        <v>4462</v>
      </c>
      <c r="AD47" s="196">
        <v>4027</v>
      </c>
      <c r="AE47" s="197">
        <v>0.90249999999999997</v>
      </c>
      <c r="AF47" s="198">
        <v>10602758.33</v>
      </c>
      <c r="AG47" s="199">
        <v>7349482.2400000002</v>
      </c>
      <c r="AH47" s="197">
        <v>0.69320000000000004</v>
      </c>
      <c r="AI47" s="195">
        <v>3743</v>
      </c>
      <c r="AJ47" s="196">
        <v>2578</v>
      </c>
      <c r="AK47" s="197">
        <v>0.68879999999999997</v>
      </c>
      <c r="AL47" s="12" t="s">
        <v>338</v>
      </c>
    </row>
    <row r="48" spans="1:38" s="3" customFormat="1">
      <c r="A48" s="233" t="s">
        <v>167</v>
      </c>
      <c r="B48" s="233" t="s">
        <v>62</v>
      </c>
      <c r="C48" s="423">
        <v>842046.28</v>
      </c>
      <c r="D48" s="423">
        <v>3619768.65</v>
      </c>
      <c r="E48" s="418">
        <v>0.23262433636470101</v>
      </c>
      <c r="F48" s="424">
        <v>1056</v>
      </c>
      <c r="G48" s="424">
        <v>1018</v>
      </c>
      <c r="H48" s="425">
        <v>0.96399999999999997</v>
      </c>
      <c r="I48" s="416">
        <v>1</v>
      </c>
      <c r="J48" s="426">
        <v>1544</v>
      </c>
      <c r="K48" s="426">
        <v>1395</v>
      </c>
      <c r="L48" s="427">
        <v>0.90349999999999997</v>
      </c>
      <c r="M48" s="418">
        <v>0.89559999999999995</v>
      </c>
      <c r="N48" s="428">
        <v>964638.31</v>
      </c>
      <c r="O48" s="428">
        <v>721990.2</v>
      </c>
      <c r="P48" s="425">
        <v>0.74850000000000005</v>
      </c>
      <c r="Q48" s="425">
        <v>0.7</v>
      </c>
      <c r="R48" s="429">
        <v>1004</v>
      </c>
      <c r="S48" s="429">
        <v>488</v>
      </c>
      <c r="T48" s="430">
        <v>0.48609999999999998</v>
      </c>
      <c r="U48" s="430">
        <v>0.7</v>
      </c>
      <c r="V48" s="424">
        <v>1226</v>
      </c>
      <c r="W48" s="424">
        <v>964</v>
      </c>
      <c r="X48" s="425">
        <v>0.7863</v>
      </c>
      <c r="Y48" s="207"/>
      <c r="Z48" s="195">
        <v>1066</v>
      </c>
      <c r="AA48" s="196">
        <v>1151</v>
      </c>
      <c r="AB48" s="197">
        <v>1.0797000000000001</v>
      </c>
      <c r="AC48" s="195">
        <v>1556</v>
      </c>
      <c r="AD48" s="196">
        <v>1405</v>
      </c>
      <c r="AE48" s="197">
        <v>0.90300000000000002</v>
      </c>
      <c r="AF48" s="198">
        <v>3891837.41</v>
      </c>
      <c r="AG48" s="199">
        <v>2918225.78</v>
      </c>
      <c r="AH48" s="197">
        <v>0.74980000000000002</v>
      </c>
      <c r="AI48" s="195">
        <v>1281</v>
      </c>
      <c r="AJ48" s="196">
        <v>934</v>
      </c>
      <c r="AK48" s="197">
        <v>0.72909999999999997</v>
      </c>
      <c r="AL48" s="12" t="s">
        <v>338</v>
      </c>
    </row>
    <row r="49" spans="1:38" s="3" customFormat="1">
      <c r="A49" s="233" t="s">
        <v>167</v>
      </c>
      <c r="B49" s="233" t="s">
        <v>63</v>
      </c>
      <c r="C49" s="423">
        <v>1006111.43</v>
      </c>
      <c r="D49" s="423">
        <v>4071439.44</v>
      </c>
      <c r="E49" s="418">
        <v>0.24711442840471201</v>
      </c>
      <c r="F49" s="424">
        <v>1636</v>
      </c>
      <c r="G49" s="424">
        <v>1522</v>
      </c>
      <c r="H49" s="425">
        <v>0.93030000000000002</v>
      </c>
      <c r="I49" s="416">
        <v>1</v>
      </c>
      <c r="J49" s="426">
        <v>2504</v>
      </c>
      <c r="K49" s="426">
        <v>2007</v>
      </c>
      <c r="L49" s="427">
        <v>0.80149999999999999</v>
      </c>
      <c r="M49" s="418">
        <v>0.83909999999999996</v>
      </c>
      <c r="N49" s="428">
        <v>1016406.54</v>
      </c>
      <c r="O49" s="428">
        <v>778014.26</v>
      </c>
      <c r="P49" s="425">
        <v>0.76549999999999996</v>
      </c>
      <c r="Q49" s="425">
        <v>0.7</v>
      </c>
      <c r="R49" s="429">
        <v>1472</v>
      </c>
      <c r="S49" s="429">
        <v>797</v>
      </c>
      <c r="T49" s="430">
        <v>0.54139999999999999</v>
      </c>
      <c r="U49" s="430">
        <v>0.68259999999999998</v>
      </c>
      <c r="V49" s="424">
        <v>1349</v>
      </c>
      <c r="W49" s="424">
        <v>1042</v>
      </c>
      <c r="X49" s="425">
        <v>0.77239999999999998</v>
      </c>
      <c r="Y49" s="207"/>
      <c r="Z49" s="195">
        <v>1695</v>
      </c>
      <c r="AA49" s="196">
        <v>1750</v>
      </c>
      <c r="AB49" s="197">
        <v>1.0324</v>
      </c>
      <c r="AC49" s="195">
        <v>2407</v>
      </c>
      <c r="AD49" s="196">
        <v>2103</v>
      </c>
      <c r="AE49" s="197">
        <v>0.87370000000000003</v>
      </c>
      <c r="AF49" s="198">
        <v>4202934.4000000004</v>
      </c>
      <c r="AG49" s="199">
        <v>3194315.94</v>
      </c>
      <c r="AH49" s="197">
        <v>0.76</v>
      </c>
      <c r="AI49" s="195">
        <v>1815</v>
      </c>
      <c r="AJ49" s="196">
        <v>1238</v>
      </c>
      <c r="AK49" s="197">
        <v>0.68210000000000004</v>
      </c>
      <c r="AL49" s="12" t="s">
        <v>338</v>
      </c>
    </row>
    <row r="50" spans="1:38" s="3" customFormat="1">
      <c r="A50" s="233" t="s">
        <v>164</v>
      </c>
      <c r="B50" s="233" t="s">
        <v>64</v>
      </c>
      <c r="C50" s="423">
        <v>719314.24</v>
      </c>
      <c r="D50" s="423">
        <v>2899804.19</v>
      </c>
      <c r="E50" s="418">
        <v>0.24805614202523099</v>
      </c>
      <c r="F50" s="424">
        <v>1639</v>
      </c>
      <c r="G50" s="424">
        <v>1540</v>
      </c>
      <c r="H50" s="425">
        <v>0.93959999999999999</v>
      </c>
      <c r="I50" s="416">
        <v>0.99470000000000003</v>
      </c>
      <c r="J50" s="426">
        <v>1788</v>
      </c>
      <c r="K50" s="426">
        <v>1650</v>
      </c>
      <c r="L50" s="427">
        <v>0.92279999999999995</v>
      </c>
      <c r="M50" s="418">
        <v>0.9</v>
      </c>
      <c r="N50" s="428">
        <v>789211.61</v>
      </c>
      <c r="O50" s="428">
        <v>577915.04</v>
      </c>
      <c r="P50" s="425">
        <v>0.73229999999999995</v>
      </c>
      <c r="Q50" s="425">
        <v>0.7</v>
      </c>
      <c r="R50" s="429">
        <v>1240</v>
      </c>
      <c r="S50" s="429">
        <v>638</v>
      </c>
      <c r="T50" s="430">
        <v>0.51449999999999996</v>
      </c>
      <c r="U50" s="430">
        <v>0.7</v>
      </c>
      <c r="V50" s="424">
        <v>1217</v>
      </c>
      <c r="W50" s="424">
        <v>1010</v>
      </c>
      <c r="X50" s="425">
        <v>0.82989999999999997</v>
      </c>
      <c r="Y50" s="207"/>
      <c r="Z50" s="195">
        <v>1643</v>
      </c>
      <c r="AA50" s="196">
        <v>1645</v>
      </c>
      <c r="AB50" s="197">
        <v>1.0012000000000001</v>
      </c>
      <c r="AC50" s="195">
        <v>1899</v>
      </c>
      <c r="AD50" s="196">
        <v>1668</v>
      </c>
      <c r="AE50" s="197">
        <v>0.87839999999999996</v>
      </c>
      <c r="AF50" s="198">
        <v>3062225.19</v>
      </c>
      <c r="AG50" s="199">
        <v>2180011.81</v>
      </c>
      <c r="AH50" s="197">
        <v>0.71189999999999998</v>
      </c>
      <c r="AI50" s="195">
        <v>1403</v>
      </c>
      <c r="AJ50" s="196">
        <v>1022</v>
      </c>
      <c r="AK50" s="197">
        <v>0.72840000000000005</v>
      </c>
      <c r="AL50" s="12" t="s">
        <v>338</v>
      </c>
    </row>
    <row r="51" spans="1:38" s="3" customFormat="1">
      <c r="A51" s="233" t="s">
        <v>165</v>
      </c>
      <c r="B51" s="233" t="s">
        <v>65</v>
      </c>
      <c r="C51" s="423">
        <v>1156346.04</v>
      </c>
      <c r="D51" s="423">
        <v>4451115.58</v>
      </c>
      <c r="E51" s="418">
        <v>0.25978791590938599</v>
      </c>
      <c r="F51" s="424">
        <v>2069</v>
      </c>
      <c r="G51" s="424">
        <v>1826</v>
      </c>
      <c r="H51" s="425">
        <v>0.88260000000000005</v>
      </c>
      <c r="I51" s="416">
        <v>0.98860000000000003</v>
      </c>
      <c r="J51" s="426">
        <v>2678</v>
      </c>
      <c r="K51" s="426">
        <v>2222</v>
      </c>
      <c r="L51" s="427">
        <v>0.82969999999999999</v>
      </c>
      <c r="M51" s="418">
        <v>0.82650000000000001</v>
      </c>
      <c r="N51" s="428">
        <v>1289466.47</v>
      </c>
      <c r="O51" s="428">
        <v>898137.61</v>
      </c>
      <c r="P51" s="425">
        <v>0.69650000000000001</v>
      </c>
      <c r="Q51" s="425">
        <v>0.65559999999999996</v>
      </c>
      <c r="R51" s="429">
        <v>1988</v>
      </c>
      <c r="S51" s="429">
        <v>987</v>
      </c>
      <c r="T51" s="430">
        <v>0.4965</v>
      </c>
      <c r="U51" s="430">
        <v>0.65710000000000002</v>
      </c>
      <c r="V51" s="424">
        <v>1498</v>
      </c>
      <c r="W51" s="424">
        <v>1092</v>
      </c>
      <c r="X51" s="425">
        <v>0.72899999999999998</v>
      </c>
      <c r="Y51" s="207"/>
      <c r="Z51" s="195">
        <v>2013</v>
      </c>
      <c r="AA51" s="196">
        <v>1896</v>
      </c>
      <c r="AB51" s="197">
        <v>0.94189999999999996</v>
      </c>
      <c r="AC51" s="195">
        <v>2696</v>
      </c>
      <c r="AD51" s="196">
        <v>2237</v>
      </c>
      <c r="AE51" s="197">
        <v>0.82969999999999999</v>
      </c>
      <c r="AF51" s="198">
        <v>5208294.24</v>
      </c>
      <c r="AG51" s="199">
        <v>3364505.19</v>
      </c>
      <c r="AH51" s="197">
        <v>0.64600000000000002</v>
      </c>
      <c r="AI51" s="195">
        <v>2150</v>
      </c>
      <c r="AJ51" s="196">
        <v>1373</v>
      </c>
      <c r="AK51" s="197">
        <v>0.63859999999999995</v>
      </c>
      <c r="AL51" s="12" t="s">
        <v>338</v>
      </c>
    </row>
    <row r="52" spans="1:38" s="3" customFormat="1">
      <c r="A52" s="233" t="s">
        <v>164</v>
      </c>
      <c r="B52" s="233" t="s">
        <v>66</v>
      </c>
      <c r="C52" s="423">
        <v>53609.95</v>
      </c>
      <c r="D52" s="423">
        <v>271014.52</v>
      </c>
      <c r="E52" s="418">
        <v>0.19781209508627101</v>
      </c>
      <c r="F52" s="424">
        <v>125</v>
      </c>
      <c r="G52" s="424">
        <v>113</v>
      </c>
      <c r="H52" s="425">
        <v>0.90400000000000003</v>
      </c>
      <c r="I52" s="416">
        <v>1</v>
      </c>
      <c r="J52" s="426">
        <v>171</v>
      </c>
      <c r="K52" s="426">
        <v>156</v>
      </c>
      <c r="L52" s="427">
        <v>0.9123</v>
      </c>
      <c r="M52" s="418">
        <v>0.89939999999999998</v>
      </c>
      <c r="N52" s="428">
        <v>76678</v>
      </c>
      <c r="O52" s="428">
        <v>44293.919999999998</v>
      </c>
      <c r="P52" s="425">
        <v>0.57769999999999999</v>
      </c>
      <c r="Q52" s="425">
        <v>0.5504</v>
      </c>
      <c r="R52" s="429">
        <v>132</v>
      </c>
      <c r="S52" s="429">
        <v>39</v>
      </c>
      <c r="T52" s="430">
        <v>0.29549999999999998</v>
      </c>
      <c r="U52" s="430">
        <v>0.62539999999999996</v>
      </c>
      <c r="V52" s="424">
        <v>100</v>
      </c>
      <c r="W52" s="424">
        <v>82</v>
      </c>
      <c r="X52" s="425">
        <v>0.82</v>
      </c>
      <c r="Y52" s="207"/>
      <c r="Z52" s="195">
        <v>126</v>
      </c>
      <c r="AA52" s="196">
        <v>132</v>
      </c>
      <c r="AB52" s="197">
        <v>1.0476000000000001</v>
      </c>
      <c r="AC52" s="195">
        <v>181</v>
      </c>
      <c r="AD52" s="196">
        <v>167</v>
      </c>
      <c r="AE52" s="197">
        <v>0.92269999999999996</v>
      </c>
      <c r="AF52" s="198">
        <v>341067</v>
      </c>
      <c r="AG52" s="199">
        <v>189559.99</v>
      </c>
      <c r="AH52" s="197">
        <v>0.55579999999999996</v>
      </c>
      <c r="AI52" s="195">
        <v>150</v>
      </c>
      <c r="AJ52" s="196">
        <v>84</v>
      </c>
      <c r="AK52" s="197">
        <v>0.56000000000000005</v>
      </c>
      <c r="AL52" s="12" t="s">
        <v>338</v>
      </c>
    </row>
    <row r="53" spans="1:38" s="3" customFormat="1">
      <c r="A53" s="233" t="s">
        <v>161</v>
      </c>
      <c r="B53" s="233" t="s">
        <v>67</v>
      </c>
      <c r="C53" s="423">
        <v>2534987.61</v>
      </c>
      <c r="D53" s="423">
        <v>10743629.4</v>
      </c>
      <c r="E53" s="418">
        <v>0.23595262975098499</v>
      </c>
      <c r="F53" s="424">
        <v>4269</v>
      </c>
      <c r="G53" s="424">
        <v>3955</v>
      </c>
      <c r="H53" s="425">
        <v>0.9264</v>
      </c>
      <c r="I53" s="416">
        <v>1</v>
      </c>
      <c r="J53" s="426">
        <v>6027</v>
      </c>
      <c r="K53" s="426">
        <v>5280</v>
      </c>
      <c r="L53" s="427">
        <v>0.87609999999999999</v>
      </c>
      <c r="M53" s="418">
        <v>0.87409999999999999</v>
      </c>
      <c r="N53" s="428">
        <v>2919806.14</v>
      </c>
      <c r="O53" s="428">
        <v>1903157.66</v>
      </c>
      <c r="P53" s="425">
        <v>0.65180000000000005</v>
      </c>
      <c r="Q53" s="425">
        <v>0.66620000000000001</v>
      </c>
      <c r="R53" s="429">
        <v>4335</v>
      </c>
      <c r="S53" s="429">
        <v>2020</v>
      </c>
      <c r="T53" s="430">
        <v>0.46600000000000003</v>
      </c>
      <c r="U53" s="430">
        <v>0.66879999999999995</v>
      </c>
      <c r="V53" s="424">
        <v>3680</v>
      </c>
      <c r="W53" s="424">
        <v>2760</v>
      </c>
      <c r="X53" s="425">
        <v>0.75</v>
      </c>
      <c r="Y53" s="207"/>
      <c r="Z53" s="195">
        <v>4457</v>
      </c>
      <c r="AA53" s="196">
        <v>4427</v>
      </c>
      <c r="AB53" s="197">
        <v>0.99329999999999996</v>
      </c>
      <c r="AC53" s="195">
        <v>6345</v>
      </c>
      <c r="AD53" s="196">
        <v>5491</v>
      </c>
      <c r="AE53" s="197">
        <v>0.86539999999999995</v>
      </c>
      <c r="AF53" s="198">
        <v>12065622.43</v>
      </c>
      <c r="AG53" s="199">
        <v>7879558.1200000001</v>
      </c>
      <c r="AH53" s="197">
        <v>0.65310000000000001</v>
      </c>
      <c r="AI53" s="195">
        <v>4972</v>
      </c>
      <c r="AJ53" s="196">
        <v>3228</v>
      </c>
      <c r="AK53" s="197">
        <v>0.6492</v>
      </c>
      <c r="AL53" s="12" t="s">
        <v>338</v>
      </c>
    </row>
    <row r="54" spans="1:38" s="3" customFormat="1">
      <c r="A54" s="233" t="s">
        <v>167</v>
      </c>
      <c r="B54" s="233" t="s">
        <v>68</v>
      </c>
      <c r="C54" s="423">
        <v>545127.6</v>
      </c>
      <c r="D54" s="423">
        <v>2238090.9500000002</v>
      </c>
      <c r="E54" s="418">
        <v>0.24356811772997899</v>
      </c>
      <c r="F54" s="424">
        <v>526</v>
      </c>
      <c r="G54" s="424">
        <v>497</v>
      </c>
      <c r="H54" s="425">
        <v>0.94489999999999996</v>
      </c>
      <c r="I54" s="416">
        <v>1</v>
      </c>
      <c r="J54" s="426">
        <v>872</v>
      </c>
      <c r="K54" s="426">
        <v>774</v>
      </c>
      <c r="L54" s="427">
        <v>0.88759999999999994</v>
      </c>
      <c r="M54" s="418">
        <v>0.9</v>
      </c>
      <c r="N54" s="428">
        <v>606102.34</v>
      </c>
      <c r="O54" s="428">
        <v>435977.15</v>
      </c>
      <c r="P54" s="425">
        <v>0.71930000000000005</v>
      </c>
      <c r="Q54" s="425">
        <v>0.7</v>
      </c>
      <c r="R54" s="429">
        <v>626</v>
      </c>
      <c r="S54" s="429">
        <v>311</v>
      </c>
      <c r="T54" s="430">
        <v>0.49680000000000002</v>
      </c>
      <c r="U54" s="430">
        <v>0.7</v>
      </c>
      <c r="V54" s="424">
        <v>545</v>
      </c>
      <c r="W54" s="424">
        <v>350</v>
      </c>
      <c r="X54" s="425">
        <v>0.64219999999999999</v>
      </c>
      <c r="Y54" s="207"/>
      <c r="Z54" s="195">
        <v>499</v>
      </c>
      <c r="AA54" s="196">
        <v>530</v>
      </c>
      <c r="AB54" s="197">
        <v>1.0621</v>
      </c>
      <c r="AC54" s="195">
        <v>900</v>
      </c>
      <c r="AD54" s="196">
        <v>794</v>
      </c>
      <c r="AE54" s="197">
        <v>0.88219999999999998</v>
      </c>
      <c r="AF54" s="198">
        <v>2532080.21</v>
      </c>
      <c r="AG54" s="199">
        <v>1830421.76</v>
      </c>
      <c r="AH54" s="197">
        <v>0.72289999999999999</v>
      </c>
      <c r="AI54" s="195">
        <v>722</v>
      </c>
      <c r="AJ54" s="196">
        <v>514</v>
      </c>
      <c r="AK54" s="197">
        <v>0.71189999999999998</v>
      </c>
      <c r="AL54" s="12" t="s">
        <v>338</v>
      </c>
    </row>
    <row r="55" spans="1:38" s="3" customFormat="1">
      <c r="A55" s="233" t="s">
        <v>160</v>
      </c>
      <c r="B55" s="233" t="s">
        <v>69</v>
      </c>
      <c r="C55" s="423">
        <v>3753370.17</v>
      </c>
      <c r="D55" s="423">
        <v>15265343.26</v>
      </c>
      <c r="E55" s="418">
        <v>0.24587525521519099</v>
      </c>
      <c r="F55" s="424">
        <v>4743</v>
      </c>
      <c r="G55" s="424">
        <v>4510</v>
      </c>
      <c r="H55" s="425">
        <v>0.95089999999999997</v>
      </c>
      <c r="I55" s="416">
        <v>1</v>
      </c>
      <c r="J55" s="426">
        <v>6458</v>
      </c>
      <c r="K55" s="426">
        <v>5490</v>
      </c>
      <c r="L55" s="427">
        <v>0.85009999999999997</v>
      </c>
      <c r="M55" s="418">
        <v>0.87390000000000001</v>
      </c>
      <c r="N55" s="428">
        <v>4130685.37</v>
      </c>
      <c r="O55" s="428">
        <v>3060781.21</v>
      </c>
      <c r="P55" s="425">
        <v>0.74099999999999999</v>
      </c>
      <c r="Q55" s="425">
        <v>0.7</v>
      </c>
      <c r="R55" s="429">
        <v>4334</v>
      </c>
      <c r="S55" s="429">
        <v>2346</v>
      </c>
      <c r="T55" s="430">
        <v>0.5413</v>
      </c>
      <c r="U55" s="430">
        <v>0.7</v>
      </c>
      <c r="V55" s="424">
        <v>4043</v>
      </c>
      <c r="W55" s="424">
        <v>3375</v>
      </c>
      <c r="X55" s="425">
        <v>0.83479999999999999</v>
      </c>
      <c r="Y55" s="207"/>
      <c r="Z55" s="195">
        <v>4734</v>
      </c>
      <c r="AA55" s="196">
        <v>5191</v>
      </c>
      <c r="AB55" s="197">
        <v>1.0965</v>
      </c>
      <c r="AC55" s="195">
        <v>6517</v>
      </c>
      <c r="AD55" s="196">
        <v>5686</v>
      </c>
      <c r="AE55" s="197">
        <v>0.87250000000000005</v>
      </c>
      <c r="AF55" s="198">
        <v>16587024.470000001</v>
      </c>
      <c r="AG55" s="199">
        <v>12195134.83</v>
      </c>
      <c r="AH55" s="197">
        <v>0.73519999999999996</v>
      </c>
      <c r="AI55" s="195">
        <v>5250</v>
      </c>
      <c r="AJ55" s="196">
        <v>3810</v>
      </c>
      <c r="AK55" s="197">
        <v>0.72570000000000001</v>
      </c>
      <c r="AL55" s="12" t="s">
        <v>338</v>
      </c>
    </row>
    <row r="56" spans="1:38" s="3" customFormat="1">
      <c r="A56" s="233" t="s">
        <v>166</v>
      </c>
      <c r="B56" s="233" t="s">
        <v>70</v>
      </c>
      <c r="C56" s="423">
        <v>256679.84</v>
      </c>
      <c r="D56" s="423">
        <v>1049487.07</v>
      </c>
      <c r="E56" s="418">
        <v>0.24457646724509</v>
      </c>
      <c r="F56" s="424">
        <v>312</v>
      </c>
      <c r="G56" s="424">
        <v>293</v>
      </c>
      <c r="H56" s="425">
        <v>0.93910000000000005</v>
      </c>
      <c r="I56" s="416">
        <v>1</v>
      </c>
      <c r="J56" s="426">
        <v>483</v>
      </c>
      <c r="K56" s="426">
        <v>452</v>
      </c>
      <c r="L56" s="427">
        <v>0.93579999999999997</v>
      </c>
      <c r="M56" s="418">
        <v>0.9</v>
      </c>
      <c r="N56" s="428">
        <v>273711.95</v>
      </c>
      <c r="O56" s="428">
        <v>201120.66</v>
      </c>
      <c r="P56" s="425">
        <v>0.73480000000000001</v>
      </c>
      <c r="Q56" s="425">
        <v>0.7</v>
      </c>
      <c r="R56" s="429">
        <v>387</v>
      </c>
      <c r="S56" s="429">
        <v>194</v>
      </c>
      <c r="T56" s="430">
        <v>0.50129999999999997</v>
      </c>
      <c r="U56" s="430">
        <v>0.69840000000000002</v>
      </c>
      <c r="V56" s="424">
        <v>273</v>
      </c>
      <c r="W56" s="424">
        <v>221</v>
      </c>
      <c r="X56" s="425">
        <v>0.8095</v>
      </c>
      <c r="Y56" s="207"/>
      <c r="Z56" s="195">
        <v>376</v>
      </c>
      <c r="AA56" s="196">
        <v>364</v>
      </c>
      <c r="AB56" s="197">
        <v>0.96809999999999996</v>
      </c>
      <c r="AC56" s="195">
        <v>531</v>
      </c>
      <c r="AD56" s="196">
        <v>480</v>
      </c>
      <c r="AE56" s="197">
        <v>0.90400000000000003</v>
      </c>
      <c r="AF56" s="198">
        <v>1023023.57</v>
      </c>
      <c r="AG56" s="199">
        <v>758014.59</v>
      </c>
      <c r="AH56" s="197">
        <v>0.74099999999999999</v>
      </c>
      <c r="AI56" s="195">
        <v>459</v>
      </c>
      <c r="AJ56" s="196">
        <v>323</v>
      </c>
      <c r="AK56" s="197">
        <v>0.70369999999999999</v>
      </c>
      <c r="AL56" s="12" t="s">
        <v>338</v>
      </c>
    </row>
    <row r="57" spans="1:38" s="3" customFormat="1">
      <c r="A57" s="233" t="s">
        <v>165</v>
      </c>
      <c r="B57" s="233" t="s">
        <v>71</v>
      </c>
      <c r="C57" s="423">
        <v>1015135.04</v>
      </c>
      <c r="D57" s="423">
        <v>4220451.71</v>
      </c>
      <c r="E57" s="418">
        <v>0.24052758087356499</v>
      </c>
      <c r="F57" s="424">
        <v>1895</v>
      </c>
      <c r="G57" s="424">
        <v>1761</v>
      </c>
      <c r="H57" s="425">
        <v>0.92930000000000001</v>
      </c>
      <c r="I57" s="416">
        <v>1</v>
      </c>
      <c r="J57" s="426">
        <v>2505</v>
      </c>
      <c r="K57" s="426">
        <v>2150</v>
      </c>
      <c r="L57" s="427">
        <v>0.85829999999999995</v>
      </c>
      <c r="M57" s="418">
        <v>0.87460000000000004</v>
      </c>
      <c r="N57" s="428">
        <v>1172636.94</v>
      </c>
      <c r="O57" s="428">
        <v>796814.56</v>
      </c>
      <c r="P57" s="425">
        <v>0.67949999999999999</v>
      </c>
      <c r="Q57" s="425">
        <v>0.67459999999999998</v>
      </c>
      <c r="R57" s="429">
        <v>1740</v>
      </c>
      <c r="S57" s="429">
        <v>890</v>
      </c>
      <c r="T57" s="430">
        <v>0.51149999999999995</v>
      </c>
      <c r="U57" s="430">
        <v>0.68989999999999996</v>
      </c>
      <c r="V57" s="424">
        <v>1555</v>
      </c>
      <c r="W57" s="424">
        <v>1251</v>
      </c>
      <c r="X57" s="425">
        <v>0.80449999999999999</v>
      </c>
      <c r="Y57" s="207"/>
      <c r="Z57" s="195">
        <v>1934</v>
      </c>
      <c r="AA57" s="196">
        <v>1980</v>
      </c>
      <c r="AB57" s="197">
        <v>1.0238</v>
      </c>
      <c r="AC57" s="195">
        <v>2490</v>
      </c>
      <c r="AD57" s="196">
        <v>2200</v>
      </c>
      <c r="AE57" s="197">
        <v>0.88349999999999995</v>
      </c>
      <c r="AF57" s="198">
        <v>4897655.45</v>
      </c>
      <c r="AG57" s="199">
        <v>3337577.13</v>
      </c>
      <c r="AH57" s="197">
        <v>0.68149999999999999</v>
      </c>
      <c r="AI57" s="195">
        <v>1973</v>
      </c>
      <c r="AJ57" s="196">
        <v>1410</v>
      </c>
      <c r="AK57" s="197">
        <v>0.71460000000000001</v>
      </c>
      <c r="AL57" s="12" t="s">
        <v>338</v>
      </c>
    </row>
    <row r="58" spans="1:38" s="3" customFormat="1">
      <c r="A58" s="233" t="s">
        <v>166</v>
      </c>
      <c r="B58" s="233" t="s">
        <v>72</v>
      </c>
      <c r="C58" s="423">
        <v>1698571.36</v>
      </c>
      <c r="D58" s="423">
        <v>7162345.3700000001</v>
      </c>
      <c r="E58" s="418">
        <v>0.23715295371186501</v>
      </c>
      <c r="F58" s="424">
        <v>3962</v>
      </c>
      <c r="G58" s="424">
        <v>3545</v>
      </c>
      <c r="H58" s="425">
        <v>0.89480000000000004</v>
      </c>
      <c r="I58" s="416">
        <v>0.93920000000000003</v>
      </c>
      <c r="J58" s="426">
        <v>5411</v>
      </c>
      <c r="K58" s="426">
        <v>4649</v>
      </c>
      <c r="L58" s="427">
        <v>0.85919999999999996</v>
      </c>
      <c r="M58" s="418">
        <v>0.86950000000000005</v>
      </c>
      <c r="N58" s="428">
        <v>1993556.74</v>
      </c>
      <c r="O58" s="428">
        <v>1256249.1399999999</v>
      </c>
      <c r="P58" s="425">
        <v>0.63019999999999998</v>
      </c>
      <c r="Q58" s="425">
        <v>0.62949999999999995</v>
      </c>
      <c r="R58" s="429">
        <v>3802</v>
      </c>
      <c r="S58" s="429">
        <v>1619</v>
      </c>
      <c r="T58" s="430">
        <v>0.42580000000000001</v>
      </c>
      <c r="U58" s="430">
        <v>0.62280000000000002</v>
      </c>
      <c r="V58" s="424">
        <v>2983</v>
      </c>
      <c r="W58" s="424">
        <v>2434</v>
      </c>
      <c r="X58" s="425">
        <v>0.81599999999999995</v>
      </c>
      <c r="Y58" s="207"/>
      <c r="Z58" s="195">
        <v>4282</v>
      </c>
      <c r="AA58" s="196">
        <v>3938</v>
      </c>
      <c r="AB58" s="197">
        <v>0.91969999999999996</v>
      </c>
      <c r="AC58" s="195">
        <v>5443</v>
      </c>
      <c r="AD58" s="196">
        <v>4773</v>
      </c>
      <c r="AE58" s="197">
        <v>0.87690000000000001</v>
      </c>
      <c r="AF58" s="198">
        <v>8516880.1699999999</v>
      </c>
      <c r="AG58" s="199">
        <v>5340306.5</v>
      </c>
      <c r="AH58" s="197">
        <v>0.627</v>
      </c>
      <c r="AI58" s="195">
        <v>4312</v>
      </c>
      <c r="AJ58" s="196">
        <v>2641</v>
      </c>
      <c r="AK58" s="197">
        <v>0.61250000000000004</v>
      </c>
      <c r="AL58" s="12" t="s">
        <v>338</v>
      </c>
    </row>
    <row r="59" spans="1:38" s="3" customFormat="1">
      <c r="A59" s="233" t="s">
        <v>163</v>
      </c>
      <c r="B59" s="233" t="s">
        <v>73</v>
      </c>
      <c r="C59" s="423">
        <v>1275264.8799999999</v>
      </c>
      <c r="D59" s="423">
        <v>5263648.41</v>
      </c>
      <c r="E59" s="418">
        <v>0.24227774742272301</v>
      </c>
      <c r="F59" s="424">
        <v>1646</v>
      </c>
      <c r="G59" s="424">
        <v>1530</v>
      </c>
      <c r="H59" s="425">
        <v>0.92949999999999999</v>
      </c>
      <c r="I59" s="416">
        <v>1</v>
      </c>
      <c r="J59" s="426">
        <v>2660</v>
      </c>
      <c r="K59" s="426">
        <v>2266</v>
      </c>
      <c r="L59" s="427">
        <v>0.85189999999999999</v>
      </c>
      <c r="M59" s="418">
        <v>0.86160000000000003</v>
      </c>
      <c r="N59" s="428">
        <v>1369275.55</v>
      </c>
      <c r="O59" s="428">
        <v>967056.88</v>
      </c>
      <c r="P59" s="425">
        <v>0.70630000000000004</v>
      </c>
      <c r="Q59" s="425">
        <v>0.7</v>
      </c>
      <c r="R59" s="429">
        <v>1923</v>
      </c>
      <c r="S59" s="429">
        <v>970</v>
      </c>
      <c r="T59" s="430">
        <v>0.50439999999999996</v>
      </c>
      <c r="U59" s="430">
        <v>0.6895</v>
      </c>
      <c r="V59" s="424">
        <v>1470</v>
      </c>
      <c r="W59" s="424">
        <v>1242</v>
      </c>
      <c r="X59" s="425">
        <v>0.84489999999999998</v>
      </c>
      <c r="Y59" s="207"/>
      <c r="Z59" s="195">
        <v>1654</v>
      </c>
      <c r="AA59" s="196">
        <v>1729</v>
      </c>
      <c r="AB59" s="197">
        <v>1.0452999999999999</v>
      </c>
      <c r="AC59" s="195">
        <v>2592</v>
      </c>
      <c r="AD59" s="196">
        <v>2277</v>
      </c>
      <c r="AE59" s="197">
        <v>0.87849999999999995</v>
      </c>
      <c r="AF59" s="198">
        <v>5659927.9699999997</v>
      </c>
      <c r="AG59" s="199">
        <v>4054367.67</v>
      </c>
      <c r="AH59" s="197">
        <v>0.71630000000000005</v>
      </c>
      <c r="AI59" s="195">
        <v>2171</v>
      </c>
      <c r="AJ59" s="196">
        <v>1552</v>
      </c>
      <c r="AK59" s="197">
        <v>0.71489999999999998</v>
      </c>
      <c r="AL59" s="12" t="s">
        <v>338</v>
      </c>
    </row>
    <row r="60" spans="1:38" s="3" customFormat="1">
      <c r="A60" s="233" t="s">
        <v>167</v>
      </c>
      <c r="B60" s="233" t="s">
        <v>74</v>
      </c>
      <c r="C60" s="423">
        <v>494945.98</v>
      </c>
      <c r="D60" s="423">
        <v>1901916.56</v>
      </c>
      <c r="E60" s="418">
        <v>0.26023538067306201</v>
      </c>
      <c r="F60" s="424">
        <v>549</v>
      </c>
      <c r="G60" s="424">
        <v>567</v>
      </c>
      <c r="H60" s="425">
        <v>1.0327999999999999</v>
      </c>
      <c r="I60" s="416">
        <v>1</v>
      </c>
      <c r="J60" s="426">
        <v>941</v>
      </c>
      <c r="K60" s="426">
        <v>866</v>
      </c>
      <c r="L60" s="427">
        <v>0.92030000000000001</v>
      </c>
      <c r="M60" s="418">
        <v>0.9</v>
      </c>
      <c r="N60" s="428">
        <v>580264.62</v>
      </c>
      <c r="O60" s="428">
        <v>392676.98</v>
      </c>
      <c r="P60" s="425">
        <v>0.67669999999999997</v>
      </c>
      <c r="Q60" s="425">
        <v>0.65939999999999999</v>
      </c>
      <c r="R60" s="429">
        <v>751</v>
      </c>
      <c r="S60" s="429">
        <v>391</v>
      </c>
      <c r="T60" s="430">
        <v>0.52059999999999995</v>
      </c>
      <c r="U60" s="430">
        <v>0.67149999999999999</v>
      </c>
      <c r="V60" s="424">
        <v>694</v>
      </c>
      <c r="W60" s="424">
        <v>548</v>
      </c>
      <c r="X60" s="425">
        <v>0.78959999999999997</v>
      </c>
      <c r="Y60" s="207"/>
      <c r="Z60" s="195">
        <v>466</v>
      </c>
      <c r="AA60" s="196">
        <v>555</v>
      </c>
      <c r="AB60" s="197">
        <v>1.1910000000000001</v>
      </c>
      <c r="AC60" s="195">
        <v>903</v>
      </c>
      <c r="AD60" s="196">
        <v>812</v>
      </c>
      <c r="AE60" s="197">
        <v>0.8992</v>
      </c>
      <c r="AF60" s="198">
        <v>2188585.67</v>
      </c>
      <c r="AG60" s="199">
        <v>1465123.29</v>
      </c>
      <c r="AH60" s="197">
        <v>0.6694</v>
      </c>
      <c r="AI60" s="195">
        <v>799</v>
      </c>
      <c r="AJ60" s="196">
        <v>538</v>
      </c>
      <c r="AK60" s="197">
        <v>0.67330000000000001</v>
      </c>
      <c r="AL60" s="12" t="s">
        <v>338</v>
      </c>
    </row>
    <row r="61" spans="1:38" s="3" customFormat="1">
      <c r="A61" s="233" t="s">
        <v>167</v>
      </c>
      <c r="B61" s="233" t="s">
        <v>75</v>
      </c>
      <c r="C61" s="423">
        <v>230800.93</v>
      </c>
      <c r="D61" s="423">
        <v>963127.73</v>
      </c>
      <c r="E61" s="418">
        <v>0.23963688596111801</v>
      </c>
      <c r="F61" s="424">
        <v>381</v>
      </c>
      <c r="G61" s="424">
        <v>365</v>
      </c>
      <c r="H61" s="425">
        <v>0.95799999999999996</v>
      </c>
      <c r="I61" s="416">
        <v>1</v>
      </c>
      <c r="J61" s="426">
        <v>676</v>
      </c>
      <c r="K61" s="426">
        <v>639</v>
      </c>
      <c r="L61" s="427">
        <v>0.94530000000000003</v>
      </c>
      <c r="M61" s="418">
        <v>0.9</v>
      </c>
      <c r="N61" s="428">
        <v>266416.45</v>
      </c>
      <c r="O61" s="428">
        <v>181785.47</v>
      </c>
      <c r="P61" s="425">
        <v>0.68230000000000002</v>
      </c>
      <c r="Q61" s="425">
        <v>0.6694</v>
      </c>
      <c r="R61" s="429">
        <v>360</v>
      </c>
      <c r="S61" s="429">
        <v>157</v>
      </c>
      <c r="T61" s="430">
        <v>0.43609999999999999</v>
      </c>
      <c r="U61" s="430">
        <v>0.67249999999999999</v>
      </c>
      <c r="V61" s="424">
        <v>467</v>
      </c>
      <c r="W61" s="424">
        <v>359</v>
      </c>
      <c r="X61" s="425">
        <v>0.76870000000000005</v>
      </c>
      <c r="Y61" s="207"/>
      <c r="Z61" s="195">
        <v>391</v>
      </c>
      <c r="AA61" s="196">
        <v>392</v>
      </c>
      <c r="AB61" s="197">
        <v>1.0025999999999999</v>
      </c>
      <c r="AC61" s="195">
        <v>684</v>
      </c>
      <c r="AD61" s="196">
        <v>616</v>
      </c>
      <c r="AE61" s="197">
        <v>0.90059999999999996</v>
      </c>
      <c r="AF61" s="198">
        <v>1033779.3</v>
      </c>
      <c r="AG61" s="199">
        <v>673483.94</v>
      </c>
      <c r="AH61" s="197">
        <v>0.65149999999999997</v>
      </c>
      <c r="AI61" s="195">
        <v>417</v>
      </c>
      <c r="AJ61" s="196">
        <v>245</v>
      </c>
      <c r="AK61" s="197">
        <v>0.58750000000000002</v>
      </c>
      <c r="AL61" s="12" t="s">
        <v>338</v>
      </c>
    </row>
    <row r="62" spans="1:38" s="3" customFormat="1">
      <c r="A62" s="233" t="s">
        <v>168</v>
      </c>
      <c r="B62" s="233" t="s">
        <v>76</v>
      </c>
      <c r="C62" s="423">
        <v>656970.6</v>
      </c>
      <c r="D62" s="423">
        <v>2728766.9951999998</v>
      </c>
      <c r="E62" s="418">
        <v>0.24075730949386101</v>
      </c>
      <c r="F62" s="424">
        <v>1456</v>
      </c>
      <c r="G62" s="424">
        <v>1341</v>
      </c>
      <c r="H62" s="425">
        <v>0.92100000000000004</v>
      </c>
      <c r="I62" s="416">
        <v>0.97440000000000004</v>
      </c>
      <c r="J62" s="426">
        <v>2149</v>
      </c>
      <c r="K62" s="426">
        <v>1963</v>
      </c>
      <c r="L62" s="427">
        <v>0.91339999999999999</v>
      </c>
      <c r="M62" s="418">
        <v>0.9</v>
      </c>
      <c r="N62" s="428">
        <v>737407.57</v>
      </c>
      <c r="O62" s="428">
        <v>454603.3</v>
      </c>
      <c r="P62" s="425">
        <v>0.61650000000000005</v>
      </c>
      <c r="Q62" s="425">
        <v>0.61650000000000005</v>
      </c>
      <c r="R62" s="429">
        <v>1601</v>
      </c>
      <c r="S62" s="429">
        <v>674</v>
      </c>
      <c r="T62" s="430">
        <v>0.42099999999999999</v>
      </c>
      <c r="U62" s="430">
        <v>0.59240000000000004</v>
      </c>
      <c r="V62" s="424">
        <v>1184</v>
      </c>
      <c r="W62" s="424">
        <v>979</v>
      </c>
      <c r="X62" s="425">
        <v>0.82689999999999997</v>
      </c>
      <c r="Y62" s="207"/>
      <c r="Z62" s="195">
        <v>1615</v>
      </c>
      <c r="AA62" s="196">
        <v>1545</v>
      </c>
      <c r="AB62" s="197">
        <v>0.95669999999999999</v>
      </c>
      <c r="AC62" s="195">
        <v>2354</v>
      </c>
      <c r="AD62" s="196">
        <v>2121</v>
      </c>
      <c r="AE62" s="197">
        <v>0.90100000000000002</v>
      </c>
      <c r="AF62" s="198">
        <v>3274541.67</v>
      </c>
      <c r="AG62" s="199">
        <v>2006900.51</v>
      </c>
      <c r="AH62" s="197">
        <v>0.6129</v>
      </c>
      <c r="AI62" s="195">
        <v>1879</v>
      </c>
      <c r="AJ62" s="196">
        <v>1135</v>
      </c>
      <c r="AK62" s="197">
        <v>0.60399999999999998</v>
      </c>
      <c r="AL62" s="12" t="s">
        <v>338</v>
      </c>
    </row>
    <row r="63" spans="1:38" s="3" customFormat="1">
      <c r="A63" s="233" t="s">
        <v>163</v>
      </c>
      <c r="B63" s="233" t="s">
        <v>77</v>
      </c>
      <c r="C63" s="423">
        <v>718074.65</v>
      </c>
      <c r="D63" s="423">
        <v>3077287.7091000001</v>
      </c>
      <c r="E63" s="418">
        <v>0.23334660840341501</v>
      </c>
      <c r="F63" s="424">
        <v>1188</v>
      </c>
      <c r="G63" s="424">
        <v>1108</v>
      </c>
      <c r="H63" s="425">
        <v>0.93269999999999997</v>
      </c>
      <c r="I63" s="416">
        <v>1</v>
      </c>
      <c r="J63" s="426">
        <v>1907</v>
      </c>
      <c r="K63" s="426">
        <v>1651</v>
      </c>
      <c r="L63" s="427">
        <v>0.86580000000000001</v>
      </c>
      <c r="M63" s="418">
        <v>0.87390000000000001</v>
      </c>
      <c r="N63" s="428">
        <v>857239.62</v>
      </c>
      <c r="O63" s="428">
        <v>554044.30000000005</v>
      </c>
      <c r="P63" s="425">
        <v>0.64629999999999999</v>
      </c>
      <c r="Q63" s="425">
        <v>0.64429999999999998</v>
      </c>
      <c r="R63" s="429">
        <v>1326</v>
      </c>
      <c r="S63" s="429">
        <v>549</v>
      </c>
      <c r="T63" s="430">
        <v>0.41399999999999998</v>
      </c>
      <c r="U63" s="430">
        <v>0.57040000000000002</v>
      </c>
      <c r="V63" s="424">
        <v>1107</v>
      </c>
      <c r="W63" s="424">
        <v>956</v>
      </c>
      <c r="X63" s="425">
        <v>0.86360000000000003</v>
      </c>
      <c r="Y63" s="207"/>
      <c r="Z63" s="195">
        <v>1284</v>
      </c>
      <c r="AA63" s="196">
        <v>1327</v>
      </c>
      <c r="AB63" s="197">
        <v>1.0335000000000001</v>
      </c>
      <c r="AC63" s="195">
        <v>2184</v>
      </c>
      <c r="AD63" s="196">
        <v>1945</v>
      </c>
      <c r="AE63" s="197">
        <v>0.89059999999999995</v>
      </c>
      <c r="AF63" s="198">
        <v>3943336.75</v>
      </c>
      <c r="AG63" s="199">
        <v>2547023.56</v>
      </c>
      <c r="AH63" s="197">
        <v>0.64590000000000003</v>
      </c>
      <c r="AI63" s="195">
        <v>1702</v>
      </c>
      <c r="AJ63" s="196">
        <v>1012</v>
      </c>
      <c r="AK63" s="197">
        <v>0.59460000000000002</v>
      </c>
      <c r="AL63" s="12" t="s">
        <v>338</v>
      </c>
    </row>
    <row r="64" spans="1:38" s="3" customFormat="1">
      <c r="A64" s="233" t="s">
        <v>162</v>
      </c>
      <c r="B64" s="233" t="s">
        <v>78</v>
      </c>
      <c r="C64" s="423">
        <v>12854622.369999999</v>
      </c>
      <c r="D64" s="423">
        <v>52286476.670000002</v>
      </c>
      <c r="E64" s="418">
        <v>0.24584984853981401</v>
      </c>
      <c r="F64" s="424">
        <v>27643</v>
      </c>
      <c r="G64" s="424">
        <v>24840</v>
      </c>
      <c r="H64" s="425">
        <v>0.89859999999999995</v>
      </c>
      <c r="I64" s="416">
        <v>0.98260000000000003</v>
      </c>
      <c r="J64" s="426">
        <v>33281</v>
      </c>
      <c r="K64" s="426">
        <v>24111</v>
      </c>
      <c r="L64" s="427">
        <v>0.72450000000000003</v>
      </c>
      <c r="M64" s="418">
        <v>0.75849999999999995</v>
      </c>
      <c r="N64" s="428">
        <v>15354489.82</v>
      </c>
      <c r="O64" s="428">
        <v>9756148.2799999993</v>
      </c>
      <c r="P64" s="425">
        <v>0.63539999999999996</v>
      </c>
      <c r="Q64" s="425">
        <v>0.63290000000000002</v>
      </c>
      <c r="R64" s="429">
        <v>19378</v>
      </c>
      <c r="S64" s="429">
        <v>8848</v>
      </c>
      <c r="T64" s="430">
        <v>0.45660000000000001</v>
      </c>
      <c r="U64" s="430">
        <v>0.65800000000000003</v>
      </c>
      <c r="V64" s="424">
        <v>15869</v>
      </c>
      <c r="W64" s="424">
        <v>10634</v>
      </c>
      <c r="X64" s="425">
        <v>0.67010000000000003</v>
      </c>
      <c r="Y64" s="207"/>
      <c r="Z64" s="195">
        <v>28503</v>
      </c>
      <c r="AA64" s="196">
        <v>28101</v>
      </c>
      <c r="AB64" s="197">
        <v>0.9859</v>
      </c>
      <c r="AC64" s="195">
        <v>34329</v>
      </c>
      <c r="AD64" s="196">
        <v>24767</v>
      </c>
      <c r="AE64" s="197">
        <v>0.72150000000000003</v>
      </c>
      <c r="AF64" s="198">
        <v>61709807.859999999</v>
      </c>
      <c r="AG64" s="199">
        <v>38784484.490000002</v>
      </c>
      <c r="AH64" s="197">
        <v>0.62849999999999995</v>
      </c>
      <c r="AI64" s="195">
        <v>21907</v>
      </c>
      <c r="AJ64" s="196">
        <v>14189</v>
      </c>
      <c r="AK64" s="197">
        <v>0.64770000000000005</v>
      </c>
      <c r="AL64" s="12" t="s">
        <v>338</v>
      </c>
    </row>
    <row r="65" spans="1:38" s="3" customFormat="1">
      <c r="A65" s="233" t="s">
        <v>163</v>
      </c>
      <c r="B65" s="233" t="s">
        <v>79</v>
      </c>
      <c r="C65" s="423">
        <v>195955.42</v>
      </c>
      <c r="D65" s="423">
        <v>762772.11</v>
      </c>
      <c r="E65" s="418">
        <v>0.25689903633209699</v>
      </c>
      <c r="F65" s="424">
        <v>210</v>
      </c>
      <c r="G65" s="424">
        <v>206</v>
      </c>
      <c r="H65" s="425">
        <v>0.98099999999999998</v>
      </c>
      <c r="I65" s="416">
        <v>1</v>
      </c>
      <c r="J65" s="426">
        <v>357</v>
      </c>
      <c r="K65" s="426">
        <v>323</v>
      </c>
      <c r="L65" s="427">
        <v>0.90480000000000005</v>
      </c>
      <c r="M65" s="418">
        <v>0.9</v>
      </c>
      <c r="N65" s="428">
        <v>206339.67</v>
      </c>
      <c r="O65" s="428">
        <v>161318.18</v>
      </c>
      <c r="P65" s="425">
        <v>0.78180000000000005</v>
      </c>
      <c r="Q65" s="425">
        <v>0.7</v>
      </c>
      <c r="R65" s="429">
        <v>224</v>
      </c>
      <c r="S65" s="429">
        <v>133</v>
      </c>
      <c r="T65" s="430">
        <v>0.59379999999999999</v>
      </c>
      <c r="U65" s="430">
        <v>0.7</v>
      </c>
      <c r="V65" s="424">
        <v>250</v>
      </c>
      <c r="W65" s="424">
        <v>192</v>
      </c>
      <c r="X65" s="425">
        <v>0.76800000000000002</v>
      </c>
      <c r="Y65" s="207"/>
      <c r="Z65" s="195">
        <v>217</v>
      </c>
      <c r="AA65" s="196">
        <v>233</v>
      </c>
      <c r="AB65" s="197">
        <v>1.0737000000000001</v>
      </c>
      <c r="AC65" s="195">
        <v>380</v>
      </c>
      <c r="AD65" s="196">
        <v>334</v>
      </c>
      <c r="AE65" s="197">
        <v>0.87890000000000001</v>
      </c>
      <c r="AF65" s="198">
        <v>812967.16</v>
      </c>
      <c r="AG65" s="199">
        <v>615801.39</v>
      </c>
      <c r="AH65" s="197">
        <v>0.75749999999999995</v>
      </c>
      <c r="AI65" s="195">
        <v>274</v>
      </c>
      <c r="AJ65" s="196">
        <v>211</v>
      </c>
      <c r="AK65" s="197">
        <v>0.77010000000000001</v>
      </c>
      <c r="AL65" s="12" t="s">
        <v>338</v>
      </c>
    </row>
    <row r="66" spans="1:38" s="3" customFormat="1">
      <c r="A66" s="233" t="s">
        <v>162</v>
      </c>
      <c r="B66" s="233" t="s">
        <v>80</v>
      </c>
      <c r="C66" s="423">
        <v>602525.51</v>
      </c>
      <c r="D66" s="423">
        <v>2518978.19</v>
      </c>
      <c r="E66" s="418">
        <v>0.23919441319180301</v>
      </c>
      <c r="F66" s="424">
        <v>1151</v>
      </c>
      <c r="G66" s="424">
        <v>1118</v>
      </c>
      <c r="H66" s="425">
        <v>0.97130000000000005</v>
      </c>
      <c r="I66" s="416">
        <v>1</v>
      </c>
      <c r="J66" s="426">
        <v>1508</v>
      </c>
      <c r="K66" s="426">
        <v>1436</v>
      </c>
      <c r="L66" s="427">
        <v>0.95230000000000004</v>
      </c>
      <c r="M66" s="418">
        <v>0.9</v>
      </c>
      <c r="N66" s="428">
        <v>654438.21</v>
      </c>
      <c r="O66" s="428">
        <v>464238.69</v>
      </c>
      <c r="P66" s="425">
        <v>0.70940000000000003</v>
      </c>
      <c r="Q66" s="425">
        <v>0.7</v>
      </c>
      <c r="R66" s="429">
        <v>990</v>
      </c>
      <c r="S66" s="429">
        <v>502</v>
      </c>
      <c r="T66" s="430">
        <v>0.5071</v>
      </c>
      <c r="U66" s="430">
        <v>0.7</v>
      </c>
      <c r="V66" s="424">
        <v>1047</v>
      </c>
      <c r="W66" s="424">
        <v>925</v>
      </c>
      <c r="X66" s="425">
        <v>0.88349999999999995</v>
      </c>
      <c r="Y66" s="207"/>
      <c r="Z66" s="195">
        <v>1150</v>
      </c>
      <c r="AA66" s="196">
        <v>1147</v>
      </c>
      <c r="AB66" s="197">
        <v>0.99739999999999995</v>
      </c>
      <c r="AC66" s="195">
        <v>1469</v>
      </c>
      <c r="AD66" s="196">
        <v>1427</v>
      </c>
      <c r="AE66" s="197">
        <v>0.97140000000000004</v>
      </c>
      <c r="AF66" s="198">
        <v>2710368.21</v>
      </c>
      <c r="AG66" s="199">
        <v>1989740.38</v>
      </c>
      <c r="AH66" s="197">
        <v>0.73409999999999997</v>
      </c>
      <c r="AI66" s="195">
        <v>1191</v>
      </c>
      <c r="AJ66" s="196">
        <v>885</v>
      </c>
      <c r="AK66" s="197">
        <v>0.74309999999999998</v>
      </c>
      <c r="AL66" s="12" t="s">
        <v>338</v>
      </c>
    </row>
    <row r="67" spans="1:38" s="3" customFormat="1">
      <c r="A67" s="233" t="s">
        <v>165</v>
      </c>
      <c r="B67" s="233" t="s">
        <v>81</v>
      </c>
      <c r="C67" s="423">
        <v>1433136.24</v>
      </c>
      <c r="D67" s="423">
        <v>5701980.3200000003</v>
      </c>
      <c r="E67" s="418">
        <v>0.25134008880619901</v>
      </c>
      <c r="F67" s="424">
        <v>1924</v>
      </c>
      <c r="G67" s="424">
        <v>1856</v>
      </c>
      <c r="H67" s="425">
        <v>0.9647</v>
      </c>
      <c r="I67" s="416">
        <v>1</v>
      </c>
      <c r="J67" s="426">
        <v>2605</v>
      </c>
      <c r="K67" s="426">
        <v>2240</v>
      </c>
      <c r="L67" s="427">
        <v>0.8599</v>
      </c>
      <c r="M67" s="418">
        <v>0.88849999999999996</v>
      </c>
      <c r="N67" s="428">
        <v>1571861.47</v>
      </c>
      <c r="O67" s="428">
        <v>1122566.8799999999</v>
      </c>
      <c r="P67" s="425">
        <v>0.71419999999999995</v>
      </c>
      <c r="Q67" s="425">
        <v>0.7</v>
      </c>
      <c r="R67" s="429">
        <v>1793</v>
      </c>
      <c r="S67" s="429">
        <v>917</v>
      </c>
      <c r="T67" s="430">
        <v>0.51139999999999997</v>
      </c>
      <c r="U67" s="430">
        <v>0.68059999999999998</v>
      </c>
      <c r="V67" s="424">
        <v>1548</v>
      </c>
      <c r="W67" s="424">
        <v>1197</v>
      </c>
      <c r="X67" s="425">
        <v>0.77329999999999999</v>
      </c>
      <c r="Y67" s="207"/>
      <c r="Z67" s="195">
        <v>1895</v>
      </c>
      <c r="AA67" s="196">
        <v>1966</v>
      </c>
      <c r="AB67" s="197">
        <v>1.0375000000000001</v>
      </c>
      <c r="AC67" s="195">
        <v>2490</v>
      </c>
      <c r="AD67" s="196">
        <v>2283</v>
      </c>
      <c r="AE67" s="197">
        <v>0.91690000000000005</v>
      </c>
      <c r="AF67" s="198">
        <v>6207975.1399999997</v>
      </c>
      <c r="AG67" s="199">
        <v>4341488.7</v>
      </c>
      <c r="AH67" s="197">
        <v>0.69930000000000003</v>
      </c>
      <c r="AI67" s="195">
        <v>2114</v>
      </c>
      <c r="AJ67" s="196">
        <v>1469</v>
      </c>
      <c r="AK67" s="197">
        <v>0.69489999999999996</v>
      </c>
      <c r="AL67" s="12" t="s">
        <v>338</v>
      </c>
    </row>
    <row r="68" spans="1:38" s="3" customFormat="1">
      <c r="A68" s="233" t="s">
        <v>168</v>
      </c>
      <c r="B68" s="233" t="s">
        <v>82</v>
      </c>
      <c r="C68" s="423">
        <v>2209055.31</v>
      </c>
      <c r="D68" s="423">
        <v>8956898.4100000001</v>
      </c>
      <c r="E68" s="418">
        <v>0.246631725501506</v>
      </c>
      <c r="F68" s="424">
        <v>4048</v>
      </c>
      <c r="G68" s="424">
        <v>3669</v>
      </c>
      <c r="H68" s="425">
        <v>0.90639999999999998</v>
      </c>
      <c r="I68" s="416">
        <v>0.98009999999999997</v>
      </c>
      <c r="J68" s="426">
        <v>5120</v>
      </c>
      <c r="K68" s="426">
        <v>4467</v>
      </c>
      <c r="L68" s="418">
        <v>0.87250000000000005</v>
      </c>
      <c r="M68" s="427">
        <v>0.87119999999999997</v>
      </c>
      <c r="N68" s="428">
        <v>2350400.9300000002</v>
      </c>
      <c r="O68" s="428">
        <v>1679552.93</v>
      </c>
      <c r="P68" s="425">
        <v>0.71460000000000001</v>
      </c>
      <c r="Q68" s="425">
        <v>0.7</v>
      </c>
      <c r="R68" s="429">
        <v>3293</v>
      </c>
      <c r="S68" s="429">
        <v>1687</v>
      </c>
      <c r="T68" s="430">
        <v>0.51229999999999998</v>
      </c>
      <c r="U68" s="421">
        <v>0.7</v>
      </c>
      <c r="V68" s="424">
        <v>3058</v>
      </c>
      <c r="W68" s="424">
        <v>2494</v>
      </c>
      <c r="X68" s="425">
        <v>0.81559999999999999</v>
      </c>
      <c r="Y68" s="207"/>
      <c r="Z68" s="195">
        <v>4021</v>
      </c>
      <c r="AA68" s="196">
        <v>4035</v>
      </c>
      <c r="AB68" s="197">
        <v>1.0035000000000001</v>
      </c>
      <c r="AC68" s="195">
        <v>5338</v>
      </c>
      <c r="AD68" s="196">
        <v>4611</v>
      </c>
      <c r="AE68" s="197">
        <v>0.86380000000000001</v>
      </c>
      <c r="AF68" s="198">
        <v>10046502.310000001</v>
      </c>
      <c r="AG68" s="199">
        <v>6977264.0800000001</v>
      </c>
      <c r="AH68" s="197">
        <v>0.69450000000000001</v>
      </c>
      <c r="AI68" s="195">
        <v>3936</v>
      </c>
      <c r="AJ68" s="196">
        <v>2790</v>
      </c>
      <c r="AK68" s="197">
        <v>0.70879999999999999</v>
      </c>
      <c r="AL68" s="12" t="s">
        <v>338</v>
      </c>
    </row>
    <row r="69" spans="1:38" s="3" customFormat="1">
      <c r="A69" s="233" t="s">
        <v>166</v>
      </c>
      <c r="B69" s="233" t="s">
        <v>83</v>
      </c>
      <c r="C69" s="423">
        <v>2991743.01</v>
      </c>
      <c r="D69" s="423">
        <v>12029724.68</v>
      </c>
      <c r="E69" s="418">
        <v>0.24869588370330001</v>
      </c>
      <c r="F69" s="424">
        <v>4697</v>
      </c>
      <c r="G69" s="424">
        <v>4211</v>
      </c>
      <c r="H69" s="425">
        <v>0.89649999999999996</v>
      </c>
      <c r="I69" s="416">
        <v>1</v>
      </c>
      <c r="J69" s="426">
        <v>6714</v>
      </c>
      <c r="K69" s="426">
        <v>5648</v>
      </c>
      <c r="L69" s="427">
        <v>0.84119999999999995</v>
      </c>
      <c r="M69" s="418">
        <v>0.85070000000000001</v>
      </c>
      <c r="N69" s="428">
        <v>3068747.94</v>
      </c>
      <c r="O69" s="428">
        <v>2161068.58</v>
      </c>
      <c r="P69" s="425">
        <v>0.70420000000000005</v>
      </c>
      <c r="Q69" s="425">
        <v>0.69450000000000001</v>
      </c>
      <c r="R69" s="429">
        <v>4174</v>
      </c>
      <c r="S69" s="429">
        <v>2033</v>
      </c>
      <c r="T69" s="430">
        <v>0.48709999999999998</v>
      </c>
      <c r="U69" s="430">
        <v>0.66600000000000004</v>
      </c>
      <c r="V69" s="424">
        <v>3506</v>
      </c>
      <c r="W69" s="424">
        <v>2847</v>
      </c>
      <c r="X69" s="425">
        <v>0.81200000000000006</v>
      </c>
      <c r="Y69" s="207"/>
      <c r="Z69" s="195">
        <v>4626</v>
      </c>
      <c r="AA69" s="196">
        <v>4617</v>
      </c>
      <c r="AB69" s="197">
        <v>0.99809999999999999</v>
      </c>
      <c r="AC69" s="195">
        <v>7014</v>
      </c>
      <c r="AD69" s="196">
        <v>5889</v>
      </c>
      <c r="AE69" s="197">
        <v>0.83960000000000001</v>
      </c>
      <c r="AF69" s="198">
        <v>13007354.640000001</v>
      </c>
      <c r="AG69" s="199">
        <v>9086066.7899999991</v>
      </c>
      <c r="AH69" s="197">
        <v>0.69850000000000001</v>
      </c>
      <c r="AI69" s="195">
        <v>4933</v>
      </c>
      <c r="AJ69" s="196">
        <v>3338</v>
      </c>
      <c r="AK69" s="197">
        <v>0.67669999999999997</v>
      </c>
      <c r="AL69" s="12" t="s">
        <v>338</v>
      </c>
    </row>
    <row r="70" spans="1:38" s="3" customFormat="1">
      <c r="A70" s="233" t="s">
        <v>173</v>
      </c>
      <c r="B70" s="233" t="s">
        <v>174</v>
      </c>
      <c r="C70" s="423"/>
      <c r="D70" s="423">
        <v>0</v>
      </c>
      <c r="E70" s="418"/>
      <c r="F70" s="424">
        <v>6</v>
      </c>
      <c r="G70" s="424"/>
      <c r="H70" s="425"/>
      <c r="I70" s="416">
        <v>1</v>
      </c>
      <c r="J70" s="426">
        <v>4</v>
      </c>
      <c r="K70" s="426">
        <v>1</v>
      </c>
      <c r="L70" s="427">
        <v>0.25</v>
      </c>
      <c r="M70" s="418">
        <v>0.3533</v>
      </c>
      <c r="N70" s="428"/>
      <c r="O70" s="428"/>
      <c r="P70" s="425"/>
      <c r="Q70" s="425"/>
      <c r="R70" s="429"/>
      <c r="S70" s="429"/>
      <c r="T70" s="430"/>
      <c r="U70" s="430"/>
      <c r="V70" s="424"/>
      <c r="W70" s="424"/>
      <c r="X70" s="425"/>
      <c r="Y70" s="207"/>
      <c r="Z70" s="195">
        <v>5</v>
      </c>
      <c r="AA70" s="196">
        <v>16</v>
      </c>
      <c r="AB70" s="197">
        <v>3.2</v>
      </c>
      <c r="AC70" s="195">
        <v>10</v>
      </c>
      <c r="AD70" s="196">
        <v>1</v>
      </c>
      <c r="AE70" s="197">
        <v>0.1</v>
      </c>
      <c r="AF70" s="198"/>
      <c r="AG70" s="199"/>
      <c r="AH70" s="197"/>
      <c r="AI70" s="195">
        <v>1</v>
      </c>
      <c r="AJ70" s="196"/>
      <c r="AK70" s="197"/>
      <c r="AL70" s="12" t="s">
        <v>338</v>
      </c>
    </row>
    <row r="71" spans="1:38" s="3" customFormat="1">
      <c r="A71" s="233" t="s">
        <v>168</v>
      </c>
      <c r="B71" s="233" t="s">
        <v>84</v>
      </c>
      <c r="C71" s="423">
        <v>596764.12</v>
      </c>
      <c r="D71" s="423">
        <v>2443365.37</v>
      </c>
      <c r="E71" s="418">
        <v>0.244238592937085</v>
      </c>
      <c r="F71" s="424">
        <v>1672</v>
      </c>
      <c r="G71" s="424">
        <v>1393</v>
      </c>
      <c r="H71" s="425">
        <v>0.83309999999999995</v>
      </c>
      <c r="I71" s="416">
        <v>0.93440000000000001</v>
      </c>
      <c r="J71" s="426">
        <v>2138</v>
      </c>
      <c r="K71" s="426">
        <v>1723</v>
      </c>
      <c r="L71" s="427">
        <v>0.80589999999999995</v>
      </c>
      <c r="M71" s="418">
        <v>0.81540000000000001</v>
      </c>
      <c r="N71" s="428">
        <v>663839.91</v>
      </c>
      <c r="O71" s="428">
        <v>427443.69</v>
      </c>
      <c r="P71" s="425">
        <v>0.64390000000000003</v>
      </c>
      <c r="Q71" s="425">
        <v>0.63260000000000005</v>
      </c>
      <c r="R71" s="429">
        <v>1425</v>
      </c>
      <c r="S71" s="429">
        <v>633</v>
      </c>
      <c r="T71" s="430">
        <v>0.44419999999999998</v>
      </c>
      <c r="U71" s="430">
        <v>0.62460000000000004</v>
      </c>
      <c r="V71" s="424">
        <v>1147</v>
      </c>
      <c r="W71" s="424">
        <v>868</v>
      </c>
      <c r="X71" s="425">
        <v>0.75680000000000003</v>
      </c>
      <c r="Y71" s="207"/>
      <c r="Z71" s="195">
        <v>1728</v>
      </c>
      <c r="AA71" s="196">
        <v>1530</v>
      </c>
      <c r="AB71" s="197">
        <v>0.88539999999999996</v>
      </c>
      <c r="AC71" s="195">
        <v>2250</v>
      </c>
      <c r="AD71" s="196">
        <v>1833</v>
      </c>
      <c r="AE71" s="197">
        <v>0.81469999999999998</v>
      </c>
      <c r="AF71" s="198">
        <v>2819381.74</v>
      </c>
      <c r="AG71" s="199">
        <v>1725634.92</v>
      </c>
      <c r="AH71" s="197">
        <v>0.61209999999999998</v>
      </c>
      <c r="AI71" s="195">
        <v>1590</v>
      </c>
      <c r="AJ71" s="196">
        <v>895</v>
      </c>
      <c r="AK71" s="197">
        <v>0.56289999999999996</v>
      </c>
      <c r="AL71" s="12" t="s">
        <v>338</v>
      </c>
    </row>
    <row r="72" spans="1:38" s="3" customFormat="1">
      <c r="A72" s="233" t="s">
        <v>166</v>
      </c>
      <c r="B72" s="233" t="s">
        <v>85</v>
      </c>
      <c r="C72" s="423">
        <v>5332903.8499999996</v>
      </c>
      <c r="D72" s="423">
        <v>21702991.66</v>
      </c>
      <c r="E72" s="418">
        <v>0.24572206143491601</v>
      </c>
      <c r="F72" s="424">
        <v>5386</v>
      </c>
      <c r="G72" s="424">
        <v>5082</v>
      </c>
      <c r="H72" s="425">
        <v>0.94359999999999999</v>
      </c>
      <c r="I72" s="416">
        <v>1</v>
      </c>
      <c r="J72" s="426">
        <v>8664</v>
      </c>
      <c r="K72" s="426">
        <v>7775</v>
      </c>
      <c r="L72" s="427">
        <v>0.89739999999999998</v>
      </c>
      <c r="M72" s="418">
        <v>0.9</v>
      </c>
      <c r="N72" s="428">
        <v>6216805.6600000001</v>
      </c>
      <c r="O72" s="428">
        <v>4281419</v>
      </c>
      <c r="P72" s="425">
        <v>0.68869999999999998</v>
      </c>
      <c r="Q72" s="425">
        <v>0.67090000000000005</v>
      </c>
      <c r="R72" s="429">
        <v>6346</v>
      </c>
      <c r="S72" s="429">
        <v>2877</v>
      </c>
      <c r="T72" s="430">
        <v>0.45340000000000003</v>
      </c>
      <c r="U72" s="430">
        <v>0.66439999999999999</v>
      </c>
      <c r="V72" s="424">
        <v>5578</v>
      </c>
      <c r="W72" s="424">
        <v>3817</v>
      </c>
      <c r="X72" s="425">
        <v>0.68430000000000002</v>
      </c>
      <c r="Y72" s="207"/>
      <c r="Z72" s="195">
        <v>5264</v>
      </c>
      <c r="AA72" s="196">
        <v>5682</v>
      </c>
      <c r="AB72" s="197">
        <v>1.0793999999999999</v>
      </c>
      <c r="AC72" s="195">
        <v>8767</v>
      </c>
      <c r="AD72" s="196">
        <v>7993</v>
      </c>
      <c r="AE72" s="197">
        <v>0.91169999999999995</v>
      </c>
      <c r="AF72" s="198">
        <v>25524385.109999999</v>
      </c>
      <c r="AG72" s="199">
        <v>17259336.600000001</v>
      </c>
      <c r="AH72" s="197">
        <v>0.67620000000000002</v>
      </c>
      <c r="AI72" s="195">
        <v>7364</v>
      </c>
      <c r="AJ72" s="196">
        <v>4753</v>
      </c>
      <c r="AK72" s="197">
        <v>0.64539999999999997</v>
      </c>
      <c r="AL72" s="12" t="s">
        <v>338</v>
      </c>
    </row>
    <row r="73" spans="1:38" s="3" customFormat="1">
      <c r="A73" s="431" t="s">
        <v>160</v>
      </c>
      <c r="B73" s="233" t="s">
        <v>86</v>
      </c>
      <c r="C73" s="423">
        <v>1256786.6299999999</v>
      </c>
      <c r="D73" s="423">
        <v>5276897.71</v>
      </c>
      <c r="E73" s="418">
        <v>0.23816770744263699</v>
      </c>
      <c r="F73" s="424">
        <v>1352</v>
      </c>
      <c r="G73" s="424">
        <v>1289</v>
      </c>
      <c r="H73" s="425">
        <v>0.95340000000000003</v>
      </c>
      <c r="I73" s="416">
        <v>1</v>
      </c>
      <c r="J73" s="426">
        <v>2034</v>
      </c>
      <c r="K73" s="426">
        <v>1688</v>
      </c>
      <c r="L73" s="427">
        <v>0.82989999999999997</v>
      </c>
      <c r="M73" s="418">
        <v>0.86499999999999999</v>
      </c>
      <c r="N73" s="428">
        <v>1314679.4099999999</v>
      </c>
      <c r="O73" s="428">
        <v>939344.68</v>
      </c>
      <c r="P73" s="425">
        <v>0.71450000000000002</v>
      </c>
      <c r="Q73" s="425">
        <v>0.7</v>
      </c>
      <c r="R73" s="429">
        <v>1497</v>
      </c>
      <c r="S73" s="429">
        <v>786</v>
      </c>
      <c r="T73" s="430">
        <v>0.52510000000000001</v>
      </c>
      <c r="U73" s="430">
        <v>0.7</v>
      </c>
      <c r="V73" s="424">
        <v>976</v>
      </c>
      <c r="W73" s="424">
        <v>776</v>
      </c>
      <c r="X73" s="425">
        <v>0.79510000000000003</v>
      </c>
      <c r="Y73" s="207"/>
      <c r="Z73" s="195">
        <v>1390</v>
      </c>
      <c r="AA73" s="196">
        <v>1484</v>
      </c>
      <c r="AB73" s="197">
        <v>1.0676000000000001</v>
      </c>
      <c r="AC73" s="195">
        <v>1937</v>
      </c>
      <c r="AD73" s="196">
        <v>1776</v>
      </c>
      <c r="AE73" s="197">
        <v>0.91690000000000005</v>
      </c>
      <c r="AF73" s="198">
        <v>5568950.5700000003</v>
      </c>
      <c r="AG73" s="199">
        <v>3937159.78</v>
      </c>
      <c r="AH73" s="197">
        <v>0.70699999999999996</v>
      </c>
      <c r="AI73" s="195">
        <v>1848</v>
      </c>
      <c r="AJ73" s="196">
        <v>1310</v>
      </c>
      <c r="AK73" s="197">
        <v>0.70889999999999997</v>
      </c>
      <c r="AL73" s="12" t="s">
        <v>338</v>
      </c>
    </row>
    <row r="74" spans="1:38" s="3" customFormat="1">
      <c r="A74" s="233" t="s">
        <v>164</v>
      </c>
      <c r="B74" s="233" t="s">
        <v>87</v>
      </c>
      <c r="C74" s="423">
        <v>259531.76</v>
      </c>
      <c r="D74" s="423">
        <v>1120190.19</v>
      </c>
      <c r="E74" s="418">
        <v>0.231685442630059</v>
      </c>
      <c r="F74" s="424">
        <v>366</v>
      </c>
      <c r="G74" s="424">
        <v>349</v>
      </c>
      <c r="H74" s="425">
        <v>0.9536</v>
      </c>
      <c r="I74" s="416">
        <v>1</v>
      </c>
      <c r="J74" s="426">
        <v>570</v>
      </c>
      <c r="K74" s="426">
        <v>511</v>
      </c>
      <c r="L74" s="427">
        <v>0.89649999999999996</v>
      </c>
      <c r="M74" s="418">
        <v>0.9</v>
      </c>
      <c r="N74" s="428">
        <v>318961.96999999997</v>
      </c>
      <c r="O74" s="428">
        <v>196254.67</v>
      </c>
      <c r="P74" s="425">
        <v>0.61529999999999996</v>
      </c>
      <c r="Q74" s="425">
        <v>0.63009999999999999</v>
      </c>
      <c r="R74" s="429">
        <v>446</v>
      </c>
      <c r="S74" s="429">
        <v>208</v>
      </c>
      <c r="T74" s="430">
        <v>0.46639999999999998</v>
      </c>
      <c r="U74" s="430">
        <v>0.66649999999999998</v>
      </c>
      <c r="V74" s="424">
        <v>349</v>
      </c>
      <c r="W74" s="424">
        <v>278</v>
      </c>
      <c r="X74" s="425">
        <v>0.79659999999999997</v>
      </c>
      <c r="Y74" s="207"/>
      <c r="Z74" s="195">
        <v>384</v>
      </c>
      <c r="AA74" s="196">
        <v>409</v>
      </c>
      <c r="AB74" s="197">
        <v>1.0650999999999999</v>
      </c>
      <c r="AC74" s="195">
        <v>634</v>
      </c>
      <c r="AD74" s="196">
        <v>560</v>
      </c>
      <c r="AE74" s="197">
        <v>0.88329999999999997</v>
      </c>
      <c r="AF74" s="198">
        <v>1341074.3700000001</v>
      </c>
      <c r="AG74" s="199">
        <v>851439.97</v>
      </c>
      <c r="AH74" s="197">
        <v>0.63490000000000002</v>
      </c>
      <c r="AI74" s="195">
        <v>533</v>
      </c>
      <c r="AJ74" s="196">
        <v>343</v>
      </c>
      <c r="AK74" s="197">
        <v>0.64349999999999996</v>
      </c>
      <c r="AL74" s="12" t="s">
        <v>338</v>
      </c>
    </row>
    <row r="75" spans="1:38" s="3" customFormat="1">
      <c r="A75" s="233" t="s">
        <v>164</v>
      </c>
      <c r="B75" s="233" t="s">
        <v>88</v>
      </c>
      <c r="C75" s="423">
        <v>1200333.6000000001</v>
      </c>
      <c r="D75" s="423">
        <v>4978185.93</v>
      </c>
      <c r="E75" s="418">
        <v>0.241118675935031</v>
      </c>
      <c r="F75" s="424">
        <v>1876</v>
      </c>
      <c r="G75" s="424">
        <v>1726</v>
      </c>
      <c r="H75" s="425">
        <v>0.92</v>
      </c>
      <c r="I75" s="416">
        <v>1</v>
      </c>
      <c r="J75" s="426">
        <v>2647</v>
      </c>
      <c r="K75" s="426">
        <v>2386</v>
      </c>
      <c r="L75" s="418">
        <v>0.90139999999999998</v>
      </c>
      <c r="M75" s="418">
        <v>0.9</v>
      </c>
      <c r="N75" s="428">
        <v>1280186.8500000001</v>
      </c>
      <c r="O75" s="428">
        <v>888736.16</v>
      </c>
      <c r="P75" s="425">
        <v>0.69420000000000004</v>
      </c>
      <c r="Q75" s="425">
        <v>0.69769999999999999</v>
      </c>
      <c r="R75" s="429">
        <v>1945</v>
      </c>
      <c r="S75" s="429">
        <v>929</v>
      </c>
      <c r="T75" s="430">
        <v>0.47760000000000002</v>
      </c>
      <c r="U75" s="430">
        <v>0.67879999999999996</v>
      </c>
      <c r="V75" s="424">
        <v>1516</v>
      </c>
      <c r="W75" s="424">
        <v>1081</v>
      </c>
      <c r="X75" s="425">
        <v>0.71309999999999996</v>
      </c>
      <c r="Y75" s="207"/>
      <c r="Z75" s="195">
        <v>2017</v>
      </c>
      <c r="AA75" s="196">
        <v>1993</v>
      </c>
      <c r="AB75" s="197">
        <v>0.98809999999999998</v>
      </c>
      <c r="AC75" s="195">
        <v>2818</v>
      </c>
      <c r="AD75" s="196">
        <v>2577</v>
      </c>
      <c r="AE75" s="197">
        <v>0.91449999999999998</v>
      </c>
      <c r="AF75" s="198">
        <v>5332976.96</v>
      </c>
      <c r="AG75" s="199">
        <v>3601553.42</v>
      </c>
      <c r="AH75" s="197">
        <v>0.67530000000000001</v>
      </c>
      <c r="AI75" s="195">
        <v>2282</v>
      </c>
      <c r="AJ75" s="196">
        <v>1471</v>
      </c>
      <c r="AK75" s="197">
        <v>0.64459999999999995</v>
      </c>
      <c r="AL75" s="12" t="s">
        <v>338</v>
      </c>
    </row>
    <row r="76" spans="1:38" s="3" customFormat="1">
      <c r="A76" s="233" t="s">
        <v>166</v>
      </c>
      <c r="B76" s="233" t="s">
        <v>89</v>
      </c>
      <c r="C76" s="423">
        <v>876129.2</v>
      </c>
      <c r="D76" s="423">
        <v>3615897.94</v>
      </c>
      <c r="E76" s="418">
        <v>0.24229920604451599</v>
      </c>
      <c r="F76" s="424">
        <v>1257</v>
      </c>
      <c r="G76" s="424">
        <v>1172</v>
      </c>
      <c r="H76" s="425">
        <v>0.93240000000000001</v>
      </c>
      <c r="I76" s="416">
        <v>1</v>
      </c>
      <c r="J76" s="426">
        <v>1730</v>
      </c>
      <c r="K76" s="426">
        <v>1565</v>
      </c>
      <c r="L76" s="427">
        <v>0.90459999999999996</v>
      </c>
      <c r="M76" s="418">
        <v>0.89849999999999997</v>
      </c>
      <c r="N76" s="428">
        <v>991343.59</v>
      </c>
      <c r="O76" s="428">
        <v>672292.25</v>
      </c>
      <c r="P76" s="425">
        <v>0.67820000000000003</v>
      </c>
      <c r="Q76" s="425">
        <v>0.68869999999999998</v>
      </c>
      <c r="R76" s="429">
        <v>1318</v>
      </c>
      <c r="S76" s="429">
        <v>643</v>
      </c>
      <c r="T76" s="430">
        <v>0.4879</v>
      </c>
      <c r="U76" s="430">
        <v>0.7</v>
      </c>
      <c r="V76" s="424">
        <v>1171</v>
      </c>
      <c r="W76" s="424">
        <v>907</v>
      </c>
      <c r="X76" s="425">
        <v>0.77459999999999996</v>
      </c>
      <c r="Y76" s="207"/>
      <c r="Z76" s="195">
        <v>1237</v>
      </c>
      <c r="AA76" s="196">
        <v>1312</v>
      </c>
      <c r="AB76" s="197">
        <v>1.0606</v>
      </c>
      <c r="AC76" s="195">
        <v>1755</v>
      </c>
      <c r="AD76" s="196">
        <v>1566</v>
      </c>
      <c r="AE76" s="197">
        <v>0.89229999999999998</v>
      </c>
      <c r="AF76" s="198">
        <v>4011888.32</v>
      </c>
      <c r="AG76" s="199">
        <v>2809724.87</v>
      </c>
      <c r="AH76" s="197">
        <v>0.70030000000000003</v>
      </c>
      <c r="AI76" s="195">
        <v>1484</v>
      </c>
      <c r="AJ76" s="196">
        <v>1075</v>
      </c>
      <c r="AK76" s="197">
        <v>0.72440000000000004</v>
      </c>
      <c r="AL76" s="12" t="s">
        <v>338</v>
      </c>
    </row>
    <row r="77" spans="1:38" s="3" customFormat="1">
      <c r="A77" s="233" t="s">
        <v>164</v>
      </c>
      <c r="B77" s="233" t="s">
        <v>90</v>
      </c>
      <c r="C77" s="423">
        <v>319186.51</v>
      </c>
      <c r="D77" s="423">
        <v>1186876.77</v>
      </c>
      <c r="E77" s="418">
        <v>0.26892978114315902</v>
      </c>
      <c r="F77" s="424">
        <v>430</v>
      </c>
      <c r="G77" s="424">
        <v>410</v>
      </c>
      <c r="H77" s="425">
        <v>0.95350000000000001</v>
      </c>
      <c r="I77" s="416">
        <v>1</v>
      </c>
      <c r="J77" s="426">
        <v>593</v>
      </c>
      <c r="K77" s="426">
        <v>554</v>
      </c>
      <c r="L77" s="427">
        <v>0.93420000000000003</v>
      </c>
      <c r="M77" s="418">
        <v>0.9</v>
      </c>
      <c r="N77" s="428">
        <v>328335.63</v>
      </c>
      <c r="O77" s="428">
        <v>234456.9</v>
      </c>
      <c r="P77" s="425">
        <v>0.71409999999999996</v>
      </c>
      <c r="Q77" s="425">
        <v>0.68930000000000002</v>
      </c>
      <c r="R77" s="429">
        <v>440</v>
      </c>
      <c r="S77" s="429">
        <v>243</v>
      </c>
      <c r="T77" s="430">
        <v>0.55230000000000001</v>
      </c>
      <c r="U77" s="430">
        <v>0.7</v>
      </c>
      <c r="V77" s="424">
        <v>365</v>
      </c>
      <c r="W77" s="424">
        <v>288</v>
      </c>
      <c r="X77" s="425">
        <v>0.78900000000000003</v>
      </c>
      <c r="Y77" s="207"/>
      <c r="Z77" s="195">
        <v>451</v>
      </c>
      <c r="AA77" s="196">
        <v>454</v>
      </c>
      <c r="AB77" s="197">
        <v>1.0066999999999999</v>
      </c>
      <c r="AC77" s="195">
        <v>618</v>
      </c>
      <c r="AD77" s="196">
        <v>570</v>
      </c>
      <c r="AE77" s="197">
        <v>0.92230000000000001</v>
      </c>
      <c r="AF77" s="198">
        <v>1299458.42</v>
      </c>
      <c r="AG77" s="199">
        <v>858379.86</v>
      </c>
      <c r="AH77" s="197">
        <v>0.66059999999999997</v>
      </c>
      <c r="AI77" s="195">
        <v>476</v>
      </c>
      <c r="AJ77" s="196">
        <v>359</v>
      </c>
      <c r="AK77" s="197">
        <v>0.75419999999999998</v>
      </c>
      <c r="AL77" s="12" t="s">
        <v>338</v>
      </c>
    </row>
    <row r="78" spans="1:38" s="3" customFormat="1">
      <c r="A78" s="233" t="s">
        <v>168</v>
      </c>
      <c r="B78" s="233" t="s">
        <v>91</v>
      </c>
      <c r="C78" s="423">
        <v>836953.86</v>
      </c>
      <c r="D78" s="423">
        <v>3547151.81</v>
      </c>
      <c r="E78" s="418">
        <v>0.23595095581770401</v>
      </c>
      <c r="F78" s="424">
        <v>1411</v>
      </c>
      <c r="G78" s="424">
        <v>1355</v>
      </c>
      <c r="H78" s="425">
        <v>0.96030000000000004</v>
      </c>
      <c r="I78" s="416">
        <v>1</v>
      </c>
      <c r="J78" s="426">
        <v>1927</v>
      </c>
      <c r="K78" s="426">
        <v>1786</v>
      </c>
      <c r="L78" s="427">
        <v>0.92679999999999996</v>
      </c>
      <c r="M78" s="418">
        <v>0.9</v>
      </c>
      <c r="N78" s="428">
        <v>946523.68</v>
      </c>
      <c r="O78" s="428">
        <v>644926.29</v>
      </c>
      <c r="P78" s="425">
        <v>0.68140000000000001</v>
      </c>
      <c r="Q78" s="425">
        <v>0.67749999999999999</v>
      </c>
      <c r="R78" s="429">
        <v>1459</v>
      </c>
      <c r="S78" s="429">
        <v>731</v>
      </c>
      <c r="T78" s="430">
        <v>0.501</v>
      </c>
      <c r="U78" s="430">
        <v>0.67759999999999998</v>
      </c>
      <c r="V78" s="424">
        <v>1216</v>
      </c>
      <c r="W78" s="424">
        <v>1047</v>
      </c>
      <c r="X78" s="425">
        <v>0.86099999999999999</v>
      </c>
      <c r="Y78" s="207"/>
      <c r="Z78" s="195">
        <v>1508</v>
      </c>
      <c r="AA78" s="196">
        <v>1580</v>
      </c>
      <c r="AB78" s="197">
        <v>1.0477000000000001</v>
      </c>
      <c r="AC78" s="195">
        <v>2063</v>
      </c>
      <c r="AD78" s="196">
        <v>1893</v>
      </c>
      <c r="AE78" s="197">
        <v>0.91759999999999997</v>
      </c>
      <c r="AF78" s="198">
        <v>4043519.08</v>
      </c>
      <c r="AG78" s="199">
        <v>2740854.85</v>
      </c>
      <c r="AH78" s="197">
        <v>0.67779999999999996</v>
      </c>
      <c r="AI78" s="195">
        <v>1725</v>
      </c>
      <c r="AJ78" s="196">
        <v>1175</v>
      </c>
      <c r="AK78" s="197">
        <v>0.68120000000000003</v>
      </c>
      <c r="AL78" s="12" t="s">
        <v>338</v>
      </c>
    </row>
    <row r="79" spans="1:38" s="3" customFormat="1">
      <c r="A79" s="432" t="s">
        <v>166</v>
      </c>
      <c r="B79" s="432" t="s">
        <v>92</v>
      </c>
      <c r="C79" s="423">
        <v>3743306.09</v>
      </c>
      <c r="D79" s="423">
        <v>15708426.35</v>
      </c>
      <c r="E79" s="418">
        <v>0.23829924185881299</v>
      </c>
      <c r="F79" s="424">
        <v>7125</v>
      </c>
      <c r="G79" s="424">
        <v>6633</v>
      </c>
      <c r="H79" s="425">
        <v>0.93089999999999995</v>
      </c>
      <c r="I79" s="416">
        <v>1</v>
      </c>
      <c r="J79" s="426">
        <v>9355</v>
      </c>
      <c r="K79" s="426">
        <v>8422</v>
      </c>
      <c r="L79" s="427">
        <v>0.90029999999999999</v>
      </c>
      <c r="M79" s="418">
        <v>0.89790000000000003</v>
      </c>
      <c r="N79" s="428">
        <v>4410580.8099999996</v>
      </c>
      <c r="O79" s="428">
        <v>2885707.44</v>
      </c>
      <c r="P79" s="425">
        <v>0.65429999999999999</v>
      </c>
      <c r="Q79" s="425">
        <v>0.66510000000000002</v>
      </c>
      <c r="R79" s="429">
        <v>7347</v>
      </c>
      <c r="S79" s="429">
        <v>3414</v>
      </c>
      <c r="T79" s="430">
        <v>0.4647</v>
      </c>
      <c r="U79" s="430">
        <v>0.69</v>
      </c>
      <c r="V79" s="424">
        <v>2191</v>
      </c>
      <c r="W79" s="424">
        <v>1680</v>
      </c>
      <c r="X79" s="425">
        <v>0.76680000000000004</v>
      </c>
      <c r="Y79" s="207"/>
      <c r="Z79" s="195">
        <v>7070</v>
      </c>
      <c r="AA79" s="196">
        <v>7207</v>
      </c>
      <c r="AB79" s="197">
        <v>1.0194000000000001</v>
      </c>
      <c r="AC79" s="195">
        <v>9387</v>
      </c>
      <c r="AD79" s="196">
        <v>8356</v>
      </c>
      <c r="AE79" s="197">
        <v>0.89019999999999999</v>
      </c>
      <c r="AF79" s="198">
        <v>17335899.309999999</v>
      </c>
      <c r="AG79" s="199">
        <v>11458379.73</v>
      </c>
      <c r="AH79" s="197">
        <v>0.66100000000000003</v>
      </c>
      <c r="AI79" s="195">
        <v>7965</v>
      </c>
      <c r="AJ79" s="196">
        <v>5480</v>
      </c>
      <c r="AK79" s="197">
        <v>0.68799999999999994</v>
      </c>
      <c r="AL79" s="12" t="s">
        <v>338</v>
      </c>
    </row>
    <row r="80" spans="1:38" s="3" customFormat="1">
      <c r="A80" s="233" t="s">
        <v>167</v>
      </c>
      <c r="B80" s="233" t="s">
        <v>93</v>
      </c>
      <c r="C80" s="423">
        <v>228529.86</v>
      </c>
      <c r="D80" s="423">
        <v>922881.89</v>
      </c>
      <c r="E80" s="418">
        <v>0.24762633493653199</v>
      </c>
      <c r="F80" s="424">
        <v>263</v>
      </c>
      <c r="G80" s="424">
        <v>256</v>
      </c>
      <c r="H80" s="425">
        <v>0.97340000000000004</v>
      </c>
      <c r="I80" s="416">
        <v>1</v>
      </c>
      <c r="J80" s="426">
        <v>447</v>
      </c>
      <c r="K80" s="426">
        <v>392</v>
      </c>
      <c r="L80" s="427">
        <v>0.877</v>
      </c>
      <c r="M80" s="418">
        <v>0.9</v>
      </c>
      <c r="N80" s="428">
        <v>227905.74</v>
      </c>
      <c r="O80" s="428">
        <v>163857.92000000001</v>
      </c>
      <c r="P80" s="425">
        <v>0.71899999999999997</v>
      </c>
      <c r="Q80" s="425">
        <v>0.7</v>
      </c>
      <c r="R80" s="429">
        <v>336</v>
      </c>
      <c r="S80" s="429">
        <v>205</v>
      </c>
      <c r="T80" s="430">
        <v>0.61009999999999998</v>
      </c>
      <c r="U80" s="430">
        <v>0.7</v>
      </c>
      <c r="V80" s="424">
        <v>159</v>
      </c>
      <c r="W80" s="424">
        <v>115</v>
      </c>
      <c r="X80" s="425">
        <v>0.72330000000000005</v>
      </c>
      <c r="Y80" s="207"/>
      <c r="Z80" s="195">
        <v>288</v>
      </c>
      <c r="AA80" s="196">
        <v>314</v>
      </c>
      <c r="AB80" s="197">
        <v>1.0903</v>
      </c>
      <c r="AC80" s="195">
        <v>458</v>
      </c>
      <c r="AD80" s="196">
        <v>414</v>
      </c>
      <c r="AE80" s="197">
        <v>0.90390000000000004</v>
      </c>
      <c r="AF80" s="198">
        <v>974081.74</v>
      </c>
      <c r="AG80" s="199">
        <v>709506.5</v>
      </c>
      <c r="AH80" s="197">
        <v>0.72840000000000005</v>
      </c>
      <c r="AI80" s="195">
        <v>393</v>
      </c>
      <c r="AJ80" s="196">
        <v>302</v>
      </c>
      <c r="AK80" s="197">
        <v>0.76839999999999997</v>
      </c>
      <c r="AL80" s="12" t="s">
        <v>338</v>
      </c>
    </row>
    <row r="81" spans="1:38" s="3" customFormat="1">
      <c r="A81" s="233" t="s">
        <v>160</v>
      </c>
      <c r="B81" s="233" t="s">
        <v>94</v>
      </c>
      <c r="C81" s="423">
        <v>2091477.68</v>
      </c>
      <c r="D81" s="423">
        <v>9174185.2699999996</v>
      </c>
      <c r="E81" s="418">
        <v>0.227974214433976</v>
      </c>
      <c r="F81" s="424">
        <v>3899</v>
      </c>
      <c r="G81" s="424">
        <v>3590</v>
      </c>
      <c r="H81" s="425">
        <v>0.92069999999999996</v>
      </c>
      <c r="I81" s="416">
        <v>1</v>
      </c>
      <c r="J81" s="426">
        <v>5321</v>
      </c>
      <c r="K81" s="426">
        <v>4445</v>
      </c>
      <c r="L81" s="427">
        <v>0.83540000000000003</v>
      </c>
      <c r="M81" s="418">
        <v>0.85299999999999998</v>
      </c>
      <c r="N81" s="428">
        <v>2567055.58</v>
      </c>
      <c r="O81" s="428">
        <v>1656595.75</v>
      </c>
      <c r="P81" s="425">
        <v>0.64529999999999998</v>
      </c>
      <c r="Q81" s="425">
        <v>0.66859999999999997</v>
      </c>
      <c r="R81" s="429">
        <v>3601</v>
      </c>
      <c r="S81" s="429">
        <v>1528</v>
      </c>
      <c r="T81" s="430">
        <v>0.42430000000000001</v>
      </c>
      <c r="U81" s="430">
        <v>0.65800000000000003</v>
      </c>
      <c r="V81" s="424">
        <v>3314</v>
      </c>
      <c r="W81" s="424">
        <v>2727</v>
      </c>
      <c r="X81" s="425">
        <v>0.82289999999999996</v>
      </c>
      <c r="Y81" s="207"/>
      <c r="Z81" s="195">
        <v>3614</v>
      </c>
      <c r="AA81" s="196">
        <v>3814</v>
      </c>
      <c r="AB81" s="197">
        <v>1.0552999999999999</v>
      </c>
      <c r="AC81" s="195">
        <v>5088</v>
      </c>
      <c r="AD81" s="196">
        <v>4399</v>
      </c>
      <c r="AE81" s="197">
        <v>0.86460000000000004</v>
      </c>
      <c r="AF81" s="198">
        <v>10454714.66</v>
      </c>
      <c r="AG81" s="199">
        <v>7076205.9699999997</v>
      </c>
      <c r="AH81" s="197">
        <v>0.67679999999999996</v>
      </c>
      <c r="AI81" s="195">
        <v>4066</v>
      </c>
      <c r="AJ81" s="196">
        <v>2704</v>
      </c>
      <c r="AK81" s="197">
        <v>0.66500000000000004</v>
      </c>
      <c r="AL81" s="12" t="s">
        <v>338</v>
      </c>
    </row>
    <row r="82" spans="1:38" s="3" customFormat="1">
      <c r="A82" s="233" t="s">
        <v>165</v>
      </c>
      <c r="B82" s="233" t="s">
        <v>95</v>
      </c>
      <c r="C82" s="423">
        <v>1560583.85</v>
      </c>
      <c r="D82" s="423">
        <v>6375166.8899999997</v>
      </c>
      <c r="E82" s="418">
        <v>0.24479105832474901</v>
      </c>
      <c r="F82" s="424">
        <v>3207</v>
      </c>
      <c r="G82" s="424">
        <v>3013</v>
      </c>
      <c r="H82" s="425">
        <v>0.9395</v>
      </c>
      <c r="I82" s="416">
        <v>1</v>
      </c>
      <c r="J82" s="426">
        <v>4152</v>
      </c>
      <c r="K82" s="426">
        <v>3686</v>
      </c>
      <c r="L82" s="427">
        <v>0.88780000000000003</v>
      </c>
      <c r="M82" s="418">
        <v>0.9</v>
      </c>
      <c r="N82" s="428">
        <v>1718704.45</v>
      </c>
      <c r="O82" s="428">
        <v>1172777.57</v>
      </c>
      <c r="P82" s="425">
        <v>0.68240000000000001</v>
      </c>
      <c r="Q82" s="425">
        <v>0.67789999999999995</v>
      </c>
      <c r="R82" s="429">
        <v>2807</v>
      </c>
      <c r="S82" s="429">
        <v>1295</v>
      </c>
      <c r="T82" s="430">
        <v>0.46129999999999999</v>
      </c>
      <c r="U82" s="430">
        <v>0.66910000000000003</v>
      </c>
      <c r="V82" s="424">
        <v>2559</v>
      </c>
      <c r="W82" s="424">
        <v>2309</v>
      </c>
      <c r="X82" s="425">
        <v>0.90229999999999999</v>
      </c>
      <c r="Y82" s="207"/>
      <c r="Z82" s="195">
        <v>3324</v>
      </c>
      <c r="AA82" s="196">
        <v>3377</v>
      </c>
      <c r="AB82" s="197">
        <v>1.0159</v>
      </c>
      <c r="AC82" s="195">
        <v>4171</v>
      </c>
      <c r="AD82" s="196">
        <v>3785</v>
      </c>
      <c r="AE82" s="197">
        <v>0.90749999999999997</v>
      </c>
      <c r="AF82" s="198">
        <v>6844421.1100000003</v>
      </c>
      <c r="AG82" s="199">
        <v>4558816.16</v>
      </c>
      <c r="AH82" s="197">
        <v>0.66610000000000003</v>
      </c>
      <c r="AI82" s="195">
        <v>3260</v>
      </c>
      <c r="AJ82" s="196">
        <v>2117</v>
      </c>
      <c r="AK82" s="197">
        <v>0.64939999999999998</v>
      </c>
      <c r="AL82" s="12" t="s">
        <v>338</v>
      </c>
    </row>
    <row r="83" spans="1:38" s="3" customFormat="1">
      <c r="A83" s="233" t="s">
        <v>165</v>
      </c>
      <c r="B83" s="233" t="s">
        <v>96</v>
      </c>
      <c r="C83" s="423">
        <v>2903136.29</v>
      </c>
      <c r="D83" s="423">
        <v>11547058.550000001</v>
      </c>
      <c r="E83" s="418">
        <v>0.25141782016858299</v>
      </c>
      <c r="F83" s="424">
        <v>8102</v>
      </c>
      <c r="G83" s="424">
        <v>7349</v>
      </c>
      <c r="H83" s="425">
        <v>0.90710000000000002</v>
      </c>
      <c r="I83" s="416">
        <v>0.9899</v>
      </c>
      <c r="J83" s="426">
        <v>10009</v>
      </c>
      <c r="K83" s="426">
        <v>8678</v>
      </c>
      <c r="L83" s="427">
        <v>0.86699999999999999</v>
      </c>
      <c r="M83" s="418">
        <v>0.878</v>
      </c>
      <c r="N83" s="428">
        <v>3129432.12</v>
      </c>
      <c r="O83" s="428">
        <v>2051915.42</v>
      </c>
      <c r="P83" s="425">
        <v>0.65569999999999995</v>
      </c>
      <c r="Q83" s="425">
        <v>0.65610000000000002</v>
      </c>
      <c r="R83" s="429">
        <v>6662</v>
      </c>
      <c r="S83" s="429">
        <v>2990</v>
      </c>
      <c r="T83" s="430">
        <v>0.44879999999999998</v>
      </c>
      <c r="U83" s="430">
        <v>0.66039999999999999</v>
      </c>
      <c r="V83" s="424">
        <v>6076</v>
      </c>
      <c r="W83" s="424">
        <v>5379</v>
      </c>
      <c r="X83" s="425">
        <v>0.88529999999999998</v>
      </c>
      <c r="Y83" s="207"/>
      <c r="Z83" s="195">
        <v>8603</v>
      </c>
      <c r="AA83" s="196">
        <v>8333</v>
      </c>
      <c r="AB83" s="197">
        <v>0.96860000000000002</v>
      </c>
      <c r="AC83" s="195">
        <v>10327</v>
      </c>
      <c r="AD83" s="196">
        <v>9158</v>
      </c>
      <c r="AE83" s="197">
        <v>0.88680000000000003</v>
      </c>
      <c r="AF83" s="198">
        <v>13085066.74</v>
      </c>
      <c r="AG83" s="199">
        <v>8525647.5299999993</v>
      </c>
      <c r="AH83" s="197">
        <v>0.65159999999999996</v>
      </c>
      <c r="AI83" s="195">
        <v>7992</v>
      </c>
      <c r="AJ83" s="196">
        <v>5135</v>
      </c>
      <c r="AK83" s="197">
        <v>0.64249999999999996</v>
      </c>
      <c r="AL83" s="12" t="s">
        <v>338</v>
      </c>
    </row>
    <row r="84" spans="1:38" s="3" customFormat="1">
      <c r="A84" s="233" t="s">
        <v>161</v>
      </c>
      <c r="B84" s="233" t="s">
        <v>97</v>
      </c>
      <c r="C84" s="423">
        <v>1522272.28</v>
      </c>
      <c r="D84" s="423">
        <v>6153545.0999999996</v>
      </c>
      <c r="E84" s="418">
        <v>0.247381347704756</v>
      </c>
      <c r="F84" s="424">
        <v>2656</v>
      </c>
      <c r="G84" s="424">
        <v>2475</v>
      </c>
      <c r="H84" s="425">
        <v>0.93189999999999995</v>
      </c>
      <c r="I84" s="416">
        <v>1</v>
      </c>
      <c r="J84" s="426">
        <v>3708</v>
      </c>
      <c r="K84" s="426">
        <v>3203</v>
      </c>
      <c r="L84" s="427">
        <v>0.86380000000000001</v>
      </c>
      <c r="M84" s="418">
        <v>0.88070000000000004</v>
      </c>
      <c r="N84" s="428">
        <v>1699141.11</v>
      </c>
      <c r="O84" s="428">
        <v>1173995.6399999999</v>
      </c>
      <c r="P84" s="425">
        <v>0.69089999999999996</v>
      </c>
      <c r="Q84" s="425">
        <v>0.69420000000000004</v>
      </c>
      <c r="R84" s="429">
        <v>2591</v>
      </c>
      <c r="S84" s="429">
        <v>1211</v>
      </c>
      <c r="T84" s="430">
        <v>0.46739999999999998</v>
      </c>
      <c r="U84" s="430">
        <v>0.64319999999999999</v>
      </c>
      <c r="V84" s="424">
        <v>2321</v>
      </c>
      <c r="W84" s="424">
        <v>1772</v>
      </c>
      <c r="X84" s="425">
        <v>0.76349999999999996</v>
      </c>
      <c r="Y84" s="207"/>
      <c r="Z84" s="195">
        <v>2818</v>
      </c>
      <c r="AA84" s="196">
        <v>2706</v>
      </c>
      <c r="AB84" s="197">
        <v>0.96030000000000004</v>
      </c>
      <c r="AC84" s="195">
        <v>3754</v>
      </c>
      <c r="AD84" s="196">
        <v>3312</v>
      </c>
      <c r="AE84" s="197">
        <v>0.88229999999999997</v>
      </c>
      <c r="AF84" s="198">
        <v>6897537.0599999996</v>
      </c>
      <c r="AG84" s="199">
        <v>4769676.32</v>
      </c>
      <c r="AH84" s="197">
        <v>0.6915</v>
      </c>
      <c r="AI84" s="195">
        <v>2984</v>
      </c>
      <c r="AJ84" s="196">
        <v>1922</v>
      </c>
      <c r="AK84" s="197">
        <v>0.64410000000000001</v>
      </c>
      <c r="AL84" s="12" t="s">
        <v>338</v>
      </c>
    </row>
    <row r="85" spans="1:38" s="3" customFormat="1">
      <c r="A85" s="233" t="s">
        <v>162</v>
      </c>
      <c r="B85" s="233" t="s">
        <v>98</v>
      </c>
      <c r="C85" s="423">
        <v>2487321.35</v>
      </c>
      <c r="D85" s="423">
        <v>10357305.17</v>
      </c>
      <c r="E85" s="418">
        <v>0.24015140127419801</v>
      </c>
      <c r="F85" s="424">
        <v>4303</v>
      </c>
      <c r="G85" s="424">
        <v>3977</v>
      </c>
      <c r="H85" s="425">
        <v>0.92420000000000002</v>
      </c>
      <c r="I85" s="416">
        <v>1</v>
      </c>
      <c r="J85" s="426">
        <v>5965</v>
      </c>
      <c r="K85" s="426">
        <v>5049</v>
      </c>
      <c r="L85" s="427">
        <v>0.84640000000000004</v>
      </c>
      <c r="M85" s="418">
        <v>0.8679</v>
      </c>
      <c r="N85" s="428">
        <v>2777519.51</v>
      </c>
      <c r="O85" s="428">
        <v>1976999.97</v>
      </c>
      <c r="P85" s="425">
        <v>0.71179999999999999</v>
      </c>
      <c r="Q85" s="425">
        <v>0.7</v>
      </c>
      <c r="R85" s="429">
        <v>3984</v>
      </c>
      <c r="S85" s="429">
        <v>2076</v>
      </c>
      <c r="T85" s="430">
        <v>0.52110000000000001</v>
      </c>
      <c r="U85" s="430">
        <v>0.7</v>
      </c>
      <c r="V85" s="424">
        <v>3605</v>
      </c>
      <c r="W85" s="424">
        <v>2879</v>
      </c>
      <c r="X85" s="425">
        <v>0.79859999999999998</v>
      </c>
      <c r="Y85" s="207"/>
      <c r="Z85" s="195">
        <v>4307</v>
      </c>
      <c r="AA85" s="196">
        <v>4330</v>
      </c>
      <c r="AB85" s="197">
        <v>1.0053000000000001</v>
      </c>
      <c r="AC85" s="195">
        <v>5812</v>
      </c>
      <c r="AD85" s="196">
        <v>5081</v>
      </c>
      <c r="AE85" s="197">
        <v>0.87419999999999998</v>
      </c>
      <c r="AF85" s="198">
        <v>11378669.15</v>
      </c>
      <c r="AG85" s="199">
        <v>7898549.21</v>
      </c>
      <c r="AH85" s="197">
        <v>0.69420000000000004</v>
      </c>
      <c r="AI85" s="195">
        <v>4655</v>
      </c>
      <c r="AJ85" s="196">
        <v>3334</v>
      </c>
      <c r="AK85" s="197">
        <v>0.71619999999999995</v>
      </c>
      <c r="AL85" s="12" t="s">
        <v>338</v>
      </c>
    </row>
    <row r="86" spans="1:38" s="3" customFormat="1">
      <c r="A86" s="233" t="s">
        <v>163</v>
      </c>
      <c r="B86" s="233" t="s">
        <v>99</v>
      </c>
      <c r="C86" s="423">
        <v>1265422.25</v>
      </c>
      <c r="D86" s="423">
        <v>5292919.78</v>
      </c>
      <c r="E86" s="418">
        <v>0.23907829753656301</v>
      </c>
      <c r="F86" s="424">
        <v>2471</v>
      </c>
      <c r="G86" s="424">
        <v>2379</v>
      </c>
      <c r="H86" s="425">
        <v>0.96279999999999999</v>
      </c>
      <c r="I86" s="416">
        <v>1</v>
      </c>
      <c r="J86" s="426">
        <v>3738</v>
      </c>
      <c r="K86" s="426">
        <v>3353</v>
      </c>
      <c r="L86" s="427">
        <v>0.89700000000000002</v>
      </c>
      <c r="M86" s="418">
        <v>0.9</v>
      </c>
      <c r="N86" s="428">
        <v>1561637.44</v>
      </c>
      <c r="O86" s="428">
        <v>971229.53</v>
      </c>
      <c r="P86" s="425">
        <v>0.62190000000000001</v>
      </c>
      <c r="Q86" s="425">
        <v>0.63880000000000003</v>
      </c>
      <c r="R86" s="429">
        <v>2637</v>
      </c>
      <c r="S86" s="429">
        <v>1012</v>
      </c>
      <c r="T86" s="430">
        <v>0.38379999999999997</v>
      </c>
      <c r="U86" s="430">
        <v>0.60470000000000002</v>
      </c>
      <c r="V86" s="424">
        <v>2296</v>
      </c>
      <c r="W86" s="424">
        <v>1905</v>
      </c>
      <c r="X86" s="425">
        <v>0.82969999999999999</v>
      </c>
      <c r="Y86" s="207"/>
      <c r="Z86" s="195">
        <v>2408</v>
      </c>
      <c r="AA86" s="196">
        <v>2635</v>
      </c>
      <c r="AB86" s="197">
        <v>1.0943000000000001</v>
      </c>
      <c r="AC86" s="195">
        <v>3727</v>
      </c>
      <c r="AD86" s="196">
        <v>3322</v>
      </c>
      <c r="AE86" s="197">
        <v>0.89129999999999998</v>
      </c>
      <c r="AF86" s="198">
        <v>6189733.4299999997</v>
      </c>
      <c r="AG86" s="199">
        <v>3899498.55</v>
      </c>
      <c r="AH86" s="197">
        <v>0.63</v>
      </c>
      <c r="AI86" s="195">
        <v>2872</v>
      </c>
      <c r="AJ86" s="196">
        <v>1644</v>
      </c>
      <c r="AK86" s="197">
        <v>0.57240000000000002</v>
      </c>
      <c r="AL86" s="12" t="s">
        <v>338</v>
      </c>
    </row>
    <row r="87" spans="1:38" s="3" customFormat="1">
      <c r="A87" s="233" t="s">
        <v>165</v>
      </c>
      <c r="B87" s="233" t="s">
        <v>100</v>
      </c>
      <c r="C87" s="423">
        <v>1567039.61</v>
      </c>
      <c r="D87" s="423">
        <v>6517544.8300000001</v>
      </c>
      <c r="E87" s="418">
        <v>0.24043403626270099</v>
      </c>
      <c r="F87" s="424">
        <v>2651</v>
      </c>
      <c r="G87" s="424">
        <v>2468</v>
      </c>
      <c r="H87" s="425">
        <v>0.93100000000000005</v>
      </c>
      <c r="I87" s="416">
        <v>1</v>
      </c>
      <c r="J87" s="426">
        <v>3495</v>
      </c>
      <c r="K87" s="426">
        <v>3103</v>
      </c>
      <c r="L87" s="427">
        <v>0.88780000000000003</v>
      </c>
      <c r="M87" s="418">
        <v>0.89890000000000003</v>
      </c>
      <c r="N87" s="428">
        <v>1808245.17</v>
      </c>
      <c r="O87" s="428">
        <v>1256812.6299999999</v>
      </c>
      <c r="P87" s="425">
        <v>0.69499999999999995</v>
      </c>
      <c r="Q87" s="425">
        <v>0.68379999999999996</v>
      </c>
      <c r="R87" s="429">
        <v>2538</v>
      </c>
      <c r="S87" s="429">
        <v>1130</v>
      </c>
      <c r="T87" s="430">
        <v>0.44519999999999998</v>
      </c>
      <c r="U87" s="430">
        <v>0.6371</v>
      </c>
      <c r="V87" s="424">
        <v>2189</v>
      </c>
      <c r="W87" s="424">
        <v>1860</v>
      </c>
      <c r="X87" s="425">
        <v>0.84970000000000001</v>
      </c>
      <c r="Y87" s="207"/>
      <c r="Z87" s="195">
        <v>2764</v>
      </c>
      <c r="AA87" s="196">
        <v>2781</v>
      </c>
      <c r="AB87" s="197">
        <v>1.0062</v>
      </c>
      <c r="AC87" s="195">
        <v>3644</v>
      </c>
      <c r="AD87" s="196">
        <v>3241</v>
      </c>
      <c r="AE87" s="197">
        <v>0.88939999999999997</v>
      </c>
      <c r="AF87" s="198">
        <v>7726448.75</v>
      </c>
      <c r="AG87" s="199">
        <v>5202712.91</v>
      </c>
      <c r="AH87" s="197">
        <v>0.6734</v>
      </c>
      <c r="AI87" s="195">
        <v>2923</v>
      </c>
      <c r="AJ87" s="196">
        <v>1870</v>
      </c>
      <c r="AK87" s="197">
        <v>0.63980000000000004</v>
      </c>
      <c r="AL87" s="12" t="s">
        <v>338</v>
      </c>
    </row>
    <row r="88" spans="1:38" s="3" customFormat="1">
      <c r="A88" s="233" t="s">
        <v>165</v>
      </c>
      <c r="B88" s="233" t="s">
        <v>101</v>
      </c>
      <c r="C88" s="423">
        <v>1241479.3</v>
      </c>
      <c r="D88" s="423">
        <v>5179745.09</v>
      </c>
      <c r="E88" s="418">
        <v>0.239679613268382</v>
      </c>
      <c r="F88" s="424">
        <v>3508</v>
      </c>
      <c r="G88" s="424">
        <v>3243</v>
      </c>
      <c r="H88" s="425">
        <v>0.92449999999999999</v>
      </c>
      <c r="I88" s="416">
        <v>0.98980000000000001</v>
      </c>
      <c r="J88" s="426">
        <v>4509</v>
      </c>
      <c r="K88" s="426">
        <v>4060</v>
      </c>
      <c r="L88" s="427">
        <v>0.90039999999999998</v>
      </c>
      <c r="M88" s="418">
        <v>0.9</v>
      </c>
      <c r="N88" s="428">
        <v>1488640.51</v>
      </c>
      <c r="O88" s="428">
        <v>881798.37</v>
      </c>
      <c r="P88" s="425">
        <v>0.59240000000000004</v>
      </c>
      <c r="Q88" s="425">
        <v>0.60650000000000004</v>
      </c>
      <c r="R88" s="429">
        <v>3497</v>
      </c>
      <c r="S88" s="429">
        <v>1273</v>
      </c>
      <c r="T88" s="430">
        <v>0.36399999999999999</v>
      </c>
      <c r="U88" s="430">
        <v>0.58620000000000005</v>
      </c>
      <c r="V88" s="424">
        <v>2563</v>
      </c>
      <c r="W88" s="424">
        <v>2223</v>
      </c>
      <c r="X88" s="425">
        <v>0.86729999999999996</v>
      </c>
      <c r="Y88" s="207"/>
      <c r="Z88" s="195">
        <v>3603</v>
      </c>
      <c r="AA88" s="196">
        <v>3539</v>
      </c>
      <c r="AB88" s="197">
        <v>0.98219999999999996</v>
      </c>
      <c r="AC88" s="195">
        <v>4437</v>
      </c>
      <c r="AD88" s="196">
        <v>4129</v>
      </c>
      <c r="AE88" s="197">
        <v>0.93059999999999998</v>
      </c>
      <c r="AF88" s="198">
        <v>5799476.5899999999</v>
      </c>
      <c r="AG88" s="199">
        <v>3422009.58</v>
      </c>
      <c r="AH88" s="197">
        <v>0.59009999999999996</v>
      </c>
      <c r="AI88" s="195">
        <v>3767</v>
      </c>
      <c r="AJ88" s="196">
        <v>2136</v>
      </c>
      <c r="AK88" s="197">
        <v>0.56699999999999995</v>
      </c>
      <c r="AL88" s="12" t="s">
        <v>338</v>
      </c>
    </row>
    <row r="89" spans="1:38" s="3" customFormat="1">
      <c r="A89" s="233" t="s">
        <v>162</v>
      </c>
      <c r="B89" s="233" t="s">
        <v>102</v>
      </c>
      <c r="C89" s="423">
        <v>928969.25</v>
      </c>
      <c r="D89" s="423">
        <v>3914523.74</v>
      </c>
      <c r="E89" s="418">
        <v>0.237313479672498</v>
      </c>
      <c r="F89" s="424">
        <v>1889</v>
      </c>
      <c r="G89" s="424">
        <v>1743</v>
      </c>
      <c r="H89" s="425">
        <v>0.92269999999999996</v>
      </c>
      <c r="I89" s="416">
        <v>1</v>
      </c>
      <c r="J89" s="426">
        <v>2509</v>
      </c>
      <c r="K89" s="426">
        <v>2148</v>
      </c>
      <c r="L89" s="427">
        <v>0.85609999999999997</v>
      </c>
      <c r="M89" s="418">
        <v>0.85550000000000004</v>
      </c>
      <c r="N89" s="428">
        <v>1012539.68</v>
      </c>
      <c r="O89" s="428">
        <v>717686.09</v>
      </c>
      <c r="P89" s="425">
        <v>0.70879999999999999</v>
      </c>
      <c r="Q89" s="425">
        <v>0.7</v>
      </c>
      <c r="R89" s="429">
        <v>1586</v>
      </c>
      <c r="S89" s="429">
        <v>810</v>
      </c>
      <c r="T89" s="430">
        <v>0.51070000000000004</v>
      </c>
      <c r="U89" s="430">
        <v>0.7</v>
      </c>
      <c r="V89" s="424">
        <v>1491</v>
      </c>
      <c r="W89" s="424">
        <v>1222</v>
      </c>
      <c r="X89" s="425">
        <v>0.8196</v>
      </c>
      <c r="Y89" s="207"/>
      <c r="Z89" s="195">
        <v>1896</v>
      </c>
      <c r="AA89" s="196">
        <v>1973</v>
      </c>
      <c r="AB89" s="197">
        <v>1.0406</v>
      </c>
      <c r="AC89" s="195">
        <v>2506</v>
      </c>
      <c r="AD89" s="196">
        <v>2206</v>
      </c>
      <c r="AE89" s="197">
        <v>0.88029999999999997</v>
      </c>
      <c r="AF89" s="198">
        <v>4300406.38</v>
      </c>
      <c r="AG89" s="199">
        <v>3039801.79</v>
      </c>
      <c r="AH89" s="197">
        <v>0.70689999999999997</v>
      </c>
      <c r="AI89" s="195">
        <v>1861</v>
      </c>
      <c r="AJ89" s="196">
        <v>1340</v>
      </c>
      <c r="AK89" s="197">
        <v>0.72</v>
      </c>
      <c r="AL89" s="12" t="s">
        <v>338</v>
      </c>
    </row>
    <row r="90" spans="1:38" s="3" customFormat="1">
      <c r="A90" s="233" t="s">
        <v>161</v>
      </c>
      <c r="B90" s="233" t="s">
        <v>103</v>
      </c>
      <c r="C90" s="423">
        <v>580570.19999999995</v>
      </c>
      <c r="D90" s="423">
        <v>2522565.5499999998</v>
      </c>
      <c r="E90" s="418">
        <v>0.23015068924571699</v>
      </c>
      <c r="F90" s="424">
        <v>795</v>
      </c>
      <c r="G90" s="424">
        <v>748</v>
      </c>
      <c r="H90" s="425">
        <v>0.94089999999999996</v>
      </c>
      <c r="I90" s="416">
        <v>1</v>
      </c>
      <c r="J90" s="426">
        <v>1376</v>
      </c>
      <c r="K90" s="426">
        <v>1222</v>
      </c>
      <c r="L90" s="427">
        <v>0.8881</v>
      </c>
      <c r="M90" s="418">
        <v>0.88039999999999996</v>
      </c>
      <c r="N90" s="428">
        <v>696095.34</v>
      </c>
      <c r="O90" s="428">
        <v>457294.96</v>
      </c>
      <c r="P90" s="425">
        <v>0.65690000000000004</v>
      </c>
      <c r="Q90" s="425">
        <v>0.68530000000000002</v>
      </c>
      <c r="R90" s="429">
        <v>1082</v>
      </c>
      <c r="S90" s="429">
        <v>430</v>
      </c>
      <c r="T90" s="430">
        <v>0.39739999999999998</v>
      </c>
      <c r="U90" s="430">
        <v>0.61219999999999997</v>
      </c>
      <c r="V90" s="424">
        <v>700</v>
      </c>
      <c r="W90" s="424">
        <v>586</v>
      </c>
      <c r="X90" s="425">
        <v>0.83709999999999996</v>
      </c>
      <c r="Y90" s="207"/>
      <c r="Z90" s="195">
        <v>780</v>
      </c>
      <c r="AA90" s="196">
        <v>822</v>
      </c>
      <c r="AB90" s="197">
        <v>1.0538000000000001</v>
      </c>
      <c r="AC90" s="195">
        <v>1408</v>
      </c>
      <c r="AD90" s="196">
        <v>1245</v>
      </c>
      <c r="AE90" s="197">
        <v>0.88419999999999999</v>
      </c>
      <c r="AF90" s="198">
        <v>2957498.62</v>
      </c>
      <c r="AG90" s="199">
        <v>2010495.66</v>
      </c>
      <c r="AH90" s="197">
        <v>0.67979999999999996</v>
      </c>
      <c r="AI90" s="195">
        <v>1206</v>
      </c>
      <c r="AJ90" s="196">
        <v>732</v>
      </c>
      <c r="AK90" s="197">
        <v>0.60699999999999998</v>
      </c>
      <c r="AL90" s="12" t="s">
        <v>338</v>
      </c>
    </row>
    <row r="91" spans="1:38" s="3" customFormat="1">
      <c r="A91" s="233" t="s">
        <v>161</v>
      </c>
      <c r="B91" s="233" t="s">
        <v>104</v>
      </c>
      <c r="C91" s="423">
        <v>859883.76</v>
      </c>
      <c r="D91" s="423">
        <v>3495161.04</v>
      </c>
      <c r="E91" s="418">
        <v>0.24602121337447699</v>
      </c>
      <c r="F91" s="424">
        <v>1447</v>
      </c>
      <c r="G91" s="424">
        <v>1429</v>
      </c>
      <c r="H91" s="425">
        <v>0.98760000000000003</v>
      </c>
      <c r="I91" s="416">
        <v>1</v>
      </c>
      <c r="J91" s="426">
        <v>2225</v>
      </c>
      <c r="K91" s="426">
        <v>1883</v>
      </c>
      <c r="L91" s="427">
        <v>0.84630000000000005</v>
      </c>
      <c r="M91" s="418">
        <v>0.86429999999999996</v>
      </c>
      <c r="N91" s="428">
        <v>971907.55</v>
      </c>
      <c r="O91" s="428">
        <v>666922.19999999995</v>
      </c>
      <c r="P91" s="425">
        <v>0.68620000000000003</v>
      </c>
      <c r="Q91" s="425">
        <v>0.67410000000000003</v>
      </c>
      <c r="R91" s="429">
        <v>1398</v>
      </c>
      <c r="S91" s="429">
        <v>636</v>
      </c>
      <c r="T91" s="430">
        <v>0.45490000000000003</v>
      </c>
      <c r="U91" s="430">
        <v>0.63219999999999998</v>
      </c>
      <c r="V91" s="424">
        <v>1439</v>
      </c>
      <c r="W91" s="424">
        <v>1225</v>
      </c>
      <c r="X91" s="425">
        <v>0.85129999999999995</v>
      </c>
      <c r="Y91" s="207"/>
      <c r="Z91" s="195">
        <v>1446</v>
      </c>
      <c r="AA91" s="196">
        <v>1649</v>
      </c>
      <c r="AB91" s="197">
        <v>1.1404000000000001</v>
      </c>
      <c r="AC91" s="195">
        <v>2131</v>
      </c>
      <c r="AD91" s="196">
        <v>1881</v>
      </c>
      <c r="AE91" s="197">
        <v>0.88270000000000004</v>
      </c>
      <c r="AF91" s="198">
        <v>4012549.23</v>
      </c>
      <c r="AG91" s="199">
        <v>2652167.35</v>
      </c>
      <c r="AH91" s="197">
        <v>0.66100000000000003</v>
      </c>
      <c r="AI91" s="195">
        <v>1620</v>
      </c>
      <c r="AJ91" s="196">
        <v>1013</v>
      </c>
      <c r="AK91" s="197">
        <v>0.62529999999999997</v>
      </c>
      <c r="AL91" s="12" t="s">
        <v>338</v>
      </c>
    </row>
    <row r="92" spans="1:38" s="3" customFormat="1">
      <c r="A92" s="233" t="s">
        <v>167</v>
      </c>
      <c r="B92" s="233" t="s">
        <v>105</v>
      </c>
      <c r="C92" s="423">
        <v>158991.75</v>
      </c>
      <c r="D92" s="423">
        <v>741129.99</v>
      </c>
      <c r="E92" s="418">
        <v>0.214526131913782</v>
      </c>
      <c r="F92" s="424">
        <v>254</v>
      </c>
      <c r="G92" s="424">
        <v>234</v>
      </c>
      <c r="H92" s="425">
        <v>0.92130000000000001</v>
      </c>
      <c r="I92" s="416">
        <v>1</v>
      </c>
      <c r="J92" s="426">
        <v>459</v>
      </c>
      <c r="K92" s="426">
        <v>372</v>
      </c>
      <c r="L92" s="427">
        <v>0.8105</v>
      </c>
      <c r="M92" s="418">
        <v>0.81379999999999997</v>
      </c>
      <c r="N92" s="428">
        <v>201386.02</v>
      </c>
      <c r="O92" s="428">
        <v>130413.11</v>
      </c>
      <c r="P92" s="425">
        <v>0.64759999999999995</v>
      </c>
      <c r="Q92" s="425">
        <v>0.66790000000000005</v>
      </c>
      <c r="R92" s="429">
        <v>319</v>
      </c>
      <c r="S92" s="429">
        <v>123</v>
      </c>
      <c r="T92" s="430">
        <v>0.3856</v>
      </c>
      <c r="U92" s="430">
        <v>0.64559999999999995</v>
      </c>
      <c r="V92" s="424">
        <v>250</v>
      </c>
      <c r="W92" s="424">
        <v>180</v>
      </c>
      <c r="X92" s="425">
        <v>0.72</v>
      </c>
      <c r="Y92" s="207"/>
      <c r="Z92" s="195">
        <v>245</v>
      </c>
      <c r="AA92" s="196">
        <v>266</v>
      </c>
      <c r="AB92" s="197">
        <v>1.0857000000000001</v>
      </c>
      <c r="AC92" s="195">
        <v>522</v>
      </c>
      <c r="AD92" s="196">
        <v>421</v>
      </c>
      <c r="AE92" s="197">
        <v>0.80649999999999999</v>
      </c>
      <c r="AF92" s="198">
        <v>837812.99</v>
      </c>
      <c r="AG92" s="199">
        <v>541939.56999999995</v>
      </c>
      <c r="AH92" s="197">
        <v>0.64690000000000003</v>
      </c>
      <c r="AI92" s="195">
        <v>408</v>
      </c>
      <c r="AJ92" s="196">
        <v>262</v>
      </c>
      <c r="AK92" s="197">
        <v>0.64219999999999999</v>
      </c>
      <c r="AL92" s="12" t="s">
        <v>338</v>
      </c>
    </row>
    <row r="93" spans="1:38" s="3" customFormat="1">
      <c r="A93" s="233" t="s">
        <v>167</v>
      </c>
      <c r="B93" s="233" t="s">
        <v>106</v>
      </c>
      <c r="C93" s="423">
        <v>361909.37</v>
      </c>
      <c r="D93" s="423">
        <v>1599472.63</v>
      </c>
      <c r="E93" s="418">
        <v>0.22626793557573999</v>
      </c>
      <c r="F93" s="424">
        <v>578</v>
      </c>
      <c r="G93" s="424">
        <v>564</v>
      </c>
      <c r="H93" s="425">
        <v>0.9758</v>
      </c>
      <c r="I93" s="416">
        <v>1</v>
      </c>
      <c r="J93" s="426">
        <v>853</v>
      </c>
      <c r="K93" s="426">
        <v>761</v>
      </c>
      <c r="L93" s="427">
        <v>0.8921</v>
      </c>
      <c r="M93" s="418">
        <v>0.9</v>
      </c>
      <c r="N93" s="428">
        <v>420063.13</v>
      </c>
      <c r="O93" s="428">
        <v>276329.15000000002</v>
      </c>
      <c r="P93" s="425">
        <v>0.65780000000000005</v>
      </c>
      <c r="Q93" s="425">
        <v>0.68369999999999997</v>
      </c>
      <c r="R93" s="429">
        <v>606</v>
      </c>
      <c r="S93" s="429">
        <v>288</v>
      </c>
      <c r="T93" s="430">
        <v>0.47520000000000001</v>
      </c>
      <c r="U93" s="430">
        <v>0.69510000000000005</v>
      </c>
      <c r="V93" s="424">
        <v>551</v>
      </c>
      <c r="W93" s="424">
        <v>445</v>
      </c>
      <c r="X93" s="425">
        <v>0.80759999999999998</v>
      </c>
      <c r="Y93" s="207"/>
      <c r="Z93" s="195">
        <v>604</v>
      </c>
      <c r="AA93" s="196">
        <v>674</v>
      </c>
      <c r="AB93" s="197">
        <v>1.1158999999999999</v>
      </c>
      <c r="AC93" s="195">
        <v>871</v>
      </c>
      <c r="AD93" s="196">
        <v>773</v>
      </c>
      <c r="AE93" s="197">
        <v>0.88749999999999996</v>
      </c>
      <c r="AF93" s="198">
        <v>1698273.85</v>
      </c>
      <c r="AG93" s="199">
        <v>1181751.96</v>
      </c>
      <c r="AH93" s="197">
        <v>0.69589999999999996</v>
      </c>
      <c r="AI93" s="195">
        <v>752</v>
      </c>
      <c r="AJ93" s="196">
        <v>531</v>
      </c>
      <c r="AK93" s="197">
        <v>0.70609999999999995</v>
      </c>
      <c r="AL93" s="12" t="s">
        <v>338</v>
      </c>
    </row>
    <row r="94" spans="1:38" s="3" customFormat="1">
      <c r="A94" s="233" t="s">
        <v>175</v>
      </c>
      <c r="B94" s="233" t="s">
        <v>176</v>
      </c>
      <c r="C94" s="423"/>
      <c r="D94" s="423"/>
      <c r="E94" s="418"/>
      <c r="F94" s="424"/>
      <c r="G94" s="424"/>
      <c r="H94" s="425"/>
      <c r="I94" s="416"/>
      <c r="J94" s="426"/>
      <c r="K94" s="426"/>
      <c r="L94" s="427"/>
      <c r="M94" s="418"/>
      <c r="N94" s="428"/>
      <c r="O94" s="428"/>
      <c r="P94" s="425"/>
      <c r="Q94" s="425"/>
      <c r="R94" s="429"/>
      <c r="S94" s="429"/>
      <c r="T94" s="430"/>
      <c r="U94" s="430"/>
      <c r="V94" s="424"/>
      <c r="W94" s="424"/>
      <c r="X94" s="425"/>
      <c r="Y94" s="207"/>
      <c r="Z94" s="195"/>
      <c r="AA94" s="196"/>
      <c r="AB94" s="197"/>
      <c r="AC94" s="195"/>
      <c r="AD94" s="196"/>
      <c r="AE94" s="197"/>
      <c r="AF94" s="198"/>
      <c r="AG94" s="199"/>
      <c r="AH94" s="197"/>
      <c r="AI94" s="195"/>
      <c r="AJ94" s="196"/>
      <c r="AK94" s="197"/>
      <c r="AL94" s="12"/>
    </row>
    <row r="95" spans="1:38">
      <c r="A95" s="433" t="s">
        <v>164</v>
      </c>
      <c r="B95" s="433" t="s">
        <v>107</v>
      </c>
      <c r="C95" s="423">
        <v>104928.94</v>
      </c>
      <c r="D95" s="423">
        <v>422980.44</v>
      </c>
      <c r="E95" s="418">
        <v>0.248070430869096</v>
      </c>
      <c r="F95" s="434">
        <v>188</v>
      </c>
      <c r="G95" s="434">
        <v>169</v>
      </c>
      <c r="H95" s="435">
        <v>0.89890000000000003</v>
      </c>
      <c r="I95" s="416">
        <v>0.95879999999999999</v>
      </c>
      <c r="J95" s="426">
        <v>232</v>
      </c>
      <c r="K95" s="426">
        <v>210</v>
      </c>
      <c r="L95" s="427">
        <v>0.9052</v>
      </c>
      <c r="M95" s="418">
        <v>0.9</v>
      </c>
      <c r="N95" s="436">
        <v>117136.6</v>
      </c>
      <c r="O95" s="436">
        <v>81664.11</v>
      </c>
      <c r="P95" s="435">
        <v>0.69720000000000004</v>
      </c>
      <c r="Q95" s="435">
        <v>0.66839999999999999</v>
      </c>
      <c r="R95" s="426">
        <v>175</v>
      </c>
      <c r="S95" s="426">
        <v>95</v>
      </c>
      <c r="T95" s="427">
        <v>0.54290000000000005</v>
      </c>
      <c r="U95" s="427">
        <v>0.7</v>
      </c>
      <c r="V95" s="434">
        <v>136</v>
      </c>
      <c r="W95" s="434">
        <v>109</v>
      </c>
      <c r="X95" s="435">
        <v>0.80149999999999999</v>
      </c>
      <c r="Y95" s="256"/>
      <c r="Z95" s="257">
        <v>197</v>
      </c>
      <c r="AA95" s="258">
        <v>202</v>
      </c>
      <c r="AB95" s="259">
        <v>1.0254000000000001</v>
      </c>
      <c r="AC95" s="257">
        <v>243</v>
      </c>
      <c r="AD95" s="258">
        <v>227</v>
      </c>
      <c r="AE95" s="259">
        <v>0.93420000000000003</v>
      </c>
      <c r="AF95" s="260">
        <v>480451.5</v>
      </c>
      <c r="AG95" s="261">
        <v>302637.44</v>
      </c>
      <c r="AH95" s="259">
        <v>0.62990000000000002</v>
      </c>
      <c r="AI95" s="257">
        <v>207</v>
      </c>
      <c r="AJ95" s="258">
        <v>152</v>
      </c>
      <c r="AK95" s="259">
        <v>0.73429999999999995</v>
      </c>
      <c r="AL95" s="27" t="s">
        <v>338</v>
      </c>
    </row>
    <row r="96" spans="1:38" s="3" customFormat="1">
      <c r="A96" s="233" t="s">
        <v>162</v>
      </c>
      <c r="B96" s="233" t="s">
        <v>108</v>
      </c>
      <c r="C96" s="423">
        <v>2493265.15</v>
      </c>
      <c r="D96" s="423">
        <v>10033811.16</v>
      </c>
      <c r="E96" s="418">
        <v>0.24848635381334</v>
      </c>
      <c r="F96" s="424">
        <v>3560</v>
      </c>
      <c r="G96" s="424">
        <v>3215</v>
      </c>
      <c r="H96" s="425">
        <v>0.90310000000000001</v>
      </c>
      <c r="I96" s="416">
        <v>0.98839999999999995</v>
      </c>
      <c r="J96" s="426">
        <v>5283</v>
      </c>
      <c r="K96" s="426">
        <v>4636</v>
      </c>
      <c r="L96" s="427">
        <v>0.87749999999999995</v>
      </c>
      <c r="M96" s="418">
        <v>0.87980000000000003</v>
      </c>
      <c r="N96" s="428">
        <v>3048864.61</v>
      </c>
      <c r="O96" s="428">
        <v>1913976.34</v>
      </c>
      <c r="P96" s="425">
        <v>0.62780000000000002</v>
      </c>
      <c r="Q96" s="425">
        <v>0.62519999999999998</v>
      </c>
      <c r="R96" s="429">
        <v>3777</v>
      </c>
      <c r="S96" s="429">
        <v>1647</v>
      </c>
      <c r="T96" s="430">
        <v>0.43609999999999999</v>
      </c>
      <c r="U96" s="430">
        <v>0.64070000000000005</v>
      </c>
      <c r="V96" s="424">
        <v>2929</v>
      </c>
      <c r="W96" s="424">
        <v>2078</v>
      </c>
      <c r="X96" s="425">
        <v>0.70950000000000002</v>
      </c>
      <c r="Y96" s="207"/>
      <c r="Z96" s="195">
        <v>3644</v>
      </c>
      <c r="AA96" s="196">
        <v>3612</v>
      </c>
      <c r="AB96" s="197">
        <v>0.99119999999999997</v>
      </c>
      <c r="AC96" s="195">
        <v>5313</v>
      </c>
      <c r="AD96" s="196">
        <v>4710</v>
      </c>
      <c r="AE96" s="197">
        <v>0.88649999999999995</v>
      </c>
      <c r="AF96" s="198">
        <v>12087555.23</v>
      </c>
      <c r="AG96" s="199">
        <v>7604912.2199999997</v>
      </c>
      <c r="AH96" s="197">
        <v>0.62919999999999998</v>
      </c>
      <c r="AI96" s="195">
        <v>4104</v>
      </c>
      <c r="AJ96" s="196">
        <v>2664</v>
      </c>
      <c r="AK96" s="197">
        <v>0.64910000000000001</v>
      </c>
      <c r="AL96" s="12" t="s">
        <v>338</v>
      </c>
    </row>
    <row r="97" spans="1:38" s="3" customFormat="1">
      <c r="A97" s="233" t="s">
        <v>168</v>
      </c>
      <c r="B97" s="233" t="s">
        <v>109</v>
      </c>
      <c r="C97" s="423">
        <v>1135661.19</v>
      </c>
      <c r="D97" s="423">
        <v>4850129.8</v>
      </c>
      <c r="E97" s="418">
        <v>0.234150679843661</v>
      </c>
      <c r="F97" s="424">
        <v>2444</v>
      </c>
      <c r="G97" s="424">
        <v>2329</v>
      </c>
      <c r="H97" s="425">
        <v>0.95289999999999997</v>
      </c>
      <c r="I97" s="416">
        <v>1</v>
      </c>
      <c r="J97" s="426">
        <v>3247</v>
      </c>
      <c r="K97" s="426">
        <v>2767</v>
      </c>
      <c r="L97" s="427">
        <v>0.85219999999999996</v>
      </c>
      <c r="M97" s="418">
        <v>0.88770000000000004</v>
      </c>
      <c r="N97" s="428">
        <v>1259247.04</v>
      </c>
      <c r="O97" s="428">
        <v>866255.65</v>
      </c>
      <c r="P97" s="425">
        <v>0.68789999999999996</v>
      </c>
      <c r="Q97" s="425">
        <v>0.68989999999999996</v>
      </c>
      <c r="R97" s="429">
        <v>2265</v>
      </c>
      <c r="S97" s="429">
        <v>1176</v>
      </c>
      <c r="T97" s="430">
        <v>0.51919999999999999</v>
      </c>
      <c r="U97" s="430">
        <v>0.7</v>
      </c>
      <c r="V97" s="424">
        <v>1969</v>
      </c>
      <c r="W97" s="424">
        <v>1640</v>
      </c>
      <c r="X97" s="425">
        <v>0.83289999999999997</v>
      </c>
      <c r="Y97" s="207"/>
      <c r="Z97" s="195">
        <v>2553</v>
      </c>
      <c r="AA97" s="196">
        <v>2517</v>
      </c>
      <c r="AB97" s="197">
        <v>0.9859</v>
      </c>
      <c r="AC97" s="195">
        <v>3158</v>
      </c>
      <c r="AD97" s="196">
        <v>2878</v>
      </c>
      <c r="AE97" s="197">
        <v>0.9113</v>
      </c>
      <c r="AF97" s="198">
        <v>5112097.92</v>
      </c>
      <c r="AG97" s="199">
        <v>3527423.08</v>
      </c>
      <c r="AH97" s="197">
        <v>0.69</v>
      </c>
      <c r="AI97" s="195">
        <v>2595</v>
      </c>
      <c r="AJ97" s="196">
        <v>1832</v>
      </c>
      <c r="AK97" s="197">
        <v>0.70599999999999996</v>
      </c>
      <c r="AL97" s="12" t="s">
        <v>338</v>
      </c>
    </row>
    <row r="98" spans="1:38" s="3" customFormat="1">
      <c r="A98" s="233" t="s">
        <v>160</v>
      </c>
      <c r="B98" s="233" t="s">
        <v>110</v>
      </c>
      <c r="C98" s="423">
        <v>12226563.289999999</v>
      </c>
      <c r="D98" s="423">
        <v>48920924.640000001</v>
      </c>
      <c r="E98" s="418">
        <v>0.249925024516053</v>
      </c>
      <c r="F98" s="424">
        <v>15749</v>
      </c>
      <c r="G98" s="424">
        <v>14424</v>
      </c>
      <c r="H98" s="425">
        <v>0.91590000000000005</v>
      </c>
      <c r="I98" s="416">
        <v>1</v>
      </c>
      <c r="J98" s="426">
        <v>21462</v>
      </c>
      <c r="K98" s="426">
        <v>18389</v>
      </c>
      <c r="L98" s="427">
        <v>0.85680000000000001</v>
      </c>
      <c r="M98" s="418">
        <v>0.87180000000000002</v>
      </c>
      <c r="N98" s="428">
        <v>13557914.92</v>
      </c>
      <c r="O98" s="428">
        <v>9453162.4199999999</v>
      </c>
      <c r="P98" s="425">
        <v>0.69720000000000004</v>
      </c>
      <c r="Q98" s="425">
        <v>0.69369999999999998</v>
      </c>
      <c r="R98" s="429">
        <v>14955</v>
      </c>
      <c r="S98" s="429">
        <v>7270</v>
      </c>
      <c r="T98" s="430">
        <v>0.48609999999999998</v>
      </c>
      <c r="U98" s="430">
        <v>0.69189999999999996</v>
      </c>
      <c r="V98" s="424">
        <v>8397</v>
      </c>
      <c r="W98" s="424">
        <v>6163</v>
      </c>
      <c r="X98" s="425">
        <v>0.73399999999999999</v>
      </c>
      <c r="Y98" s="207"/>
      <c r="Z98" s="195">
        <v>15596</v>
      </c>
      <c r="AA98" s="196">
        <v>16276</v>
      </c>
      <c r="AB98" s="197">
        <v>1.0436000000000001</v>
      </c>
      <c r="AC98" s="195">
        <v>21036</v>
      </c>
      <c r="AD98" s="196">
        <v>18594</v>
      </c>
      <c r="AE98" s="197">
        <v>0.88390000000000002</v>
      </c>
      <c r="AF98" s="198">
        <v>55047179.939999998</v>
      </c>
      <c r="AG98" s="199">
        <v>38138672.049999997</v>
      </c>
      <c r="AH98" s="197">
        <v>0.69279999999999997</v>
      </c>
      <c r="AI98" s="195">
        <v>16974</v>
      </c>
      <c r="AJ98" s="196">
        <v>11691</v>
      </c>
      <c r="AK98" s="197">
        <v>0.68879999999999997</v>
      </c>
      <c r="AL98" s="12" t="s">
        <v>338</v>
      </c>
    </row>
    <row r="99" spans="1:38" s="3" customFormat="1">
      <c r="A99" s="233" t="s">
        <v>168</v>
      </c>
      <c r="B99" s="233" t="s">
        <v>111</v>
      </c>
      <c r="C99" s="423">
        <v>502619.26</v>
      </c>
      <c r="D99" s="423">
        <v>2085891.9720000001</v>
      </c>
      <c r="E99" s="418">
        <v>0.24096130899726201</v>
      </c>
      <c r="F99" s="424">
        <v>940</v>
      </c>
      <c r="G99" s="424">
        <v>897</v>
      </c>
      <c r="H99" s="425">
        <v>0.95430000000000004</v>
      </c>
      <c r="I99" s="416">
        <v>1</v>
      </c>
      <c r="J99" s="426">
        <v>1136</v>
      </c>
      <c r="K99" s="426">
        <v>1061</v>
      </c>
      <c r="L99" s="427">
        <v>0.93400000000000005</v>
      </c>
      <c r="M99" s="418">
        <v>0.9</v>
      </c>
      <c r="N99" s="428">
        <v>534474.38</v>
      </c>
      <c r="O99" s="428">
        <v>375176.51</v>
      </c>
      <c r="P99" s="425">
        <v>0.70199999999999996</v>
      </c>
      <c r="Q99" s="425">
        <v>0.69889999999999997</v>
      </c>
      <c r="R99" s="429">
        <v>875</v>
      </c>
      <c r="S99" s="429">
        <v>478</v>
      </c>
      <c r="T99" s="430">
        <v>0.54630000000000001</v>
      </c>
      <c r="U99" s="430">
        <v>0.7</v>
      </c>
      <c r="V99" s="424">
        <v>783</v>
      </c>
      <c r="W99" s="424">
        <v>642</v>
      </c>
      <c r="X99" s="425">
        <v>0.81989999999999996</v>
      </c>
      <c r="Y99" s="207"/>
      <c r="Z99" s="195">
        <v>946</v>
      </c>
      <c r="AA99" s="196">
        <v>998</v>
      </c>
      <c r="AB99" s="197">
        <v>1.0549999999999999</v>
      </c>
      <c r="AC99" s="195">
        <v>1186</v>
      </c>
      <c r="AD99" s="196">
        <v>1115</v>
      </c>
      <c r="AE99" s="197">
        <v>0.94010000000000005</v>
      </c>
      <c r="AF99" s="198">
        <v>2237496.81</v>
      </c>
      <c r="AG99" s="199">
        <v>1567576.78</v>
      </c>
      <c r="AH99" s="197">
        <v>0.7006</v>
      </c>
      <c r="AI99" s="195">
        <v>1013</v>
      </c>
      <c r="AJ99" s="196">
        <v>762</v>
      </c>
      <c r="AK99" s="197">
        <v>0.75219999999999998</v>
      </c>
      <c r="AL99" s="12" t="s">
        <v>338</v>
      </c>
    </row>
    <row r="100" spans="1:38" s="3" customFormat="1">
      <c r="A100" s="233" t="s">
        <v>164</v>
      </c>
      <c r="B100" s="233" t="s">
        <v>112</v>
      </c>
      <c r="C100" s="423">
        <v>373127.02</v>
      </c>
      <c r="D100" s="423">
        <v>1457791.03</v>
      </c>
      <c r="E100" s="418">
        <v>0.25595370826228803</v>
      </c>
      <c r="F100" s="424">
        <v>1036</v>
      </c>
      <c r="G100" s="424">
        <v>963</v>
      </c>
      <c r="H100" s="425">
        <v>0.92949999999999999</v>
      </c>
      <c r="I100" s="416">
        <v>0.98860000000000003</v>
      </c>
      <c r="J100" s="426">
        <v>1241</v>
      </c>
      <c r="K100" s="426">
        <v>1157</v>
      </c>
      <c r="L100" s="427">
        <v>0.93230000000000002</v>
      </c>
      <c r="M100" s="418">
        <v>0.9</v>
      </c>
      <c r="N100" s="428">
        <v>405794.25</v>
      </c>
      <c r="O100" s="428">
        <v>277301.46999999997</v>
      </c>
      <c r="P100" s="425">
        <v>0.68340000000000001</v>
      </c>
      <c r="Q100" s="425">
        <v>0.67149999999999999</v>
      </c>
      <c r="R100" s="429">
        <v>900</v>
      </c>
      <c r="S100" s="429">
        <v>431</v>
      </c>
      <c r="T100" s="430">
        <v>0.47889999999999999</v>
      </c>
      <c r="U100" s="430">
        <v>0.67010000000000003</v>
      </c>
      <c r="V100" s="424">
        <v>773</v>
      </c>
      <c r="W100" s="424">
        <v>662</v>
      </c>
      <c r="X100" s="425">
        <v>0.85640000000000005</v>
      </c>
      <c r="Y100" s="207"/>
      <c r="Z100" s="195">
        <v>1093</v>
      </c>
      <c r="AA100" s="196">
        <v>1097</v>
      </c>
      <c r="AB100" s="197">
        <v>1.0037</v>
      </c>
      <c r="AC100" s="195">
        <v>1300</v>
      </c>
      <c r="AD100" s="196">
        <v>1199</v>
      </c>
      <c r="AE100" s="197">
        <v>0.92230000000000001</v>
      </c>
      <c r="AF100" s="198">
        <v>1630868</v>
      </c>
      <c r="AG100" s="199">
        <v>1091809.29</v>
      </c>
      <c r="AH100" s="197">
        <v>0.66949999999999998</v>
      </c>
      <c r="AI100" s="195">
        <v>977</v>
      </c>
      <c r="AJ100" s="196">
        <v>637</v>
      </c>
      <c r="AK100" s="197">
        <v>0.65200000000000002</v>
      </c>
      <c r="AL100" s="12" t="s">
        <v>338</v>
      </c>
    </row>
    <row r="101" spans="1:38" s="3" customFormat="1">
      <c r="A101" s="233" t="s">
        <v>161</v>
      </c>
      <c r="B101" s="233" t="s">
        <v>113</v>
      </c>
      <c r="C101" s="423">
        <v>454316.42</v>
      </c>
      <c r="D101" s="423">
        <v>1817460.46</v>
      </c>
      <c r="E101" s="418">
        <v>0.24997320712000501</v>
      </c>
      <c r="F101" s="424">
        <v>426</v>
      </c>
      <c r="G101" s="424">
        <v>404</v>
      </c>
      <c r="H101" s="425">
        <v>0.94840000000000002</v>
      </c>
      <c r="I101" s="416">
        <v>1</v>
      </c>
      <c r="J101" s="426">
        <v>734</v>
      </c>
      <c r="K101" s="426">
        <v>640</v>
      </c>
      <c r="L101" s="427">
        <v>0.87190000000000001</v>
      </c>
      <c r="M101" s="418">
        <v>0.89610000000000001</v>
      </c>
      <c r="N101" s="428">
        <v>467015.38</v>
      </c>
      <c r="O101" s="428">
        <v>357159.91</v>
      </c>
      <c r="P101" s="425">
        <v>0.76480000000000004</v>
      </c>
      <c r="Q101" s="425">
        <v>0.7</v>
      </c>
      <c r="R101" s="429">
        <v>534</v>
      </c>
      <c r="S101" s="429">
        <v>281</v>
      </c>
      <c r="T101" s="430">
        <v>0.5262</v>
      </c>
      <c r="U101" s="430">
        <v>0.7</v>
      </c>
      <c r="V101" s="424">
        <v>427</v>
      </c>
      <c r="W101" s="424">
        <v>289</v>
      </c>
      <c r="X101" s="425">
        <v>0.67679999999999996</v>
      </c>
      <c r="Y101" s="207"/>
      <c r="Z101" s="195">
        <v>393</v>
      </c>
      <c r="AA101" s="196">
        <v>431</v>
      </c>
      <c r="AB101" s="197">
        <v>1.0967</v>
      </c>
      <c r="AC101" s="195">
        <v>662</v>
      </c>
      <c r="AD101" s="196">
        <v>609</v>
      </c>
      <c r="AE101" s="197">
        <v>0.91990000000000005</v>
      </c>
      <c r="AF101" s="198">
        <v>1809985.46</v>
      </c>
      <c r="AG101" s="199">
        <v>1358520.61</v>
      </c>
      <c r="AH101" s="197">
        <v>0.75060000000000004</v>
      </c>
      <c r="AI101" s="195">
        <v>621</v>
      </c>
      <c r="AJ101" s="196">
        <v>415</v>
      </c>
      <c r="AK101" s="197">
        <v>0.66830000000000001</v>
      </c>
      <c r="AL101" s="12" t="s">
        <v>338</v>
      </c>
    </row>
    <row r="102" spans="1:38" s="3" customFormat="1">
      <c r="A102" s="233" t="s">
        <v>160</v>
      </c>
      <c r="B102" s="233" t="s">
        <v>114</v>
      </c>
      <c r="C102" s="423">
        <v>3121609.68</v>
      </c>
      <c r="D102" s="423">
        <v>12883026.189999999</v>
      </c>
      <c r="E102" s="418">
        <v>0.24230407001912599</v>
      </c>
      <c r="F102" s="424">
        <v>6152</v>
      </c>
      <c r="G102" s="424">
        <v>5442</v>
      </c>
      <c r="H102" s="425">
        <v>0.88460000000000005</v>
      </c>
      <c r="I102" s="416">
        <v>0.98509999999999998</v>
      </c>
      <c r="J102" s="426">
        <v>8694</v>
      </c>
      <c r="K102" s="426">
        <v>7218</v>
      </c>
      <c r="L102" s="427">
        <v>0.83020000000000005</v>
      </c>
      <c r="M102" s="418">
        <v>0.82679999999999998</v>
      </c>
      <c r="N102" s="428">
        <v>3429203.31</v>
      </c>
      <c r="O102" s="428">
        <v>2300994.44</v>
      </c>
      <c r="P102" s="425">
        <v>0.67100000000000004</v>
      </c>
      <c r="Q102" s="425">
        <v>0.67390000000000005</v>
      </c>
      <c r="R102" s="429">
        <v>5694</v>
      </c>
      <c r="S102" s="429">
        <v>2587</v>
      </c>
      <c r="T102" s="430">
        <v>0.45429999999999998</v>
      </c>
      <c r="U102" s="430">
        <v>0.63080000000000003</v>
      </c>
      <c r="V102" s="424">
        <v>4554</v>
      </c>
      <c r="W102" s="424">
        <v>3828</v>
      </c>
      <c r="X102" s="425">
        <v>0.84060000000000001</v>
      </c>
      <c r="Y102" s="207"/>
      <c r="Z102" s="195">
        <v>6196</v>
      </c>
      <c r="AA102" s="196">
        <v>5858</v>
      </c>
      <c r="AB102" s="197">
        <v>0.94540000000000002</v>
      </c>
      <c r="AC102" s="195">
        <v>9073</v>
      </c>
      <c r="AD102" s="196">
        <v>7317</v>
      </c>
      <c r="AE102" s="197">
        <v>0.80649999999999999</v>
      </c>
      <c r="AF102" s="198">
        <v>13993823.99</v>
      </c>
      <c r="AG102" s="199">
        <v>9104511.4299999997</v>
      </c>
      <c r="AH102" s="197">
        <v>0.65059999999999996</v>
      </c>
      <c r="AI102" s="195">
        <v>6307</v>
      </c>
      <c r="AJ102" s="196">
        <v>3762</v>
      </c>
      <c r="AK102" s="197">
        <v>0.59650000000000003</v>
      </c>
      <c r="AL102" s="12" t="s">
        <v>338</v>
      </c>
    </row>
    <row r="103" spans="1:38" s="3" customFormat="1">
      <c r="A103" s="233" t="s">
        <v>161</v>
      </c>
      <c r="B103" s="233" t="s">
        <v>115</v>
      </c>
      <c r="C103" s="423">
        <v>843411.3</v>
      </c>
      <c r="D103" s="423">
        <v>3389751.59</v>
      </c>
      <c r="E103" s="418">
        <v>0.24881212608266701</v>
      </c>
      <c r="F103" s="424">
        <v>1691</v>
      </c>
      <c r="G103" s="424">
        <v>1451</v>
      </c>
      <c r="H103" s="425">
        <v>0.85809999999999997</v>
      </c>
      <c r="I103" s="416">
        <v>0.96050000000000002</v>
      </c>
      <c r="J103" s="426">
        <v>3102</v>
      </c>
      <c r="K103" s="426">
        <v>2569</v>
      </c>
      <c r="L103" s="427">
        <v>0.82820000000000005</v>
      </c>
      <c r="M103" s="418">
        <v>0.83450000000000002</v>
      </c>
      <c r="N103" s="428">
        <v>1064224.52</v>
      </c>
      <c r="O103" s="428">
        <v>623441.87</v>
      </c>
      <c r="P103" s="425">
        <v>0.58579999999999999</v>
      </c>
      <c r="Q103" s="425">
        <v>0.57850000000000001</v>
      </c>
      <c r="R103" s="429">
        <v>2130</v>
      </c>
      <c r="S103" s="429">
        <v>726</v>
      </c>
      <c r="T103" s="430">
        <v>0.34079999999999999</v>
      </c>
      <c r="U103" s="430">
        <v>0.54530000000000001</v>
      </c>
      <c r="V103" s="424">
        <v>1518</v>
      </c>
      <c r="W103" s="424">
        <v>1207</v>
      </c>
      <c r="X103" s="425">
        <v>0.79510000000000003</v>
      </c>
      <c r="Y103" s="207"/>
      <c r="Z103" s="195">
        <v>1793</v>
      </c>
      <c r="AA103" s="196">
        <v>1641</v>
      </c>
      <c r="AB103" s="197">
        <v>0.91520000000000001</v>
      </c>
      <c r="AC103" s="195">
        <v>3243</v>
      </c>
      <c r="AD103" s="196">
        <v>2517</v>
      </c>
      <c r="AE103" s="197">
        <v>0.77610000000000001</v>
      </c>
      <c r="AF103" s="198">
        <v>4484412.3</v>
      </c>
      <c r="AG103" s="199">
        <v>2501626.66</v>
      </c>
      <c r="AH103" s="197">
        <v>0.55779999999999996</v>
      </c>
      <c r="AI103" s="195">
        <v>2273</v>
      </c>
      <c r="AJ103" s="196">
        <v>1201</v>
      </c>
      <c r="AK103" s="197">
        <v>0.52839999999999998</v>
      </c>
      <c r="AL103" s="12" t="s">
        <v>338</v>
      </c>
    </row>
    <row r="104" spans="1:38" s="3" customFormat="1">
      <c r="A104" s="233" t="s">
        <v>168</v>
      </c>
      <c r="B104" s="233" t="s">
        <v>116</v>
      </c>
      <c r="C104" s="423">
        <v>2111245.77</v>
      </c>
      <c r="D104" s="423">
        <v>8776125.75</v>
      </c>
      <c r="E104" s="418">
        <v>0.24056694606956799</v>
      </c>
      <c r="F104" s="424">
        <v>4051</v>
      </c>
      <c r="G104" s="424">
        <v>3791</v>
      </c>
      <c r="H104" s="425">
        <v>0.93579999999999997</v>
      </c>
      <c r="I104" s="416">
        <v>1</v>
      </c>
      <c r="J104" s="426">
        <v>5164</v>
      </c>
      <c r="K104" s="426">
        <v>4738</v>
      </c>
      <c r="L104" s="427">
        <v>0.91749999999999998</v>
      </c>
      <c r="M104" s="418">
        <v>0.9</v>
      </c>
      <c r="N104" s="428">
        <v>2419830.9700000002</v>
      </c>
      <c r="O104" s="428">
        <v>1624305.13</v>
      </c>
      <c r="P104" s="425">
        <v>0.67120000000000002</v>
      </c>
      <c r="Q104" s="425">
        <v>0.67500000000000004</v>
      </c>
      <c r="R104" s="429">
        <v>4080</v>
      </c>
      <c r="S104" s="429">
        <v>1956</v>
      </c>
      <c r="T104" s="430">
        <v>0.47939999999999999</v>
      </c>
      <c r="U104" s="430">
        <v>0.65920000000000001</v>
      </c>
      <c r="V104" s="424">
        <v>3089</v>
      </c>
      <c r="W104" s="424">
        <v>2479</v>
      </c>
      <c r="X104" s="425">
        <v>0.80249999999999999</v>
      </c>
      <c r="Y104" s="207"/>
      <c r="Z104" s="195">
        <v>4059</v>
      </c>
      <c r="AA104" s="196">
        <v>4309</v>
      </c>
      <c r="AB104" s="197">
        <v>1.0616000000000001</v>
      </c>
      <c r="AC104" s="195">
        <v>5292</v>
      </c>
      <c r="AD104" s="196">
        <v>4854</v>
      </c>
      <c r="AE104" s="197">
        <v>0.91720000000000002</v>
      </c>
      <c r="AF104" s="198">
        <v>9370185.0899999999</v>
      </c>
      <c r="AG104" s="199">
        <v>6326053.4100000001</v>
      </c>
      <c r="AH104" s="197">
        <v>0.67510000000000003</v>
      </c>
      <c r="AI104" s="195">
        <v>4610</v>
      </c>
      <c r="AJ104" s="196">
        <v>3043</v>
      </c>
      <c r="AK104" s="197">
        <v>0.66010000000000002</v>
      </c>
      <c r="AL104" s="12" t="s">
        <v>338</v>
      </c>
    </row>
    <row r="105" spans="1:38" s="3" customFormat="1">
      <c r="A105" s="233" t="s">
        <v>161</v>
      </c>
      <c r="B105" s="233" t="s">
        <v>117</v>
      </c>
      <c r="C105" s="423">
        <v>538444.88</v>
      </c>
      <c r="D105" s="423">
        <v>2223088.04</v>
      </c>
      <c r="E105" s="418">
        <v>0.24220582824960901</v>
      </c>
      <c r="F105" s="424">
        <v>803</v>
      </c>
      <c r="G105" s="424">
        <v>768</v>
      </c>
      <c r="H105" s="425">
        <v>0.95640000000000003</v>
      </c>
      <c r="I105" s="416">
        <v>1</v>
      </c>
      <c r="J105" s="426">
        <v>1302</v>
      </c>
      <c r="K105" s="426">
        <v>1167</v>
      </c>
      <c r="L105" s="427">
        <v>0.89629999999999999</v>
      </c>
      <c r="M105" s="418">
        <v>0.9</v>
      </c>
      <c r="N105" s="428">
        <v>651972.02</v>
      </c>
      <c r="O105" s="428">
        <v>411243.35</v>
      </c>
      <c r="P105" s="425">
        <v>0.63080000000000003</v>
      </c>
      <c r="Q105" s="425">
        <v>0.63109999999999999</v>
      </c>
      <c r="R105" s="429">
        <v>1015</v>
      </c>
      <c r="S105" s="429">
        <v>425</v>
      </c>
      <c r="T105" s="430">
        <v>0.41870000000000002</v>
      </c>
      <c r="U105" s="430">
        <v>0.61809999999999998</v>
      </c>
      <c r="V105" s="424">
        <v>767</v>
      </c>
      <c r="W105" s="424">
        <v>599</v>
      </c>
      <c r="X105" s="425">
        <v>0.78100000000000003</v>
      </c>
      <c r="Y105" s="207"/>
      <c r="Z105" s="195">
        <v>820</v>
      </c>
      <c r="AA105" s="196">
        <v>867</v>
      </c>
      <c r="AB105" s="197">
        <v>1.0572999999999999</v>
      </c>
      <c r="AC105" s="195">
        <v>1319</v>
      </c>
      <c r="AD105" s="196">
        <v>1190</v>
      </c>
      <c r="AE105" s="197">
        <v>0.9022</v>
      </c>
      <c r="AF105" s="198">
        <v>2666569.13</v>
      </c>
      <c r="AG105" s="199">
        <v>1633172.15</v>
      </c>
      <c r="AH105" s="197">
        <v>0.61250000000000004</v>
      </c>
      <c r="AI105" s="195">
        <v>1169</v>
      </c>
      <c r="AJ105" s="196">
        <v>747</v>
      </c>
      <c r="AK105" s="197">
        <v>0.63900000000000001</v>
      </c>
      <c r="AL105" s="12" t="s">
        <v>338</v>
      </c>
    </row>
    <row r="106" spans="1:38" s="3" customFormat="1">
      <c r="A106" s="233" t="s">
        <v>163</v>
      </c>
      <c r="B106" s="233" t="s">
        <v>118</v>
      </c>
      <c r="C106" s="423">
        <v>158830.20000000001</v>
      </c>
      <c r="D106" s="423">
        <v>664051.73</v>
      </c>
      <c r="E106" s="418">
        <v>0.23918347445612401</v>
      </c>
      <c r="F106" s="424">
        <v>191</v>
      </c>
      <c r="G106" s="424">
        <v>182</v>
      </c>
      <c r="H106" s="425">
        <v>0.95289999999999997</v>
      </c>
      <c r="I106" s="416">
        <v>1</v>
      </c>
      <c r="J106" s="426">
        <v>364</v>
      </c>
      <c r="K106" s="426">
        <v>302</v>
      </c>
      <c r="L106" s="427">
        <v>0.82969999999999999</v>
      </c>
      <c r="M106" s="418">
        <v>0.84430000000000005</v>
      </c>
      <c r="N106" s="428">
        <v>174320.52</v>
      </c>
      <c r="O106" s="428">
        <v>131782.97</v>
      </c>
      <c r="P106" s="425">
        <v>0.75600000000000001</v>
      </c>
      <c r="Q106" s="425">
        <v>0.7</v>
      </c>
      <c r="R106" s="429">
        <v>224</v>
      </c>
      <c r="S106" s="429">
        <v>116</v>
      </c>
      <c r="T106" s="430">
        <v>0.51790000000000003</v>
      </c>
      <c r="U106" s="430">
        <v>0.6492</v>
      </c>
      <c r="V106" s="424">
        <v>199</v>
      </c>
      <c r="W106" s="424">
        <v>146</v>
      </c>
      <c r="X106" s="425">
        <v>0.73370000000000002</v>
      </c>
      <c r="Y106" s="207"/>
      <c r="Z106" s="195">
        <v>227</v>
      </c>
      <c r="AA106" s="196">
        <v>229</v>
      </c>
      <c r="AB106" s="197">
        <v>1.0087999999999999</v>
      </c>
      <c r="AC106" s="195">
        <v>397</v>
      </c>
      <c r="AD106" s="196">
        <v>305</v>
      </c>
      <c r="AE106" s="197">
        <v>0.76829999999999998</v>
      </c>
      <c r="AF106" s="198">
        <v>695372.28</v>
      </c>
      <c r="AG106" s="199">
        <v>511077.61</v>
      </c>
      <c r="AH106" s="197">
        <v>0.73499999999999999</v>
      </c>
      <c r="AI106" s="195">
        <v>280</v>
      </c>
      <c r="AJ106" s="196">
        <v>174</v>
      </c>
      <c r="AK106" s="197">
        <v>0.62139999999999995</v>
      </c>
      <c r="AL106" s="12" t="s">
        <v>338</v>
      </c>
    </row>
    <row r="107" spans="1:38" s="3" customFormat="1" ht="14.25" customHeight="1" thickBot="1">
      <c r="A107" s="14"/>
      <c r="B107" s="14"/>
      <c r="C107" s="50">
        <v>700435452.26000011</v>
      </c>
      <c r="D107" s="51">
        <v>704353648.16000032</v>
      </c>
      <c r="E107" s="15">
        <v>0.99443717525956488</v>
      </c>
      <c r="F107" s="16">
        <v>296609</v>
      </c>
      <c r="G107" s="17">
        <v>301754</v>
      </c>
      <c r="H107" s="18">
        <v>0.98294968749378631</v>
      </c>
      <c r="I107" s="15">
        <v>102.0551</v>
      </c>
      <c r="J107" s="16">
        <v>401750</v>
      </c>
      <c r="K107" s="17">
        <v>345391</v>
      </c>
      <c r="L107" s="18">
        <v>90.020099999999971</v>
      </c>
      <c r="M107" s="19">
        <v>90.525999999999996</v>
      </c>
      <c r="N107" s="20">
        <v>777356795.78999996</v>
      </c>
      <c r="O107" s="21">
        <v>528420817.09000033</v>
      </c>
      <c r="P107" s="18">
        <v>69.225300000000004</v>
      </c>
      <c r="Q107" s="18">
        <v>69.599999999999994</v>
      </c>
      <c r="R107" s="16">
        <v>311364</v>
      </c>
      <c r="S107" s="17">
        <v>208259</v>
      </c>
      <c r="T107" s="18">
        <v>68.598399999999984</v>
      </c>
      <c r="U107" s="18">
        <v>69.010600000000025</v>
      </c>
      <c r="V107" s="16">
        <v>231491</v>
      </c>
      <c r="W107" s="17">
        <v>189363</v>
      </c>
      <c r="X107" s="22">
        <v>83.564499999999995</v>
      </c>
      <c r="Y107" s="14"/>
      <c r="Z107" s="14"/>
      <c r="AA107" s="50">
        <v>700435452.26000011</v>
      </c>
      <c r="AB107" s="51">
        <v>704353648.16000032</v>
      </c>
      <c r="AC107" s="15">
        <v>0.99443717525956488</v>
      </c>
      <c r="AD107" s="16">
        <v>296609</v>
      </c>
      <c r="AE107" s="17">
        <v>301754</v>
      </c>
      <c r="AF107" s="18">
        <v>0.98294968749378631</v>
      </c>
      <c r="AG107" s="15">
        <v>102.0551</v>
      </c>
      <c r="AH107" s="16">
        <v>401750</v>
      </c>
      <c r="AI107" s="17">
        <v>345391</v>
      </c>
      <c r="AJ107" s="18">
        <v>90.020099999999971</v>
      </c>
      <c r="AK107" s="19">
        <v>90.525999999999996</v>
      </c>
      <c r="AL107" s="20">
        <v>777356795.78999996</v>
      </c>
    </row>
    <row r="108" spans="1:38" s="5" customFormat="1" ht="13.5" thickBot="1">
      <c r="A108" s="23" t="s">
        <v>145</v>
      </c>
      <c r="B108" s="219" t="s">
        <v>277</v>
      </c>
      <c r="C108" s="437">
        <f>SUBTOTAL(9,C3:C106)</f>
        <v>169398980.37000003</v>
      </c>
      <c r="D108" s="437">
        <f>SUBTOTAL(9,D3:D106)</f>
        <v>695566315.49679995</v>
      </c>
      <c r="E108" s="438">
        <f>C108/D108</f>
        <v>0.2435410924823305</v>
      </c>
      <c r="F108" s="439">
        <f>SUBTOTAL(9,F3:F106)</f>
        <v>292038</v>
      </c>
      <c r="G108" s="439">
        <f>SUBTOTAL(9,G3:G106)</f>
        <v>268780</v>
      </c>
      <c r="H108" s="440">
        <f>G108/F108</f>
        <v>0.92035967921982753</v>
      </c>
      <c r="I108" s="441">
        <v>1</v>
      </c>
      <c r="J108" s="442">
        <f>SUBTOTAL(9,J3:J106)</f>
        <v>396712</v>
      </c>
      <c r="K108" s="442">
        <f>SUBTOTAL(9,K3:K106)</f>
        <v>336571</v>
      </c>
      <c r="L108" s="443">
        <f>K108/J108</f>
        <v>0.84840135917239712</v>
      </c>
      <c r="M108" s="438">
        <v>0.86170000000000002</v>
      </c>
      <c r="N108" s="444">
        <f>SUBTOTAL(9,N3:N106)</f>
        <v>189859173.47000003</v>
      </c>
      <c r="O108" s="444">
        <f>SUBTOTAL(9,O3:O106)</f>
        <v>129854416.17000002</v>
      </c>
      <c r="P108" s="440">
        <f>O108/N108</f>
        <v>0.68395123499533472</v>
      </c>
      <c r="Q108" s="440">
        <v>0.67979999999999996</v>
      </c>
      <c r="R108" s="445">
        <f>SUBTOTAL(9,R3:R106)</f>
        <v>271300</v>
      </c>
      <c r="S108" s="445">
        <f>SUBTOTAL(9,S3:S106)</f>
        <v>129001</v>
      </c>
      <c r="T108" s="446">
        <f>S108/R108</f>
        <v>0.47549207519351272</v>
      </c>
      <c r="U108" s="446">
        <v>0.67390000000000005</v>
      </c>
      <c r="V108" s="439">
        <f>SUBTOTAL(109,V3:V106)</f>
        <v>222756</v>
      </c>
      <c r="W108" s="439">
        <f>SUBTOTAL(109,W3:W106)</f>
        <v>175270</v>
      </c>
      <c r="X108" s="440">
        <f>W108/V108</f>
        <v>0.78682504623893412</v>
      </c>
      <c r="Y108" s="208"/>
      <c r="Z108" s="200">
        <v>296609</v>
      </c>
      <c r="AA108" s="201">
        <v>301754</v>
      </c>
      <c r="AB108" s="202">
        <v>1.0173460683930697</v>
      </c>
      <c r="AC108" s="200">
        <v>401750</v>
      </c>
      <c r="AD108" s="201">
        <v>345391</v>
      </c>
      <c r="AE108" s="202">
        <v>0.85971624144368386</v>
      </c>
      <c r="AF108" s="203">
        <v>777356795.78999996</v>
      </c>
      <c r="AG108" s="204">
        <v>528420817.09000033</v>
      </c>
      <c r="AH108" s="202">
        <v>0.67976612535172487</v>
      </c>
      <c r="AI108" s="200">
        <v>311364</v>
      </c>
      <c r="AJ108" s="201">
        <v>208259</v>
      </c>
      <c r="AK108" s="202">
        <v>0.6688602407471641</v>
      </c>
      <c r="AL108" s="24"/>
    </row>
    <row r="109" spans="1:38" s="3" customFormat="1" ht="15.75" customHeight="1">
      <c r="A109" s="14"/>
      <c r="B109" s="14"/>
      <c r="C109" s="447"/>
      <c r="D109" s="447"/>
      <c r="E109" s="448"/>
      <c r="F109" s="449"/>
      <c r="G109" s="449"/>
      <c r="H109" s="450"/>
      <c r="I109" s="448"/>
      <c r="J109" s="449"/>
      <c r="K109" s="449"/>
      <c r="L109" s="450"/>
      <c r="M109" s="448"/>
      <c r="N109" s="451"/>
      <c r="O109" s="451"/>
      <c r="P109" s="450"/>
      <c r="Q109" s="450"/>
      <c r="R109" s="449"/>
      <c r="S109" s="449"/>
      <c r="T109" s="450"/>
      <c r="U109" s="450"/>
      <c r="V109" s="449"/>
      <c r="W109" s="449"/>
      <c r="X109" s="450"/>
      <c r="Y109" s="207"/>
      <c r="Z109" s="195"/>
      <c r="AA109" s="196"/>
      <c r="AB109" s="197"/>
      <c r="AC109" s="195"/>
      <c r="AD109" s="196"/>
      <c r="AE109" s="197"/>
      <c r="AF109" s="198"/>
      <c r="AG109" s="199"/>
      <c r="AH109" s="197"/>
      <c r="AI109" s="195"/>
      <c r="AJ109" s="196"/>
      <c r="AK109" s="197"/>
      <c r="AL109" s="12"/>
    </row>
    <row r="110" spans="1:38" s="3" customFormat="1">
      <c r="A110" s="233" t="s">
        <v>168</v>
      </c>
      <c r="B110" s="233" t="s">
        <v>339</v>
      </c>
      <c r="C110" s="423">
        <f>C35+C36</f>
        <v>1490011.72</v>
      </c>
      <c r="D110" s="423">
        <v>6074195.2999999998</v>
      </c>
      <c r="E110" s="418">
        <f>C110/D110</f>
        <v>0.24530191184336797</v>
      </c>
      <c r="F110" s="452">
        <f>F35+F36</f>
        <v>3235</v>
      </c>
      <c r="G110" s="452">
        <f>G35+G36</f>
        <v>2736</v>
      </c>
      <c r="H110" s="435">
        <f>G110/F110</f>
        <v>0.84574961360123646</v>
      </c>
      <c r="I110" s="416">
        <v>0.9</v>
      </c>
      <c r="J110" s="453">
        <f>J35+J36</f>
        <v>4575</v>
      </c>
      <c r="K110" s="453">
        <f>K35+K36</f>
        <v>3804</v>
      </c>
      <c r="L110" s="427">
        <f>K110/J110</f>
        <v>0.8314754098360656</v>
      </c>
      <c r="M110" s="418">
        <v>0.84309999999999996</v>
      </c>
      <c r="N110" s="436">
        <f>N35+N36</f>
        <v>1554463.4100000001</v>
      </c>
      <c r="O110" s="436">
        <f>O35+O36</f>
        <v>1012121.78</v>
      </c>
      <c r="P110" s="435">
        <f>O110/N110</f>
        <v>0.65110685365054677</v>
      </c>
      <c r="Q110" s="435">
        <v>0.64970000000000006</v>
      </c>
      <c r="R110" s="454">
        <f>R35+R36</f>
        <v>3328</v>
      </c>
      <c r="S110" s="454">
        <f>S35+S36</f>
        <v>1469</v>
      </c>
      <c r="T110" s="430">
        <f>S110/R110</f>
        <v>0.44140625</v>
      </c>
      <c r="U110" s="430">
        <v>0.64100000000000001</v>
      </c>
      <c r="V110" s="452">
        <f>V35+V36</f>
        <v>2259</v>
      </c>
      <c r="W110" s="452">
        <f>W35+W36</f>
        <v>1747</v>
      </c>
      <c r="X110" s="435">
        <f>W110/V110</f>
        <v>0.77335104028331125</v>
      </c>
      <c r="Y110" s="207" t="s">
        <v>339</v>
      </c>
      <c r="Z110" s="195">
        <v>3732</v>
      </c>
      <c r="AA110" s="196">
        <v>3195</v>
      </c>
      <c r="AB110" s="197">
        <v>0.85610932475884249</v>
      </c>
      <c r="AC110" s="195">
        <v>4680</v>
      </c>
      <c r="AD110" s="196">
        <v>3943</v>
      </c>
      <c r="AE110" s="197">
        <v>0.84252136752136753</v>
      </c>
      <c r="AF110" s="198">
        <v>6585841.3700000001</v>
      </c>
      <c r="AG110" s="199">
        <v>4154756.1399999997</v>
      </c>
      <c r="AH110" s="197">
        <v>0.63086186055525961</v>
      </c>
      <c r="AI110" s="195">
        <v>3663</v>
      </c>
      <c r="AJ110" s="196">
        <v>2246</v>
      </c>
      <c r="AK110" s="197">
        <v>0.6131586131586132</v>
      </c>
      <c r="AL110" s="12"/>
    </row>
    <row r="111" spans="1:38" s="3" customFormat="1" ht="15.75" customHeight="1" thickBot="1">
      <c r="A111" s="25" t="s">
        <v>161</v>
      </c>
      <c r="B111" s="48" t="s">
        <v>340</v>
      </c>
      <c r="C111" s="423">
        <f>C44+C45</f>
        <v>8370508.0700000003</v>
      </c>
      <c r="D111" s="423">
        <v>34049477.280000001</v>
      </c>
      <c r="E111" s="418">
        <f>C111/D111</f>
        <v>0.24583367319170782</v>
      </c>
      <c r="F111" s="452">
        <f>F44+F45</f>
        <v>15868</v>
      </c>
      <c r="G111" s="452">
        <f>G44+G45</f>
        <v>14404</v>
      </c>
      <c r="H111" s="435">
        <f>G111/F111</f>
        <v>0.90773884547517014</v>
      </c>
      <c r="I111" s="416">
        <v>1</v>
      </c>
      <c r="J111" s="453">
        <f>J44+J45</f>
        <v>20469</v>
      </c>
      <c r="K111" s="453">
        <f>K44+K45</f>
        <v>16713</v>
      </c>
      <c r="L111" s="427">
        <f>K111/J111</f>
        <v>0.81650300454345592</v>
      </c>
      <c r="M111" s="418">
        <v>0.8276</v>
      </c>
      <c r="N111" s="436">
        <f>N44+N45</f>
        <v>8758486.5299999993</v>
      </c>
      <c r="O111" s="436">
        <f>O44+O45</f>
        <v>6514445.0299999993</v>
      </c>
      <c r="P111" s="435">
        <f>O111/N111</f>
        <v>0.74378661286814807</v>
      </c>
      <c r="Q111" s="435">
        <v>0.7</v>
      </c>
      <c r="R111" s="454">
        <f>R44+R45</f>
        <v>13686</v>
      </c>
      <c r="S111" s="454">
        <f>S44+S45</f>
        <v>7018</v>
      </c>
      <c r="T111" s="430">
        <f>S111/R111</f>
        <v>0.51278678941984512</v>
      </c>
      <c r="U111" s="430">
        <v>0.69879999999999998</v>
      </c>
      <c r="V111" s="452">
        <f>V44+V45</f>
        <v>11514</v>
      </c>
      <c r="W111" s="452">
        <f>W44+W45</f>
        <v>9418</v>
      </c>
      <c r="X111" s="435">
        <f>W111/V111</f>
        <v>0.81796074344276537</v>
      </c>
      <c r="Y111" s="207" t="s">
        <v>340</v>
      </c>
      <c r="Z111" s="195">
        <v>15625</v>
      </c>
      <c r="AA111" s="196">
        <v>16181</v>
      </c>
      <c r="AB111" s="197">
        <v>1.0355840000000001</v>
      </c>
      <c r="AC111" s="195">
        <v>20906</v>
      </c>
      <c r="AD111" s="196">
        <v>17082</v>
      </c>
      <c r="AE111" s="197">
        <v>0.81708600401798526</v>
      </c>
      <c r="AF111" s="198">
        <v>35297471.269999996</v>
      </c>
      <c r="AG111" s="199">
        <v>26424667.350000001</v>
      </c>
      <c r="AH111" s="197">
        <v>0.74862777415046267</v>
      </c>
      <c r="AI111" s="195">
        <v>15717</v>
      </c>
      <c r="AJ111" s="196">
        <v>10952</v>
      </c>
      <c r="AK111" s="197">
        <v>0.6968250938474263</v>
      </c>
      <c r="AL111" s="12"/>
    </row>
    <row r="112" spans="1:38" ht="15.75" customHeight="1" thickBot="1">
      <c r="A112" s="26"/>
      <c r="B112" s="26"/>
      <c r="C112" s="447"/>
      <c r="D112" s="447"/>
      <c r="E112" s="448"/>
      <c r="F112" s="455"/>
      <c r="G112" s="455"/>
      <c r="H112" s="448"/>
      <c r="I112" s="448"/>
      <c r="J112" s="455"/>
      <c r="K112" s="455"/>
      <c r="L112" s="448"/>
      <c r="M112" s="448"/>
      <c r="N112" s="456"/>
      <c r="O112" s="456"/>
      <c r="P112" s="448"/>
      <c r="Q112" s="448"/>
      <c r="R112" s="455"/>
      <c r="S112" s="455"/>
      <c r="T112" s="448"/>
      <c r="U112" s="448"/>
      <c r="V112" s="455"/>
      <c r="W112" s="455"/>
      <c r="X112" s="448"/>
      <c r="Y112" s="14"/>
      <c r="Z112" s="14"/>
      <c r="AA112" s="50">
        <v>700435452.26000011</v>
      </c>
      <c r="AB112" s="51">
        <v>704353648.16000032</v>
      </c>
      <c r="AC112" s="15">
        <v>0.99443717525956488</v>
      </c>
      <c r="AD112" s="16">
        <v>296609</v>
      </c>
      <c r="AE112" s="17">
        <v>301754</v>
      </c>
      <c r="AF112" s="18">
        <v>0.98294968749378631</v>
      </c>
      <c r="AG112" s="15">
        <v>102.0551</v>
      </c>
      <c r="AH112" s="16">
        <v>401750</v>
      </c>
      <c r="AI112" s="17">
        <v>345391</v>
      </c>
      <c r="AJ112" s="18">
        <v>90.020099999999971</v>
      </c>
      <c r="AK112" s="19">
        <v>90.525999999999996</v>
      </c>
      <c r="AL112" s="20">
        <v>777356795.78999996</v>
      </c>
    </row>
    <row r="113" spans="1:38" ht="13.5" thickBot="1">
      <c r="A113" s="28"/>
      <c r="B113" s="49" t="s">
        <v>119</v>
      </c>
      <c r="C113" s="437">
        <v>169398980.37</v>
      </c>
      <c r="D113" s="437">
        <v>695566315</v>
      </c>
      <c r="E113" s="418">
        <v>0.2435410926562768</v>
      </c>
      <c r="F113" s="457">
        <v>290940</v>
      </c>
      <c r="G113" s="457">
        <v>267588</v>
      </c>
      <c r="H113" s="425">
        <v>0.91973602804702004</v>
      </c>
      <c r="I113" s="416">
        <v>1</v>
      </c>
      <c r="J113" s="442">
        <v>396712</v>
      </c>
      <c r="K113" s="442">
        <v>336571</v>
      </c>
      <c r="L113" s="427">
        <v>0.84840135917239712</v>
      </c>
      <c r="M113" s="418">
        <v>0.86170000000000002</v>
      </c>
      <c r="N113" s="419">
        <v>189859173</v>
      </c>
      <c r="O113" s="419">
        <v>129854416</v>
      </c>
      <c r="P113" s="425">
        <v>0.6839512357930686</v>
      </c>
      <c r="Q113" s="416">
        <v>0.67979999999999996</v>
      </c>
      <c r="R113" s="458">
        <v>271300</v>
      </c>
      <c r="S113" s="458">
        <v>129001</v>
      </c>
      <c r="T113" s="430">
        <v>0.47549207519351272</v>
      </c>
      <c r="U113" s="421">
        <v>0.67390000000000005</v>
      </c>
      <c r="V113" s="457">
        <v>222756</v>
      </c>
      <c r="W113" s="457">
        <v>175270</v>
      </c>
      <c r="X113" s="425">
        <v>0.78682504623893412</v>
      </c>
      <c r="Y113" s="206"/>
      <c r="Z113" s="195">
        <v>295491</v>
      </c>
      <c r="AA113" s="196">
        <v>299512</v>
      </c>
      <c r="AB113" s="197">
        <v>1.0136078594610327</v>
      </c>
      <c r="AC113" s="195">
        <v>401750</v>
      </c>
      <c r="AD113" s="196">
        <v>345391</v>
      </c>
      <c r="AE113" s="197">
        <v>0.85971624144368386</v>
      </c>
      <c r="AF113" s="198">
        <v>777356796</v>
      </c>
      <c r="AG113" s="199">
        <v>528420817</v>
      </c>
      <c r="AH113" s="197">
        <v>0.67976612505231127</v>
      </c>
      <c r="AI113" s="195">
        <v>311364</v>
      </c>
      <c r="AJ113" s="196">
        <v>208259</v>
      </c>
      <c r="AK113" s="197">
        <v>0.6688602407471641</v>
      </c>
      <c r="AL113" s="27"/>
    </row>
    <row r="114" spans="1:38" ht="24.6" customHeight="1">
      <c r="A114" s="29"/>
      <c r="B114" s="29"/>
      <c r="C114" s="52"/>
      <c r="D114" s="53"/>
      <c r="E114" s="30"/>
      <c r="F114" s="328" t="s">
        <v>341</v>
      </c>
      <c r="G114" s="329"/>
      <c r="H114" s="329"/>
      <c r="I114" s="330"/>
      <c r="J114" s="31"/>
      <c r="K114" s="32"/>
      <c r="L114" s="33"/>
      <c r="M114" s="34"/>
      <c r="N114" s="35"/>
      <c r="O114" s="36"/>
      <c r="P114" s="33"/>
      <c r="Q114" s="33"/>
      <c r="R114" s="37"/>
      <c r="S114" s="32"/>
      <c r="T114" s="33"/>
      <c r="U114" s="33"/>
      <c r="V114" s="37"/>
      <c r="W114" s="32"/>
      <c r="X114" s="34"/>
      <c r="Y114" s="14"/>
      <c r="Z114" s="14"/>
      <c r="AA114" s="50">
        <v>700435452.26000011</v>
      </c>
      <c r="AB114" s="51">
        <v>704353648.16000032</v>
      </c>
      <c r="AC114" s="15">
        <v>0.99443717525956488</v>
      </c>
      <c r="AD114" s="16">
        <v>296609</v>
      </c>
      <c r="AE114" s="17">
        <v>301754</v>
      </c>
      <c r="AF114" s="18">
        <v>0.98294968749378631</v>
      </c>
      <c r="AG114" s="15">
        <v>102.0551</v>
      </c>
      <c r="AH114" s="16">
        <v>401750</v>
      </c>
      <c r="AI114" s="17">
        <v>345391</v>
      </c>
      <c r="AJ114" s="18">
        <v>90.020099999999971</v>
      </c>
      <c r="AK114" s="19">
        <v>90.525999999999996</v>
      </c>
      <c r="AL114" s="20">
        <v>777356795.78999996</v>
      </c>
    </row>
  </sheetData>
  <sheetProtection algorithmName="SHA-512" hashValue="c2oKwcrrkj2KgJKXbOcKHUzeYLJNjzbagGT0pXYqldfNmhPHq04ZqUCDFRPGjv+4MIab15dvuM2auQVMmAp5uA==" saltValue="BWfmZQ2yqa+OPz5VROr3+A==" spinCount="100000" sheet="1"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RLeggett</dc:creator>
  <cp:keywords/>
  <dc:description/>
  <cp:lastModifiedBy>Henderson, Debra L</cp:lastModifiedBy>
  <cp:revision/>
  <dcterms:created xsi:type="dcterms:W3CDTF">2008-06-26T17:04:55Z</dcterms:created>
  <dcterms:modified xsi:type="dcterms:W3CDTF">2023-03-08T22:00:30Z</dcterms:modified>
  <cp:category/>
  <cp:contentStatus/>
</cp:coreProperties>
</file>