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updateLinks="always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REPORTS\Rpts20\"/>
    </mc:Choice>
  </mc:AlternateContent>
  <xr:revisionPtr revIDLastSave="0" documentId="8_{30D93C91-CB5F-4740-B4D6-077C860770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5 Factor Report" sheetId="32" r:id="rId1"/>
    <sheet name="Agent Activity Report" sheetId="33" r:id="rId2"/>
    <sheet name="Staffing Report " sheetId="38" r:id="rId3"/>
    <sheet name="Self-Assessment Scores for All " sheetId="20" r:id="rId4"/>
    <sheet name="Incentive Goal" sheetId="30" r:id="rId5"/>
  </sheets>
  <definedNames>
    <definedName name="\z" localSheetId="2">#REF!</definedName>
    <definedName name="\z">#REF!</definedName>
    <definedName name="_1" localSheetId="2">#REF!</definedName>
    <definedName name="_1">#REF!</definedName>
    <definedName name="_10" localSheetId="2">#REF!</definedName>
    <definedName name="_10">#REF!</definedName>
    <definedName name="_11" localSheetId="2">#REF!</definedName>
    <definedName name="_11">#REF!</definedName>
    <definedName name="_12" localSheetId="2">#REF!</definedName>
    <definedName name="_12">#REF!</definedName>
    <definedName name="_2" localSheetId="2">#REF!</definedName>
    <definedName name="_2">#REF!</definedName>
    <definedName name="_3" localSheetId="2">#REF!</definedName>
    <definedName name="_3">#REF!</definedName>
    <definedName name="_4" localSheetId="2">#REF!</definedName>
    <definedName name="_4">#REF!</definedName>
    <definedName name="_5" localSheetId="2">#REF!</definedName>
    <definedName name="_5">#REF!</definedName>
    <definedName name="_6" localSheetId="2">#REF!</definedName>
    <definedName name="_6">#REF!</definedName>
    <definedName name="_7" localSheetId="2">#REF!</definedName>
    <definedName name="_7">#REF!</definedName>
    <definedName name="_8" localSheetId="2">#REF!</definedName>
    <definedName name="_8">#REF!</definedName>
    <definedName name="_9" localSheetId="2">#REF!</definedName>
    <definedName name="_9">#REF!</definedName>
    <definedName name="_xlnm._FilterDatabase" localSheetId="0" hidden="1">'5 Factor Report'!$A$1:$J$105</definedName>
    <definedName name="_xlnm._FilterDatabase" localSheetId="1" hidden="1">'Agent Activity Report'!$A$3:$B$3</definedName>
    <definedName name="_xlnm._FilterDatabase" localSheetId="4" hidden="1">'Incentive Goal'!$A$2:$AL$107</definedName>
    <definedName name="_xlnm._FilterDatabase" localSheetId="3" hidden="1">'Self-Assessment Scores for All '!$A$1:$K$111</definedName>
    <definedName name="_xlnm._FilterDatabase" localSheetId="2" hidden="1">'Staffing Report '!$A$3:$B$107</definedName>
    <definedName name="_xlnm.Criteria" localSheetId="4">'Incentive Goal'!#REF!</definedName>
    <definedName name="_xlnm.Criteria" localSheetId="2">'Staffing Report '!#REF!</definedName>
    <definedName name="_xlnm.Extract" localSheetId="4">'Incentive Goal'!#REF!</definedName>
    <definedName name="_xlnm.Extract" localSheetId="2">'Staffing Report '!#REF!</definedName>
    <definedName name="_xlnm.Print_Area" localSheetId="0">'5 Factor Report'!$B$5:$I$107</definedName>
    <definedName name="_xlnm.Print_Area" localSheetId="1">'Agent Activity Report'!$E$4:$AS$113</definedName>
    <definedName name="_xlnm.Print_Area" localSheetId="4">'Incentive Goal'!$B$3:$X$114</definedName>
    <definedName name="_xlnm.Print_Area" localSheetId="3">'Self-Assessment Scores for All '!$C$1:$K$104</definedName>
    <definedName name="_xlnm.Print_Area" localSheetId="2">'Staffing Report '!$A$4:$Q$113</definedName>
    <definedName name="_xlnm.Print_Titles" localSheetId="0">'5 Factor Report'!$A:$C,'5 Factor Report'!$1:$4</definedName>
    <definedName name="_xlnm.Print_Titles" localSheetId="1">'Agent Activity Report'!$B:$D,'Agent Activity Report'!$1:$3</definedName>
    <definedName name="_xlnm.Print_Titles" localSheetId="4">'Incentive Goal'!$A:$B,'Incentive Goal'!$1:$2</definedName>
    <definedName name="_xlnm.Print_Titles" localSheetId="2">'Staffing Report '!$A:$B,'Staffing Report '!$1:$3</definedName>
    <definedName name="Staffing" localSheetId="2">#REF!</definedName>
    <definedName name="Staffing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7" i="32" l="1"/>
  <c r="D107" i="32"/>
  <c r="K107" i="38" l="1"/>
  <c r="K112" i="38" l="1"/>
  <c r="P110" i="38" l="1"/>
  <c r="I109" i="38" l="1"/>
  <c r="J109" i="38"/>
  <c r="K109" i="38"/>
  <c r="P109" i="38"/>
  <c r="F109" i="38"/>
  <c r="G109" i="38"/>
  <c r="H109" i="38"/>
  <c r="D109" i="38"/>
  <c r="E109" i="38"/>
  <c r="C109" i="38"/>
  <c r="K110" i="38"/>
  <c r="J110" i="38"/>
  <c r="I110" i="38"/>
  <c r="H110" i="38"/>
  <c r="G110" i="38"/>
  <c r="F110" i="38"/>
  <c r="E110" i="38"/>
  <c r="D110" i="38"/>
  <c r="C110" i="38"/>
  <c r="G107" i="38"/>
  <c r="G112" i="38" s="1"/>
  <c r="A112" i="38" l="1"/>
  <c r="P107" i="38"/>
  <c r="P112" i="38" s="1"/>
  <c r="J107" i="38"/>
  <c r="J112" i="38" s="1"/>
  <c r="I107" i="38"/>
  <c r="I112" i="38" s="1"/>
  <c r="H107" i="38"/>
  <c r="H112" i="38" s="1"/>
  <c r="F107" i="38"/>
  <c r="F112" i="38" s="1"/>
  <c r="E107" i="38"/>
  <c r="E112" i="38" s="1"/>
  <c r="D107" i="38"/>
  <c r="D112" i="38" s="1"/>
  <c r="C107" i="38"/>
  <c r="C112" i="38" s="1"/>
  <c r="N106" i="38"/>
  <c r="M106" i="38"/>
  <c r="L106" i="38"/>
  <c r="O106" i="38" s="1"/>
  <c r="N105" i="38"/>
  <c r="M105" i="38"/>
  <c r="L105" i="38"/>
  <c r="O105" i="38" s="1"/>
  <c r="N104" i="38"/>
  <c r="M104" i="38"/>
  <c r="L104" i="38"/>
  <c r="O104" i="38" s="1"/>
  <c r="N103" i="38"/>
  <c r="M103" i="38"/>
  <c r="L103" i="38"/>
  <c r="O103" i="38" s="1"/>
  <c r="N102" i="38"/>
  <c r="M102" i="38"/>
  <c r="L102" i="38"/>
  <c r="O102" i="38" s="1"/>
  <c r="N101" i="38"/>
  <c r="M101" i="38"/>
  <c r="L101" i="38"/>
  <c r="O101" i="38" s="1"/>
  <c r="N100" i="38"/>
  <c r="M100" i="38"/>
  <c r="L100" i="38"/>
  <c r="O100" i="38" s="1"/>
  <c r="N99" i="38"/>
  <c r="M99" i="38"/>
  <c r="L99" i="38"/>
  <c r="O99" i="38" s="1"/>
  <c r="N98" i="38"/>
  <c r="M98" i="38"/>
  <c r="L98" i="38"/>
  <c r="O98" i="38" s="1"/>
  <c r="N97" i="38"/>
  <c r="M97" i="38"/>
  <c r="L97" i="38"/>
  <c r="O97" i="38" s="1"/>
  <c r="N96" i="38"/>
  <c r="M96" i="38"/>
  <c r="L96" i="38"/>
  <c r="O96" i="38" s="1"/>
  <c r="N95" i="38"/>
  <c r="M95" i="38"/>
  <c r="L95" i="38"/>
  <c r="O95" i="38" s="1"/>
  <c r="N94" i="38"/>
  <c r="M94" i="38"/>
  <c r="L94" i="38"/>
  <c r="O94" i="38" s="1"/>
  <c r="N93" i="38"/>
  <c r="M93" i="38"/>
  <c r="L93" i="38"/>
  <c r="O93" i="38" s="1"/>
  <c r="N92" i="38"/>
  <c r="M92" i="38"/>
  <c r="L92" i="38"/>
  <c r="O92" i="38" s="1"/>
  <c r="N91" i="38"/>
  <c r="M91" i="38"/>
  <c r="L91" i="38"/>
  <c r="O91" i="38" s="1"/>
  <c r="N90" i="38"/>
  <c r="M90" i="38"/>
  <c r="L90" i="38"/>
  <c r="N89" i="38"/>
  <c r="M89" i="38"/>
  <c r="L89" i="38"/>
  <c r="O89" i="38" s="1"/>
  <c r="N88" i="38"/>
  <c r="M88" i="38"/>
  <c r="L88" i="38"/>
  <c r="O88" i="38" s="1"/>
  <c r="N87" i="38"/>
  <c r="M87" i="38"/>
  <c r="L87" i="38"/>
  <c r="O87" i="38" s="1"/>
  <c r="N86" i="38"/>
  <c r="M86" i="38"/>
  <c r="L86" i="38"/>
  <c r="N85" i="38"/>
  <c r="M85" i="38"/>
  <c r="L85" i="38"/>
  <c r="O85" i="38" s="1"/>
  <c r="N84" i="38"/>
  <c r="M84" i="38"/>
  <c r="L84" i="38"/>
  <c r="O84" i="38" s="1"/>
  <c r="N83" i="38"/>
  <c r="M83" i="38"/>
  <c r="L83" i="38"/>
  <c r="O83" i="38" s="1"/>
  <c r="N82" i="38"/>
  <c r="M82" i="38"/>
  <c r="L82" i="38"/>
  <c r="O82" i="38" s="1"/>
  <c r="N81" i="38"/>
  <c r="M81" i="38"/>
  <c r="L81" i="38"/>
  <c r="O81" i="38" s="1"/>
  <c r="N80" i="38"/>
  <c r="M80" i="38"/>
  <c r="L80" i="38"/>
  <c r="O80" i="38" s="1"/>
  <c r="N79" i="38"/>
  <c r="M79" i="38"/>
  <c r="L79" i="38"/>
  <c r="O79" i="38" s="1"/>
  <c r="N78" i="38"/>
  <c r="M78" i="38"/>
  <c r="L78" i="38"/>
  <c r="O78" i="38" s="1"/>
  <c r="M77" i="38"/>
  <c r="O77" i="38"/>
  <c r="N76" i="38"/>
  <c r="M76" i="38"/>
  <c r="L76" i="38"/>
  <c r="O76" i="38" s="1"/>
  <c r="N75" i="38"/>
  <c r="M75" i="38"/>
  <c r="L75" i="38"/>
  <c r="O75" i="38" s="1"/>
  <c r="N74" i="38"/>
  <c r="M74" i="38"/>
  <c r="L74" i="38"/>
  <c r="N73" i="38"/>
  <c r="M73" i="38"/>
  <c r="L73" i="38"/>
  <c r="O73" i="38" s="1"/>
  <c r="N72" i="38"/>
  <c r="M72" i="38"/>
  <c r="L72" i="38"/>
  <c r="O72" i="38" s="1"/>
  <c r="N71" i="38"/>
  <c r="M71" i="38"/>
  <c r="L71" i="38"/>
  <c r="O71" i="38" s="1"/>
  <c r="N70" i="38"/>
  <c r="M70" i="38"/>
  <c r="L70" i="38"/>
  <c r="O70" i="38" s="1"/>
  <c r="N69" i="38"/>
  <c r="M69" i="38"/>
  <c r="L69" i="38"/>
  <c r="O69" i="38" s="1"/>
  <c r="N68" i="38"/>
  <c r="M68" i="38"/>
  <c r="L68" i="38"/>
  <c r="O68" i="38" s="1"/>
  <c r="N67" i="38"/>
  <c r="M67" i="38"/>
  <c r="L67" i="38"/>
  <c r="N66" i="38"/>
  <c r="M66" i="38"/>
  <c r="L66" i="38"/>
  <c r="O66" i="38" s="1"/>
  <c r="N65" i="38"/>
  <c r="M65" i="38"/>
  <c r="L65" i="38"/>
  <c r="N64" i="38"/>
  <c r="M64" i="38"/>
  <c r="L64" i="38"/>
  <c r="O64" i="38" s="1"/>
  <c r="N63" i="38"/>
  <c r="M63" i="38"/>
  <c r="L63" i="38"/>
  <c r="O63" i="38" s="1"/>
  <c r="N62" i="38"/>
  <c r="M62" i="38"/>
  <c r="L62" i="38"/>
  <c r="O62" i="38" s="1"/>
  <c r="N61" i="38"/>
  <c r="M61" i="38"/>
  <c r="L61" i="38"/>
  <c r="O61" i="38" s="1"/>
  <c r="N60" i="38"/>
  <c r="M60" i="38"/>
  <c r="L60" i="38"/>
  <c r="O60" i="38" s="1"/>
  <c r="L59" i="38"/>
  <c r="N58" i="38"/>
  <c r="M58" i="38"/>
  <c r="L58" i="38"/>
  <c r="O58" i="38" s="1"/>
  <c r="N57" i="38"/>
  <c r="M57" i="38"/>
  <c r="L57" i="38"/>
  <c r="O57" i="38" s="1"/>
  <c r="N56" i="38"/>
  <c r="M56" i="38"/>
  <c r="L56" i="38"/>
  <c r="O56" i="38" s="1"/>
  <c r="N55" i="38"/>
  <c r="M55" i="38"/>
  <c r="L55" i="38"/>
  <c r="O55" i="38" s="1"/>
  <c r="N54" i="38"/>
  <c r="M54" i="38"/>
  <c r="L54" i="38"/>
  <c r="O54" i="38" s="1"/>
  <c r="N53" i="38"/>
  <c r="M53" i="38"/>
  <c r="L53" i="38"/>
  <c r="O53" i="38" s="1"/>
  <c r="N52" i="38"/>
  <c r="M52" i="38"/>
  <c r="L52" i="38"/>
  <c r="O52" i="38" s="1"/>
  <c r="N51" i="38"/>
  <c r="M51" i="38"/>
  <c r="L51" i="38"/>
  <c r="O51" i="38" s="1"/>
  <c r="N50" i="38"/>
  <c r="M50" i="38"/>
  <c r="L50" i="38"/>
  <c r="O50" i="38" s="1"/>
  <c r="N49" i="38"/>
  <c r="M49" i="38"/>
  <c r="L49" i="38"/>
  <c r="O49" i="38" s="1"/>
  <c r="N48" i="38"/>
  <c r="M48" i="38"/>
  <c r="L48" i="38"/>
  <c r="O48" i="38" s="1"/>
  <c r="N47" i="38"/>
  <c r="M47" i="38"/>
  <c r="L47" i="38"/>
  <c r="O47" i="38" s="1"/>
  <c r="N46" i="38"/>
  <c r="M46" i="38"/>
  <c r="L46" i="38"/>
  <c r="O46" i="38" s="1"/>
  <c r="N45" i="38"/>
  <c r="M45" i="38"/>
  <c r="L45" i="38"/>
  <c r="N44" i="38"/>
  <c r="M44" i="38"/>
  <c r="L44" i="38"/>
  <c r="O44" i="38" s="1"/>
  <c r="N43" i="38"/>
  <c r="M43" i="38"/>
  <c r="L43" i="38"/>
  <c r="O43" i="38" s="1"/>
  <c r="N42" i="38"/>
  <c r="M42" i="38"/>
  <c r="L42" i="38"/>
  <c r="O42" i="38" s="1"/>
  <c r="N41" i="38"/>
  <c r="M41" i="38"/>
  <c r="L41" i="38"/>
  <c r="O41" i="38" s="1"/>
  <c r="N40" i="38"/>
  <c r="M40" i="38"/>
  <c r="L40" i="38"/>
  <c r="O40" i="38" s="1"/>
  <c r="N39" i="38"/>
  <c r="M39" i="38"/>
  <c r="L39" i="38"/>
  <c r="O39" i="38" s="1"/>
  <c r="N38" i="38"/>
  <c r="M38" i="38"/>
  <c r="L38" i="38"/>
  <c r="N37" i="38"/>
  <c r="M37" i="38"/>
  <c r="L37" i="38"/>
  <c r="N36" i="38"/>
  <c r="M36" i="38"/>
  <c r="L36" i="38"/>
  <c r="N35" i="38"/>
  <c r="M35" i="38"/>
  <c r="L35" i="38"/>
  <c r="N34" i="38"/>
  <c r="M34" i="38"/>
  <c r="L34" i="38"/>
  <c r="O34" i="38" s="1"/>
  <c r="N33" i="38"/>
  <c r="M33" i="38"/>
  <c r="L33" i="38"/>
  <c r="O33" i="38" s="1"/>
  <c r="N32" i="38"/>
  <c r="M32" i="38"/>
  <c r="L32" i="38"/>
  <c r="M31" i="38"/>
  <c r="L31" i="38"/>
  <c r="O31" i="38" s="1"/>
  <c r="M30" i="38"/>
  <c r="N29" i="38"/>
  <c r="M29" i="38"/>
  <c r="L29" i="38"/>
  <c r="O29" i="38" s="1"/>
  <c r="N28" i="38"/>
  <c r="M28" i="38"/>
  <c r="L28" i="38"/>
  <c r="O28" i="38" s="1"/>
  <c r="N27" i="38"/>
  <c r="M27" i="38"/>
  <c r="L27" i="38"/>
  <c r="O27" i="38" s="1"/>
  <c r="N26" i="38"/>
  <c r="M26" i="38"/>
  <c r="L26" i="38"/>
  <c r="O26" i="38" s="1"/>
  <c r="N25" i="38"/>
  <c r="M25" i="38"/>
  <c r="L25" i="38"/>
  <c r="O25" i="38" s="1"/>
  <c r="N24" i="38"/>
  <c r="M24" i="38"/>
  <c r="L24" i="38"/>
  <c r="O24" i="38" s="1"/>
  <c r="N23" i="38"/>
  <c r="M23" i="38"/>
  <c r="L23" i="38"/>
  <c r="O23" i="38" s="1"/>
  <c r="N22" i="38"/>
  <c r="M22" i="38"/>
  <c r="L22" i="38"/>
  <c r="O22" i="38" s="1"/>
  <c r="N21" i="38"/>
  <c r="M21" i="38"/>
  <c r="L21" i="38"/>
  <c r="O21" i="38" s="1"/>
  <c r="N20" i="38"/>
  <c r="M20" i="38"/>
  <c r="L20" i="38"/>
  <c r="O20" i="38" s="1"/>
  <c r="N19" i="38"/>
  <c r="M19" i="38"/>
  <c r="L19" i="38"/>
  <c r="O19" i="38" s="1"/>
  <c r="N18" i="38"/>
  <c r="M18" i="38"/>
  <c r="L18" i="38"/>
  <c r="O18" i="38" s="1"/>
  <c r="N17" i="38"/>
  <c r="M17" i="38"/>
  <c r="L17" i="38"/>
  <c r="O17" i="38" s="1"/>
  <c r="N16" i="38"/>
  <c r="M16" i="38"/>
  <c r="L16" i="38"/>
  <c r="O16" i="38" s="1"/>
  <c r="N15" i="38"/>
  <c r="M15" i="38"/>
  <c r="L15" i="38"/>
  <c r="O15" i="38" s="1"/>
  <c r="N14" i="38"/>
  <c r="M14" i="38"/>
  <c r="L14" i="38"/>
  <c r="O14" i="38" s="1"/>
  <c r="N13" i="38"/>
  <c r="M13" i="38"/>
  <c r="L13" i="38"/>
  <c r="O13" i="38" s="1"/>
  <c r="N12" i="38"/>
  <c r="M12" i="38"/>
  <c r="L12" i="38"/>
  <c r="O12" i="38" s="1"/>
  <c r="N11" i="38"/>
  <c r="M11" i="38"/>
  <c r="L11" i="38"/>
  <c r="O11" i="38" s="1"/>
  <c r="N10" i="38"/>
  <c r="M10" i="38"/>
  <c r="L10" i="38"/>
  <c r="O10" i="38" s="1"/>
  <c r="N9" i="38"/>
  <c r="M9" i="38"/>
  <c r="L9" i="38"/>
  <c r="O9" i="38" s="1"/>
  <c r="N8" i="38"/>
  <c r="M8" i="38"/>
  <c r="L8" i="38"/>
  <c r="O8" i="38" s="1"/>
  <c r="N7" i="38"/>
  <c r="M7" i="38"/>
  <c r="L7" i="38"/>
  <c r="O7" i="38" s="1"/>
  <c r="N6" i="38"/>
  <c r="M6" i="38"/>
  <c r="L6" i="38"/>
  <c r="O6" i="38" s="1"/>
  <c r="N5" i="38"/>
  <c r="M5" i="38"/>
  <c r="L5" i="38"/>
  <c r="O5" i="38" s="1"/>
  <c r="N4" i="38"/>
  <c r="M4" i="38"/>
  <c r="L4" i="38"/>
  <c r="M107" i="38" l="1"/>
  <c r="M112" i="38" s="1"/>
  <c r="M110" i="38"/>
  <c r="M109" i="38"/>
  <c r="N110" i="38"/>
  <c r="N109" i="38"/>
  <c r="O36" i="38"/>
  <c r="O109" i="38" s="1"/>
  <c r="L109" i="38"/>
  <c r="O45" i="38"/>
  <c r="O110" i="38" s="1"/>
  <c r="L110" i="38"/>
  <c r="L107" i="38"/>
  <c r="L112" i="38" s="1"/>
  <c r="N107" i="38"/>
  <c r="N112" i="38" s="1"/>
  <c r="O4" i="38"/>
  <c r="O107" i="38" l="1"/>
  <c r="O112" i="38" s="1"/>
  <c r="Q112" i="38" s="1"/>
  <c r="C108" i="30"/>
  <c r="J108" i="30" l="1"/>
  <c r="C110" i="30" l="1"/>
  <c r="S108" i="30" l="1"/>
  <c r="R108" i="30"/>
  <c r="O108" i="30"/>
  <c r="N108" i="30"/>
  <c r="K108" i="30"/>
  <c r="G108" i="30"/>
  <c r="F108" i="30"/>
  <c r="D108" i="30"/>
  <c r="B107" i="33" l="1"/>
  <c r="B106" i="33"/>
  <c r="B105" i="33"/>
  <c r="B104" i="33"/>
  <c r="B103" i="33"/>
  <c r="B102" i="33"/>
  <c r="B101" i="33"/>
  <c r="B100" i="33"/>
  <c r="B99" i="33"/>
  <c r="B98" i="33"/>
  <c r="B97" i="33"/>
  <c r="B96" i="33"/>
  <c r="B95" i="33"/>
  <c r="B94" i="33"/>
  <c r="B93" i="33"/>
  <c r="B92" i="33"/>
  <c r="B91" i="33"/>
  <c r="B90" i="33"/>
  <c r="B89" i="33"/>
  <c r="B88" i="33"/>
  <c r="B87" i="33"/>
  <c r="B86" i="33"/>
  <c r="B85" i="33"/>
  <c r="B84" i="33"/>
  <c r="B83" i="33"/>
  <c r="B82" i="33"/>
  <c r="B81" i="33"/>
  <c r="B80" i="33"/>
  <c r="B79" i="33"/>
  <c r="B78" i="33"/>
  <c r="B77" i="33"/>
  <c r="B76" i="33"/>
  <c r="B75" i="33"/>
  <c r="B74" i="33"/>
  <c r="B73" i="33"/>
  <c r="B72" i="33"/>
  <c r="B71" i="33"/>
  <c r="B70" i="33"/>
  <c r="B69" i="33"/>
  <c r="B68" i="33"/>
  <c r="B67" i="33"/>
  <c r="B66" i="33"/>
  <c r="B65" i="33"/>
  <c r="B64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4" i="33"/>
  <c r="B5" i="33"/>
  <c r="D109" i="32" l="1"/>
  <c r="A109" i="32"/>
  <c r="A107" i="32"/>
  <c r="C107" i="32" l="1"/>
  <c r="C109" i="32"/>
  <c r="W111" i="30" l="1"/>
  <c r="V111" i="30"/>
  <c r="S111" i="30"/>
  <c r="R111" i="30"/>
  <c r="O111" i="30"/>
  <c r="N111" i="30"/>
  <c r="K111" i="30"/>
  <c r="J111" i="30"/>
  <c r="G111" i="30"/>
  <c r="F111" i="30"/>
  <c r="W110" i="30"/>
  <c r="V110" i="30"/>
  <c r="S110" i="30"/>
  <c r="R110" i="30"/>
  <c r="O110" i="30"/>
  <c r="N110" i="30"/>
  <c r="K110" i="30"/>
  <c r="J110" i="30"/>
  <c r="G110" i="30"/>
  <c r="F110" i="30"/>
  <c r="C111" i="30"/>
  <c r="W108" i="30"/>
  <c r="V108" i="30"/>
  <c r="B109" i="32" l="1"/>
  <c r="H108" i="30"/>
  <c r="H111" i="30"/>
  <c r="E110" i="30"/>
  <c r="E111" i="30"/>
  <c r="E108" i="30"/>
  <c r="L111" i="30"/>
  <c r="P110" i="30"/>
  <c r="T111" i="30"/>
  <c r="T108" i="30"/>
  <c r="L110" i="30"/>
  <c r="X108" i="30"/>
  <c r="H110" i="30"/>
  <c r="X110" i="30"/>
  <c r="X111" i="30"/>
  <c r="L108" i="30"/>
  <c r="P108" i="30"/>
  <c r="T110" i="30"/>
  <c r="P111" i="30"/>
</calcChain>
</file>

<file path=xl/sharedStrings.xml><?xml version="1.0" encoding="utf-8"?>
<sst xmlns="http://schemas.openxmlformats.org/spreadsheetml/2006/main" count="1275" uniqueCount="345">
  <si>
    <t>5 Factor Report SFY2020 June 2020</t>
  </si>
  <si>
    <t>Cost Effectiveness as of 09.30.2019</t>
  </si>
  <si>
    <t xml:space="preserve">Tot Collections </t>
  </si>
  <si>
    <t>Collection</t>
  </si>
  <si>
    <t>Cases Under</t>
  </si>
  <si>
    <t>Paternity</t>
  </si>
  <si>
    <t>Payment</t>
  </si>
  <si>
    <t>as of May 2020</t>
  </si>
  <si>
    <t>per unfroz staff</t>
  </si>
  <si>
    <t>Rate</t>
  </si>
  <si>
    <t>Order</t>
  </si>
  <si>
    <t>Establishment Rate</t>
  </si>
  <si>
    <t>to Arrears</t>
  </si>
  <si>
    <t>County</t>
  </si>
  <si>
    <t>Caseload</t>
  </si>
  <si>
    <t>Cases/Agt</t>
  </si>
  <si>
    <t>Unadj Unempl rate</t>
  </si>
  <si>
    <t>$</t>
  </si>
  <si>
    <t>%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</si>
  <si>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</si>
  <si>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</si>
  <si>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</si>
  <si>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</si>
  <si>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</si>
  <si>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</si>
  <si>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</si>
  <si>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</si>
  <si>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</si>
  <si>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</si>
  <si>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</si>
  <si>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</si>
  <si>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</si>
  <si>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</si>
  <si>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</si>
  <si>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</si>
  <si>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</si>
  <si>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</si>
  <si>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</si>
  <si>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</si>
  <si>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</si>
  <si>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</si>
  <si>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</si>
  <si>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</si>
  <si>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</si>
  <si>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</si>
  <si>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</si>
  <si>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</si>
  <si>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</si>
  <si>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</si>
  <si>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</si>
  <si>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</si>
  <si>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</si>
  <si>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</si>
  <si>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</si>
  <si>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</si>
  <si>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</si>
  <si>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</si>
  <si>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</si>
  <si>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</si>
  <si>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</si>
  <si>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</si>
  <si>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</si>
  <si>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</si>
  <si>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</si>
  <si>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</si>
  <si>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</si>
  <si>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</si>
  <si>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</si>
  <si>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</si>
  <si>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</si>
  <si>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</si>
  <si>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</si>
  <si>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</si>
  <si>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</si>
  <si>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</si>
  <si>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</si>
  <si>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</si>
  <si>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</si>
  <si>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</si>
  <si>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</si>
  <si>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</si>
  <si>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</si>
  <si>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</si>
  <si>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</si>
  <si>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</si>
  <si>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</si>
  <si>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</si>
  <si>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</si>
  <si>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</si>
  <si>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</si>
  <si>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</si>
  <si>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</si>
  <si>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</si>
  <si>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</si>
  <si>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</si>
  <si>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</si>
  <si>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</si>
  <si>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</si>
  <si>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</si>
  <si>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</si>
  <si>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</si>
  <si>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</si>
  <si>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</si>
  <si>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</si>
  <si>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</si>
  <si>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</si>
  <si>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</si>
  <si>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</si>
  <si>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</si>
  <si>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</si>
  <si>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</si>
  <si>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</si>
  <si>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</si>
  <si>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</si>
  <si>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</si>
  <si>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</si>
  <si>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</si>
  <si>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</si>
  <si>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</si>
  <si>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STATEWIDE</t>
  </si>
  <si>
    <t>Count</t>
  </si>
  <si>
    <t>Sum</t>
  </si>
  <si>
    <t>Avg</t>
  </si>
  <si>
    <t>Agent Activity Report Jun 2020</t>
  </si>
  <si>
    <t>Staffing</t>
  </si>
  <si>
    <t>Open Cases</t>
  </si>
  <si>
    <t>Paternity Est</t>
  </si>
  <si>
    <t>Support Est</t>
  </si>
  <si>
    <t>Total Collections</t>
  </si>
  <si>
    <t>System Locates</t>
  </si>
  <si>
    <t>Manual Locates</t>
  </si>
  <si>
    <t>Support Orders Established</t>
  </si>
  <si>
    <t>Support Order Estab. Othr</t>
  </si>
  <si>
    <t>Support Order Mod Comp</t>
  </si>
  <si>
    <t>Support Order Mod Othr Comp</t>
  </si>
  <si>
    <t>Review Mods</t>
  </si>
  <si>
    <t>Withholding</t>
  </si>
  <si>
    <t>Enforcement Other</t>
  </si>
  <si>
    <t>Enforcement Hearing</t>
  </si>
  <si>
    <t>Quarterly Staffing Report</t>
  </si>
  <si>
    <t>OCSE 157 | LINE 1</t>
  </si>
  <si>
    <t>OCSE 157 | LINE 16</t>
  </si>
  <si>
    <t>OCSE 157 | LINE 17</t>
  </si>
  <si>
    <t>Incentive Goal Report</t>
  </si>
  <si>
    <t>ASR</t>
  </si>
  <si>
    <t>Consultant</t>
  </si>
  <si>
    <t>Fips Name</t>
  </si>
  <si>
    <t>Unfrozen Agents</t>
  </si>
  <si>
    <t>Tot Unfroz Staff</t>
  </si>
  <si>
    <t>Pat Est</t>
  </si>
  <si>
    <t>Pat Est/Agt</t>
  </si>
  <si>
    <t>Orders</t>
  </si>
  <si>
    <t>Orders/Agt</t>
  </si>
  <si>
    <t>Tot Coll</t>
  </si>
  <si>
    <t>TotCollAgt</t>
  </si>
  <si>
    <t>TotColUnfozlStf</t>
  </si>
  <si>
    <t>Filed</t>
  </si>
  <si>
    <t>Filed/Agt</t>
  </si>
  <si>
    <t>Completed</t>
  </si>
  <si>
    <t>Comp/Agt</t>
  </si>
  <si>
    <t>Stanley, Sharon</t>
  </si>
  <si>
    <t>Newsome, Kenya</t>
  </si>
  <si>
    <t>Cauble, Leona</t>
  </si>
  <si>
    <t>Allen, Carole</t>
  </si>
  <si>
    <t>Jedrey, Judy</t>
  </si>
  <si>
    <t>McDonald, Sally</t>
  </si>
  <si>
    <t>Foreman, Cora</t>
  </si>
  <si>
    <t>Craig, Angela</t>
  </si>
  <si>
    <t>Mayfield, Kristi</t>
  </si>
  <si>
    <t>Central Office</t>
  </si>
  <si>
    <t>NA</t>
  </si>
  <si>
    <t>Filtered total</t>
  </si>
  <si>
    <t>Edgecombe Tot</t>
  </si>
  <si>
    <t>Guilford Tot</t>
  </si>
  <si>
    <t>Tribal has been included in this report to reflect Statewide Totals</t>
  </si>
  <si>
    <t>TOTAL STAFFING as of 06.30.2020</t>
  </si>
  <si>
    <t>TOTAL FILLED STAFF</t>
  </si>
  <si>
    <t>CONTRACT</t>
  </si>
  <si>
    <t>SUPERVISORS</t>
  </si>
  <si>
    <t>AGENTS</t>
  </si>
  <si>
    <t>CLERKS</t>
  </si>
  <si>
    <t>TOT SUP/AGTS/CLKS</t>
  </si>
  <si>
    <t>IV-D SERVICES FTEs</t>
  </si>
  <si>
    <t>FTEs</t>
  </si>
  <si>
    <t>Sup Auth</t>
  </si>
  <si>
    <t>Sup Froz</t>
  </si>
  <si>
    <t>Sup Unfroz</t>
  </si>
  <si>
    <t>Agt Auth</t>
  </si>
  <si>
    <t>Agt Froz</t>
  </si>
  <si>
    <t>Agt Unfroz</t>
  </si>
  <si>
    <t>Clerk Auth</t>
  </si>
  <si>
    <t>Clerk Froz</t>
  </si>
  <si>
    <t>Clerk Unfroz</t>
  </si>
  <si>
    <t>Tot Auth</t>
  </si>
  <si>
    <t>Tot Froz</t>
  </si>
  <si>
    <t>Total Unfroz</t>
  </si>
  <si>
    <t>Description</t>
  </si>
  <si>
    <t>2 deputies and  .5 attorney</t>
  </si>
  <si>
    <t>Dss Attorney</t>
  </si>
  <si>
    <t xml:space="preserve">Attorney, </t>
  </si>
  <si>
    <t>Contract Attorney, 1 Contract Deputy</t>
  </si>
  <si>
    <t>.25 Dss Attorney</t>
  </si>
  <si>
    <t>attorney</t>
  </si>
  <si>
    <t>.33% attorney time dedicated to IVD</t>
  </si>
  <si>
    <t>7.50% attorney time spent on IVD services</t>
  </si>
  <si>
    <t>.10 attorney, 2.5 deputies</t>
  </si>
  <si>
    <t>.25 FTE Attorney(included in Spv count)</t>
  </si>
  <si>
    <t>1 Sfaff Attorney</t>
  </si>
  <si>
    <t>parttime attorney</t>
  </si>
  <si>
    <t>3 Contract Attorneys (Shared DSS), 2 Contract Deputies, 1 P.I. 423 hrs/yr</t>
  </si>
  <si>
    <t>3.20% attorney time spent on IVD services</t>
  </si>
  <si>
    <t>1/2 position - attorney time spent on IVD services</t>
  </si>
  <si>
    <t>Attorney</t>
  </si>
  <si>
    <t>County Attorney (Shared DSS)</t>
  </si>
  <si>
    <t>.5 attorney</t>
  </si>
  <si>
    <t>Contract Attorney</t>
  </si>
  <si>
    <t>3.90% attorney time spent on IVD services</t>
  </si>
  <si>
    <t>1 deputy, 1 attorney</t>
  </si>
  <si>
    <t>1 full time deputy; 2 attorneys (1 atty  5% of time to IVD, the other 23% of time dedicated to IVD)</t>
  </si>
  <si>
    <t>2 attorneys, 1 paralegal, and 6.5 deputies</t>
  </si>
  <si>
    <t>7.00% Attorney time spent on IVD services</t>
  </si>
  <si>
    <t>9.58% Attorney time spent on IVD services</t>
  </si>
  <si>
    <t>1 County Attorney (Shared DSS)</t>
  </si>
  <si>
    <t>Contract Attorney (Shared DSS)</t>
  </si>
  <si>
    <t>1 deputy, .10 attorney</t>
  </si>
  <si>
    <t>EDGECOMBE-Rocky Mt</t>
  </si>
  <si>
    <t>25% of attorney time spent on IVD services; 1.5 deputy</t>
  </si>
  <si>
    <t>EDGECOMBE-Tarboro</t>
  </si>
  <si>
    <t>2 staff Attorney's (Shared DSS) (75% each); 1 Contract Attorney (part-time)</t>
  </si>
  <si>
    <t>1attorney 1 deputy</t>
  </si>
  <si>
    <t>1 County Attorney (Shared DSS), 2 Contract Deputies</t>
  </si>
  <si>
    <t>4.20% Attorney time spent on IVD services</t>
  </si>
  <si>
    <t>1 part time attorney 1 part time deputy</t>
  </si>
  <si>
    <t>.05% attorney</t>
  </si>
  <si>
    <t>GUILFORD-Greensboro</t>
  </si>
  <si>
    <t>1-Administrative Officer</t>
  </si>
  <si>
    <t>GUILFORD-High Point</t>
  </si>
  <si>
    <t xml:space="preserve">1 part time attorney   </t>
  </si>
  <si>
    <t>1 fulltime deputy</t>
  </si>
  <si>
    <t>Dorothy Morrow, Contract and Staff Attorney</t>
  </si>
  <si>
    <t>11.30% Attorney time spent on IVD services</t>
  </si>
  <si>
    <t>.2 attonrey, .73 deputy</t>
  </si>
  <si>
    <t>1% attorney time spent on IVD services for County</t>
  </si>
  <si>
    <t>Paralegal, County Attorney, 2 Contract Deputies</t>
  </si>
  <si>
    <t>1 part time agent, 1 part time attorney &amp; 1 Director</t>
  </si>
  <si>
    <t>10% attorney services</t>
  </si>
  <si>
    <t>contract attorney</t>
  </si>
  <si>
    <t>1 attorney, 1 deputy, 1 Paralegal 90%</t>
  </si>
  <si>
    <t>Contratc Attorney</t>
  </si>
  <si>
    <t>8% of attorney time dedicated to IVD</t>
  </si>
  <si>
    <t xml:space="preserve">Staff Attorney </t>
  </si>
  <si>
    <t xml:space="preserve">6 Contract Deputies; 4 staff attorneys; 4 legal assts; 6 Q&amp;T Specialists; 1 Mgmt Analyst, and 1 IT Bus. Analyst </t>
  </si>
  <si>
    <t>1full time attorney 1 part time legal assistant</t>
  </si>
  <si>
    <t>1 attorney</t>
  </si>
  <si>
    <t>NORTH CAROLINA</t>
  </si>
  <si>
    <t/>
  </si>
  <si>
    <t>Attorney 2 days per month</t>
  </si>
  <si>
    <t xml:space="preserve"> 1 DSS attorney - 90% IV-D</t>
  </si>
  <si>
    <t>.1 attorney</t>
  </si>
  <si>
    <t>25% attorney time dedicated to IVD</t>
  </si>
  <si>
    <t>1/2 position Deputy dedicated to IVD.  4.70% attorney time spent on IVD services</t>
  </si>
  <si>
    <t>.25 DSS Attorney inclued in Spv Count, 1 FTE deputy</t>
  </si>
  <si>
    <t>5.20% Attorney time spent on IVD services</t>
  </si>
  <si>
    <t>1 IVD attorneys - 50% (.50) and 1 IVD attorney - 80% (.80) for a total of 1.30 IVD attorneys, 2.50 full time paralegals, 5 deputies full time dedicated to IVD</t>
  </si>
  <si>
    <t>.4 attorney and 1 deputy</t>
  </si>
  <si>
    <t xml:space="preserve">5 Deputies, 1 Attorney </t>
  </si>
  <si>
    <t>2 deputies, 1 contract attorney</t>
  </si>
  <si>
    <t>Staff Attorney</t>
  </si>
  <si>
    <t>1 Staff Attorney</t>
  </si>
  <si>
    <t>1 deputy, 1 part time attorney</t>
  </si>
  <si>
    <t>4 FTE IVD Attys, 1 Program Manager, 1 IT Specialist, 2 Trainers, 1 Admin Services Coordinator</t>
  </si>
  <si>
    <t>1deputy, 1 attorney</t>
  </si>
  <si>
    <t>3.5% attonrey time spent on IVD services for County</t>
  </si>
  <si>
    <t>2 contract deputies, .8 contract clerk, .50 Attorney, .50 contract program manager</t>
  </si>
  <si>
    <t>Filtered Total</t>
  </si>
  <si>
    <t>EDGECOMBE Tot</t>
  </si>
  <si>
    <t>GUILFORD Tot</t>
  </si>
  <si>
    <t>Tribal has been excluded for this report</t>
  </si>
  <si>
    <t>Self Assessment Jun 2020</t>
  </si>
  <si>
    <t>CASE CLOSURE</t>
  </si>
  <si>
    <t>ENFORCEMENT</t>
  </si>
  <si>
    <t>ESTABLISHMENT</t>
  </si>
  <si>
    <t>EXPEDITED PROCESS 12 MONTH</t>
  </si>
  <si>
    <t>EXPEDITED PROCESS 6 MONTH</t>
  </si>
  <si>
    <t>INTERSTATE</t>
  </si>
  <si>
    <t>MEDICAL</t>
  </si>
  <si>
    <t>REVIEW AND ADJUSTMENT INCLUSIVE</t>
  </si>
  <si>
    <t>REVIEW AND ADJUSTMENT REVIEW NEEDED</t>
  </si>
  <si>
    <t>Percent Passed AG Sum</t>
  </si>
  <si>
    <t>STANDARD</t>
  </si>
  <si>
    <t>Regional Rep</t>
  </si>
  <si>
    <t>STATEWIDE SCORE</t>
  </si>
  <si>
    <t>#DIV/0</t>
  </si>
  <si>
    <t>EDGECOMBE 3706500900</t>
  </si>
  <si>
    <t>EDGECOMBE 3726500900</t>
  </si>
  <si>
    <t>GUILFORD 3708100400</t>
  </si>
  <si>
    <t>GUILFORD 3728100400</t>
  </si>
  <si>
    <t>TRIBAL CSE</t>
  </si>
  <si>
    <t>Edgecombe-County Total</t>
  </si>
  <si>
    <t>Guilford-County Total</t>
  </si>
  <si>
    <t>Incentive Goal SFY2020 Jun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</si>
  <si>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</si>
  <si>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</si>
  <si>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</si>
  <si>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</si>
  <si>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</si>
  <si>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</si>
  <si>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SFY Actual</t>
  </si>
  <si>
    <t>Goal</t>
  </si>
  <si>
    <t>% of Goal</t>
  </si>
  <si>
    <t>Prev BOW</t>
  </si>
  <si>
    <t>%PatEst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</si>
  <si>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</si>
  <si>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</si>
  <si>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</si>
  <si>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</si>
  <si>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</si>
  <si>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</si>
  <si>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</si>
  <si>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</si>
  <si>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</si>
  <si>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</si>
  <si>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</si>
  <si>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</si>
  <si>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</si>
  <si>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</si>
  <si>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</si>
  <si>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</si>
  <si>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</si>
  <si>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</si>
  <si>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</si>
  <si>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</si>
  <si>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</si>
  <si>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</si>
  <si>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</si>
  <si>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</si>
  <si>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</si>
  <si>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OK</t>
  </si>
  <si>
    <t>EDGE-Rky Mt</t>
  </si>
  <si>
    <t>EDGE-Tarboro</t>
  </si>
  <si>
    <t>GUIL-Gboro</t>
  </si>
  <si>
    <t>GUIL-HP</t>
  </si>
  <si>
    <t>EDGECOMBE TOT</t>
  </si>
  <si>
    <t>GUILFORD TOT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</si>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</sst>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"/>
  </numFmts>
  <fonts count="4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ourier"/>
      <family val="3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  <font>
      <sz val="8"/>
      <color indexed="12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4.9989318521683403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6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" fillId="0" borderId="0"/>
    <xf numFmtId="165" fontId="25" fillId="0" borderId="0"/>
    <xf numFmtId="0" fontId="1" fillId="0" borderId="0"/>
    <xf numFmtId="0" fontId="1" fillId="0" borderId="0"/>
    <xf numFmtId="0" fontId="27" fillId="0" borderId="0"/>
    <xf numFmtId="44" fontId="28" fillId="0" borderId="0" applyFont="0" applyFill="0" applyBorder="0" applyAlignment="0" applyProtection="0"/>
    <xf numFmtId="165" fontId="25" fillId="0" borderId="0"/>
    <xf numFmtId="165" fontId="25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1" fillId="0" borderId="0"/>
  </cellStyleXfs>
  <cellXfs count="468">
    <xf numFmtId="0" fontId="0" fillId="0" borderId="0" xfId="0"/>
    <xf numFmtId="0" fontId="8" fillId="3" borderId="0" xfId="0" applyFont="1" applyFill="1" applyAlignment="1">
      <alignment vertical="center"/>
    </xf>
    <xf numFmtId="0" fontId="6" fillId="3" borderId="0" xfId="0" applyFont="1" applyFill="1"/>
    <xf numFmtId="0" fontId="1" fillId="0" borderId="0" xfId="8" applyBorder="1"/>
    <xf numFmtId="0" fontId="14" fillId="0" borderId="0" xfId="8" applyFont="1" applyBorder="1" applyAlignment="1">
      <alignment horizontal="center"/>
    </xf>
    <xf numFmtId="0" fontId="7" fillId="0" borderId="0" xfId="8" applyFont="1" applyBorder="1"/>
    <xf numFmtId="0" fontId="1" fillId="0" borderId="0" xfId="8" applyFill="1" applyBorder="1"/>
    <xf numFmtId="0" fontId="1" fillId="0" borderId="0" xfId="8" applyFont="1" applyFill="1" applyBorder="1"/>
    <xf numFmtId="10" fontId="1" fillId="0" borderId="0" xfId="8" applyNumberFormat="1" applyFont="1" applyFill="1" applyBorder="1" applyAlignment="1">
      <alignment horizontal="center"/>
    </xf>
    <xf numFmtId="0" fontId="1" fillId="0" borderId="0" xfId="8" applyFill="1" applyBorder="1" applyAlignment="1">
      <alignment horizontal="center"/>
    </xf>
    <xf numFmtId="10" fontId="1" fillId="0" borderId="0" xfId="8" applyNumberFormat="1" applyFill="1" applyBorder="1" applyAlignment="1">
      <alignment horizontal="center"/>
    </xf>
    <xf numFmtId="164" fontId="1" fillId="0" borderId="0" xfId="8" applyNumberFormat="1" applyFill="1" applyBorder="1" applyAlignment="1">
      <alignment horizontal="center"/>
    </xf>
    <xf numFmtId="0" fontId="12" fillId="0" borderId="0" xfId="0" applyFont="1" applyBorder="1"/>
    <xf numFmtId="0" fontId="13" fillId="0" borderId="0" xfId="0" applyFont="1" applyBorder="1" applyAlignment="1">
      <alignment horizontal="center"/>
    </xf>
    <xf numFmtId="0" fontId="12" fillId="5" borderId="0" xfId="0" quotePrefix="1" applyNumberFormat="1" applyFont="1" applyFill="1" applyBorder="1"/>
    <xf numFmtId="10" fontId="12" fillId="5" borderId="0" xfId="0" applyNumberFormat="1" applyFont="1" applyFill="1" applyBorder="1" applyAlignment="1">
      <alignment horizontal="center"/>
    </xf>
    <xf numFmtId="0" fontId="12" fillId="5" borderId="2" xfId="0" quotePrefix="1" applyNumberFormat="1" applyFont="1" applyFill="1" applyBorder="1" applyAlignment="1">
      <alignment horizontal="center"/>
    </xf>
    <xf numFmtId="0" fontId="12" fillId="5" borderId="0" xfId="0" quotePrefix="1" applyNumberFormat="1" applyFont="1" applyFill="1" applyBorder="1" applyAlignment="1">
      <alignment horizontal="center"/>
    </xf>
    <xf numFmtId="10" fontId="12" fillId="5" borderId="0" xfId="0" quotePrefix="1" applyNumberFormat="1" applyFont="1" applyFill="1" applyBorder="1" applyAlignment="1">
      <alignment horizontal="center"/>
    </xf>
    <xf numFmtId="10" fontId="12" fillId="5" borderId="3" xfId="0" applyNumberFormat="1" applyFont="1" applyFill="1" applyBorder="1" applyAlignment="1">
      <alignment horizontal="center"/>
    </xf>
    <xf numFmtId="164" fontId="12" fillId="5" borderId="2" xfId="0" quotePrefix="1" applyNumberFormat="1" applyFont="1" applyFill="1" applyBorder="1" applyAlignment="1">
      <alignment horizontal="center"/>
    </xf>
    <xf numFmtId="164" fontId="12" fillId="5" borderId="0" xfId="0" quotePrefix="1" applyNumberFormat="1" applyFont="1" applyFill="1" applyBorder="1" applyAlignment="1">
      <alignment horizontal="center"/>
    </xf>
    <xf numFmtId="10" fontId="12" fillId="5" borderId="3" xfId="0" quotePrefix="1" applyNumberFormat="1" applyFont="1" applyFill="1" applyBorder="1" applyAlignment="1">
      <alignment horizontal="center"/>
    </xf>
    <xf numFmtId="0" fontId="15" fillId="0" borderId="4" xfId="0" applyNumberFormat="1" applyFont="1" applyFill="1" applyBorder="1" applyAlignment="1">
      <alignment horizontal="center"/>
    </xf>
    <xf numFmtId="0" fontId="15" fillId="0" borderId="0" xfId="0" applyFont="1" applyBorder="1"/>
    <xf numFmtId="0" fontId="12" fillId="0" borderId="5" xfId="0" quotePrefix="1" applyNumberFormat="1" applyFont="1" applyBorder="1"/>
    <xf numFmtId="0" fontId="12" fillId="5" borderId="0" xfId="0" applyNumberFormat="1" applyFont="1" applyFill="1" applyBorder="1"/>
    <xf numFmtId="0" fontId="12" fillId="0" borderId="0" xfId="0" applyFont="1" applyFill="1" applyBorder="1"/>
    <xf numFmtId="0" fontId="12" fillId="0" borderId="4" xfId="0" applyFont="1" applyFill="1" applyBorder="1"/>
    <xf numFmtId="0" fontId="1" fillId="5" borderId="0" xfId="0" applyFont="1" applyFill="1" applyBorder="1"/>
    <xf numFmtId="10" fontId="1" fillId="5" borderId="0" xfId="0" applyNumberFormat="1" applyFont="1" applyFill="1" applyBorder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10" fontId="0" fillId="5" borderId="0" xfId="0" applyNumberFormat="1" applyFill="1" applyBorder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22" fillId="5" borderId="8" xfId="11" applyFont="1" applyFill="1" applyBorder="1" applyAlignment="1">
      <alignment vertical="center"/>
    </xf>
    <xf numFmtId="0" fontId="22" fillId="5" borderId="8" xfId="11" applyFont="1" applyFill="1" applyBorder="1" applyAlignment="1">
      <alignment horizontal="left" vertical="center"/>
    </xf>
    <xf numFmtId="2" fontId="22" fillId="5" borderId="10" xfId="11" applyNumberFormat="1" applyFont="1" applyFill="1" applyBorder="1" applyAlignment="1">
      <alignment vertical="center"/>
    </xf>
    <xf numFmtId="2" fontId="22" fillId="5" borderId="10" xfId="11" applyNumberFormat="1" applyFont="1" applyFill="1" applyBorder="1" applyAlignment="1">
      <alignment horizontal="right" vertical="center"/>
    </xf>
    <xf numFmtId="0" fontId="12" fillId="0" borderId="11" xfId="9" quotePrefix="1" applyFont="1" applyBorder="1" applyProtection="1"/>
    <xf numFmtId="0" fontId="12" fillId="0" borderId="11" xfId="11" applyFont="1" applyFill="1" applyBorder="1" applyAlignment="1">
      <alignment vertical="center"/>
    </xf>
    <xf numFmtId="0" fontId="1" fillId="5" borderId="0" xfId="11" applyFont="1" applyFill="1"/>
    <xf numFmtId="2" fontId="22" fillId="5" borderId="8" xfId="11" applyNumberFormat="1" applyFont="1" applyFill="1" applyBorder="1" applyAlignment="1">
      <alignment horizontal="center" vertical="center" wrapText="1"/>
    </xf>
    <xf numFmtId="0" fontId="22" fillId="5" borderId="8" xfId="11" applyFont="1" applyFill="1" applyBorder="1" applyAlignment="1">
      <alignment horizontal="center" vertical="center" wrapText="1"/>
    </xf>
    <xf numFmtId="0" fontId="12" fillId="0" borderId="12" xfId="0" quotePrefix="1" applyNumberFormat="1" applyFont="1" applyBorder="1"/>
    <xf numFmtId="0" fontId="12" fillId="0" borderId="13" xfId="0" applyFont="1" applyFill="1" applyBorder="1"/>
    <xf numFmtId="1" fontId="12" fillId="5" borderId="2" xfId="0" applyNumberFormat="1" applyFont="1" applyFill="1" applyBorder="1" applyAlignment="1">
      <alignment horizontal="right"/>
    </xf>
    <xf numFmtId="1" fontId="12" fillId="5" borderId="0" xfId="0" applyNumberFormat="1" applyFon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right"/>
    </xf>
    <xf numFmtId="1" fontId="1" fillId="5" borderId="0" xfId="0" applyNumberFormat="1" applyFont="1" applyFill="1" applyBorder="1" applyAlignment="1">
      <alignment horizontal="right"/>
    </xf>
    <xf numFmtId="1" fontId="1" fillId="0" borderId="0" xfId="8" applyNumberFormat="1" applyFont="1" applyFill="1" applyBorder="1" applyAlignment="1">
      <alignment horizontal="right"/>
    </xf>
    <xf numFmtId="2" fontId="30" fillId="5" borderId="0" xfId="10" applyNumberFormat="1" applyFont="1" applyFill="1" applyBorder="1" applyAlignment="1" applyProtection="1">
      <alignment horizontal="center"/>
    </xf>
    <xf numFmtId="164" fontId="22" fillId="5" borderId="19" xfId="10" applyNumberFormat="1" applyFont="1" applyFill="1" applyBorder="1" applyAlignment="1" applyProtection="1">
      <alignment horizontal="center"/>
    </xf>
    <xf numFmtId="9" fontId="22" fillId="5" borderId="14" xfId="10" applyNumberFormat="1" applyFont="1" applyFill="1" applyBorder="1" applyAlignment="1" applyProtection="1">
      <alignment horizontal="center"/>
    </xf>
    <xf numFmtId="1" fontId="22" fillId="5" borderId="14" xfId="10" applyNumberFormat="1" applyFont="1" applyFill="1" applyBorder="1" applyAlignment="1" applyProtection="1">
      <alignment horizontal="center"/>
    </xf>
    <xf numFmtId="1" fontId="22" fillId="5" borderId="20" xfId="10" applyNumberFormat="1" applyFont="1" applyFill="1" applyBorder="1" applyAlignment="1" applyProtection="1">
      <alignment horizontal="center" vertical="center"/>
    </xf>
    <xf numFmtId="165" fontId="33" fillId="5" borderId="0" xfId="10" applyFont="1" applyFill="1" applyBorder="1" applyAlignment="1" applyProtection="1">
      <alignment horizontal="left"/>
    </xf>
    <xf numFmtId="1" fontId="33" fillId="5" borderId="0" xfId="10" applyNumberFormat="1" applyFont="1" applyFill="1" applyBorder="1" applyAlignment="1" applyProtection="1">
      <alignment horizontal="center"/>
    </xf>
    <xf numFmtId="3" fontId="22" fillId="5" borderId="0" xfId="10" applyNumberFormat="1" applyFont="1" applyFill="1" applyBorder="1" applyAlignment="1" applyProtection="1">
      <alignment horizontal="center"/>
    </xf>
    <xf numFmtId="9" fontId="22" fillId="5" borderId="15" xfId="10" applyNumberFormat="1" applyFont="1" applyFill="1" applyBorder="1" applyAlignment="1" applyProtection="1">
      <alignment horizontal="center"/>
    </xf>
    <xf numFmtId="1" fontId="22" fillId="5" borderId="15" xfId="10" applyNumberFormat="1" applyFont="1" applyFill="1" applyBorder="1" applyAlignment="1" applyProtection="1">
      <alignment horizontal="center"/>
    </xf>
    <xf numFmtId="1" fontId="22" fillId="5" borderId="21" xfId="10" applyNumberFormat="1" applyFont="1" applyFill="1" applyBorder="1" applyAlignment="1" applyProtection="1">
      <alignment horizontal="center" vertical="center"/>
    </xf>
    <xf numFmtId="165" fontId="22" fillId="5" borderId="1" xfId="10" applyFont="1" applyFill="1" applyBorder="1" applyAlignment="1" applyProtection="1">
      <alignment horizontal="center" vertical="center"/>
    </xf>
    <xf numFmtId="1" fontId="22" fillId="5" borderId="1" xfId="10" applyNumberFormat="1" applyFont="1" applyFill="1" applyBorder="1" applyAlignment="1" applyProtection="1">
      <alignment horizontal="center"/>
    </xf>
    <xf numFmtId="166" fontId="22" fillId="5" borderId="1" xfId="10" applyNumberFormat="1" applyFont="1" applyFill="1" applyBorder="1" applyAlignment="1" applyProtection="1">
      <alignment horizontal="center"/>
    </xf>
    <xf numFmtId="164" fontId="22" fillId="5" borderId="17" xfId="10" applyNumberFormat="1" applyFont="1" applyFill="1" applyBorder="1" applyAlignment="1" applyProtection="1">
      <alignment horizontal="center" vertical="center"/>
    </xf>
    <xf numFmtId="10" fontId="22" fillId="5" borderId="18" xfId="10" applyNumberFormat="1" applyFont="1" applyFill="1" applyBorder="1" applyAlignment="1" applyProtection="1">
      <alignment horizontal="center"/>
    </xf>
    <xf numFmtId="10" fontId="22" fillId="5" borderId="16" xfId="10" applyNumberFormat="1" applyFont="1" applyFill="1" applyBorder="1" applyAlignment="1" applyProtection="1">
      <alignment horizontal="center"/>
    </xf>
    <xf numFmtId="10" fontId="22" fillId="5" borderId="22" xfId="10" applyNumberFormat="1" applyFont="1" applyFill="1" applyBorder="1" applyAlignment="1" applyProtection="1">
      <alignment horizontal="center" vertical="center"/>
    </xf>
    <xf numFmtId="165" fontId="20" fillId="0" borderId="0" xfId="10" applyFont="1" applyFill="1" applyAlignment="1" applyProtection="1">
      <alignment horizontal="center" vertical="center"/>
    </xf>
    <xf numFmtId="1" fontId="20" fillId="0" borderId="0" xfId="10" applyNumberFormat="1" applyFont="1" applyFill="1" applyBorder="1" applyAlignment="1" applyProtection="1">
      <alignment horizontal="center"/>
    </xf>
    <xf numFmtId="166" fontId="20" fillId="0" borderId="0" xfId="10" applyNumberFormat="1" applyFont="1" applyFill="1" applyBorder="1" applyAlignment="1" applyProtection="1">
      <alignment horizontal="center"/>
    </xf>
    <xf numFmtId="164" fontId="20" fillId="0" borderId="0" xfId="10" applyNumberFormat="1" applyFont="1" applyFill="1" applyAlignment="1" applyProtection="1">
      <alignment horizontal="center" vertical="center"/>
    </xf>
    <xf numFmtId="10" fontId="20" fillId="0" borderId="0" xfId="10" applyNumberFormat="1" applyFont="1" applyFill="1" applyAlignment="1" applyProtection="1">
      <alignment horizontal="center"/>
    </xf>
    <xf numFmtId="10" fontId="20" fillId="0" borderId="0" xfId="10" applyNumberFormat="1" applyFont="1" applyFill="1" applyAlignment="1" applyProtection="1">
      <alignment horizontal="center" vertical="center"/>
    </xf>
    <xf numFmtId="165" fontId="12" fillId="9" borderId="0" xfId="10" applyFont="1" applyFill="1" applyBorder="1" applyAlignment="1" applyProtection="1">
      <alignment horizontal="center" vertical="center"/>
    </xf>
    <xf numFmtId="1" fontId="12" fillId="9" borderId="0" xfId="10" applyNumberFormat="1" applyFont="1" applyFill="1" applyBorder="1" applyAlignment="1" applyProtection="1">
      <alignment horizontal="center"/>
    </xf>
    <xf numFmtId="2" fontId="12" fillId="9" borderId="0" xfId="10" applyNumberFormat="1" applyFont="1" applyFill="1" applyBorder="1" applyAlignment="1" applyProtection="1">
      <alignment horizontal="center"/>
    </xf>
    <xf numFmtId="10" fontId="12" fillId="9" borderId="0" xfId="10" applyNumberFormat="1" applyFont="1" applyFill="1" applyBorder="1" applyAlignment="1" applyProtection="1">
      <alignment horizontal="center"/>
    </xf>
    <xf numFmtId="10" fontId="20" fillId="0" borderId="0" xfId="10" applyNumberFormat="1" applyFont="1" applyFill="1" applyBorder="1" applyAlignment="1" applyProtection="1">
      <alignment horizontal="center"/>
    </xf>
    <xf numFmtId="165" fontId="34" fillId="0" borderId="0" xfId="10" applyFont="1" applyFill="1" applyAlignment="1" applyProtection="1">
      <alignment horizontal="left" vertical="center"/>
    </xf>
    <xf numFmtId="17" fontId="34" fillId="0" borderId="0" xfId="10" applyNumberFormat="1" applyFont="1" applyFill="1" applyAlignment="1" applyProtection="1">
      <alignment horizontal="left"/>
    </xf>
    <xf numFmtId="0" fontId="4" fillId="0" borderId="0" xfId="17" applyProtection="1"/>
    <xf numFmtId="0" fontId="22" fillId="5" borderId="11" xfId="17" applyFont="1" applyFill="1" applyBorder="1" applyAlignment="1" applyProtection="1">
      <alignment horizontal="center"/>
    </xf>
    <xf numFmtId="164" fontId="22" fillId="5" borderId="11" xfId="17" applyNumberFormat="1" applyFont="1" applyFill="1" applyBorder="1" applyAlignment="1" applyProtection="1">
      <alignment horizontal="center"/>
    </xf>
    <xf numFmtId="2" fontId="22" fillId="5" borderId="0" xfId="17" applyNumberFormat="1" applyFont="1" applyFill="1" applyBorder="1" applyAlignment="1" applyProtection="1">
      <alignment horizontal="right"/>
    </xf>
    <xf numFmtId="2" fontId="22" fillId="5" borderId="3" xfId="17" applyNumberFormat="1" applyFont="1" applyFill="1" applyBorder="1" applyAlignment="1" applyProtection="1">
      <alignment horizontal="right"/>
    </xf>
    <xf numFmtId="1" fontId="22" fillId="5" borderId="0" xfId="17" applyNumberFormat="1" applyFont="1" applyFill="1" applyBorder="1" applyAlignment="1" applyProtection="1">
      <alignment horizontal="right"/>
    </xf>
    <xf numFmtId="164" fontId="22" fillId="5" borderId="2" xfId="17" applyNumberFormat="1" applyFont="1" applyFill="1" applyBorder="1" applyAlignment="1" applyProtection="1">
      <alignment horizontal="right"/>
    </xf>
    <xf numFmtId="164" fontId="22" fillId="5" borderId="0" xfId="17" applyNumberFormat="1" applyFont="1" applyFill="1" applyBorder="1" applyAlignment="1" applyProtection="1">
      <alignment horizontal="right"/>
    </xf>
    <xf numFmtId="164" fontId="22" fillId="5" borderId="3" xfId="17" applyNumberFormat="1" applyFont="1" applyFill="1" applyBorder="1" applyAlignment="1" applyProtection="1">
      <alignment horizontal="right"/>
    </xf>
    <xf numFmtId="2" fontId="22" fillId="5" borderId="27" xfId="17" applyNumberFormat="1" applyFont="1" applyFill="1" applyBorder="1" applyAlignment="1" applyProtection="1">
      <alignment horizontal="right"/>
    </xf>
    <xf numFmtId="0" fontId="5" fillId="0" borderId="0" xfId="17" applyFont="1" applyProtection="1"/>
    <xf numFmtId="0" fontId="35" fillId="0" borderId="0" xfId="17" applyFont="1" applyProtection="1"/>
    <xf numFmtId="0" fontId="36" fillId="0" borderId="0" xfId="17" applyFont="1" applyProtection="1"/>
    <xf numFmtId="0" fontId="18" fillId="0" borderId="0" xfId="17" applyFont="1" applyProtection="1"/>
    <xf numFmtId="2" fontId="18" fillId="0" borderId="2" xfId="17" applyNumberFormat="1" applyFont="1" applyFill="1" applyBorder="1" applyAlignment="1" applyProtection="1">
      <alignment horizontal="center"/>
    </xf>
    <xf numFmtId="2" fontId="18" fillId="0" borderId="3" xfId="17" applyNumberFormat="1" applyFont="1" applyFill="1" applyBorder="1" applyAlignment="1" applyProtection="1">
      <alignment horizontal="center"/>
    </xf>
    <xf numFmtId="0" fontId="18" fillId="0" borderId="27" xfId="17" applyFont="1" applyFill="1" applyBorder="1" applyAlignment="1" applyProtection="1">
      <alignment horizontal="center"/>
    </xf>
    <xf numFmtId="2" fontId="4" fillId="0" borderId="2" xfId="17" applyNumberFormat="1" applyFill="1" applyBorder="1" applyAlignment="1" applyProtection="1">
      <alignment horizontal="center"/>
    </xf>
    <xf numFmtId="2" fontId="4" fillId="0" borderId="3" xfId="17" applyNumberFormat="1" applyFill="1" applyBorder="1" applyAlignment="1" applyProtection="1">
      <alignment horizontal="center"/>
    </xf>
    <xf numFmtId="0" fontId="4" fillId="0" borderId="2" xfId="17" applyFill="1" applyBorder="1" applyAlignment="1" applyProtection="1">
      <alignment horizontal="center"/>
    </xf>
    <xf numFmtId="0" fontId="4" fillId="0" borderId="3" xfId="17" applyFill="1" applyBorder="1" applyAlignment="1" applyProtection="1">
      <alignment horizontal="center"/>
    </xf>
    <xf numFmtId="0" fontId="4" fillId="0" borderId="0" xfId="17" applyFill="1" applyBorder="1" applyAlignment="1" applyProtection="1">
      <alignment horizontal="center"/>
    </xf>
    <xf numFmtId="164" fontId="4" fillId="0" borderId="2" xfId="17" applyNumberFormat="1" applyFill="1" applyBorder="1" applyAlignment="1" applyProtection="1">
      <alignment horizontal="center"/>
    </xf>
    <xf numFmtId="164" fontId="4" fillId="0" borderId="0" xfId="17" applyNumberFormat="1" applyFill="1" applyBorder="1" applyAlignment="1" applyProtection="1">
      <alignment horizontal="center"/>
    </xf>
    <xf numFmtId="164" fontId="4" fillId="0" borderId="3" xfId="17" applyNumberFormat="1" applyFill="1" applyBorder="1" applyAlignment="1" applyProtection="1">
      <alignment horizontal="center"/>
    </xf>
    <xf numFmtId="0" fontId="4" fillId="0" borderId="27" xfId="17" applyFill="1" applyBorder="1" applyAlignment="1" applyProtection="1">
      <alignment horizontal="center"/>
    </xf>
    <xf numFmtId="0" fontId="34" fillId="0" borderId="0" xfId="17" applyFont="1" applyProtection="1"/>
    <xf numFmtId="2" fontId="20" fillId="3" borderId="2" xfId="18" applyNumberFormat="1" applyFont="1" applyFill="1" applyBorder="1" applyAlignment="1" applyProtection="1">
      <alignment horizontal="center"/>
    </xf>
    <xf numFmtId="2" fontId="20" fillId="3" borderId="0" xfId="18" applyNumberFormat="1" applyFont="1" applyFill="1" applyBorder="1" applyAlignment="1" applyProtection="1">
      <alignment horizontal="center"/>
    </xf>
    <xf numFmtId="2" fontId="20" fillId="3" borderId="3" xfId="18" applyNumberFormat="1" applyFont="1" applyFill="1" applyBorder="1" applyAlignment="1" applyProtection="1">
      <alignment horizontal="center"/>
    </xf>
    <xf numFmtId="0" fontId="20" fillId="3" borderId="2" xfId="18" applyFont="1" applyFill="1" applyBorder="1" applyAlignment="1" applyProtection="1">
      <alignment horizontal="center"/>
    </xf>
    <xf numFmtId="0" fontId="20" fillId="3" borderId="0" xfId="18" applyFont="1" applyFill="1" applyBorder="1" applyAlignment="1" applyProtection="1">
      <alignment horizontal="center"/>
    </xf>
    <xf numFmtId="0" fontId="20" fillId="3" borderId="3" xfId="18" applyFont="1" applyFill="1" applyBorder="1" applyAlignment="1" applyProtection="1">
      <alignment horizontal="center"/>
    </xf>
    <xf numFmtId="0" fontId="12" fillId="3" borderId="28" xfId="18" applyFont="1" applyFill="1" applyBorder="1" applyAlignment="1" applyProtection="1">
      <alignment horizontal="center"/>
    </xf>
    <xf numFmtId="0" fontId="37" fillId="3" borderId="3" xfId="18" applyFont="1" applyFill="1" applyBorder="1" applyAlignment="1" applyProtection="1">
      <alignment horizontal="center" vertical="center" wrapText="1"/>
    </xf>
    <xf numFmtId="0" fontId="1" fillId="0" borderId="0" xfId="18" applyFill="1" applyBorder="1" applyAlignment="1" applyProtection="1"/>
    <xf numFmtId="0" fontId="22" fillId="5" borderId="26" xfId="19" applyFont="1" applyFill="1" applyBorder="1" applyAlignment="1" applyProtection="1">
      <alignment horizontal="center" vertical="center"/>
    </xf>
    <xf numFmtId="2" fontId="12" fillId="3" borderId="24" xfId="18" applyNumberFormat="1" applyFont="1" applyFill="1" applyBorder="1" applyAlignment="1" applyProtection="1">
      <alignment horizontal="center" vertical="center" wrapText="1"/>
    </xf>
    <xf numFmtId="2" fontId="12" fillId="3" borderId="26" xfId="18" applyNumberFormat="1" applyFont="1" applyFill="1" applyBorder="1" applyAlignment="1" applyProtection="1">
      <alignment horizontal="center" vertical="center" wrapText="1"/>
    </xf>
    <xf numFmtId="2" fontId="12" fillId="3" borderId="3" xfId="18" applyNumberFormat="1" applyFont="1" applyFill="1" applyBorder="1" applyAlignment="1" applyProtection="1">
      <alignment horizontal="center" vertical="center" wrapText="1"/>
    </xf>
    <xf numFmtId="0" fontId="12" fillId="3" borderId="24" xfId="18" applyFont="1" applyFill="1" applyBorder="1" applyAlignment="1" applyProtection="1">
      <alignment horizontal="center" vertical="center" wrapText="1"/>
    </xf>
    <xf numFmtId="0" fontId="12" fillId="3" borderId="26" xfId="18" applyFont="1" applyFill="1" applyBorder="1" applyAlignment="1" applyProtection="1">
      <alignment horizontal="center" vertical="center" wrapText="1"/>
    </xf>
    <xf numFmtId="0" fontId="12" fillId="3" borderId="25" xfId="18" applyFont="1" applyFill="1" applyBorder="1" applyAlignment="1" applyProtection="1">
      <alignment horizontal="center" vertical="center" wrapText="1"/>
    </xf>
    <xf numFmtId="0" fontId="13" fillId="3" borderId="25" xfId="18" applyFont="1" applyFill="1" applyBorder="1" applyAlignment="1" applyProtection="1">
      <alignment horizontal="center" vertical="center" wrapText="1"/>
    </xf>
    <xf numFmtId="0" fontId="14" fillId="0" borderId="0" xfId="18" applyFont="1" applyFill="1" applyBorder="1" applyAlignment="1" applyProtection="1">
      <alignment horizontal="center"/>
    </xf>
    <xf numFmtId="0" fontId="14" fillId="0" borderId="0" xfId="18" applyFont="1" applyBorder="1" applyAlignment="1" applyProtection="1">
      <alignment horizontal="center"/>
    </xf>
    <xf numFmtId="2" fontId="12" fillId="0" borderId="30" xfId="18" quotePrefix="1" applyNumberFormat="1" applyFont="1" applyFill="1" applyBorder="1" applyAlignment="1" applyProtection="1">
      <alignment horizontal="right"/>
    </xf>
    <xf numFmtId="2" fontId="12" fillId="0" borderId="31" xfId="18" applyNumberFormat="1" applyFont="1" applyFill="1" applyBorder="1" applyAlignment="1" applyProtection="1">
      <alignment horizontal="right"/>
    </xf>
    <xf numFmtId="2" fontId="12" fillId="0" borderId="32" xfId="18" applyNumberFormat="1" applyFont="1" applyFill="1" applyBorder="1" applyAlignment="1" applyProtection="1">
      <alignment horizontal="right"/>
    </xf>
    <xf numFmtId="2" fontId="12" fillId="0" borderId="33" xfId="18" applyNumberFormat="1" applyFont="1" applyFill="1" applyBorder="1" applyAlignment="1" applyProtection="1">
      <alignment horizontal="right"/>
    </xf>
    <xf numFmtId="0" fontId="12" fillId="0" borderId="33" xfId="18" applyFont="1" applyFill="1" applyBorder="1" applyAlignment="1" applyProtection="1">
      <alignment horizontal="right" wrapText="1"/>
    </xf>
    <xf numFmtId="0" fontId="1" fillId="0" borderId="0" xfId="18" applyBorder="1" applyAlignment="1" applyProtection="1"/>
    <xf numFmtId="0" fontId="1" fillId="0" borderId="2" xfId="18" applyFill="1" applyBorder="1" applyAlignment="1" applyProtection="1"/>
    <xf numFmtId="0" fontId="12" fillId="5" borderId="0" xfId="18" applyFont="1" applyFill="1" applyBorder="1" applyAlignment="1" applyProtection="1"/>
    <xf numFmtId="2" fontId="12" fillId="5" borderId="0" xfId="18" applyNumberFormat="1" applyFont="1" applyFill="1" applyBorder="1" applyAlignment="1" applyProtection="1">
      <alignment horizontal="right"/>
    </xf>
    <xf numFmtId="2" fontId="12" fillId="5" borderId="3" xfId="18" applyNumberFormat="1" applyFont="1" applyFill="1" applyBorder="1" applyAlignment="1" applyProtection="1">
      <alignment horizontal="right"/>
    </xf>
    <xf numFmtId="0" fontId="12" fillId="5" borderId="3" xfId="18" applyFont="1" applyFill="1" applyBorder="1" applyAlignment="1" applyProtection="1">
      <alignment horizontal="right" wrapText="1"/>
    </xf>
    <xf numFmtId="0" fontId="3" fillId="0" borderId="0" xfId="18" applyFont="1" applyFill="1" applyBorder="1" applyAlignment="1" applyProtection="1"/>
    <xf numFmtId="2" fontId="20" fillId="0" borderId="0" xfId="18" applyNumberFormat="1" applyFont="1" applyFill="1" applyBorder="1" applyAlignment="1" applyProtection="1">
      <alignment horizontal="right"/>
    </xf>
    <xf numFmtId="2" fontId="20" fillId="0" borderId="0" xfId="18" quotePrefix="1" applyNumberFormat="1" applyFont="1" applyFill="1" applyBorder="1" applyAlignment="1" applyProtection="1">
      <alignment horizontal="right"/>
    </xf>
    <xf numFmtId="0" fontId="12" fillId="0" borderId="0" xfId="18" applyFont="1" applyFill="1" applyBorder="1" applyAlignment="1" applyProtection="1">
      <alignment horizontal="right"/>
    </xf>
    <xf numFmtId="0" fontId="20" fillId="0" borderId="0" xfId="18" applyFont="1" applyFill="1" applyBorder="1" applyAlignment="1" applyProtection="1">
      <alignment horizontal="right"/>
    </xf>
    <xf numFmtId="0" fontId="20" fillId="0" borderId="0" xfId="18" applyFont="1" applyFill="1" applyBorder="1" applyAlignment="1" applyProtection="1">
      <alignment horizontal="right" wrapText="1"/>
    </xf>
    <xf numFmtId="49" fontId="1" fillId="0" borderId="0" xfId="18" applyNumberFormat="1" applyFill="1" applyBorder="1" applyAlignment="1" applyProtection="1"/>
    <xf numFmtId="0" fontId="1" fillId="0" borderId="0" xfId="18" applyFont="1" applyFill="1" applyBorder="1" applyAlignment="1" applyProtection="1"/>
    <xf numFmtId="2" fontId="1" fillId="0" borderId="0" xfId="18" applyNumberFormat="1" applyFont="1" applyFill="1" applyBorder="1" applyAlignment="1" applyProtection="1">
      <alignment horizontal="center"/>
    </xf>
    <xf numFmtId="0" fontId="1" fillId="0" borderId="0" xfId="18" applyFont="1" applyFill="1" applyBorder="1" applyAlignment="1" applyProtection="1">
      <alignment horizontal="center"/>
    </xf>
    <xf numFmtId="10" fontId="1" fillId="0" borderId="0" xfId="18" applyNumberFormat="1" applyFont="1" applyFill="1" applyBorder="1" applyAlignment="1" applyProtection="1">
      <alignment horizontal="center"/>
    </xf>
    <xf numFmtId="0" fontId="1" fillId="0" borderId="0" xfId="18" applyFill="1" applyBorder="1" applyAlignment="1" applyProtection="1">
      <alignment horizontal="left" wrapText="1"/>
    </xf>
    <xf numFmtId="165" fontId="32" fillId="0" borderId="0" xfId="10" applyFont="1" applyFill="1" applyBorder="1" applyAlignment="1" applyProtection="1">
      <alignment horizontal="center"/>
    </xf>
    <xf numFmtId="165" fontId="23" fillId="0" borderId="0" xfId="10" applyFont="1" applyFill="1" applyBorder="1" applyProtection="1"/>
    <xf numFmtId="165" fontId="23" fillId="5" borderId="0" xfId="10" applyFont="1" applyFill="1" applyBorder="1" applyProtection="1"/>
    <xf numFmtId="165" fontId="32" fillId="0" borderId="0" xfId="10" applyFont="1" applyFill="1" applyBorder="1" applyProtection="1"/>
    <xf numFmtId="165" fontId="24" fillId="0" borderId="0" xfId="10" applyFont="1" applyFill="1" applyBorder="1" applyProtection="1"/>
    <xf numFmtId="165" fontId="39" fillId="0" borderId="0" xfId="10" applyFont="1" applyFill="1" applyBorder="1" applyProtection="1"/>
    <xf numFmtId="165" fontId="32" fillId="0" borderId="0" xfId="10" applyFont="1" applyBorder="1" applyProtection="1"/>
    <xf numFmtId="4" fontId="20" fillId="0" borderId="0" xfId="10" applyNumberFormat="1" applyFont="1" applyFill="1" applyAlignment="1" applyProtection="1">
      <alignment horizontal="center" vertical="center"/>
    </xf>
    <xf numFmtId="1" fontId="20" fillId="0" borderId="0" xfId="10" applyNumberFormat="1" applyFont="1" applyFill="1" applyAlignment="1" applyProtection="1">
      <alignment horizontal="center"/>
    </xf>
    <xf numFmtId="166" fontId="20" fillId="0" borderId="0" xfId="10" applyNumberFormat="1" applyFont="1" applyFill="1" applyAlignment="1" applyProtection="1">
      <alignment horizontal="center"/>
    </xf>
    <xf numFmtId="164" fontId="20" fillId="0" borderId="0" xfId="10" applyNumberFormat="1" applyFont="1" applyFill="1" applyAlignment="1" applyProtection="1">
      <alignment horizontal="center"/>
    </xf>
    <xf numFmtId="3" fontId="20" fillId="0" borderId="0" xfId="10" applyNumberFormat="1" applyFont="1" applyFill="1" applyAlignment="1" applyProtection="1">
      <alignment horizontal="center" vertical="center"/>
    </xf>
    <xf numFmtId="165" fontId="32" fillId="0" borderId="0" xfId="10" applyFont="1" applyFill="1" applyBorder="1" applyAlignment="1" applyProtection="1">
      <alignment horizontal="right"/>
    </xf>
    <xf numFmtId="165" fontId="40" fillId="0" borderId="0" xfId="16" applyFont="1" applyFill="1" applyAlignment="1" applyProtection="1">
      <alignment horizontal="left" vertical="center"/>
    </xf>
    <xf numFmtId="4" fontId="20" fillId="0" borderId="0" xfId="10" applyNumberFormat="1" applyFont="1" applyFill="1" applyAlignment="1" applyProtection="1">
      <alignment horizontal="center"/>
    </xf>
    <xf numFmtId="43" fontId="20" fillId="0" borderId="0" xfId="10" applyNumberFormat="1" applyFont="1" applyFill="1" applyAlignment="1" applyProtection="1">
      <alignment horizontal="center"/>
    </xf>
    <xf numFmtId="4" fontId="40" fillId="0" borderId="0" xfId="10" applyNumberFormat="1" applyFont="1" applyFill="1" applyAlignment="1" applyProtection="1">
      <alignment horizontal="center"/>
    </xf>
    <xf numFmtId="4" fontId="20" fillId="0" borderId="0" xfId="10" applyNumberFormat="1" applyFont="1" applyFill="1" applyBorder="1" applyAlignment="1" applyProtection="1">
      <alignment horizontal="center" vertical="center"/>
    </xf>
    <xf numFmtId="2" fontId="20" fillId="0" borderId="0" xfId="10" applyNumberFormat="1" applyFont="1" applyFill="1" applyBorder="1" applyAlignment="1" applyProtection="1">
      <alignment horizontal="center"/>
    </xf>
    <xf numFmtId="166" fontId="40" fillId="0" borderId="0" xfId="10" applyNumberFormat="1" applyFont="1" applyFill="1" applyAlignment="1" applyProtection="1">
      <alignment horizontal="center"/>
    </xf>
    <xf numFmtId="1" fontId="15" fillId="0" borderId="0" xfId="10" applyNumberFormat="1" applyFont="1" applyFill="1" applyAlignment="1" applyProtection="1">
      <alignment horizontal="center"/>
    </xf>
    <xf numFmtId="166" fontId="12" fillId="0" borderId="0" xfId="10" applyNumberFormat="1" applyFont="1" applyFill="1" applyBorder="1" applyAlignment="1" applyProtection="1">
      <alignment horizontal="center"/>
    </xf>
    <xf numFmtId="164" fontId="15" fillId="0" borderId="0" xfId="10" applyNumberFormat="1" applyFont="1" applyFill="1" applyAlignment="1" applyProtection="1">
      <alignment horizontal="center"/>
    </xf>
    <xf numFmtId="10" fontId="15" fillId="0" borderId="0" xfId="10" applyNumberFormat="1" applyFont="1" applyFill="1" applyAlignment="1" applyProtection="1">
      <alignment horizontal="center"/>
    </xf>
    <xf numFmtId="4" fontId="40" fillId="0" borderId="0" xfId="10" applyNumberFormat="1" applyFont="1" applyFill="1" applyAlignment="1" applyProtection="1">
      <alignment horizontal="left"/>
    </xf>
    <xf numFmtId="4" fontId="32" fillId="0" borderId="0" xfId="10" applyNumberFormat="1" applyFont="1" applyFill="1" applyAlignment="1" applyProtection="1">
      <alignment horizontal="center"/>
    </xf>
    <xf numFmtId="1" fontId="32" fillId="0" borderId="0" xfId="10" applyNumberFormat="1" applyFont="1" applyFill="1" applyBorder="1" applyAlignment="1" applyProtection="1">
      <alignment horizontal="center"/>
    </xf>
    <xf numFmtId="166" fontId="32" fillId="0" borderId="0" xfId="10" applyNumberFormat="1" applyFont="1" applyFill="1" applyBorder="1" applyAlignment="1" applyProtection="1">
      <alignment horizontal="center"/>
    </xf>
    <xf numFmtId="164" fontId="32" fillId="0" borderId="0" xfId="10" applyNumberFormat="1" applyFont="1" applyFill="1" applyAlignment="1" applyProtection="1">
      <alignment horizontal="center"/>
    </xf>
    <xf numFmtId="43" fontId="32" fillId="0" borderId="0" xfId="10" applyNumberFormat="1" applyFont="1" applyFill="1" applyAlignment="1" applyProtection="1">
      <alignment horizontal="center"/>
    </xf>
    <xf numFmtId="10" fontId="32" fillId="0" borderId="0" xfId="10" applyNumberFormat="1" applyFont="1" applyFill="1" applyAlignment="1" applyProtection="1">
      <alignment horizontal="center"/>
    </xf>
    <xf numFmtId="10" fontId="32" fillId="0" borderId="0" xfId="10" applyNumberFormat="1" applyFont="1" applyFill="1" applyAlignment="1" applyProtection="1">
      <alignment horizontal="center" vertical="center"/>
    </xf>
    <xf numFmtId="165" fontId="32" fillId="0" borderId="0" xfId="10" applyFont="1" applyFill="1" applyAlignment="1" applyProtection="1">
      <alignment horizontal="center" vertical="center"/>
    </xf>
    <xf numFmtId="164" fontId="32" fillId="0" borderId="0" xfId="10" applyNumberFormat="1" applyFont="1" applyFill="1" applyAlignment="1" applyProtection="1">
      <alignment horizontal="center" vertical="center"/>
    </xf>
    <xf numFmtId="0" fontId="12" fillId="7" borderId="2" xfId="0" quotePrefix="1" applyNumberFormat="1" applyFont="1" applyFill="1" applyBorder="1" applyAlignment="1">
      <alignment horizontal="center"/>
    </xf>
    <xf numFmtId="0" fontId="12" fillId="7" borderId="0" xfId="0" quotePrefix="1" applyNumberFormat="1" applyFont="1" applyFill="1" applyBorder="1" applyAlignment="1">
      <alignment horizontal="center"/>
    </xf>
    <xf numFmtId="0" fontId="12" fillId="7" borderId="3" xfId="0" quotePrefix="1" applyNumberFormat="1" applyFont="1" applyFill="1" applyBorder="1" applyAlignment="1">
      <alignment horizontal="center"/>
    </xf>
    <xf numFmtId="164" fontId="12" fillId="7" borderId="2" xfId="0" quotePrefix="1" applyNumberFormat="1" applyFont="1" applyFill="1" applyBorder="1" applyAlignment="1">
      <alignment horizontal="right"/>
    </xf>
    <xf numFmtId="164" fontId="12" fillId="7" borderId="0" xfId="0" quotePrefix="1" applyNumberFormat="1" applyFont="1" applyFill="1" applyBorder="1" applyAlignment="1">
      <alignment horizontal="right"/>
    </xf>
    <xf numFmtId="0" fontId="12" fillId="7" borderId="2" xfId="0" applyFont="1" applyFill="1" applyBorder="1" applyAlignment="1">
      <alignment horizontal="center"/>
    </xf>
    <xf numFmtId="0" fontId="12" fillId="7" borderId="0" xfId="0" applyFont="1" applyFill="1" applyBorder="1" applyAlignment="1">
      <alignment horizontal="center"/>
    </xf>
    <xf numFmtId="10" fontId="12" fillId="7" borderId="3" xfId="0" applyNumberFormat="1" applyFont="1" applyFill="1" applyBorder="1" applyAlignment="1">
      <alignment horizontal="center"/>
    </xf>
    <xf numFmtId="164" fontId="12" fillId="7" borderId="2" xfId="0" applyNumberFormat="1" applyFont="1" applyFill="1" applyBorder="1" applyAlignment="1">
      <alignment horizontal="right"/>
    </xf>
    <xf numFmtId="164" fontId="12" fillId="7" borderId="0" xfId="0" applyNumberFormat="1" applyFont="1" applyFill="1" applyBorder="1" applyAlignment="1">
      <alignment horizontal="right"/>
    </xf>
    <xf numFmtId="3" fontId="15" fillId="7" borderId="2" xfId="0" applyNumberFormat="1" applyFont="1" applyFill="1" applyBorder="1" applyAlignment="1">
      <alignment horizontal="center"/>
    </xf>
    <xf numFmtId="3" fontId="15" fillId="7" borderId="0" xfId="0" applyNumberFormat="1" applyFont="1" applyFill="1" applyBorder="1" applyAlignment="1">
      <alignment horizontal="center"/>
    </xf>
    <xf numFmtId="10" fontId="15" fillId="7" borderId="3" xfId="0" applyNumberFormat="1" applyFont="1" applyFill="1" applyBorder="1" applyAlignment="1">
      <alignment horizontal="center"/>
    </xf>
    <xf numFmtId="164" fontId="15" fillId="7" borderId="2" xfId="0" applyNumberFormat="1" applyFont="1" applyFill="1" applyBorder="1" applyAlignment="1">
      <alignment horizontal="right"/>
    </xf>
    <xf numFmtId="164" fontId="15" fillId="7" borderId="0" xfId="0" applyNumberFormat="1" applyFont="1" applyFill="1" applyBorder="1" applyAlignment="1">
      <alignment horizontal="right"/>
    </xf>
    <xf numFmtId="164" fontId="1" fillId="0" borderId="0" xfId="8" applyNumberFormat="1" applyFill="1" applyBorder="1" applyAlignment="1">
      <alignment horizontal="right"/>
    </xf>
    <xf numFmtId="10" fontId="12" fillId="7" borderId="0" xfId="0" applyNumberFormat="1" applyFont="1" applyFill="1" applyBorder="1" applyAlignment="1">
      <alignment horizontal="center"/>
    </xf>
    <xf numFmtId="10" fontId="12" fillId="7" borderId="0" xfId="0" quotePrefix="1" applyNumberFormat="1" applyFont="1" applyFill="1" applyBorder="1" applyAlignment="1">
      <alignment horizontal="center"/>
    </xf>
    <xf numFmtId="10" fontId="15" fillId="7" borderId="0" xfId="0" quotePrefix="1" applyNumberFormat="1" applyFont="1" applyFill="1" applyBorder="1" applyAlignment="1">
      <alignment horizontal="center"/>
    </xf>
    <xf numFmtId="165" fontId="13" fillId="11" borderId="6" xfId="10" applyFont="1" applyFill="1" applyBorder="1" applyAlignment="1">
      <alignment vertical="center" wrapText="1"/>
    </xf>
    <xf numFmtId="0" fontId="12" fillId="11" borderId="7" xfId="11" applyFont="1" applyFill="1" applyBorder="1" applyAlignment="1">
      <alignment horizontal="left" vertical="center"/>
    </xf>
    <xf numFmtId="49" fontId="26" fillId="5" borderId="0" xfId="18" applyNumberFormat="1" applyFont="1" applyFill="1" applyBorder="1" applyAlignment="1" applyProtection="1">
      <alignment vertical="center" wrapText="1"/>
    </xf>
    <xf numFmtId="49" fontId="26" fillId="5" borderId="3" xfId="18" applyNumberFormat="1" applyFont="1" applyFill="1" applyBorder="1" applyAlignment="1" applyProtection="1">
      <alignment vertical="center" wrapText="1"/>
    </xf>
    <xf numFmtId="0" fontId="15" fillId="0" borderId="4" xfId="0" applyNumberFormat="1" applyFont="1" applyBorder="1" applyAlignment="1">
      <alignment horizontal="center"/>
    </xf>
    <xf numFmtId="2" fontId="20" fillId="10" borderId="2" xfId="18" applyNumberFormat="1" applyFont="1" applyFill="1" applyBorder="1" applyAlignment="1" applyProtection="1">
      <alignment horizontal="center"/>
    </xf>
    <xf numFmtId="2" fontId="20" fillId="10" borderId="0" xfId="18" applyNumberFormat="1" applyFont="1" applyFill="1" applyBorder="1" applyAlignment="1" applyProtection="1">
      <alignment horizontal="center"/>
    </xf>
    <xf numFmtId="2" fontId="20" fillId="10" borderId="3" xfId="18" applyNumberFormat="1" applyFont="1" applyFill="1" applyBorder="1" applyAlignment="1" applyProtection="1">
      <alignment horizontal="center"/>
    </xf>
    <xf numFmtId="2" fontId="12" fillId="10" borderId="24" xfId="18" applyNumberFormat="1" applyFont="1" applyFill="1" applyBorder="1" applyAlignment="1" applyProtection="1">
      <alignment horizontal="center" vertical="center" wrapText="1"/>
    </xf>
    <xf numFmtId="2" fontId="12" fillId="10" borderId="26" xfId="18" applyNumberFormat="1" applyFont="1" applyFill="1" applyBorder="1" applyAlignment="1" applyProtection="1">
      <alignment horizontal="center" vertical="center" wrapText="1"/>
    </xf>
    <xf numFmtId="2" fontId="12" fillId="10" borderId="25" xfId="18" applyNumberFormat="1" applyFont="1" applyFill="1" applyBorder="1" applyAlignment="1" applyProtection="1">
      <alignment horizontal="center" vertical="center" wrapText="1"/>
    </xf>
    <xf numFmtId="2" fontId="12" fillId="10" borderId="30" xfId="18" applyNumberFormat="1" applyFont="1" applyFill="1" applyBorder="1" applyAlignment="1" applyProtection="1">
      <alignment horizontal="right"/>
    </xf>
    <xf numFmtId="0" fontId="12" fillId="10" borderId="24" xfId="18" applyFont="1" applyFill="1" applyBorder="1" applyAlignment="1" applyProtection="1">
      <alignment horizontal="center" vertical="center" wrapText="1"/>
    </xf>
    <xf numFmtId="0" fontId="12" fillId="10" borderId="26" xfId="18" applyFont="1" applyFill="1" applyBorder="1" applyAlignment="1" applyProtection="1">
      <alignment horizontal="center" vertical="center" wrapText="1"/>
    </xf>
    <xf numFmtId="10" fontId="12" fillId="10" borderId="25" xfId="18" applyNumberFormat="1" applyFont="1" applyFill="1" applyBorder="1" applyAlignment="1" applyProtection="1">
      <alignment horizontal="center" vertical="center" wrapText="1"/>
    </xf>
    <xf numFmtId="2" fontId="12" fillId="10" borderId="32" xfId="18" quotePrefix="1" applyNumberFormat="1" applyFont="1" applyFill="1" applyBorder="1" applyAlignment="1" applyProtection="1">
      <alignment horizontal="right"/>
    </xf>
    <xf numFmtId="2" fontId="12" fillId="10" borderId="30" xfId="18" quotePrefix="1" applyNumberFormat="1" applyFont="1" applyFill="1" applyBorder="1" applyAlignment="1" applyProtection="1">
      <alignment horizontal="right"/>
    </xf>
    <xf numFmtId="2" fontId="12" fillId="10" borderId="31" xfId="18" applyNumberFormat="1" applyFont="1" applyFill="1" applyBorder="1" applyAlignment="1" applyProtection="1">
      <alignment horizontal="right"/>
    </xf>
    <xf numFmtId="0" fontId="12" fillId="0" borderId="34" xfId="0" quotePrefix="1" applyNumberFormat="1" applyFont="1" applyBorder="1"/>
    <xf numFmtId="0" fontId="12" fillId="0" borderId="34" xfId="19" applyFont="1" applyFill="1" applyBorder="1" applyAlignment="1" applyProtection="1">
      <alignment horizontal="center"/>
    </xf>
    <xf numFmtId="2" fontId="12" fillId="10" borderId="34" xfId="18" applyNumberFormat="1" applyFont="1" applyFill="1" applyBorder="1" applyAlignment="1" applyProtection="1">
      <alignment horizontal="right"/>
    </xf>
    <xf numFmtId="2" fontId="12" fillId="0" borderId="34" xfId="18" quotePrefix="1" applyNumberFormat="1" applyFont="1" applyFill="1" applyBorder="1" applyAlignment="1" applyProtection="1">
      <alignment horizontal="right"/>
    </xf>
    <xf numFmtId="2" fontId="12" fillId="0" borderId="35" xfId="18" applyNumberFormat="1" applyFont="1" applyFill="1" applyBorder="1" applyAlignment="1" applyProtection="1">
      <alignment horizontal="right"/>
    </xf>
    <xf numFmtId="2" fontId="12" fillId="10" borderId="34" xfId="18" quotePrefix="1" applyNumberFormat="1" applyFont="1" applyFill="1" applyBorder="1" applyAlignment="1" applyProtection="1">
      <alignment horizontal="right"/>
    </xf>
    <xf numFmtId="2" fontId="12" fillId="10" borderId="35" xfId="18" applyNumberFormat="1" applyFont="1" applyFill="1" applyBorder="1" applyAlignment="1" applyProtection="1">
      <alignment horizontal="right"/>
    </xf>
    <xf numFmtId="0" fontId="18" fillId="0" borderId="34" xfId="20" applyFont="1" applyFill="1" applyBorder="1" applyAlignment="1" applyProtection="1">
      <alignment wrapText="1"/>
    </xf>
    <xf numFmtId="49" fontId="12" fillId="0" borderId="34" xfId="18" applyNumberFormat="1" applyFont="1" applyFill="1" applyBorder="1" applyAlignment="1" applyProtection="1"/>
    <xf numFmtId="0" fontId="12" fillId="0" borderId="34" xfId="18" applyFont="1" applyFill="1" applyBorder="1" applyAlignment="1" applyProtection="1"/>
    <xf numFmtId="2" fontId="12" fillId="0" borderId="34" xfId="18" applyNumberFormat="1" applyFont="1" applyFill="1" applyBorder="1" applyAlignment="1" applyProtection="1">
      <alignment horizontal="right"/>
    </xf>
    <xf numFmtId="2" fontId="12" fillId="3" borderId="34" xfId="18" applyNumberFormat="1" applyFont="1" applyFill="1" applyBorder="1" applyAlignment="1" applyProtection="1">
      <alignment horizontal="right"/>
    </xf>
    <xf numFmtId="2" fontId="12" fillId="3" borderId="35" xfId="18" applyNumberFormat="1" applyFont="1" applyFill="1" applyBorder="1" applyAlignment="1" applyProtection="1">
      <alignment horizontal="right"/>
    </xf>
    <xf numFmtId="49" fontId="12" fillId="5" borderId="34" xfId="18" applyNumberFormat="1" applyFont="1" applyFill="1" applyBorder="1" applyAlignment="1" applyProtection="1"/>
    <xf numFmtId="0" fontId="12" fillId="5" borderId="34" xfId="18" applyFont="1" applyFill="1" applyBorder="1" applyAlignment="1" applyProtection="1"/>
    <xf numFmtId="2" fontId="12" fillId="5" borderId="34" xfId="18" applyNumberFormat="1" applyFont="1" applyFill="1" applyBorder="1" applyAlignment="1" applyProtection="1">
      <alignment horizontal="right"/>
    </xf>
    <xf numFmtId="2" fontId="12" fillId="5" borderId="35" xfId="18" applyNumberFormat="1" applyFont="1" applyFill="1" applyBorder="1" applyAlignment="1" applyProtection="1">
      <alignment horizontal="right"/>
    </xf>
    <xf numFmtId="49" fontId="22" fillId="5" borderId="34" xfId="18" applyNumberFormat="1" applyFont="1" applyFill="1" applyBorder="1" applyAlignment="1" applyProtection="1">
      <alignment wrapText="1"/>
    </xf>
    <xf numFmtId="0" fontId="22" fillId="5" borderId="34" xfId="18" applyFont="1" applyFill="1" applyBorder="1" applyAlignment="1" applyProtection="1">
      <alignment wrapText="1"/>
    </xf>
    <xf numFmtId="2" fontId="22" fillId="5" borderId="34" xfId="18" applyNumberFormat="1" applyFont="1" applyFill="1" applyBorder="1" applyAlignment="1" applyProtection="1">
      <alignment horizontal="right"/>
    </xf>
    <xf numFmtId="2" fontId="22" fillId="5" borderId="35" xfId="18" applyNumberFormat="1" applyFont="1" applyFill="1" applyBorder="1" applyAlignment="1" applyProtection="1">
      <alignment horizontal="right"/>
    </xf>
    <xf numFmtId="0" fontId="18" fillId="0" borderId="30" xfId="20" applyFont="1" applyFill="1" applyBorder="1" applyAlignment="1" applyProtection="1">
      <alignment wrapText="1"/>
    </xf>
    <xf numFmtId="2" fontId="12" fillId="12" borderId="34" xfId="18" applyNumberFormat="1" applyFont="1" applyFill="1" applyBorder="1" applyAlignment="1" applyProtection="1">
      <alignment horizontal="right"/>
    </xf>
    <xf numFmtId="10" fontId="12" fillId="0" borderId="0" xfId="0" quotePrefix="1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0" fontId="12" fillId="0" borderId="3" xfId="0" applyNumberFormat="1" applyFont="1" applyFill="1" applyBorder="1" applyAlignment="1">
      <alignment horizontal="center"/>
    </xf>
    <xf numFmtId="164" fontId="12" fillId="0" borderId="2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49" fontId="12" fillId="0" borderId="34" xfId="18" applyNumberFormat="1" applyFont="1" applyFill="1" applyBorder="1" applyAlignment="1" applyProtection="1">
      <alignment horizontal="center"/>
    </xf>
    <xf numFmtId="14" fontId="20" fillId="0" borderId="0" xfId="10" applyNumberFormat="1" applyFont="1" applyFill="1" applyBorder="1" applyAlignment="1" applyProtection="1">
      <alignment horizontal="center"/>
    </xf>
    <xf numFmtId="0" fontId="20" fillId="0" borderId="0" xfId="10" applyNumberFormat="1" applyFont="1" applyFill="1" applyAlignment="1" applyProtection="1">
      <alignment horizontal="center"/>
    </xf>
    <xf numFmtId="3" fontId="15" fillId="0" borderId="0" xfId="10" applyNumberFormat="1" applyFont="1" applyFill="1" applyBorder="1" applyAlignment="1" applyProtection="1">
      <alignment vertical="top"/>
    </xf>
    <xf numFmtId="10" fontId="11" fillId="0" borderId="23" xfId="0" applyNumberFormat="1" applyFont="1" applyBorder="1" applyAlignment="1">
      <alignment horizontal="center" wrapText="1"/>
    </xf>
    <xf numFmtId="166" fontId="31" fillId="5" borderId="0" xfId="10" applyNumberFormat="1" applyFont="1" applyFill="1" applyBorder="1" applyAlignment="1" applyProtection="1">
      <alignment horizontal="center"/>
    </xf>
    <xf numFmtId="165" fontId="15" fillId="0" borderId="0" xfId="16" applyFont="1" applyFill="1" applyAlignment="1" applyProtection="1">
      <alignment horizontal="left" vertical="center"/>
    </xf>
    <xf numFmtId="0" fontId="18" fillId="8" borderId="0" xfId="17" applyFont="1" applyFill="1" applyBorder="1" applyProtection="1"/>
    <xf numFmtId="2" fontId="18" fillId="0" borderId="0" xfId="17" applyNumberFormat="1" applyFont="1" applyFill="1" applyBorder="1" applyAlignment="1" applyProtection="1">
      <alignment horizontal="right"/>
    </xf>
    <xf numFmtId="0" fontId="18" fillId="4" borderId="0" xfId="17" applyFont="1" applyFill="1" applyBorder="1" applyAlignment="1" applyProtection="1">
      <alignment horizontal="right" wrapText="1"/>
    </xf>
    <xf numFmtId="2" fontId="18" fillId="4" borderId="0" xfId="17" applyNumberFormat="1" applyFont="1" applyFill="1" applyBorder="1" applyAlignment="1" applyProtection="1">
      <alignment horizontal="right"/>
    </xf>
    <xf numFmtId="0" fontId="18" fillId="4" borderId="0" xfId="17" applyFont="1" applyFill="1" applyBorder="1" applyAlignment="1" applyProtection="1">
      <alignment horizontal="right"/>
    </xf>
    <xf numFmtId="164" fontId="18" fillId="6" borderId="0" xfId="17" applyNumberFormat="1" applyFont="1" applyFill="1" applyBorder="1" applyAlignment="1" applyProtection="1">
      <alignment horizontal="right"/>
    </xf>
    <xf numFmtId="0" fontId="18" fillId="6" borderId="0" xfId="17" applyFont="1" applyFill="1" applyBorder="1" applyAlignment="1" applyProtection="1">
      <alignment horizontal="right"/>
    </xf>
    <xf numFmtId="2" fontId="18" fillId="6" borderId="0" xfId="17" applyNumberFormat="1" applyFont="1" applyFill="1" applyBorder="1" applyAlignment="1" applyProtection="1">
      <alignment horizontal="right"/>
    </xf>
    <xf numFmtId="0" fontId="22" fillId="5" borderId="6" xfId="11" applyFont="1" applyFill="1" applyBorder="1" applyAlignment="1">
      <alignment horizontal="center" vertical="center" wrapText="1"/>
    </xf>
    <xf numFmtId="0" fontId="22" fillId="5" borderId="9" xfId="11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2" fontId="12" fillId="0" borderId="11" xfId="11" applyNumberFormat="1" applyFont="1" applyFill="1" applyBorder="1" applyAlignment="1">
      <alignment horizontal="right" vertical="center"/>
    </xf>
    <xf numFmtId="2" fontId="12" fillId="4" borderId="8" xfId="11" applyNumberFormat="1" applyFont="1" applyFill="1" applyBorder="1" applyAlignment="1">
      <alignment vertical="center"/>
    </xf>
    <xf numFmtId="2" fontId="12" fillId="4" borderId="11" xfId="11" applyNumberFormat="1" applyFont="1" applyFill="1" applyBorder="1" applyAlignment="1">
      <alignment vertical="center"/>
    </xf>
    <xf numFmtId="2" fontId="12" fillId="4" borderId="6" xfId="11" applyNumberFormat="1" applyFont="1" applyFill="1" applyBorder="1" applyAlignment="1">
      <alignment horizontal="right" vertical="center"/>
    </xf>
    <xf numFmtId="2" fontId="12" fillId="4" borderId="8" xfId="11" applyNumberFormat="1" applyFont="1" applyFill="1" applyBorder="1" applyAlignment="1">
      <alignment horizontal="right" vertical="center"/>
    </xf>
    <xf numFmtId="2" fontId="12" fillId="4" borderId="9" xfId="11" applyNumberFormat="1" applyFont="1" applyFill="1" applyBorder="1" applyAlignment="1">
      <alignment horizontal="right" vertical="center"/>
    </xf>
    <xf numFmtId="2" fontId="12" fillId="4" borderId="11" xfId="11" applyNumberFormat="1" applyFont="1" applyFill="1" applyBorder="1" applyAlignment="1">
      <alignment horizontal="right" vertical="center"/>
    </xf>
    <xf numFmtId="0" fontId="12" fillId="0" borderId="30" xfId="19" applyFont="1" applyFill="1" applyBorder="1" applyAlignment="1" applyProtection="1">
      <alignment horizontal="center"/>
    </xf>
    <xf numFmtId="0" fontId="18" fillId="0" borderId="2" xfId="17" applyFont="1" applyFill="1" applyBorder="1" applyAlignment="1" applyProtection="1">
      <alignment horizontal="center"/>
    </xf>
    <xf numFmtId="0" fontId="18" fillId="0" borderId="0" xfId="17" applyFont="1" applyFill="1" applyBorder="1" applyAlignment="1" applyProtection="1">
      <alignment horizontal="center"/>
    </xf>
    <xf numFmtId="0" fontId="18" fillId="0" borderId="3" xfId="17" applyFont="1" applyFill="1" applyBorder="1" applyAlignment="1" applyProtection="1">
      <alignment horizontal="center"/>
    </xf>
    <xf numFmtId="164" fontId="18" fillId="0" borderId="2" xfId="17" applyNumberFormat="1" applyFont="1" applyFill="1" applyBorder="1" applyAlignment="1" applyProtection="1">
      <alignment horizontal="center"/>
    </xf>
    <xf numFmtId="164" fontId="18" fillId="0" borderId="0" xfId="17" applyNumberFormat="1" applyFont="1" applyFill="1" applyBorder="1" applyAlignment="1" applyProtection="1">
      <alignment horizontal="center"/>
    </xf>
    <xf numFmtId="164" fontId="18" fillId="0" borderId="3" xfId="17" applyNumberFormat="1" applyFont="1" applyFill="1" applyBorder="1" applyAlignment="1" applyProtection="1">
      <alignment horizontal="center"/>
    </xf>
    <xf numFmtId="0" fontId="12" fillId="3" borderId="28" xfId="18" applyFont="1" applyFill="1" applyBorder="1" applyAlignment="1" applyProtection="1">
      <alignment horizontal="center" wrapText="1"/>
    </xf>
    <xf numFmtId="0" fontId="26" fillId="5" borderId="0" xfId="11" applyFont="1" applyFill="1" applyBorder="1" applyAlignment="1">
      <alignment horizontal="center" vertical="center" wrapText="1"/>
    </xf>
    <xf numFmtId="165" fontId="22" fillId="5" borderId="0" xfId="10" applyFont="1" applyFill="1" applyBorder="1" applyAlignment="1" applyProtection="1">
      <alignment horizontal="center"/>
    </xf>
    <xf numFmtId="1" fontId="22" fillId="5" borderId="0" xfId="10" applyNumberFormat="1" applyFont="1" applyFill="1" applyBorder="1" applyAlignment="1" applyProtection="1">
      <alignment horizontal="center" vertical="center" wrapText="1"/>
    </xf>
    <xf numFmtId="1" fontId="22" fillId="5" borderId="1" xfId="10" applyNumberFormat="1" applyFont="1" applyFill="1" applyBorder="1" applyAlignment="1" applyProtection="1">
      <alignment horizontal="center" vertical="center" wrapText="1"/>
    </xf>
    <xf numFmtId="0" fontId="22" fillId="5" borderId="0" xfId="17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18" fillId="0" borderId="24" xfId="17" applyFont="1" applyFill="1" applyBorder="1" applyAlignment="1" applyProtection="1">
      <alignment horizontal="center" vertical="center"/>
    </xf>
    <xf numFmtId="165" fontId="12" fillId="0" borderId="26" xfId="10" applyFont="1" applyFill="1" applyBorder="1" applyAlignment="1" applyProtection="1">
      <alignment horizontal="center" vertical="center"/>
    </xf>
    <xf numFmtId="165" fontId="12" fillId="0" borderId="25" xfId="10" applyFont="1" applyFill="1" applyBorder="1" applyAlignment="1" applyProtection="1">
      <alignment horizontal="center" vertical="center"/>
    </xf>
    <xf numFmtId="0" fontId="18" fillId="0" borderId="2" xfId="17" applyFont="1" applyFill="1" applyBorder="1" applyAlignment="1" applyProtection="1">
      <alignment horizontal="center" vertical="center"/>
    </xf>
    <xf numFmtId="165" fontId="12" fillId="0" borderId="0" xfId="10" applyFont="1" applyFill="1" applyAlignment="1" applyProtection="1">
      <alignment horizontal="center" vertical="center"/>
    </xf>
    <xf numFmtId="165" fontId="12" fillId="0" borderId="3" xfId="10" applyFont="1" applyFill="1" applyBorder="1" applyAlignment="1" applyProtection="1">
      <alignment horizontal="center" vertical="center"/>
    </xf>
    <xf numFmtId="0" fontId="22" fillId="5" borderId="0" xfId="17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2" xfId="17" applyFont="1" applyFill="1" applyBorder="1" applyAlignment="1" applyProtection="1">
      <alignment horizontal="center"/>
    </xf>
    <xf numFmtId="165" fontId="12" fillId="0" borderId="3" xfId="10" applyFont="1" applyFill="1" applyBorder="1" applyAlignment="1" applyProtection="1">
      <alignment horizontal="center"/>
    </xf>
    <xf numFmtId="164" fontId="18" fillId="0" borderId="2" xfId="17" applyNumberFormat="1" applyFont="1" applyFill="1" applyBorder="1" applyAlignment="1" applyProtection="1">
      <alignment horizontal="center"/>
    </xf>
    <xf numFmtId="164" fontId="18" fillId="0" borderId="0" xfId="17" applyNumberFormat="1" applyFont="1" applyFill="1" applyBorder="1" applyAlignment="1" applyProtection="1">
      <alignment horizontal="center"/>
    </xf>
    <xf numFmtId="164" fontId="18" fillId="0" borderId="3" xfId="17" applyNumberFormat="1" applyFont="1" applyFill="1" applyBorder="1" applyAlignment="1" applyProtection="1">
      <alignment horizontal="center"/>
    </xf>
    <xf numFmtId="2" fontId="18" fillId="0" borderId="2" xfId="17" applyNumberFormat="1" applyFont="1" applyFill="1" applyBorder="1" applyAlignment="1" applyProtection="1">
      <alignment horizontal="center" vertical="center"/>
    </xf>
    <xf numFmtId="0" fontId="11" fillId="0" borderId="24" xfId="17" applyFont="1" applyFill="1" applyBorder="1" applyAlignment="1" applyProtection="1">
      <alignment horizontal="center" vertical="center"/>
    </xf>
    <xf numFmtId="165" fontId="11" fillId="0" borderId="25" xfId="10" applyFont="1" applyFill="1" applyBorder="1" applyAlignment="1" applyProtection="1">
      <alignment horizontal="center" vertical="center"/>
    </xf>
    <xf numFmtId="164" fontId="18" fillId="0" borderId="24" xfId="17" applyNumberFormat="1" applyFont="1" applyFill="1" applyBorder="1" applyAlignment="1" applyProtection="1">
      <alignment horizontal="center" vertical="center"/>
    </xf>
    <xf numFmtId="165" fontId="12" fillId="0" borderId="26" xfId="10" applyFont="1" applyBorder="1" applyAlignment="1" applyProtection="1">
      <alignment horizontal="center" vertical="center"/>
    </xf>
    <xf numFmtId="165" fontId="12" fillId="0" borderId="25" xfId="10" applyFont="1" applyBorder="1" applyAlignment="1" applyProtection="1">
      <alignment horizontal="center" vertical="center"/>
    </xf>
    <xf numFmtId="0" fontId="18" fillId="0" borderId="0" xfId="17" applyFont="1" applyFill="1" applyBorder="1" applyAlignment="1" applyProtection="1">
      <alignment horizontal="center"/>
    </xf>
    <xf numFmtId="0" fontId="18" fillId="0" borderId="3" xfId="17" applyFont="1" applyFill="1" applyBorder="1" applyAlignment="1" applyProtection="1">
      <alignment horizontal="center"/>
    </xf>
    <xf numFmtId="2" fontId="12" fillId="0" borderId="2" xfId="17" applyNumberFormat="1" applyFont="1" applyFill="1" applyBorder="1" applyAlignment="1" applyProtection="1">
      <alignment horizontal="center"/>
    </xf>
    <xf numFmtId="2" fontId="12" fillId="0" borderId="3" xfId="10" applyNumberFormat="1" applyFont="1" applyFill="1" applyBorder="1" applyAlignment="1" applyProtection="1">
      <alignment horizontal="center"/>
    </xf>
    <xf numFmtId="0" fontId="19" fillId="0" borderId="2" xfId="17" applyFont="1" applyFill="1" applyBorder="1" applyAlignment="1" applyProtection="1">
      <alignment horizontal="center" vertical="center"/>
    </xf>
    <xf numFmtId="165" fontId="15" fillId="0" borderId="3" xfId="10" applyFont="1" applyFill="1" applyBorder="1" applyAlignment="1" applyProtection="1">
      <alignment horizontal="center" vertical="center"/>
    </xf>
    <xf numFmtId="0" fontId="18" fillId="0" borderId="3" xfId="17" applyFont="1" applyFill="1" applyBorder="1" applyAlignment="1" applyProtection="1">
      <alignment horizontal="center" vertical="center"/>
    </xf>
    <xf numFmtId="165" fontId="12" fillId="0" borderId="0" xfId="10" applyFont="1" applyFill="1" applyBorder="1" applyAlignment="1" applyProtection="1">
      <alignment horizontal="center"/>
    </xf>
    <xf numFmtId="165" fontId="12" fillId="0" borderId="0" xfId="10" applyFont="1" applyFill="1" applyAlignment="1" applyProtection="1">
      <alignment horizontal="center"/>
    </xf>
    <xf numFmtId="0" fontId="12" fillId="3" borderId="28" xfId="18" applyFont="1" applyFill="1" applyBorder="1" applyAlignment="1" applyProtection="1">
      <alignment horizontal="center" vertical="center" wrapText="1"/>
    </xf>
    <xf numFmtId="0" fontId="12" fillId="3" borderId="29" xfId="18" applyFont="1" applyFill="1" applyBorder="1" applyAlignment="1" applyProtection="1">
      <alignment horizontal="center" vertical="center" wrapText="1"/>
    </xf>
    <xf numFmtId="49" fontId="21" fillId="0" borderId="0" xfId="18" applyNumberFormat="1" applyFont="1" applyFill="1" applyBorder="1" applyAlignment="1" applyProtection="1"/>
    <xf numFmtId="0" fontId="38" fillId="0" borderId="0" xfId="0" applyFont="1" applyBorder="1" applyAlignment="1"/>
    <xf numFmtId="49" fontId="26" fillId="5" borderId="0" xfId="18" applyNumberFormat="1" applyFont="1" applyFill="1" applyBorder="1" applyAlignment="1" applyProtection="1">
      <alignment horizontal="center" vertical="center" wrapText="1"/>
    </xf>
    <xf numFmtId="49" fontId="26" fillId="5" borderId="3" xfId="18" applyNumberFormat="1" applyFont="1" applyFill="1" applyBorder="1" applyAlignment="1" applyProtection="1">
      <alignment horizontal="center" vertical="center" wrapText="1"/>
    </xf>
    <xf numFmtId="2" fontId="12" fillId="10" borderId="2" xfId="18" applyNumberFormat="1" applyFont="1" applyFill="1" applyBorder="1" applyAlignment="1" applyProtection="1">
      <alignment horizontal="center"/>
    </xf>
    <xf numFmtId="2" fontId="12" fillId="10" borderId="0" xfId="18" applyNumberFormat="1" applyFont="1" applyFill="1" applyBorder="1" applyAlignment="1" applyProtection="1">
      <alignment horizontal="center"/>
    </xf>
    <xf numFmtId="2" fontId="12" fillId="10" borderId="3" xfId="18" applyNumberFormat="1" applyFont="1" applyFill="1" applyBorder="1" applyAlignment="1" applyProtection="1">
      <alignment horizontal="center"/>
    </xf>
    <xf numFmtId="2" fontId="12" fillId="3" borderId="2" xfId="18" applyNumberFormat="1" applyFont="1" applyFill="1" applyBorder="1" applyAlignment="1" applyProtection="1">
      <alignment horizontal="center"/>
    </xf>
    <xf numFmtId="2" fontId="12" fillId="3" borderId="0" xfId="18" applyNumberFormat="1" applyFont="1" applyFill="1" applyBorder="1" applyAlignment="1" applyProtection="1">
      <alignment horizontal="center"/>
    </xf>
    <xf numFmtId="2" fontId="12" fillId="3" borderId="3" xfId="18" applyNumberFormat="1" applyFont="1" applyFill="1" applyBorder="1" applyAlignment="1" applyProtection="1">
      <alignment horizontal="center"/>
    </xf>
    <xf numFmtId="0" fontId="12" fillId="3" borderId="2" xfId="18" applyFont="1" applyFill="1" applyBorder="1" applyAlignment="1" applyProtection="1">
      <alignment horizontal="center"/>
    </xf>
    <xf numFmtId="0" fontId="12" fillId="3" borderId="0" xfId="18" applyFont="1" applyFill="1" applyBorder="1" applyAlignment="1" applyProtection="1">
      <alignment horizontal="center"/>
    </xf>
    <xf numFmtId="0" fontId="12" fillId="3" borderId="3" xfId="18" applyFont="1" applyFill="1" applyBorder="1" applyAlignment="1" applyProtection="1">
      <alignment horizontal="center"/>
    </xf>
    <xf numFmtId="0" fontId="12" fillId="3" borderId="28" xfId="18" applyFont="1" applyFill="1" applyBorder="1" applyAlignment="1" applyProtection="1">
      <alignment horizontal="center" wrapText="1"/>
    </xf>
    <xf numFmtId="0" fontId="12" fillId="3" borderId="29" xfId="18" applyFont="1" applyFill="1" applyBorder="1" applyAlignment="1" applyProtection="1">
      <alignment horizontal="center" wrapText="1"/>
    </xf>
    <xf numFmtId="0" fontId="26" fillId="5" borderId="0" xfId="11" applyFont="1" applyFill="1" applyBorder="1" applyAlignment="1">
      <alignment horizontal="center" vertical="center" wrapText="1"/>
    </xf>
    <xf numFmtId="0" fontId="26" fillId="5" borderId="36" xfId="11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right" wrapText="1"/>
    </xf>
    <xf numFmtId="0" fontId="16" fillId="5" borderId="0" xfId="0" applyFont="1" applyFill="1" applyBorder="1" applyAlignment="1">
      <alignment horizontal="right" wrapText="1"/>
    </xf>
    <xf numFmtId="0" fontId="17" fillId="5" borderId="3" xfId="0" applyFont="1" applyFill="1" applyBorder="1" applyAlignment="1"/>
    <xf numFmtId="165" fontId="12" fillId="7" borderId="34" xfId="10" applyFont="1" applyFill="1" applyBorder="1" applyAlignment="1" applyProtection="1">
      <alignment horizontal="center" vertical="center"/>
    </xf>
    <xf numFmtId="1" fontId="12" fillId="0" borderId="34" xfId="10" applyNumberFormat="1" applyFont="1" applyFill="1" applyBorder="1" applyAlignment="1" applyProtection="1">
      <alignment horizontal="center"/>
    </xf>
    <xf numFmtId="164" fontId="12" fillId="11" borderId="34" xfId="10" applyNumberFormat="1" applyFont="1" applyFill="1" applyBorder="1" applyAlignment="1" applyProtection="1">
      <alignment horizontal="center" vertical="center"/>
    </xf>
    <xf numFmtId="10" fontId="12" fillId="11" borderId="34" xfId="10" applyNumberFormat="1" applyFont="1" applyFill="1" applyBorder="1" applyAlignment="1" applyProtection="1">
      <alignment horizontal="center" vertical="center"/>
    </xf>
    <xf numFmtId="44" fontId="12" fillId="4" borderId="34" xfId="14" applyFont="1" applyFill="1" applyBorder="1" applyAlignment="1" applyProtection="1">
      <alignment horizontal="center" vertical="center"/>
    </xf>
    <xf numFmtId="164" fontId="12" fillId="11" borderId="34" xfId="10" applyNumberFormat="1" applyFont="1" applyFill="1" applyBorder="1" applyAlignment="1" applyProtection="1">
      <alignment horizontal="center"/>
    </xf>
    <xf numFmtId="44" fontId="12" fillId="4" borderId="34" xfId="14" applyFont="1" applyFill="1" applyBorder="1" applyAlignment="1" applyProtection="1">
      <alignment horizontal="center"/>
    </xf>
    <xf numFmtId="49" fontId="22" fillId="5" borderId="34" xfId="10" applyNumberFormat="1" applyFont="1" applyFill="1" applyBorder="1" applyAlignment="1" applyProtection="1">
      <alignment horizontal="center"/>
    </xf>
    <xf numFmtId="1" fontId="22" fillId="5" borderId="34" xfId="10" applyNumberFormat="1" applyFont="1" applyFill="1" applyBorder="1" applyAlignment="1" applyProtection="1">
      <alignment horizontal="center"/>
    </xf>
    <xf numFmtId="10" fontId="22" fillId="5" borderId="34" xfId="10" applyNumberFormat="1" applyFont="1" applyFill="1" applyBorder="1" applyAlignment="1" applyProtection="1">
      <alignment horizontal="center"/>
    </xf>
    <xf numFmtId="164" fontId="22" fillId="5" borderId="34" xfId="10" applyNumberFormat="1" applyFont="1" applyFill="1" applyBorder="1" applyAlignment="1" applyProtection="1">
      <alignment horizontal="center" vertical="center"/>
    </xf>
    <xf numFmtId="10" fontId="22" fillId="5" borderId="34" xfId="10" applyNumberFormat="1" applyFont="1" applyFill="1" applyBorder="1" applyAlignment="1" applyProtection="1">
      <alignment horizontal="center" vertical="center"/>
    </xf>
    <xf numFmtId="44" fontId="22" fillId="5" borderId="34" xfId="14" applyFont="1" applyFill="1" applyBorder="1" applyAlignment="1" applyProtection="1">
      <alignment horizontal="center" vertical="center"/>
    </xf>
    <xf numFmtId="0" fontId="22" fillId="5" borderId="34" xfId="17" applyFont="1" applyFill="1" applyBorder="1" applyProtection="1"/>
    <xf numFmtId="0" fontId="22" fillId="5" borderId="34" xfId="17" applyFont="1" applyFill="1" applyBorder="1" applyAlignment="1" applyProtection="1">
      <alignment horizontal="center"/>
    </xf>
    <xf numFmtId="2" fontId="22" fillId="5" borderId="34" xfId="17" applyNumberFormat="1" applyFont="1" applyFill="1" applyBorder="1" applyAlignment="1" applyProtection="1">
      <alignment horizontal="center"/>
    </xf>
    <xf numFmtId="0" fontId="18" fillId="8" borderId="34" xfId="17" applyFont="1" applyFill="1" applyBorder="1" applyProtection="1"/>
    <xf numFmtId="0" fontId="18" fillId="8" borderId="34" xfId="17" applyNumberFormat="1" applyFont="1" applyFill="1" applyBorder="1" applyAlignment="1" applyProtection="1">
      <alignment wrapText="1"/>
    </xf>
    <xf numFmtId="2" fontId="18" fillId="0" borderId="34" xfId="17" applyNumberFormat="1" applyFont="1" applyFill="1" applyBorder="1" applyAlignment="1" applyProtection="1">
      <alignment horizontal="right" wrapText="1"/>
    </xf>
    <xf numFmtId="0" fontId="18" fillId="4" borderId="34" xfId="17" applyFont="1" applyFill="1" applyBorder="1" applyAlignment="1" applyProtection="1">
      <alignment horizontal="right" wrapText="1"/>
    </xf>
    <xf numFmtId="2" fontId="18" fillId="4" borderId="34" xfId="17" applyNumberFormat="1" applyFont="1" applyFill="1" applyBorder="1" applyAlignment="1" applyProtection="1">
      <alignment horizontal="right" wrapText="1"/>
    </xf>
    <xf numFmtId="3" fontId="18" fillId="4" borderId="34" xfId="17" applyNumberFormat="1" applyFont="1" applyFill="1" applyBorder="1" applyAlignment="1" applyProtection="1">
      <alignment horizontal="right" wrapText="1"/>
    </xf>
    <xf numFmtId="164" fontId="18" fillId="0" borderId="34" xfId="17" applyNumberFormat="1" applyFont="1" applyFill="1" applyBorder="1" applyAlignment="1" applyProtection="1">
      <alignment horizontal="right" wrapText="1"/>
    </xf>
    <xf numFmtId="0" fontId="18" fillId="0" borderId="34" xfId="17" applyFont="1" applyFill="1" applyBorder="1" applyAlignment="1" applyProtection="1">
      <alignment horizontal="right" wrapText="1"/>
    </xf>
    <xf numFmtId="1" fontId="18" fillId="0" borderId="34" xfId="17" applyNumberFormat="1" applyFont="1" applyFill="1" applyBorder="1" applyAlignment="1" applyProtection="1">
      <alignment horizontal="right" wrapText="1"/>
    </xf>
    <xf numFmtId="3" fontId="18" fillId="4" borderId="34" xfId="17" applyNumberFormat="1" applyFont="1" applyFill="1" applyBorder="1" applyAlignment="1" applyProtection="1">
      <alignment horizontal="right"/>
    </xf>
    <xf numFmtId="0" fontId="18" fillId="2" borderId="34" xfId="0" applyFont="1" applyFill="1" applyBorder="1" applyAlignment="1">
      <alignment horizontal="right" vertical="center"/>
    </xf>
    <xf numFmtId="0" fontId="18" fillId="0" borderId="34" xfId="17" applyFont="1" applyFill="1" applyBorder="1" applyAlignment="1" applyProtection="1">
      <alignment horizontal="right" vertical="center"/>
    </xf>
    <xf numFmtId="2" fontId="18" fillId="0" borderId="34" xfId="17" applyNumberFormat="1" applyFont="1" applyFill="1" applyBorder="1" applyAlignment="1" applyProtection="1">
      <alignment horizontal="right"/>
    </xf>
    <xf numFmtId="2" fontId="18" fillId="4" borderId="34" xfId="17" applyNumberFormat="1" applyFont="1" applyFill="1" applyBorder="1" applyAlignment="1" applyProtection="1">
      <alignment horizontal="right"/>
    </xf>
    <xf numFmtId="0" fontId="18" fillId="4" borderId="34" xfId="17" applyFont="1" applyFill="1" applyBorder="1" applyAlignment="1" applyProtection="1">
      <alignment horizontal="right"/>
    </xf>
    <xf numFmtId="164" fontId="18" fillId="6" borderId="34" xfId="17" applyNumberFormat="1" applyFont="1" applyFill="1" applyBorder="1" applyAlignment="1" applyProtection="1">
      <alignment horizontal="right"/>
    </xf>
    <xf numFmtId="0" fontId="18" fillId="6" borderId="34" xfId="17" applyFont="1" applyFill="1" applyBorder="1" applyAlignment="1" applyProtection="1">
      <alignment horizontal="right"/>
    </xf>
    <xf numFmtId="2" fontId="18" fillId="6" borderId="34" xfId="17" applyNumberFormat="1" applyFont="1" applyFill="1" applyBorder="1" applyAlignment="1" applyProtection="1">
      <alignment horizontal="right"/>
    </xf>
    <xf numFmtId="164" fontId="18" fillId="0" borderId="34" xfId="17" applyNumberFormat="1" applyFont="1" applyFill="1" applyBorder="1" applyAlignment="1" applyProtection="1">
      <alignment horizontal="right"/>
    </xf>
    <xf numFmtId="0" fontId="18" fillId="0" borderId="34" xfId="17" applyFont="1" applyFill="1" applyBorder="1" applyAlignment="1" applyProtection="1">
      <alignment horizontal="right"/>
    </xf>
    <xf numFmtId="0" fontId="22" fillId="5" borderId="37" xfId="20" applyFont="1" applyFill="1" applyBorder="1" applyAlignment="1" applyProtection="1">
      <alignment horizontal="center" vertical="center"/>
    </xf>
    <xf numFmtId="2" fontId="12" fillId="10" borderId="38" xfId="18" quotePrefix="1" applyNumberFormat="1" applyFont="1" applyFill="1" applyBorder="1" applyAlignment="1" applyProtection="1">
      <alignment horizontal="right"/>
    </xf>
    <xf numFmtId="2" fontId="12" fillId="0" borderId="39" xfId="18" applyNumberFormat="1" applyFont="1" applyFill="1" applyBorder="1" applyAlignment="1" applyProtection="1">
      <alignment horizontal="right"/>
    </xf>
    <xf numFmtId="0" fontId="12" fillId="0" borderId="39" xfId="18" applyFont="1" applyFill="1" applyBorder="1" applyAlignment="1" applyProtection="1">
      <alignment horizontal="right" wrapText="1"/>
    </xf>
    <xf numFmtId="0" fontId="12" fillId="0" borderId="39" xfId="18" applyFont="1" applyFill="1" applyBorder="1" applyAlignment="1">
      <alignment horizontal="right" wrapText="1"/>
    </xf>
    <xf numFmtId="0" fontId="12" fillId="0" borderId="40" xfId="18" applyFont="1" applyFill="1" applyBorder="1" applyAlignment="1" applyProtection="1">
      <alignment horizontal="right" wrapText="1"/>
    </xf>
    <xf numFmtId="2" fontId="12" fillId="0" borderId="38" xfId="18" quotePrefix="1" applyNumberFormat="1" applyFont="1" applyFill="1" applyBorder="1" applyAlignment="1" applyProtection="1">
      <alignment horizontal="right"/>
    </xf>
    <xf numFmtId="0" fontId="18" fillId="0" borderId="39" xfId="18" applyFont="1" applyFill="1" applyBorder="1" applyAlignment="1" applyProtection="1">
      <alignment horizontal="right" wrapText="1"/>
    </xf>
    <xf numFmtId="2" fontId="12" fillId="3" borderId="38" xfId="18" applyNumberFormat="1" applyFont="1" applyFill="1" applyBorder="1" applyAlignment="1" applyProtection="1">
      <alignment horizontal="right"/>
    </xf>
    <xf numFmtId="2" fontId="12" fillId="10" borderId="38" xfId="18" applyNumberFormat="1" applyFont="1" applyFill="1" applyBorder="1" applyAlignment="1" applyProtection="1">
      <alignment horizontal="right"/>
    </xf>
    <xf numFmtId="2" fontId="12" fillId="0" borderId="38" xfId="18" applyNumberFormat="1" applyFont="1" applyFill="1" applyBorder="1" applyAlignment="1" applyProtection="1">
      <alignment horizontal="right"/>
    </xf>
    <xf numFmtId="2" fontId="12" fillId="5" borderId="39" xfId="18" applyNumberFormat="1" applyFont="1" applyFill="1" applyBorder="1" applyAlignment="1" applyProtection="1">
      <alignment horizontal="right"/>
    </xf>
    <xf numFmtId="0" fontId="12" fillId="5" borderId="39" xfId="18" applyFont="1" applyFill="1" applyBorder="1" applyAlignment="1" applyProtection="1">
      <alignment horizontal="right" wrapText="1"/>
    </xf>
    <xf numFmtId="2" fontId="22" fillId="5" borderId="39" xfId="18" applyNumberFormat="1" applyFont="1" applyFill="1" applyBorder="1" applyAlignment="1" applyProtection="1">
      <alignment horizontal="right"/>
    </xf>
    <xf numFmtId="2" fontId="29" fillId="5" borderId="39" xfId="18" applyNumberFormat="1" applyFont="1" applyFill="1" applyBorder="1" applyAlignment="1" applyProtection="1">
      <alignment horizontal="right" wrapText="1"/>
    </xf>
    <xf numFmtId="0" fontId="12" fillId="0" borderId="34" xfId="9" quotePrefix="1" applyFont="1" applyBorder="1" applyProtection="1"/>
    <xf numFmtId="0" fontId="12" fillId="0" borderId="34" xfId="11" applyFont="1" applyFill="1" applyBorder="1" applyAlignment="1">
      <alignment vertical="center"/>
    </xf>
    <xf numFmtId="2" fontId="12" fillId="4" borderId="34" xfId="11" applyNumberFormat="1" applyFont="1" applyFill="1" applyBorder="1" applyAlignment="1">
      <alignment vertical="center"/>
    </xf>
    <xf numFmtId="2" fontId="12" fillId="0" borderId="34" xfId="11" applyNumberFormat="1" applyFont="1" applyFill="1" applyBorder="1" applyAlignment="1">
      <alignment horizontal="right" vertical="center"/>
    </xf>
    <xf numFmtId="2" fontId="12" fillId="4" borderId="34" xfId="11" applyNumberFormat="1" applyFont="1" applyFill="1" applyBorder="1" applyAlignment="1">
      <alignment horizontal="right" vertical="center"/>
    </xf>
    <xf numFmtId="0" fontId="12" fillId="0" borderId="34" xfId="9" applyFont="1" applyBorder="1" applyProtection="1"/>
    <xf numFmtId="0" fontId="12" fillId="5" borderId="34" xfId="11" applyFont="1" applyFill="1" applyBorder="1"/>
    <xf numFmtId="2" fontId="12" fillId="5" borderId="34" xfId="11" applyNumberFormat="1" applyFont="1" applyFill="1" applyBorder="1" applyAlignment="1"/>
    <xf numFmtId="2" fontId="12" fillId="0" borderId="34" xfId="12" applyNumberFormat="1" applyFont="1" applyFill="1" applyBorder="1"/>
    <xf numFmtId="2" fontId="12" fillId="0" borderId="41" xfId="12" applyNumberFormat="1" applyFont="1" applyFill="1" applyBorder="1"/>
    <xf numFmtId="2" fontId="12" fillId="4" borderId="41" xfId="11" applyNumberFormat="1" applyFont="1" applyFill="1" applyBorder="1" applyAlignment="1"/>
    <xf numFmtId="2" fontId="12" fillId="0" borderId="41" xfId="11" applyNumberFormat="1" applyFont="1" applyFill="1" applyBorder="1"/>
    <xf numFmtId="2" fontId="12" fillId="4" borderId="34" xfId="11" applyNumberFormat="1" applyFont="1" applyFill="1" applyBorder="1"/>
    <xf numFmtId="2" fontId="12" fillId="0" borderId="34" xfId="11" applyNumberFormat="1" applyFont="1" applyFill="1" applyBorder="1"/>
    <xf numFmtId="2" fontId="12" fillId="4" borderId="41" xfId="11" applyNumberFormat="1" applyFont="1" applyFill="1" applyBorder="1"/>
    <xf numFmtId="2" fontId="12" fillId="0" borderId="42" xfId="12" applyNumberFormat="1" applyFont="1" applyFill="1" applyBorder="1"/>
    <xf numFmtId="2" fontId="12" fillId="4" borderId="34" xfId="11" applyNumberFormat="1" applyFont="1" applyFill="1" applyBorder="1" applyAlignment="1"/>
    <xf numFmtId="0" fontId="1" fillId="5" borderId="34" xfId="11" applyFont="1" applyFill="1" applyBorder="1"/>
    <xf numFmtId="2" fontId="1" fillId="5" borderId="34" xfId="11" applyNumberFormat="1" applyFont="1" applyFill="1" applyBorder="1" applyAlignment="1"/>
    <xf numFmtId="0" fontId="1" fillId="13" borderId="34" xfId="11" applyFont="1" applyFill="1" applyBorder="1"/>
    <xf numFmtId="0" fontId="11" fillId="0" borderId="34" xfId="0" applyFont="1" applyFill="1" applyBorder="1" applyAlignment="1" applyProtection="1">
      <alignment horizontal="center" wrapText="1"/>
    </xf>
    <xf numFmtId="0" fontId="12" fillId="0" borderId="34" xfId="0" applyFont="1" applyFill="1" applyBorder="1" applyAlignment="1">
      <alignment horizontal="center" vertical="center"/>
    </xf>
    <xf numFmtId="164" fontId="12" fillId="10" borderId="34" xfId="0" applyNumberFormat="1" applyFont="1" applyFill="1" applyBorder="1" applyAlignment="1">
      <alignment horizontal="center"/>
    </xf>
    <xf numFmtId="0" fontId="12" fillId="0" borderId="34" xfId="0" applyFont="1" applyFill="1" applyBorder="1" applyAlignment="1">
      <alignment horizontal="center"/>
    </xf>
    <xf numFmtId="0" fontId="12" fillId="10" borderId="34" xfId="0" applyFont="1" applyFill="1" applyBorder="1" applyAlignment="1">
      <alignment horizontal="center"/>
    </xf>
    <xf numFmtId="164" fontId="12" fillId="0" borderId="34" xfId="0" applyNumberFormat="1" applyFont="1" applyFill="1" applyBorder="1" applyAlignment="1">
      <alignment horizontal="center"/>
    </xf>
    <xf numFmtId="10" fontId="12" fillId="0" borderId="34" xfId="0" applyNumberFormat="1" applyFont="1" applyFill="1" applyBorder="1" applyAlignment="1">
      <alignment horizontal="center"/>
    </xf>
    <xf numFmtId="0" fontId="12" fillId="0" borderId="34" xfId="0" applyFont="1" applyBorder="1" applyAlignment="1" applyProtection="1">
      <alignment horizontal="center"/>
    </xf>
    <xf numFmtId="0" fontId="12" fillId="0" borderId="34" xfId="0" applyFont="1" applyFill="1" applyBorder="1" applyAlignment="1">
      <alignment horizontal="center"/>
    </xf>
    <xf numFmtId="1" fontId="12" fillId="10" borderId="34" xfId="0" applyNumberFormat="1" applyFont="1" applyFill="1" applyBorder="1" applyAlignment="1">
      <alignment horizontal="center"/>
    </xf>
    <xf numFmtId="10" fontId="12" fillId="10" borderId="34" xfId="9" applyNumberFormat="1" applyFont="1" applyFill="1" applyBorder="1" applyAlignment="1">
      <alignment horizontal="center"/>
    </xf>
    <xf numFmtId="10" fontId="12" fillId="0" borderId="34" xfId="0" applyNumberFormat="1" applyFont="1" applyFill="1" applyBorder="1" applyAlignment="1">
      <alignment horizontal="center"/>
    </xf>
    <xf numFmtId="0" fontId="12" fillId="10" borderId="34" xfId="0" applyFont="1" applyFill="1" applyBorder="1" applyAlignment="1">
      <alignment horizontal="center"/>
    </xf>
    <xf numFmtId="10" fontId="12" fillId="10" borderId="34" xfId="0" applyNumberFormat="1" applyFont="1" applyFill="1" applyBorder="1" applyAlignment="1">
      <alignment horizontal="center"/>
    </xf>
    <xf numFmtId="164" fontId="12" fillId="0" borderId="34" xfId="0" applyNumberFormat="1" applyFont="1" applyFill="1" applyBorder="1" applyAlignment="1">
      <alignment horizontal="center"/>
    </xf>
    <xf numFmtId="0" fontId="12" fillId="0" borderId="34" xfId="9" applyFont="1" applyFill="1" applyBorder="1" applyAlignment="1">
      <alignment horizontal="center"/>
    </xf>
    <xf numFmtId="164" fontId="12" fillId="10" borderId="34" xfId="0" applyNumberFormat="1" applyFont="1" applyFill="1" applyBorder="1" applyAlignment="1">
      <alignment horizontal="right"/>
    </xf>
    <xf numFmtId="0" fontId="12" fillId="0" borderId="34" xfId="0" quotePrefix="1" applyNumberFormat="1" applyFont="1" applyBorder="1" applyAlignment="1">
      <alignment horizontal="center"/>
    </xf>
    <xf numFmtId="10" fontId="12" fillId="0" borderId="34" xfId="0" quotePrefix="1" applyNumberFormat="1" applyFont="1" applyBorder="1" applyAlignment="1">
      <alignment horizontal="center"/>
    </xf>
    <xf numFmtId="0" fontId="12" fillId="10" borderId="34" xfId="0" quotePrefix="1" applyNumberFormat="1" applyFont="1" applyFill="1" applyBorder="1" applyAlignment="1">
      <alignment horizontal="center"/>
    </xf>
    <xf numFmtId="10" fontId="12" fillId="10" borderId="34" xfId="0" quotePrefix="1" applyNumberFormat="1" applyFont="1" applyFill="1" applyBorder="1" applyAlignment="1">
      <alignment horizontal="center"/>
    </xf>
    <xf numFmtId="164" fontId="12" fillId="0" borderId="34" xfId="0" quotePrefix="1" applyNumberFormat="1" applyFont="1" applyBorder="1" applyAlignment="1">
      <alignment horizontal="center"/>
    </xf>
    <xf numFmtId="0" fontId="12" fillId="0" borderId="34" xfId="0" quotePrefix="1" applyNumberFormat="1" applyFont="1" applyFill="1" applyBorder="1"/>
    <xf numFmtId="0" fontId="12" fillId="0" borderId="34" xfId="0" quotePrefix="1" applyNumberFormat="1" applyFont="1" applyFill="1" applyBorder="1" applyAlignment="1">
      <alignment horizontal="center"/>
    </xf>
    <xf numFmtId="10" fontId="12" fillId="0" borderId="34" xfId="0" quotePrefix="1" applyNumberFormat="1" applyFont="1" applyFill="1" applyBorder="1" applyAlignment="1">
      <alignment horizontal="center"/>
    </xf>
    <xf numFmtId="164" fontId="12" fillId="0" borderId="34" xfId="0" quotePrefix="1" applyNumberFormat="1" applyFont="1" applyFill="1" applyBorder="1" applyAlignment="1">
      <alignment horizontal="center"/>
    </xf>
    <xf numFmtId="0" fontId="12" fillId="0" borderId="34" xfId="0" applyNumberFormat="1" applyFont="1" applyFill="1" applyBorder="1"/>
    <xf numFmtId="0" fontId="12" fillId="0" borderId="34" xfId="0" applyNumberFormat="1" applyFont="1" applyBorder="1"/>
    <xf numFmtId="164" fontId="15" fillId="10" borderId="34" xfId="0" applyNumberFormat="1" applyFont="1" applyFill="1" applyBorder="1" applyAlignment="1">
      <alignment horizontal="right"/>
    </xf>
    <xf numFmtId="10" fontId="15" fillId="10" borderId="34" xfId="0" applyNumberFormat="1" applyFont="1" applyFill="1" applyBorder="1" applyAlignment="1">
      <alignment horizontal="center"/>
    </xf>
    <xf numFmtId="3" fontId="15" fillId="0" borderId="34" xfId="0" quotePrefix="1" applyNumberFormat="1" applyFont="1" applyBorder="1" applyAlignment="1">
      <alignment horizontal="center"/>
    </xf>
    <xf numFmtId="10" fontId="15" fillId="0" borderId="34" xfId="0" quotePrefix="1" applyNumberFormat="1" applyFont="1" applyBorder="1" applyAlignment="1">
      <alignment horizontal="center"/>
    </xf>
    <xf numFmtId="10" fontId="15" fillId="0" borderId="34" xfId="0" applyNumberFormat="1" applyFont="1" applyFill="1" applyBorder="1" applyAlignment="1">
      <alignment horizontal="center"/>
    </xf>
    <xf numFmtId="3" fontId="15" fillId="12" borderId="34" xfId="0" quotePrefix="1" applyNumberFormat="1" applyFont="1" applyFill="1" applyBorder="1" applyAlignment="1">
      <alignment horizontal="center"/>
    </xf>
    <xf numFmtId="10" fontId="15" fillId="12" borderId="34" xfId="0" quotePrefix="1" applyNumberFormat="1" applyFont="1" applyFill="1" applyBorder="1" applyAlignment="1">
      <alignment horizontal="center"/>
    </xf>
    <xf numFmtId="10" fontId="15" fillId="12" borderId="34" xfId="0" applyNumberFormat="1" applyFont="1" applyFill="1" applyBorder="1" applyAlignment="1">
      <alignment horizontal="center"/>
    </xf>
    <xf numFmtId="164" fontId="15" fillId="0" borderId="34" xfId="0" quotePrefix="1" applyNumberFormat="1" applyFont="1" applyBorder="1" applyAlignment="1">
      <alignment horizontal="center"/>
    </xf>
    <xf numFmtId="3" fontId="15" fillId="10" borderId="34" xfId="0" quotePrefix="1" applyNumberFormat="1" applyFont="1" applyFill="1" applyBorder="1" applyAlignment="1">
      <alignment horizontal="center"/>
    </xf>
    <xf numFmtId="10" fontId="15" fillId="10" borderId="34" xfId="0" quotePrefix="1" applyNumberFormat="1" applyFont="1" applyFill="1" applyBorder="1" applyAlignment="1">
      <alignment horizontal="center"/>
    </xf>
    <xf numFmtId="1" fontId="12" fillId="5" borderId="34" xfId="0" applyNumberFormat="1" applyFont="1" applyFill="1" applyBorder="1" applyAlignment="1">
      <alignment horizontal="right"/>
    </xf>
    <xf numFmtId="10" fontId="12" fillId="5" borderId="34" xfId="0" applyNumberFormat="1" applyFont="1" applyFill="1" applyBorder="1" applyAlignment="1">
      <alignment horizontal="center"/>
    </xf>
    <xf numFmtId="3" fontId="12" fillId="5" borderId="34" xfId="0" quotePrefix="1" applyNumberFormat="1" applyFont="1" applyFill="1" applyBorder="1" applyAlignment="1">
      <alignment horizontal="center"/>
    </xf>
    <xf numFmtId="10" fontId="12" fillId="5" borderId="34" xfId="0" quotePrefix="1" applyNumberFormat="1" applyFont="1" applyFill="1" applyBorder="1" applyAlignment="1">
      <alignment horizontal="center"/>
    </xf>
    <xf numFmtId="164" fontId="12" fillId="5" borderId="34" xfId="0" quotePrefix="1" applyNumberFormat="1" applyFont="1" applyFill="1" applyBorder="1" applyAlignment="1">
      <alignment horizontal="center"/>
    </xf>
    <xf numFmtId="3" fontId="12" fillId="0" borderId="34" xfId="0" quotePrefix="1" applyNumberFormat="1" applyFont="1" applyFill="1" applyBorder="1" applyAlignment="1">
      <alignment horizontal="center"/>
    </xf>
    <xf numFmtId="3" fontId="12" fillId="12" borderId="34" xfId="0" quotePrefix="1" applyNumberFormat="1" applyFont="1" applyFill="1" applyBorder="1" applyAlignment="1">
      <alignment horizontal="center"/>
    </xf>
    <xf numFmtId="10" fontId="12" fillId="12" borderId="34" xfId="0" quotePrefix="1" applyNumberFormat="1" applyFont="1" applyFill="1" applyBorder="1" applyAlignment="1">
      <alignment horizontal="center"/>
    </xf>
    <xf numFmtId="10" fontId="12" fillId="12" borderId="34" xfId="0" applyNumberFormat="1" applyFont="1" applyFill="1" applyBorder="1" applyAlignment="1">
      <alignment horizontal="center"/>
    </xf>
    <xf numFmtId="3" fontId="12" fillId="10" borderId="34" xfId="0" quotePrefix="1" applyNumberFormat="1" applyFont="1" applyFill="1" applyBorder="1" applyAlignment="1">
      <alignment horizontal="center"/>
    </xf>
    <xf numFmtId="3" fontId="12" fillId="5" borderId="34" xfId="0" applyNumberFormat="1" applyFont="1" applyFill="1" applyBorder="1" applyAlignment="1">
      <alignment horizontal="center"/>
    </xf>
    <xf numFmtId="164" fontId="12" fillId="5" borderId="34" xfId="0" applyNumberFormat="1" applyFont="1" applyFill="1" applyBorder="1" applyAlignment="1">
      <alignment horizontal="center"/>
    </xf>
    <xf numFmtId="3" fontId="12" fillId="0" borderId="34" xfId="0" applyNumberFormat="1" applyFont="1" applyFill="1" applyBorder="1" applyAlignment="1">
      <alignment horizontal="center"/>
    </xf>
    <xf numFmtId="3" fontId="12" fillId="10" borderId="34" xfId="0" applyNumberFormat="1" applyFont="1" applyFill="1" applyBorder="1" applyAlignment="1">
      <alignment horizontal="center"/>
    </xf>
  </cellXfs>
  <cellStyles count="22">
    <cellStyle name="Currency" xfId="14" builtinId="4"/>
    <cellStyle name="Followed Hyperlink" xfId="7" builtinId="9" hidden="1"/>
    <cellStyle name="Followed Hyperlink" xfId="5" builtinId="9" hidden="1"/>
    <cellStyle name="Followed Hyperlink" xfId="3" builtinId="9" hidden="1"/>
    <cellStyle name="Hyperlink" xfId="6" builtinId="8" hidden="1"/>
    <cellStyle name="Hyperlink" xfId="4" builtinId="8" hidden="1"/>
    <cellStyle name="Hyperlink" xfId="2" builtinId="8" hidden="1"/>
    <cellStyle name="Normal" xfId="0" builtinId="0"/>
    <cellStyle name="Normal 2" xfId="1" xr:uid="{00000000-0005-0000-0000-000009000000}"/>
    <cellStyle name="Normal 2 2" xfId="15" xr:uid="{00000000-0005-0000-0000-00000A000000}"/>
    <cellStyle name="Normal 3" xfId="8" xr:uid="{00000000-0005-0000-0000-00000B000000}"/>
    <cellStyle name="Normal 4" xfId="13" xr:uid="{00000000-0005-0000-0000-00000C000000}"/>
    <cellStyle name="Normal 5" xfId="21" xr:uid="{070C9558-EA3D-4ED0-BB0A-75821D94F704}"/>
    <cellStyle name="Normal_CountyQuarterlyReport_0613" xfId="10" xr:uid="{00000000-0005-0000-0000-00000F000000}"/>
    <cellStyle name="Normal_CountyQuarterlyReportC 2" xfId="16" xr:uid="{00000000-0005-0000-0000-000010000000}"/>
    <cellStyle name="Normal_INCENTIVE GOALS Rpt 0710" xfId="9" xr:uid="{00000000-0005-0000-0000-000011000000}"/>
    <cellStyle name="Normal_INCENTIVE GOALS Rpt 0710 2 2" xfId="19" xr:uid="{00000000-0005-0000-0000-000012000000}"/>
    <cellStyle name="Normal_INCENTIVE GOALS_0912" xfId="12" xr:uid="{00000000-0005-0000-0000-000013000000}"/>
    <cellStyle name="Normal_qry_ACTY_FIPS_Agt" xfId="17" xr:uid="{00000000-0005-0000-0000-000014000000}"/>
    <cellStyle name="Normal_Self-Assessment_Scores_for_All_Categories_by_County" xfId="11" xr:uid="{00000000-0005-0000-0000-000017000000}"/>
    <cellStyle name="Normal_Sheet1" xfId="20" xr:uid="{00000000-0005-0000-0000-000018000000}"/>
    <cellStyle name="Normal_Staffing Prototype 2" xfId="18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48"/>
  </sheetPr>
  <dimension ref="A1:J205"/>
  <sheetViews>
    <sheetView tabSelected="1" workbookViewId="0">
      <pane xSplit="1" ySplit="4" topLeftCell="B5" activePane="bottomRight" state="frozen"/>
      <selection pane="bottomRight" activeCell="A4" sqref="A4"/>
      <selection pane="bottomLeft" activeCell="D7" sqref="D7"/>
      <selection pane="topRight" activeCell="D7" sqref="D7"/>
    </sheetView>
  </sheetViews>
  <sheetFormatPr defaultColWidth="10.28515625" defaultRowHeight="11.25"/>
  <cols>
    <col min="1" max="1" width="22.5703125" style="186" customWidth="1"/>
    <col min="2" max="2" width="12.140625" style="180" customWidth="1"/>
    <col min="3" max="3" width="13" style="180" customWidth="1"/>
    <col min="4" max="4" width="16.5703125" style="181" customWidth="1"/>
    <col min="5" max="5" width="13.28515625" style="187" bestFit="1" customWidth="1"/>
    <col min="6" max="6" width="8.85546875" style="184" bestFit="1" customWidth="1"/>
    <col min="7" max="7" width="11.140625" style="184" bestFit="1" customWidth="1"/>
    <col min="8" max="8" width="16.28515625" style="184" bestFit="1" customWidth="1"/>
    <col min="9" max="9" width="9.140625" style="185" bestFit="1" customWidth="1"/>
    <col min="10" max="10" width="12.140625" style="160" customWidth="1"/>
    <col min="11" max="16384" width="10.28515625" style="157"/>
  </cols>
  <sheetData>
    <row r="1" spans="1:10" s="154" customFormat="1" ht="13.5" thickBot="1">
      <c r="A1" s="288" t="s">
        <v>0</v>
      </c>
      <c r="B1" s="288"/>
      <c r="C1" s="288"/>
      <c r="D1" s="288"/>
      <c r="E1" s="54"/>
      <c r="F1" s="54"/>
      <c r="G1" s="54"/>
      <c r="H1" s="54"/>
      <c r="I1" s="54"/>
      <c r="J1" s="289" t="s">
        <v>1</v>
      </c>
    </row>
    <row r="2" spans="1:10" s="155" customFormat="1" ht="13.5" customHeight="1" thickTop="1">
      <c r="A2" s="288"/>
      <c r="B2" s="288"/>
      <c r="C2" s="288"/>
      <c r="D2" s="288"/>
      <c r="E2" s="55" t="s">
        <v>2</v>
      </c>
      <c r="F2" s="56" t="s">
        <v>3</v>
      </c>
      <c r="G2" s="56" t="s">
        <v>4</v>
      </c>
      <c r="H2" s="57" t="s">
        <v>5</v>
      </c>
      <c r="I2" s="58" t="s">
        <v>6</v>
      </c>
      <c r="J2" s="289"/>
    </row>
    <row r="3" spans="1:10" s="155" customFormat="1" ht="12.75" customHeight="1" thickBot="1">
      <c r="A3" s="156"/>
      <c r="B3" s="59"/>
      <c r="C3" s="60"/>
      <c r="D3" s="259" t="s">
        <v>7</v>
      </c>
      <c r="E3" s="61" t="s">
        <v>8</v>
      </c>
      <c r="F3" s="62" t="s">
        <v>9</v>
      </c>
      <c r="G3" s="62" t="s">
        <v>10</v>
      </c>
      <c r="H3" s="63" t="s">
        <v>11</v>
      </c>
      <c r="I3" s="64" t="s">
        <v>12</v>
      </c>
      <c r="J3" s="289"/>
    </row>
    <row r="4" spans="1:10" ht="14.25" customHeight="1">
      <c r="A4" s="65" t="s">
        <v>13</v>
      </c>
      <c r="B4" s="66" t="s">
        <v>14</v>
      </c>
      <c r="C4" s="66" t="s">
        <v>15</v>
      </c>
      <c r="D4" s="67" t="s">
        <v>16</v>
      </c>
      <c r="E4" s="68" t="s">
        <v>17</v>
      </c>
      <c r="F4" s="69" t="s">
        <v>18</v>
      </c>
      <c r="G4" s="70" t="s">
        <v>18</v>
      </c>
      <c r="H4" s="70" t="s">
        <v>18</v>
      </c>
      <c r="I4" s="71" t="s">
        <v>18</v>
      </c>
      <c r="J4" s="290"/>
    </row>
    <row r="5" spans="1:10" ht="12.75">
      <c r="A5" s="344" t="s">
        <v>19</v>
      </c>
      <c r="B5" s="345">
        <v>6736</v>
      </c>
      <c r="C5" s="345">
        <v>561.33333333333337</v>
      </c>
      <c r="D5" s="258">
        <v>0.129</v>
      </c>
      <c r="E5" s="346">
        <v>604961.24</v>
      </c>
      <c r="F5" s="347">
        <v>0.64370000000000005</v>
      </c>
      <c r="G5" s="347">
        <v>0.77849999999999997</v>
      </c>
      <c r="H5" s="347">
        <v>0.92879999999999996</v>
      </c>
      <c r="I5" s="347">
        <v>0.67979999999999996</v>
      </c>
      <c r="J5" s="348">
        <v>4.8167702632186185</v>
      </c>
    </row>
    <row r="6" spans="1:10" ht="12.75">
      <c r="A6" s="344" t="s">
        <v>20</v>
      </c>
      <c r="B6" s="345">
        <v>1288</v>
      </c>
      <c r="C6" s="345">
        <v>429.33333333333331</v>
      </c>
      <c r="D6" s="258">
        <v>0.14000000000000001</v>
      </c>
      <c r="E6" s="346">
        <v>500680.23749999999</v>
      </c>
      <c r="F6" s="347">
        <v>0.65920000000000001</v>
      </c>
      <c r="G6" s="347">
        <v>0.91379999999999995</v>
      </c>
      <c r="H6" s="347">
        <v>1.0276000000000001</v>
      </c>
      <c r="I6" s="347">
        <v>0.66249999999999998</v>
      </c>
      <c r="J6" s="348">
        <v>4.9877900825161552</v>
      </c>
    </row>
    <row r="7" spans="1:10" ht="12.75">
      <c r="A7" s="344" t="s">
        <v>21</v>
      </c>
      <c r="B7" s="345">
        <v>375</v>
      </c>
      <c r="C7" s="345">
        <v>500</v>
      </c>
      <c r="D7" s="258">
        <v>0.11</v>
      </c>
      <c r="E7" s="346">
        <v>289015.7</v>
      </c>
      <c r="F7" s="347">
        <v>0.66420000000000001</v>
      </c>
      <c r="G7" s="347">
        <v>0.87729999999999997</v>
      </c>
      <c r="H7" s="347">
        <v>1.2028000000000001</v>
      </c>
      <c r="I7" s="347">
        <v>0.63170000000000004</v>
      </c>
      <c r="J7" s="348">
        <v>2.5079614497551916</v>
      </c>
    </row>
    <row r="8" spans="1:10" ht="12.75">
      <c r="A8" s="344" t="s">
        <v>22</v>
      </c>
      <c r="B8" s="345">
        <v>2064</v>
      </c>
      <c r="C8" s="345">
        <v>434.5263157894737</v>
      </c>
      <c r="D8" s="258">
        <v>0.10100000000000001</v>
      </c>
      <c r="E8" s="346">
        <v>474562.09571428568</v>
      </c>
      <c r="F8" s="347">
        <v>0.65980000000000005</v>
      </c>
      <c r="G8" s="347">
        <v>0.90649999999999997</v>
      </c>
      <c r="H8" s="347">
        <v>1.0068999999999999</v>
      </c>
      <c r="I8" s="347">
        <v>0.72840000000000005</v>
      </c>
      <c r="J8" s="348">
        <v>5.3197029001353746</v>
      </c>
    </row>
    <row r="9" spans="1:10" ht="12.75">
      <c r="A9" s="344" t="s">
        <v>23</v>
      </c>
      <c r="B9" s="345">
        <v>1047</v>
      </c>
      <c r="C9" s="345">
        <v>261.75</v>
      </c>
      <c r="D9" s="258">
        <v>0.10299999999999999</v>
      </c>
      <c r="E9" s="346">
        <v>261449.17</v>
      </c>
      <c r="F9" s="347">
        <v>0.66869999999999996</v>
      </c>
      <c r="G9" s="347">
        <v>0.84909999999999997</v>
      </c>
      <c r="H9" s="347">
        <v>1.0212000000000001</v>
      </c>
      <c r="I9" s="347">
        <v>0.65639999999999998</v>
      </c>
      <c r="J9" s="348">
        <v>1.7749299037145787</v>
      </c>
    </row>
    <row r="10" spans="1:10" ht="12.75">
      <c r="A10" s="344" t="s">
        <v>24</v>
      </c>
      <c r="B10" s="345">
        <v>324</v>
      </c>
      <c r="C10" s="345">
        <v>324</v>
      </c>
      <c r="D10" s="258">
        <v>9.6000000000000002E-2</v>
      </c>
      <c r="E10" s="346">
        <v>537825.67000000004</v>
      </c>
      <c r="F10" s="347">
        <v>0.67220000000000002</v>
      </c>
      <c r="G10" s="347">
        <v>0.79630000000000001</v>
      </c>
      <c r="H10" s="347">
        <v>1.1173</v>
      </c>
      <c r="I10" s="347">
        <v>0.65629999999999999</v>
      </c>
      <c r="J10" s="348">
        <v>3.1205515595491895</v>
      </c>
    </row>
    <row r="11" spans="1:10" ht="12.75" customHeight="1">
      <c r="A11" s="344" t="s">
        <v>25</v>
      </c>
      <c r="B11" s="345">
        <v>2842</v>
      </c>
      <c r="C11" s="345">
        <v>378.93333333333334</v>
      </c>
      <c r="D11" s="258">
        <v>9.0999999999999998E-2</v>
      </c>
      <c r="E11" s="346">
        <v>435115.38300000003</v>
      </c>
      <c r="F11" s="347">
        <v>0.66069999999999995</v>
      </c>
      <c r="G11" s="347">
        <v>0.85570000000000002</v>
      </c>
      <c r="H11" s="347">
        <v>1.0155000000000001</v>
      </c>
      <c r="I11" s="347">
        <v>0.64280000000000004</v>
      </c>
      <c r="J11" s="348">
        <v>3.7168370518880161</v>
      </c>
    </row>
    <row r="12" spans="1:10" ht="12.75">
      <c r="A12" s="344" t="s">
        <v>26</v>
      </c>
      <c r="B12" s="345">
        <v>1545</v>
      </c>
      <c r="C12" s="345">
        <v>441.42857142857144</v>
      </c>
      <c r="D12" s="258">
        <v>8.1000000000000003E-2</v>
      </c>
      <c r="E12" s="346">
        <v>611029.89500000002</v>
      </c>
      <c r="F12" s="347">
        <v>0.69240000000000002</v>
      </c>
      <c r="G12" s="347">
        <v>0.94630000000000003</v>
      </c>
      <c r="H12" s="347">
        <v>0.96630000000000005</v>
      </c>
      <c r="I12" s="347">
        <v>0.7036</v>
      </c>
      <c r="J12" s="348">
        <v>3.5145561922662356</v>
      </c>
    </row>
    <row r="13" spans="1:10" ht="12.75">
      <c r="A13" s="344" t="s">
        <v>27</v>
      </c>
      <c r="B13" s="345">
        <v>2028</v>
      </c>
      <c r="C13" s="345">
        <v>338</v>
      </c>
      <c r="D13" s="258">
        <v>0.1</v>
      </c>
      <c r="E13" s="346">
        <v>487167.35125000001</v>
      </c>
      <c r="F13" s="347">
        <v>0.70609999999999995</v>
      </c>
      <c r="G13" s="347">
        <v>0.90090000000000003</v>
      </c>
      <c r="H13" s="347">
        <v>1.0024</v>
      </c>
      <c r="I13" s="347">
        <v>0.7379</v>
      </c>
      <c r="J13" s="348">
        <v>5.0576635817367128</v>
      </c>
    </row>
    <row r="14" spans="1:10" ht="12.75">
      <c r="A14" s="344" t="s">
        <v>28</v>
      </c>
      <c r="B14" s="345">
        <v>3583</v>
      </c>
      <c r="C14" s="345">
        <v>333.30232558139534</v>
      </c>
      <c r="D14" s="258">
        <v>0.156</v>
      </c>
      <c r="E14" s="346">
        <v>505055.65</v>
      </c>
      <c r="F14" s="347">
        <v>0.68899999999999995</v>
      </c>
      <c r="G14" s="347">
        <v>0.82310000000000005</v>
      </c>
      <c r="H14" s="347">
        <v>1.0834999999999999</v>
      </c>
      <c r="I14" s="347">
        <v>0.70320000000000005</v>
      </c>
      <c r="J14" s="348">
        <v>4.1134356629417868</v>
      </c>
    </row>
    <row r="15" spans="1:10" ht="12.75">
      <c r="A15" s="344" t="s">
        <v>29</v>
      </c>
      <c r="B15" s="345">
        <v>6533</v>
      </c>
      <c r="C15" s="345">
        <v>607.72093023255809</v>
      </c>
      <c r="D15" s="258">
        <v>0.17499999999999999</v>
      </c>
      <c r="E15" s="346">
        <v>706455.31498637598</v>
      </c>
      <c r="F15" s="347">
        <v>0.69750000000000001</v>
      </c>
      <c r="G15" s="347">
        <v>0.92159999999999997</v>
      </c>
      <c r="H15" s="347">
        <v>1.0381</v>
      </c>
      <c r="I15" s="347">
        <v>0.73109999999999997</v>
      </c>
      <c r="J15" s="348">
        <v>7.5328847868308708</v>
      </c>
    </row>
    <row r="16" spans="1:10" ht="12.75">
      <c r="A16" s="344" t="s">
        <v>30</v>
      </c>
      <c r="B16" s="345">
        <v>3462</v>
      </c>
      <c r="C16" s="345">
        <v>432.75</v>
      </c>
      <c r="D16" s="258">
        <v>0.13800000000000001</v>
      </c>
      <c r="E16" s="346">
        <v>418047.74700000003</v>
      </c>
      <c r="F16" s="347">
        <v>0.62770000000000004</v>
      </c>
      <c r="G16" s="347">
        <v>0.71460000000000001</v>
      </c>
      <c r="H16" s="347">
        <v>0.88600000000000001</v>
      </c>
      <c r="I16" s="347">
        <v>0.59160000000000001</v>
      </c>
      <c r="J16" s="348">
        <v>4.2290925845633796</v>
      </c>
    </row>
    <row r="17" spans="1:10" ht="12.75">
      <c r="A17" s="344" t="s">
        <v>31</v>
      </c>
      <c r="B17" s="345">
        <v>5224</v>
      </c>
      <c r="C17" s="345">
        <v>311.8805970149254</v>
      </c>
      <c r="D17" s="258">
        <v>0.125</v>
      </c>
      <c r="E17" s="346">
        <v>549987.82086956524</v>
      </c>
      <c r="F17" s="347">
        <v>0.74180000000000001</v>
      </c>
      <c r="G17" s="347">
        <v>0.87290000000000001</v>
      </c>
      <c r="H17" s="347">
        <v>1.0949</v>
      </c>
      <c r="I17" s="347">
        <v>0.77659999999999996</v>
      </c>
      <c r="J17" s="348">
        <v>5.2206778496025095</v>
      </c>
    </row>
    <row r="18" spans="1:10" ht="12.75">
      <c r="A18" s="344" t="s">
        <v>32</v>
      </c>
      <c r="B18" s="345">
        <v>3301</v>
      </c>
      <c r="C18" s="345">
        <v>425.93548387096774</v>
      </c>
      <c r="D18" s="258">
        <v>0.14599999999999999</v>
      </c>
      <c r="E18" s="346">
        <v>541721.27</v>
      </c>
      <c r="F18" s="347">
        <v>0.67259999999999998</v>
      </c>
      <c r="G18" s="347">
        <v>0.86029999999999995</v>
      </c>
      <c r="H18" s="347">
        <v>1.0389999999999999</v>
      </c>
      <c r="I18" s="347">
        <v>0.67659999999999998</v>
      </c>
      <c r="J18" s="348">
        <v>6.7386478493179833</v>
      </c>
    </row>
    <row r="19" spans="1:10" ht="12.75">
      <c r="A19" s="344" t="s">
        <v>33</v>
      </c>
      <c r="B19" s="345">
        <v>291</v>
      </c>
      <c r="C19" s="345">
        <v>291</v>
      </c>
      <c r="D19" s="258">
        <v>8.3000000000000004E-2</v>
      </c>
      <c r="E19" s="346">
        <v>534439.21714285715</v>
      </c>
      <c r="F19" s="347">
        <v>0.77849999999999997</v>
      </c>
      <c r="G19" s="347">
        <v>0.91069999999999995</v>
      </c>
      <c r="H19" s="347">
        <v>1.0811999999999999</v>
      </c>
      <c r="I19" s="347">
        <v>0.73680000000000001</v>
      </c>
      <c r="J19" s="348">
        <v>12.014723586299816</v>
      </c>
    </row>
    <row r="20" spans="1:10" ht="12.75">
      <c r="A20" s="344" t="s">
        <v>34</v>
      </c>
      <c r="B20" s="345">
        <v>2153</v>
      </c>
      <c r="C20" s="345">
        <v>538.25</v>
      </c>
      <c r="D20" s="258">
        <v>0.10299999999999999</v>
      </c>
      <c r="E20" s="346">
        <v>972865.59619047621</v>
      </c>
      <c r="F20" s="347">
        <v>0.73029999999999995</v>
      </c>
      <c r="G20" s="347">
        <v>0.8992</v>
      </c>
      <c r="H20" s="347">
        <v>1.002</v>
      </c>
      <c r="I20" s="347">
        <v>0.70269999999999999</v>
      </c>
      <c r="J20" s="348">
        <v>5.9588922582607307</v>
      </c>
    </row>
    <row r="21" spans="1:10" ht="12.75">
      <c r="A21" s="344" t="s">
        <v>35</v>
      </c>
      <c r="B21" s="345">
        <v>1050</v>
      </c>
      <c r="C21" s="345">
        <v>350</v>
      </c>
      <c r="D21" s="258">
        <v>0.13300000000000001</v>
      </c>
      <c r="E21" s="346">
        <v>349035.15242494224</v>
      </c>
      <c r="F21" s="347">
        <v>0.67700000000000005</v>
      </c>
      <c r="G21" s="347">
        <v>0.89710000000000001</v>
      </c>
      <c r="H21" s="347">
        <v>1.0051000000000001</v>
      </c>
      <c r="I21" s="347">
        <v>0.69359999999999999</v>
      </c>
      <c r="J21" s="348">
        <v>3.1635290309224784</v>
      </c>
    </row>
    <row r="22" spans="1:10" ht="12.75">
      <c r="A22" s="344" t="s">
        <v>36</v>
      </c>
      <c r="B22" s="345">
        <v>6134</v>
      </c>
      <c r="C22" s="345">
        <v>371.75757575757575</v>
      </c>
      <c r="D22" s="258">
        <v>0.16</v>
      </c>
      <c r="E22" s="346">
        <v>549666.41952380957</v>
      </c>
      <c r="F22" s="347">
        <v>0.69469999999999998</v>
      </c>
      <c r="G22" s="347">
        <v>0.89710000000000001</v>
      </c>
      <c r="H22" s="347">
        <v>1.0022</v>
      </c>
      <c r="I22" s="347">
        <v>0.67989999999999995</v>
      </c>
      <c r="J22" s="348">
        <v>6.4859020411371686</v>
      </c>
    </row>
    <row r="23" spans="1:10" ht="12.75">
      <c r="A23" s="344" t="s">
        <v>37</v>
      </c>
      <c r="B23" s="345">
        <v>1584</v>
      </c>
      <c r="C23" s="345">
        <v>396</v>
      </c>
      <c r="D23" s="258">
        <v>9.1999999999999998E-2</v>
      </c>
      <c r="E23" s="346">
        <v>542034.37599999993</v>
      </c>
      <c r="F23" s="347">
        <v>0.71120000000000005</v>
      </c>
      <c r="G23" s="347">
        <v>0.82889999999999997</v>
      </c>
      <c r="H23" s="347">
        <v>1.0087999999999999</v>
      </c>
      <c r="I23" s="347">
        <v>0.68389999999999995</v>
      </c>
      <c r="J23" s="348">
        <v>5.129288824179989</v>
      </c>
    </row>
    <row r="24" spans="1:10" ht="12.75">
      <c r="A24" s="344" t="s">
        <v>38</v>
      </c>
      <c r="B24" s="345">
        <v>747</v>
      </c>
      <c r="C24" s="345">
        <v>373.5</v>
      </c>
      <c r="D24" s="258">
        <v>0.14399999999999999</v>
      </c>
      <c r="E24" s="346">
        <v>312545.72499999998</v>
      </c>
      <c r="F24" s="347">
        <v>0.64090000000000003</v>
      </c>
      <c r="G24" s="347">
        <v>0.85809999999999997</v>
      </c>
      <c r="H24" s="347">
        <v>1.0165</v>
      </c>
      <c r="I24" s="347">
        <v>0.66500000000000004</v>
      </c>
      <c r="J24" s="348">
        <v>4.1441506099205174</v>
      </c>
    </row>
    <row r="25" spans="1:10" s="158" customFormat="1" ht="12.75">
      <c r="A25" s="344" t="s">
        <v>39</v>
      </c>
      <c r="B25" s="345">
        <v>1033</v>
      </c>
      <c r="C25" s="345">
        <v>516.5</v>
      </c>
      <c r="D25" s="258">
        <v>8.1000000000000003E-2</v>
      </c>
      <c r="E25" s="346">
        <v>424093.20750000002</v>
      </c>
      <c r="F25" s="347">
        <v>0.61780000000000002</v>
      </c>
      <c r="G25" s="347">
        <v>0.95550000000000002</v>
      </c>
      <c r="H25" s="347">
        <v>1.0103</v>
      </c>
      <c r="I25" s="347">
        <v>0.70660000000000001</v>
      </c>
      <c r="J25" s="348">
        <v>5.7243443879930904</v>
      </c>
    </row>
    <row r="26" spans="1:10" s="158" customFormat="1" ht="12.75">
      <c r="A26" s="344" t="s">
        <v>40</v>
      </c>
      <c r="B26" s="345">
        <v>287</v>
      </c>
      <c r="C26" s="345">
        <v>143.5</v>
      </c>
      <c r="D26" s="258">
        <v>0.114</v>
      </c>
      <c r="E26" s="346">
        <v>240715.46666666665</v>
      </c>
      <c r="F26" s="347">
        <v>0.65649999999999997</v>
      </c>
      <c r="G26" s="347">
        <v>0.89900000000000002</v>
      </c>
      <c r="H26" s="347">
        <v>1.0805</v>
      </c>
      <c r="I26" s="347">
        <v>0.64290000000000003</v>
      </c>
      <c r="J26" s="348">
        <v>2.9445151841315371</v>
      </c>
    </row>
    <row r="27" spans="1:10" ht="12.75">
      <c r="A27" s="344" t="s">
        <v>41</v>
      </c>
      <c r="B27" s="345">
        <v>7621</v>
      </c>
      <c r="C27" s="345">
        <v>448.29411764705884</v>
      </c>
      <c r="D27" s="258">
        <v>0.127</v>
      </c>
      <c r="E27" s="346">
        <v>394940.98791666672</v>
      </c>
      <c r="F27" s="347">
        <v>0.61309999999999998</v>
      </c>
      <c r="G27" s="347">
        <v>0.84040000000000004</v>
      </c>
      <c r="H27" s="347">
        <v>0.94710000000000005</v>
      </c>
      <c r="I27" s="347">
        <v>0.61619999999999997</v>
      </c>
      <c r="J27" s="348">
        <v>5.0550563130504109</v>
      </c>
    </row>
    <row r="28" spans="1:10" ht="12.75">
      <c r="A28" s="344" t="s">
        <v>42</v>
      </c>
      <c r="B28" s="345">
        <v>3615</v>
      </c>
      <c r="C28" s="345">
        <v>328.63636363636363</v>
      </c>
      <c r="D28" s="258">
        <v>0.114</v>
      </c>
      <c r="E28" s="346">
        <v>321895.236875</v>
      </c>
      <c r="F28" s="347">
        <v>0.63780000000000003</v>
      </c>
      <c r="G28" s="347">
        <v>0.90900000000000003</v>
      </c>
      <c r="H28" s="347">
        <v>0.99270000000000003</v>
      </c>
      <c r="I28" s="347">
        <v>0.63149999999999995</v>
      </c>
      <c r="J28" s="348">
        <v>6.2453148397421634</v>
      </c>
    </row>
    <row r="29" spans="1:10" ht="12.75">
      <c r="A29" s="344" t="s">
        <v>43</v>
      </c>
      <c r="B29" s="345">
        <v>4585</v>
      </c>
      <c r="C29" s="345">
        <v>573.125</v>
      </c>
      <c r="D29" s="258">
        <v>0.107</v>
      </c>
      <c r="E29" s="346">
        <v>923070.92857142852</v>
      </c>
      <c r="F29" s="347">
        <v>0.71889999999999998</v>
      </c>
      <c r="G29" s="347">
        <v>0.83730000000000004</v>
      </c>
      <c r="H29" s="347">
        <v>0.98160000000000003</v>
      </c>
      <c r="I29" s="347">
        <v>0.69799999999999995</v>
      </c>
      <c r="J29" s="348">
        <v>9.785641414320871</v>
      </c>
    </row>
    <row r="30" spans="1:10" ht="12.75">
      <c r="A30" s="344" t="s">
        <v>44</v>
      </c>
      <c r="B30" s="345">
        <v>20225</v>
      </c>
      <c r="C30" s="345">
        <v>439.67391304347825</v>
      </c>
      <c r="D30" s="258">
        <v>0.156</v>
      </c>
      <c r="E30" s="346">
        <v>579995.24942857143</v>
      </c>
      <c r="F30" s="347">
        <v>0.66859999999999997</v>
      </c>
      <c r="G30" s="347">
        <v>0.79810000000000003</v>
      </c>
      <c r="H30" s="347">
        <v>1.0249999999999999</v>
      </c>
      <c r="I30" s="347">
        <v>0.66239999999999999</v>
      </c>
      <c r="J30" s="348">
        <v>7.3604108442100813</v>
      </c>
    </row>
    <row r="31" spans="1:10" ht="12.75">
      <c r="A31" s="344" t="s">
        <v>45</v>
      </c>
      <c r="B31" s="345">
        <v>848</v>
      </c>
      <c r="C31" s="345">
        <v>424</v>
      </c>
      <c r="D31" s="258">
        <v>0.122</v>
      </c>
      <c r="E31" s="346">
        <v>916304.78</v>
      </c>
      <c r="F31" s="347">
        <v>0.6905</v>
      </c>
      <c r="G31" s="347">
        <v>0.93159999999999998</v>
      </c>
      <c r="H31" s="347">
        <v>1.0289999999999999</v>
      </c>
      <c r="I31" s="347">
        <v>0.6996</v>
      </c>
      <c r="J31" s="348">
        <v>11.376265690940501</v>
      </c>
    </row>
    <row r="32" spans="1:10" ht="12.75">
      <c r="A32" s="344" t="s">
        <v>46</v>
      </c>
      <c r="B32" s="345">
        <v>996</v>
      </c>
      <c r="C32" s="345">
        <v>498</v>
      </c>
      <c r="D32" s="258">
        <v>0.19600000000000001</v>
      </c>
      <c r="E32" s="346">
        <v>1091163.9480000001</v>
      </c>
      <c r="F32" s="347">
        <v>0.70830000000000004</v>
      </c>
      <c r="G32" s="347">
        <v>0.90459999999999996</v>
      </c>
      <c r="H32" s="347">
        <v>1.1117999999999999</v>
      </c>
      <c r="I32" s="347">
        <v>0.7339</v>
      </c>
      <c r="J32" s="348">
        <v>7.7644695154056098</v>
      </c>
    </row>
    <row r="33" spans="1:10" ht="12.75">
      <c r="A33" s="344" t="s">
        <v>47</v>
      </c>
      <c r="B33" s="345">
        <v>5690</v>
      </c>
      <c r="C33" s="345">
        <v>379.33333333333331</v>
      </c>
      <c r="D33" s="258">
        <v>0.121</v>
      </c>
      <c r="E33" s="346">
        <v>688900.44315789477</v>
      </c>
      <c r="F33" s="347">
        <v>0.71109999999999995</v>
      </c>
      <c r="G33" s="347">
        <v>0.85499999999999998</v>
      </c>
      <c r="H33" s="347">
        <v>1.0558000000000001</v>
      </c>
      <c r="I33" s="347">
        <v>0.71540000000000004</v>
      </c>
      <c r="J33" s="348">
        <v>7.984523713571499</v>
      </c>
    </row>
    <row r="34" spans="1:10" ht="12.75">
      <c r="A34" s="344" t="s">
        <v>48</v>
      </c>
      <c r="B34" s="345">
        <v>1257</v>
      </c>
      <c r="C34" s="345">
        <v>335.2</v>
      </c>
      <c r="D34" s="258">
        <v>0.13200000000000001</v>
      </c>
      <c r="E34" s="346">
        <v>478502.20599999995</v>
      </c>
      <c r="F34" s="347">
        <v>0.6704</v>
      </c>
      <c r="G34" s="347">
        <v>0.81459999999999999</v>
      </c>
      <c r="H34" s="347">
        <v>1.0024</v>
      </c>
      <c r="I34" s="347">
        <v>0.69569999999999999</v>
      </c>
      <c r="J34" s="348">
        <v>6.3048833346498858</v>
      </c>
    </row>
    <row r="35" spans="1:10" ht="12.75">
      <c r="A35" s="344" t="s">
        <v>49</v>
      </c>
      <c r="B35" s="345">
        <v>2710</v>
      </c>
      <c r="C35" s="345">
        <v>301.11111111111109</v>
      </c>
      <c r="D35" s="258">
        <v>8.2000000000000003E-2</v>
      </c>
      <c r="E35" s="346">
        <v>549578.57999999996</v>
      </c>
      <c r="F35" s="347">
        <v>0.65749999999999997</v>
      </c>
      <c r="G35" s="347">
        <v>0.91220000000000001</v>
      </c>
      <c r="H35" s="347">
        <v>0.96540000000000004</v>
      </c>
      <c r="I35" s="347">
        <v>0.71609999999999996</v>
      </c>
      <c r="J35" s="348">
        <v>7.7559219750695254</v>
      </c>
    </row>
    <row r="36" spans="1:10" ht="12.75">
      <c r="A36" s="344" t="s">
        <v>50</v>
      </c>
      <c r="B36" s="345">
        <v>9416</v>
      </c>
      <c r="C36" s="345">
        <v>348.74074074074076</v>
      </c>
      <c r="D36" s="258">
        <v>0.112</v>
      </c>
      <c r="E36" s="346">
        <v>464163.83756756753</v>
      </c>
      <c r="F36" s="347">
        <v>0.69340000000000002</v>
      </c>
      <c r="G36" s="347">
        <v>0.88260000000000005</v>
      </c>
      <c r="H36" s="347">
        <v>0.97619999999999996</v>
      </c>
      <c r="I36" s="347">
        <v>0.71179999999999999</v>
      </c>
      <c r="J36" s="348">
        <v>3.5175032162338264</v>
      </c>
    </row>
    <row r="37" spans="1:10" ht="12.75">
      <c r="A37" s="344" t="s">
        <v>51</v>
      </c>
      <c r="B37" s="345">
        <v>4526</v>
      </c>
      <c r="C37" s="345">
        <v>301.73333333333335</v>
      </c>
      <c r="D37" s="258">
        <v>0.152</v>
      </c>
      <c r="E37" s="346">
        <v>335853.74210526311</v>
      </c>
      <c r="F37" s="347">
        <v>0.64154795584543156</v>
      </c>
      <c r="G37" s="347">
        <v>0.81838267786124619</v>
      </c>
      <c r="H37" s="347">
        <v>0.89088098918083458</v>
      </c>
      <c r="I37" s="347">
        <v>0.65606016777552789</v>
      </c>
      <c r="J37" s="348">
        <v>3.4687993988880996</v>
      </c>
    </row>
    <row r="38" spans="1:10" ht="12.75">
      <c r="A38" s="344" t="s">
        <v>52</v>
      </c>
      <c r="B38" s="345">
        <v>13561</v>
      </c>
      <c r="C38" s="345">
        <v>417.26153846153846</v>
      </c>
      <c r="D38" s="258">
        <v>0.13100000000000001</v>
      </c>
      <c r="E38" s="346">
        <v>516895.27523316065</v>
      </c>
      <c r="F38" s="347">
        <v>0.6583</v>
      </c>
      <c r="G38" s="347">
        <v>0.89690000000000003</v>
      </c>
      <c r="H38" s="347">
        <v>0.99170000000000003</v>
      </c>
      <c r="I38" s="347">
        <v>0.69159999999999999</v>
      </c>
      <c r="J38" s="348">
        <v>5.6687622468481065</v>
      </c>
    </row>
    <row r="39" spans="1:10" ht="12.75">
      <c r="A39" s="344" t="s">
        <v>53</v>
      </c>
      <c r="B39" s="345">
        <v>2887</v>
      </c>
      <c r="C39" s="345">
        <v>360.875</v>
      </c>
      <c r="D39" s="258">
        <v>0.115</v>
      </c>
      <c r="E39" s="346">
        <v>614662.68999999994</v>
      </c>
      <c r="F39" s="347">
        <v>0.67330000000000001</v>
      </c>
      <c r="G39" s="347">
        <v>0.90159999999999996</v>
      </c>
      <c r="H39" s="347">
        <v>1.016</v>
      </c>
      <c r="I39" s="347">
        <v>0.67589999999999995</v>
      </c>
      <c r="J39" s="348">
        <v>5.7331452565554999</v>
      </c>
    </row>
    <row r="40" spans="1:10" ht="12.75">
      <c r="A40" s="344" t="s">
        <v>54</v>
      </c>
      <c r="B40" s="345">
        <v>8989</v>
      </c>
      <c r="C40" s="345">
        <v>378.48421052631579</v>
      </c>
      <c r="D40" s="258">
        <v>0.14199999999999999</v>
      </c>
      <c r="E40" s="346">
        <v>484870.86909090908</v>
      </c>
      <c r="F40" s="347">
        <v>0.70809999999999995</v>
      </c>
      <c r="G40" s="347">
        <v>0.83420000000000005</v>
      </c>
      <c r="H40" s="347">
        <v>1.0311999999999999</v>
      </c>
      <c r="I40" s="347">
        <v>0.70499999999999996</v>
      </c>
      <c r="J40" s="348">
        <v>4.850171255748271</v>
      </c>
    </row>
    <row r="41" spans="1:10" ht="12.75">
      <c r="A41" s="344" t="s">
        <v>55</v>
      </c>
      <c r="B41" s="345">
        <v>532</v>
      </c>
      <c r="C41" s="345">
        <v>532</v>
      </c>
      <c r="D41" s="258">
        <v>8.4000000000000005E-2</v>
      </c>
      <c r="E41" s="346">
        <v>733130.82857142854</v>
      </c>
      <c r="F41" s="347">
        <v>0.70720000000000005</v>
      </c>
      <c r="G41" s="347">
        <v>0.91169999999999995</v>
      </c>
      <c r="H41" s="347">
        <v>1.0025999999999999</v>
      </c>
      <c r="I41" s="347">
        <v>0.76700000000000002</v>
      </c>
      <c r="J41" s="348">
        <v>5.1796190380994034</v>
      </c>
    </row>
    <row r="42" spans="1:10" ht="12.75">
      <c r="A42" s="344" t="s">
        <v>56</v>
      </c>
      <c r="B42" s="345">
        <v>258</v>
      </c>
      <c r="C42" s="345">
        <v>344</v>
      </c>
      <c r="D42" s="258">
        <v>0.16200000000000001</v>
      </c>
      <c r="E42" s="346">
        <v>600646.19999999995</v>
      </c>
      <c r="F42" s="347">
        <v>0.67190000000000005</v>
      </c>
      <c r="G42" s="347">
        <v>0.88759999999999994</v>
      </c>
      <c r="H42" s="347">
        <v>1.1224000000000001</v>
      </c>
      <c r="I42" s="347">
        <v>0.66969999999999996</v>
      </c>
      <c r="J42" s="348">
        <v>4.9476371652805406</v>
      </c>
    </row>
    <row r="43" spans="1:10" ht="12.75">
      <c r="A43" s="344" t="s">
        <v>57</v>
      </c>
      <c r="B43" s="345">
        <v>2469</v>
      </c>
      <c r="C43" s="345">
        <v>259.89473684210526</v>
      </c>
      <c r="D43" s="258">
        <v>9.7000000000000003E-2</v>
      </c>
      <c r="E43" s="346">
        <v>400888.64363636362</v>
      </c>
      <c r="F43" s="347">
        <v>0.70879999999999999</v>
      </c>
      <c r="G43" s="347">
        <v>0.87809999999999999</v>
      </c>
      <c r="H43" s="347">
        <v>0.96399999999999997</v>
      </c>
      <c r="I43" s="347">
        <v>0.69640000000000002</v>
      </c>
      <c r="J43" s="348">
        <v>5.7681995268898216</v>
      </c>
    </row>
    <row r="44" spans="1:10" ht="12.75">
      <c r="A44" s="344" t="s">
        <v>58</v>
      </c>
      <c r="B44" s="345">
        <v>1207</v>
      </c>
      <c r="C44" s="345">
        <v>402.33333333333331</v>
      </c>
      <c r="D44" s="258">
        <v>8.4000000000000005E-2</v>
      </c>
      <c r="E44" s="346">
        <v>441231.50888888887</v>
      </c>
      <c r="F44" s="347">
        <v>0.65680000000000005</v>
      </c>
      <c r="G44" s="347">
        <v>0.95030000000000003</v>
      </c>
      <c r="H44" s="347">
        <v>1.0416000000000001</v>
      </c>
      <c r="I44" s="347">
        <v>0.69079999999999997</v>
      </c>
      <c r="J44" s="348">
        <v>5.6130477410447943</v>
      </c>
    </row>
    <row r="45" spans="1:10" ht="12.75">
      <c r="A45" s="344" t="s">
        <v>59</v>
      </c>
      <c r="B45" s="345">
        <v>19758</v>
      </c>
      <c r="C45" s="345">
        <v>395.16</v>
      </c>
      <c r="D45" s="258">
        <v>0.14899999999999999</v>
      </c>
      <c r="E45" s="346">
        <v>366132.60250000004</v>
      </c>
      <c r="F45" s="347">
        <v>0.64154795584543156</v>
      </c>
      <c r="G45" s="347">
        <v>0.81838267786124619</v>
      </c>
      <c r="H45" s="347">
        <v>0.89088098918083458</v>
      </c>
      <c r="I45" s="347">
        <v>0.65606016777552789</v>
      </c>
      <c r="J45" s="348">
        <v>4.005932568847129</v>
      </c>
    </row>
    <row r="46" spans="1:10" ht="12.75">
      <c r="A46" s="344" t="s">
        <v>60</v>
      </c>
      <c r="B46" s="345">
        <v>4021</v>
      </c>
      <c r="C46" s="345">
        <v>335.08333333333331</v>
      </c>
      <c r="D46" s="258">
        <v>0.126</v>
      </c>
      <c r="E46" s="346">
        <v>374285.80388888885</v>
      </c>
      <c r="F46" s="347">
        <v>0.69830000000000003</v>
      </c>
      <c r="G46" s="347">
        <v>0.87090000000000001</v>
      </c>
      <c r="H46" s="347">
        <v>1.0478000000000001</v>
      </c>
      <c r="I46" s="347">
        <v>0.72040000000000004</v>
      </c>
      <c r="J46" s="348">
        <v>3.9467475655579674</v>
      </c>
    </row>
    <row r="47" spans="1:10" ht="12.75">
      <c r="A47" s="344" t="s">
        <v>61</v>
      </c>
      <c r="B47" s="345">
        <v>4449</v>
      </c>
      <c r="C47" s="345">
        <v>355.92</v>
      </c>
      <c r="D47" s="258">
        <v>0.123</v>
      </c>
      <c r="E47" s="346">
        <v>572396.55371428572</v>
      </c>
      <c r="F47" s="347">
        <v>0.71819999999999995</v>
      </c>
      <c r="G47" s="347">
        <v>0.87819999999999998</v>
      </c>
      <c r="H47" s="347">
        <v>1.0860000000000001</v>
      </c>
      <c r="I47" s="347">
        <v>0.72350000000000003</v>
      </c>
      <c r="J47" s="348">
        <v>5.8331237577030581</v>
      </c>
    </row>
    <row r="48" spans="1:10" ht="12.75">
      <c r="A48" s="344" t="s">
        <v>62</v>
      </c>
      <c r="B48" s="345">
        <v>1577</v>
      </c>
      <c r="C48" s="345">
        <v>394.25</v>
      </c>
      <c r="D48" s="258">
        <v>0.154</v>
      </c>
      <c r="E48" s="346">
        <v>587842.93666666665</v>
      </c>
      <c r="F48" s="347">
        <v>0.72899999999999998</v>
      </c>
      <c r="G48" s="347">
        <v>0.89280000000000004</v>
      </c>
      <c r="H48" s="347">
        <v>1.0805</v>
      </c>
      <c r="I48" s="347">
        <v>0.68869999999999998</v>
      </c>
      <c r="J48" s="348">
        <v>3.6718198352368341</v>
      </c>
    </row>
    <row r="49" spans="1:10" ht="12.75">
      <c r="A49" s="344" t="s">
        <v>63</v>
      </c>
      <c r="B49" s="345">
        <v>2406</v>
      </c>
      <c r="C49" s="345">
        <v>481.2</v>
      </c>
      <c r="D49" s="258">
        <v>0.13400000000000001</v>
      </c>
      <c r="E49" s="346">
        <v>595785.48428571434</v>
      </c>
      <c r="F49" s="347">
        <v>0.75609999999999999</v>
      </c>
      <c r="G49" s="347">
        <v>0.84830000000000005</v>
      </c>
      <c r="H49" s="347">
        <v>1.0685</v>
      </c>
      <c r="I49" s="347">
        <v>0.6835</v>
      </c>
      <c r="J49" s="348">
        <v>7.0993667159446279</v>
      </c>
    </row>
    <row r="50" spans="1:10" ht="12.75">
      <c r="A50" s="344" t="s">
        <v>64</v>
      </c>
      <c r="B50" s="345">
        <v>1745</v>
      </c>
      <c r="C50" s="345">
        <v>498.57142857142856</v>
      </c>
      <c r="D50" s="258">
        <v>8.7999999999999995E-2</v>
      </c>
      <c r="E50" s="346">
        <v>738887.27249999996</v>
      </c>
      <c r="F50" s="347">
        <v>0.71160000000000001</v>
      </c>
      <c r="G50" s="347">
        <v>0.93069999999999997</v>
      </c>
      <c r="H50" s="347">
        <v>0.98599999999999999</v>
      </c>
      <c r="I50" s="347">
        <v>0.75039999999999996</v>
      </c>
      <c r="J50" s="348">
        <v>6.4605525682729725</v>
      </c>
    </row>
    <row r="51" spans="1:10" ht="12.75">
      <c r="A51" s="344" t="s">
        <v>65</v>
      </c>
      <c r="B51" s="345">
        <v>2599</v>
      </c>
      <c r="C51" s="345">
        <v>433.16666666666669</v>
      </c>
      <c r="D51" s="258">
        <v>0.14099999999999999</v>
      </c>
      <c r="E51" s="346">
        <v>546930.43111111107</v>
      </c>
      <c r="F51" s="347">
        <v>0.67769999999999997</v>
      </c>
      <c r="G51" s="347">
        <v>0.84760000000000002</v>
      </c>
      <c r="H51" s="347">
        <v>0.97199999999999998</v>
      </c>
      <c r="I51" s="347">
        <v>0.70799999999999996</v>
      </c>
      <c r="J51" s="348">
        <v>6.0083188536485572</v>
      </c>
    </row>
    <row r="52" spans="1:10" ht="12.75">
      <c r="A52" s="344" t="s">
        <v>66</v>
      </c>
      <c r="B52" s="345">
        <v>179</v>
      </c>
      <c r="C52" s="345">
        <v>358</v>
      </c>
      <c r="D52" s="258">
        <v>0.14000000000000001</v>
      </c>
      <c r="E52" s="346">
        <v>242518.8</v>
      </c>
      <c r="F52" s="347">
        <v>0.56569999999999998</v>
      </c>
      <c r="G52" s="347">
        <v>0.85470000000000002</v>
      </c>
      <c r="H52" s="347">
        <v>0.97599999999999998</v>
      </c>
      <c r="I52" s="347">
        <v>0.55559999999999998</v>
      </c>
      <c r="J52" s="348">
        <v>2.1620553077374929</v>
      </c>
    </row>
    <row r="53" spans="1:10" ht="12.75">
      <c r="A53" s="344" t="s">
        <v>67</v>
      </c>
      <c r="B53" s="345">
        <v>5833</v>
      </c>
      <c r="C53" s="345">
        <v>448.69230769230768</v>
      </c>
      <c r="D53" s="258">
        <v>0.13700000000000001</v>
      </c>
      <c r="E53" s="346">
        <v>617208.78941176471</v>
      </c>
      <c r="F53" s="347">
        <v>0.63249999999999995</v>
      </c>
      <c r="G53" s="347">
        <v>0.88149999999999995</v>
      </c>
      <c r="H53" s="347">
        <v>1.0342</v>
      </c>
      <c r="I53" s="347">
        <v>0.67900000000000005</v>
      </c>
      <c r="J53" s="348">
        <v>5.9908069183357684</v>
      </c>
    </row>
    <row r="54" spans="1:10" s="158" customFormat="1" ht="12.75">
      <c r="A54" s="344" t="s">
        <v>68</v>
      </c>
      <c r="B54" s="345">
        <v>791</v>
      </c>
      <c r="C54" s="345">
        <v>395.5</v>
      </c>
      <c r="D54" s="258">
        <v>0.15</v>
      </c>
      <c r="E54" s="346">
        <v>545970.17000000004</v>
      </c>
      <c r="F54" s="347">
        <v>0.7056</v>
      </c>
      <c r="G54" s="347">
        <v>0.93679999999999997</v>
      </c>
      <c r="H54" s="347">
        <v>1.0304</v>
      </c>
      <c r="I54" s="347">
        <v>0.67549999999999999</v>
      </c>
      <c r="J54" s="348">
        <v>6.0508044042819007</v>
      </c>
    </row>
    <row r="55" spans="1:10" ht="12.75">
      <c r="A55" s="344" t="s">
        <v>69</v>
      </c>
      <c r="B55" s="345">
        <v>6292</v>
      </c>
      <c r="C55" s="345">
        <v>393.25</v>
      </c>
      <c r="D55" s="258">
        <v>0.11</v>
      </c>
      <c r="E55" s="346">
        <v>688707.63695652178</v>
      </c>
      <c r="F55" s="347">
        <v>0.74080000000000001</v>
      </c>
      <c r="G55" s="347">
        <v>0.85660000000000003</v>
      </c>
      <c r="H55" s="347">
        <v>1.0708</v>
      </c>
      <c r="I55" s="347">
        <v>0.74860000000000004</v>
      </c>
      <c r="J55" s="348">
        <v>6.8447434379826486</v>
      </c>
    </row>
    <row r="56" spans="1:10" s="159" customFormat="1" ht="12.75">
      <c r="A56" s="344" t="s">
        <v>70</v>
      </c>
      <c r="B56" s="345">
        <v>458</v>
      </c>
      <c r="C56" s="345">
        <v>458</v>
      </c>
      <c r="D56" s="258">
        <v>8.6999999999999994E-2</v>
      </c>
      <c r="E56" s="346">
        <v>871771.80833333335</v>
      </c>
      <c r="F56" s="347">
        <v>0.73870000000000002</v>
      </c>
      <c r="G56" s="347">
        <v>0.91479999999999995</v>
      </c>
      <c r="H56" s="347">
        <v>1.0064</v>
      </c>
      <c r="I56" s="347">
        <v>0.73650000000000004</v>
      </c>
      <c r="J56" s="348">
        <v>5.207983790018492</v>
      </c>
    </row>
    <row r="57" spans="1:10" ht="12.75">
      <c r="A57" s="344" t="s">
        <v>71</v>
      </c>
      <c r="B57" s="345">
        <v>2441</v>
      </c>
      <c r="C57" s="345">
        <v>361.62962962962962</v>
      </c>
      <c r="D57" s="258">
        <v>0.129</v>
      </c>
      <c r="E57" s="346">
        <v>469968.61513513519</v>
      </c>
      <c r="F57" s="347">
        <v>0.67320000000000002</v>
      </c>
      <c r="G57" s="347">
        <v>0.86070000000000002</v>
      </c>
      <c r="H57" s="347">
        <v>1.0406</v>
      </c>
      <c r="I57" s="347">
        <v>0.69750000000000001</v>
      </c>
      <c r="J57" s="348">
        <v>5.7717591365644694</v>
      </c>
    </row>
    <row r="58" spans="1:10" ht="12.75">
      <c r="A58" s="344" t="s">
        <v>72</v>
      </c>
      <c r="B58" s="345">
        <v>5305</v>
      </c>
      <c r="C58" s="345">
        <v>408.07692307692309</v>
      </c>
      <c r="D58" s="258">
        <v>8.6999999999999994E-2</v>
      </c>
      <c r="E58" s="346">
        <v>427237.18235294113</v>
      </c>
      <c r="F58" s="347">
        <v>0.62439999999999996</v>
      </c>
      <c r="G58" s="347">
        <v>0.84919999999999995</v>
      </c>
      <c r="H58" s="347">
        <v>0.93289999999999995</v>
      </c>
      <c r="I58" s="347">
        <v>0.64119999999999999</v>
      </c>
      <c r="J58" s="348">
        <v>4.5794319462580653</v>
      </c>
    </row>
    <row r="59" spans="1:10" ht="12.75">
      <c r="A59" s="344" t="s">
        <v>73</v>
      </c>
      <c r="B59" s="345">
        <v>2627</v>
      </c>
      <c r="C59" s="345">
        <v>338.96774193548384</v>
      </c>
      <c r="D59" s="258">
        <v>0.125</v>
      </c>
      <c r="E59" s="346">
        <v>516694.48099999997</v>
      </c>
      <c r="F59" s="347">
        <v>0.69089999999999996</v>
      </c>
      <c r="G59" s="347">
        <v>0.82640000000000002</v>
      </c>
      <c r="H59" s="347">
        <v>1.0243</v>
      </c>
      <c r="I59" s="347">
        <v>0.71809999999999996</v>
      </c>
      <c r="J59" s="348">
        <v>6.1723422933769099</v>
      </c>
    </row>
    <row r="60" spans="1:10" s="158" customFormat="1" ht="12.75">
      <c r="A60" s="344" t="s">
        <v>74</v>
      </c>
      <c r="B60" s="345">
        <v>960</v>
      </c>
      <c r="C60" s="345">
        <v>320</v>
      </c>
      <c r="D60" s="258">
        <v>0.11</v>
      </c>
      <c r="E60" s="346">
        <v>604419.78461538465</v>
      </c>
      <c r="F60" s="347">
        <v>0.64100000000000001</v>
      </c>
      <c r="G60" s="347">
        <v>0.92079999999999995</v>
      </c>
      <c r="H60" s="347">
        <v>1.1894</v>
      </c>
      <c r="I60" s="347">
        <v>0.6794</v>
      </c>
      <c r="J60" s="348">
        <v>4.691328856033925</v>
      </c>
    </row>
    <row r="61" spans="1:10" ht="12.75">
      <c r="A61" s="344" t="s">
        <v>75</v>
      </c>
      <c r="B61" s="345">
        <v>613</v>
      </c>
      <c r="C61" s="345">
        <v>817.33333333333337</v>
      </c>
      <c r="D61" s="258">
        <v>0.13100000000000001</v>
      </c>
      <c r="E61" s="349">
        <v>720863.2</v>
      </c>
      <c r="F61" s="347">
        <v>0.65900000000000003</v>
      </c>
      <c r="G61" s="347">
        <v>0.95599999999999996</v>
      </c>
      <c r="H61" s="347">
        <v>0.99480000000000002</v>
      </c>
      <c r="I61" s="347">
        <v>0.66830000000000001</v>
      </c>
      <c r="J61" s="350">
        <v>7.9575465295919416</v>
      </c>
    </row>
    <row r="62" spans="1:10" ht="12.75">
      <c r="A62" s="344" t="s">
        <v>76</v>
      </c>
      <c r="B62" s="345">
        <v>1983</v>
      </c>
      <c r="C62" s="345">
        <v>330.5</v>
      </c>
      <c r="D62" s="258">
        <v>9.8000000000000004E-2</v>
      </c>
      <c r="E62" s="346">
        <v>381319.42972972966</v>
      </c>
      <c r="F62" s="347">
        <v>0.63419999999999999</v>
      </c>
      <c r="G62" s="347">
        <v>0.9365</v>
      </c>
      <c r="H62" s="347">
        <v>0.97050000000000003</v>
      </c>
      <c r="I62" s="347">
        <v>0.64419999999999999</v>
      </c>
      <c r="J62" s="348">
        <v>6.6583935608378333</v>
      </c>
    </row>
    <row r="63" spans="1:10" ht="12.75">
      <c r="A63" s="344" t="s">
        <v>77</v>
      </c>
      <c r="B63" s="345">
        <v>1862</v>
      </c>
      <c r="C63" s="345">
        <v>465.5</v>
      </c>
      <c r="D63" s="258">
        <v>0.121</v>
      </c>
      <c r="E63" s="346">
        <v>429886.55</v>
      </c>
      <c r="F63" s="347">
        <v>0.63529999999999998</v>
      </c>
      <c r="G63" s="347">
        <v>0.8528</v>
      </c>
      <c r="H63" s="347">
        <v>1.0278</v>
      </c>
      <c r="I63" s="347">
        <v>0.6109</v>
      </c>
      <c r="J63" s="348">
        <v>6.6825409152412023</v>
      </c>
    </row>
    <row r="64" spans="1:10" ht="12.75">
      <c r="A64" s="344" t="s">
        <v>78</v>
      </c>
      <c r="B64" s="345">
        <v>31382</v>
      </c>
      <c r="C64" s="345">
        <v>392.27499999999998</v>
      </c>
      <c r="D64" s="258">
        <v>0.13600000000000001</v>
      </c>
      <c r="E64" s="346">
        <v>418187.39863636362</v>
      </c>
      <c r="F64" s="347">
        <v>0.62729999999999997</v>
      </c>
      <c r="G64" s="347">
        <v>0.76100000000000001</v>
      </c>
      <c r="H64" s="347">
        <v>0.97589999999999999</v>
      </c>
      <c r="I64" s="347">
        <v>0.69010000000000005</v>
      </c>
      <c r="J64" s="348">
        <v>4.8736340449500535</v>
      </c>
    </row>
    <row r="65" spans="1:10" ht="12.75">
      <c r="A65" s="344" t="s">
        <v>79</v>
      </c>
      <c r="B65" s="345">
        <v>334</v>
      </c>
      <c r="C65" s="345">
        <v>334</v>
      </c>
      <c r="D65" s="258">
        <v>0.122</v>
      </c>
      <c r="E65" s="346">
        <v>788711.47</v>
      </c>
      <c r="F65" s="347">
        <v>0.75490000000000002</v>
      </c>
      <c r="G65" s="347">
        <v>0.95209999999999995</v>
      </c>
      <c r="H65" s="347">
        <v>1.0619000000000001</v>
      </c>
      <c r="I65" s="347">
        <v>0.74050000000000005</v>
      </c>
      <c r="J65" s="348">
        <v>4.7699634444331975</v>
      </c>
    </row>
    <row r="66" spans="1:10" ht="12.75">
      <c r="A66" s="344" t="s">
        <v>80</v>
      </c>
      <c r="B66" s="345">
        <v>1479</v>
      </c>
      <c r="C66" s="345">
        <v>369.75</v>
      </c>
      <c r="D66" s="258">
        <v>0.1</v>
      </c>
      <c r="E66" s="346">
        <v>393905.56</v>
      </c>
      <c r="F66" s="347">
        <v>0.70750000000000002</v>
      </c>
      <c r="G66" s="347">
        <v>0.93169999999999997</v>
      </c>
      <c r="H66" s="347">
        <v>1.0599000000000001</v>
      </c>
      <c r="I66" s="347">
        <v>0.70909999999999995</v>
      </c>
      <c r="J66" s="348">
        <v>5.9163573874767064</v>
      </c>
    </row>
    <row r="67" spans="1:10" ht="12.75">
      <c r="A67" s="344" t="s">
        <v>81</v>
      </c>
      <c r="B67" s="345">
        <v>2500</v>
      </c>
      <c r="C67" s="345">
        <v>357.14285714285717</v>
      </c>
      <c r="D67" s="258">
        <v>0.126</v>
      </c>
      <c r="E67" s="346">
        <v>537585.18818181823</v>
      </c>
      <c r="F67" s="347">
        <v>0.70420000000000005</v>
      </c>
      <c r="G67" s="347">
        <v>0.91400000000000003</v>
      </c>
      <c r="H67" s="347">
        <v>1.0603</v>
      </c>
      <c r="I67" s="347">
        <v>0.70499999999999996</v>
      </c>
      <c r="J67" s="348">
        <v>4.5959849742811762</v>
      </c>
    </row>
    <row r="68" spans="1:10" s="158" customFormat="1" ht="12.75">
      <c r="A68" s="344" t="s">
        <v>82</v>
      </c>
      <c r="B68" s="345">
        <v>5031</v>
      </c>
      <c r="C68" s="345">
        <v>387</v>
      </c>
      <c r="D68" s="258">
        <v>0.13100000000000001</v>
      </c>
      <c r="E68" s="346">
        <v>485274.31210526312</v>
      </c>
      <c r="F68" s="347">
        <v>0.70740000000000003</v>
      </c>
      <c r="G68" s="347">
        <v>0.87460000000000004</v>
      </c>
      <c r="H68" s="347">
        <v>0.95579999999999998</v>
      </c>
      <c r="I68" s="347">
        <v>0.72619999999999996</v>
      </c>
      <c r="J68" s="348">
        <v>5.0105227866762689</v>
      </c>
    </row>
    <row r="69" spans="1:10" ht="12.75">
      <c r="A69" s="344" t="s">
        <v>83</v>
      </c>
      <c r="B69" s="345">
        <v>6390</v>
      </c>
      <c r="C69" s="345">
        <v>639</v>
      </c>
      <c r="D69" s="258">
        <v>0.14000000000000001</v>
      </c>
      <c r="E69" s="346">
        <v>757660.33875</v>
      </c>
      <c r="F69" s="347">
        <v>0.68300000000000005</v>
      </c>
      <c r="G69" s="347">
        <v>0.86380000000000001</v>
      </c>
      <c r="H69" s="347">
        <v>0.96740000000000004</v>
      </c>
      <c r="I69" s="347">
        <v>0.67710000000000004</v>
      </c>
      <c r="J69" s="348">
        <v>7.1637281983113681</v>
      </c>
    </row>
    <row r="70" spans="1:10" ht="12.75">
      <c r="A70" s="344" t="s">
        <v>84</v>
      </c>
      <c r="B70" s="345">
        <v>1958</v>
      </c>
      <c r="C70" s="345">
        <v>326.33333333333331</v>
      </c>
      <c r="D70" s="258">
        <v>9.0999999999999998E-2</v>
      </c>
      <c r="E70" s="346">
        <v>320833.86625000002</v>
      </c>
      <c r="F70" s="347">
        <v>0.64849999999999997</v>
      </c>
      <c r="G70" s="347">
        <v>0.85850000000000004</v>
      </c>
      <c r="H70" s="347">
        <v>0.89</v>
      </c>
      <c r="I70" s="347">
        <v>0.64559999999999995</v>
      </c>
      <c r="J70" s="348">
        <v>2.8879731528906234</v>
      </c>
    </row>
    <row r="71" spans="1:10" ht="12.75">
      <c r="A71" s="344" t="s">
        <v>85</v>
      </c>
      <c r="B71" s="345">
        <v>8365</v>
      </c>
      <c r="C71" s="345">
        <v>760.4545454545455</v>
      </c>
      <c r="D71" s="258">
        <v>0.11700000000000001</v>
      </c>
      <c r="E71" s="346">
        <v>1244470.6705555555</v>
      </c>
      <c r="F71" s="347">
        <v>0.68240000000000001</v>
      </c>
      <c r="G71" s="347">
        <v>0.91190000000000004</v>
      </c>
      <c r="H71" s="347">
        <v>1.0430999999999999</v>
      </c>
      <c r="I71" s="347">
        <v>0.66439999999999999</v>
      </c>
      <c r="J71" s="348">
        <v>18.901916421157548</v>
      </c>
    </row>
    <row r="72" spans="1:10" ht="12.75">
      <c r="A72" s="344" t="s">
        <v>86</v>
      </c>
      <c r="B72" s="345">
        <v>2004</v>
      </c>
      <c r="C72" s="345">
        <v>286.28571428571428</v>
      </c>
      <c r="D72" s="258">
        <v>0.09</v>
      </c>
      <c r="E72" s="346">
        <v>434920.45500000002</v>
      </c>
      <c r="F72" s="347">
        <v>0.7056</v>
      </c>
      <c r="G72" s="347">
        <v>0.83179999999999998</v>
      </c>
      <c r="H72" s="347">
        <v>1.105</v>
      </c>
      <c r="I72" s="347">
        <v>0.75</v>
      </c>
      <c r="J72" s="348">
        <v>2.325202892283861</v>
      </c>
    </row>
    <row r="73" spans="1:10" s="158" customFormat="1" ht="12.75">
      <c r="A73" s="344" t="s">
        <v>87</v>
      </c>
      <c r="B73" s="345">
        <v>558</v>
      </c>
      <c r="C73" s="345">
        <v>279</v>
      </c>
      <c r="D73" s="258">
        <v>8.6999999999999994E-2</v>
      </c>
      <c r="E73" s="346">
        <v>458477.14163090126</v>
      </c>
      <c r="F73" s="347">
        <v>0.60960000000000003</v>
      </c>
      <c r="G73" s="347">
        <v>0.89959999999999996</v>
      </c>
      <c r="H73" s="347">
        <v>1.0383</v>
      </c>
      <c r="I73" s="347">
        <v>0.67579999999999996</v>
      </c>
      <c r="J73" s="348">
        <v>6.2080406830718298</v>
      </c>
    </row>
    <row r="74" spans="1:10" s="158" customFormat="1" ht="12.75">
      <c r="A74" s="344" t="s">
        <v>88</v>
      </c>
      <c r="B74" s="345">
        <v>2671</v>
      </c>
      <c r="C74" s="345">
        <v>445.16666666666669</v>
      </c>
      <c r="D74" s="258">
        <v>0.114</v>
      </c>
      <c r="E74" s="346">
        <v>734224.84444444452</v>
      </c>
      <c r="F74" s="347">
        <v>0.69369999999999998</v>
      </c>
      <c r="G74" s="347">
        <v>0.88019999999999998</v>
      </c>
      <c r="H74" s="347">
        <v>0.97070000000000001</v>
      </c>
      <c r="I74" s="347">
        <v>0.68479999999999996</v>
      </c>
      <c r="J74" s="348">
        <v>8.7126284564218945</v>
      </c>
    </row>
    <row r="75" spans="1:10" ht="12.75">
      <c r="A75" s="344" t="s">
        <v>89</v>
      </c>
      <c r="B75" s="345">
        <v>1686</v>
      </c>
      <c r="C75" s="345">
        <v>562</v>
      </c>
      <c r="D75" s="258">
        <v>0.11700000000000001</v>
      </c>
      <c r="E75" s="346">
        <v>701328.36761904764</v>
      </c>
      <c r="F75" s="347">
        <v>0.6734</v>
      </c>
      <c r="G75" s="347">
        <v>0.90690000000000004</v>
      </c>
      <c r="H75" s="347">
        <v>1.0111000000000001</v>
      </c>
      <c r="I75" s="347">
        <v>0.72629999999999995</v>
      </c>
      <c r="J75" s="348">
        <v>8.9178861613996023</v>
      </c>
    </row>
    <row r="76" spans="1:10" s="158" customFormat="1" ht="12.75">
      <c r="A76" s="344" t="s">
        <v>90</v>
      </c>
      <c r="B76" s="345">
        <v>589</v>
      </c>
      <c r="C76" s="345">
        <v>294.5</v>
      </c>
      <c r="D76" s="258">
        <v>9.8000000000000004E-2</v>
      </c>
      <c r="E76" s="346">
        <v>462484.51636363636</v>
      </c>
      <c r="F76" s="347">
        <v>0.70050000000000001</v>
      </c>
      <c r="G76" s="347">
        <v>0.9083</v>
      </c>
      <c r="H76" s="347">
        <v>0.99770000000000003</v>
      </c>
      <c r="I76" s="347">
        <v>0.72929999999999995</v>
      </c>
      <c r="J76" s="348">
        <v>7.5720961658889827</v>
      </c>
    </row>
    <row r="77" spans="1:10" s="158" customFormat="1" ht="12.75">
      <c r="A77" s="344" t="s">
        <v>91</v>
      </c>
      <c r="B77" s="345">
        <v>1900</v>
      </c>
      <c r="C77" s="345">
        <v>316.66666666666669</v>
      </c>
      <c r="D77" s="258">
        <v>0.13400000000000001</v>
      </c>
      <c r="E77" s="346">
        <v>451032.20624999999</v>
      </c>
      <c r="F77" s="347">
        <v>0.6734</v>
      </c>
      <c r="G77" s="347">
        <v>0.92210000000000003</v>
      </c>
      <c r="H77" s="347">
        <v>1.0573999999999999</v>
      </c>
      <c r="I77" s="347">
        <v>0.70489999999999997</v>
      </c>
      <c r="J77" s="348">
        <v>4.9315420422577212</v>
      </c>
    </row>
    <row r="78" spans="1:10" s="158" customFormat="1" ht="12.75">
      <c r="A78" s="344" t="s">
        <v>92</v>
      </c>
      <c r="B78" s="345">
        <v>9261</v>
      </c>
      <c r="C78" s="345">
        <v>435.81176470588235</v>
      </c>
      <c r="D78" s="258">
        <v>0.10299999999999999</v>
      </c>
      <c r="E78" s="346">
        <v>576234.17987694545</v>
      </c>
      <c r="F78" s="347">
        <v>0.64349999999999996</v>
      </c>
      <c r="G78" s="347">
        <v>0.91039999999999999</v>
      </c>
      <c r="H78" s="347">
        <v>1.0210999999999999</v>
      </c>
      <c r="I78" s="347">
        <v>0.67159999999999997</v>
      </c>
      <c r="J78" s="348">
        <v>5.1494570025383863</v>
      </c>
    </row>
    <row r="79" spans="1:10" ht="12.75">
      <c r="A79" s="344" t="s">
        <v>93</v>
      </c>
      <c r="B79" s="345">
        <v>447</v>
      </c>
      <c r="C79" s="345">
        <v>447</v>
      </c>
      <c r="D79" s="258">
        <v>0.107</v>
      </c>
      <c r="E79" s="346">
        <v>883103.04</v>
      </c>
      <c r="F79" s="347">
        <v>0.72030000000000005</v>
      </c>
      <c r="G79" s="347">
        <v>0.85680000000000001</v>
      </c>
      <c r="H79" s="347">
        <v>1.0760000000000001</v>
      </c>
      <c r="I79" s="347">
        <v>0.75839999999999996</v>
      </c>
      <c r="J79" s="348">
        <v>8.8952707379380147</v>
      </c>
    </row>
    <row r="80" spans="1:10" ht="12.75">
      <c r="A80" s="344" t="s">
        <v>94</v>
      </c>
      <c r="B80" s="345">
        <v>5168</v>
      </c>
      <c r="C80" s="345">
        <v>516.79999999999995</v>
      </c>
      <c r="D80" s="258">
        <v>0.13200000000000001</v>
      </c>
      <c r="E80" s="346">
        <v>636563.87071428564</v>
      </c>
      <c r="F80" s="347">
        <v>0.64</v>
      </c>
      <c r="G80" s="347">
        <v>0.83689999999999998</v>
      </c>
      <c r="H80" s="347">
        <v>1.0164</v>
      </c>
      <c r="I80" s="347">
        <v>0.64400000000000002</v>
      </c>
      <c r="J80" s="348">
        <v>8.6905269040447788</v>
      </c>
    </row>
    <row r="81" spans="1:10" s="158" customFormat="1" ht="12.75">
      <c r="A81" s="344" t="s">
        <v>95</v>
      </c>
      <c r="B81" s="345">
        <v>4079</v>
      </c>
      <c r="C81" s="345">
        <v>407.9</v>
      </c>
      <c r="D81" s="258">
        <v>0.13</v>
      </c>
      <c r="E81" s="346">
        <v>546867.80489795923</v>
      </c>
      <c r="F81" s="347">
        <v>0.6764</v>
      </c>
      <c r="G81" s="347">
        <v>0.90459999999999996</v>
      </c>
      <c r="H81" s="347">
        <v>1.0097</v>
      </c>
      <c r="I81" s="347">
        <v>0.66739999999999999</v>
      </c>
      <c r="J81" s="348">
        <v>6.0566920319751265</v>
      </c>
    </row>
    <row r="82" spans="1:10" ht="12.75">
      <c r="A82" s="344" t="s">
        <v>96</v>
      </c>
      <c r="B82" s="345">
        <v>9366</v>
      </c>
      <c r="C82" s="345">
        <v>374.64</v>
      </c>
      <c r="D82" s="258">
        <v>0.11799999999999999</v>
      </c>
      <c r="E82" s="346">
        <v>407300.67266666668</v>
      </c>
      <c r="F82" s="347">
        <v>0.65259999999999996</v>
      </c>
      <c r="G82" s="347">
        <v>0.86939999999999995</v>
      </c>
      <c r="H82" s="347">
        <v>0.98670000000000002</v>
      </c>
      <c r="I82" s="347">
        <v>0.66069999999999995</v>
      </c>
      <c r="J82" s="348">
        <v>3.80495176323958</v>
      </c>
    </row>
    <row r="83" spans="1:10" s="158" customFormat="1" ht="12.75">
      <c r="A83" s="344" t="s">
        <v>97</v>
      </c>
      <c r="B83" s="345">
        <v>3581</v>
      </c>
      <c r="C83" s="345">
        <v>447.625</v>
      </c>
      <c r="D83" s="258">
        <v>0.14499999999999999</v>
      </c>
      <c r="E83" s="349">
        <v>569393.47909090901</v>
      </c>
      <c r="F83" s="347">
        <v>0.67620000000000002</v>
      </c>
      <c r="G83" s="347">
        <v>0.87409999999999999</v>
      </c>
      <c r="H83" s="347">
        <v>1.0538000000000001</v>
      </c>
      <c r="I83" s="347">
        <v>0.65769999999999995</v>
      </c>
      <c r="J83" s="350">
        <v>5.8412183905221076</v>
      </c>
    </row>
    <row r="84" spans="1:10" s="158" customFormat="1" ht="12.75">
      <c r="A84" s="344" t="s">
        <v>98</v>
      </c>
      <c r="B84" s="345">
        <v>5774</v>
      </c>
      <c r="C84" s="345">
        <v>366.60317460317458</v>
      </c>
      <c r="D84" s="258">
        <v>0.14799999999999999</v>
      </c>
      <c r="E84" s="346">
        <v>475039.21227272728</v>
      </c>
      <c r="F84" s="347">
        <v>0.69889999999999997</v>
      </c>
      <c r="G84" s="347">
        <v>0.84430000000000005</v>
      </c>
      <c r="H84" s="347">
        <v>1.0448999999999999</v>
      </c>
      <c r="I84" s="347">
        <v>0.72829999999999995</v>
      </c>
      <c r="J84" s="348">
        <v>5.372604225118673</v>
      </c>
    </row>
    <row r="85" spans="1:10" ht="12.75">
      <c r="A85" s="344" t="s">
        <v>99</v>
      </c>
      <c r="B85" s="345">
        <v>3677</v>
      </c>
      <c r="C85" s="345">
        <v>408.55555555555554</v>
      </c>
      <c r="D85" s="258">
        <v>0.15</v>
      </c>
      <c r="E85" s="346">
        <v>541306.38899999997</v>
      </c>
      <c r="F85" s="347">
        <v>0.61319999999999997</v>
      </c>
      <c r="G85" s="347">
        <v>0.88900000000000001</v>
      </c>
      <c r="H85" s="347">
        <v>1.0371999999999999</v>
      </c>
      <c r="I85" s="347">
        <v>0.57820000000000005</v>
      </c>
      <c r="J85" s="348">
        <v>7.3322177373917663</v>
      </c>
    </row>
    <row r="86" spans="1:10" s="158" customFormat="1" ht="12.75">
      <c r="A86" s="344" t="s">
        <v>100</v>
      </c>
      <c r="B86" s="345">
        <v>3316</v>
      </c>
      <c r="C86" s="345">
        <v>301.45454545454544</v>
      </c>
      <c r="D86" s="258">
        <v>8.2000000000000003E-2</v>
      </c>
      <c r="E86" s="346">
        <v>469074.85785714287</v>
      </c>
      <c r="F86" s="347">
        <v>0.68600000000000005</v>
      </c>
      <c r="G86" s="347">
        <v>0.90859999999999996</v>
      </c>
      <c r="H86" s="347">
        <v>1.0025999999999999</v>
      </c>
      <c r="I86" s="347">
        <v>0.65710000000000002</v>
      </c>
      <c r="J86" s="348">
        <v>5.6414953870959597</v>
      </c>
    </row>
    <row r="87" spans="1:10" s="158" customFormat="1" ht="12.75">
      <c r="A87" s="344" t="s">
        <v>101</v>
      </c>
      <c r="B87" s="345">
        <v>4164</v>
      </c>
      <c r="C87" s="345">
        <v>378.54545454545456</v>
      </c>
      <c r="D87" s="258">
        <v>0.16400000000000001</v>
      </c>
      <c r="E87" s="346">
        <v>424455.95307692303</v>
      </c>
      <c r="F87" s="347">
        <v>0.59619999999999995</v>
      </c>
      <c r="G87" s="347">
        <v>0.91210000000000002</v>
      </c>
      <c r="H87" s="347">
        <v>0.98829999999999996</v>
      </c>
      <c r="I87" s="347">
        <v>0.59099999999999997</v>
      </c>
      <c r="J87" s="348">
        <v>5.854578943678078</v>
      </c>
    </row>
    <row r="88" spans="1:10" s="158" customFormat="1" ht="12.75">
      <c r="A88" s="344" t="s">
        <v>102</v>
      </c>
      <c r="B88" s="345">
        <v>2437</v>
      </c>
      <c r="C88" s="345">
        <v>367.84905660377359</v>
      </c>
      <c r="D88" s="258">
        <v>0.104</v>
      </c>
      <c r="E88" s="346">
        <v>407644.57350649353</v>
      </c>
      <c r="F88" s="347">
        <v>0.69589999999999996</v>
      </c>
      <c r="G88" s="347">
        <v>0.85389999999999999</v>
      </c>
      <c r="H88" s="347">
        <v>1.0286</v>
      </c>
      <c r="I88" s="347">
        <v>0.7046</v>
      </c>
      <c r="J88" s="348">
        <v>4.2277831965685069</v>
      </c>
    </row>
    <row r="89" spans="1:10" s="158" customFormat="1" ht="12.75">
      <c r="A89" s="344" t="s">
        <v>103</v>
      </c>
      <c r="B89" s="345">
        <v>1308</v>
      </c>
      <c r="C89" s="345">
        <v>327</v>
      </c>
      <c r="D89" s="258">
        <v>0.114</v>
      </c>
      <c r="E89" s="346">
        <v>552078.85111111111</v>
      </c>
      <c r="F89" s="347">
        <v>0.66459999999999997</v>
      </c>
      <c r="G89" s="347">
        <v>0.90369999999999995</v>
      </c>
      <c r="H89" s="347">
        <v>1.0150999999999999</v>
      </c>
      <c r="I89" s="347">
        <v>0.59860000000000002</v>
      </c>
      <c r="J89" s="348">
        <v>6.0918166713596227</v>
      </c>
    </row>
    <row r="90" spans="1:10" s="158" customFormat="1" ht="12.75">
      <c r="A90" s="344" t="s">
        <v>104</v>
      </c>
      <c r="B90" s="345">
        <v>2106</v>
      </c>
      <c r="C90" s="345">
        <v>300.85714285714283</v>
      </c>
      <c r="D90" s="258">
        <v>0.113</v>
      </c>
      <c r="E90" s="346">
        <v>360298.76</v>
      </c>
      <c r="F90" s="347">
        <v>0.68</v>
      </c>
      <c r="G90" s="347">
        <v>0.87749999999999995</v>
      </c>
      <c r="H90" s="347">
        <v>1.1741999999999999</v>
      </c>
      <c r="I90" s="347">
        <v>0.64510000000000001</v>
      </c>
      <c r="J90" s="348">
        <v>5.1530709391156169</v>
      </c>
    </row>
    <row r="91" spans="1:10" s="158" customFormat="1" ht="12" customHeight="1">
      <c r="A91" s="344" t="s">
        <v>105</v>
      </c>
      <c r="B91" s="345">
        <v>434</v>
      </c>
      <c r="C91" s="345">
        <v>434</v>
      </c>
      <c r="D91" s="258">
        <v>0.19700000000000001</v>
      </c>
      <c r="E91" s="346">
        <v>618862.19090909092</v>
      </c>
      <c r="F91" s="347">
        <v>0.63500000000000001</v>
      </c>
      <c r="G91" s="347">
        <v>0.8387</v>
      </c>
      <c r="H91" s="347">
        <v>1.0079</v>
      </c>
      <c r="I91" s="347">
        <v>0.62180000000000002</v>
      </c>
      <c r="J91" s="348">
        <v>2.6370821226190233</v>
      </c>
    </row>
    <row r="92" spans="1:10" ht="12.75">
      <c r="A92" s="344" t="s">
        <v>106</v>
      </c>
      <c r="B92" s="345">
        <v>815</v>
      </c>
      <c r="C92" s="345">
        <v>271.66666666666669</v>
      </c>
      <c r="D92" s="258">
        <v>0.10299999999999999</v>
      </c>
      <c r="E92" s="346">
        <v>368437.54249999998</v>
      </c>
      <c r="F92" s="347">
        <v>0.64219999999999999</v>
      </c>
      <c r="G92" s="347">
        <v>0.92149999999999999</v>
      </c>
      <c r="H92" s="347">
        <v>1.1142000000000001</v>
      </c>
      <c r="I92" s="347">
        <v>0.69650000000000001</v>
      </c>
      <c r="J92" s="348">
        <v>3.5395418851916087</v>
      </c>
    </row>
    <row r="93" spans="1:10" ht="12.75">
      <c r="A93" s="344" t="s">
        <v>107</v>
      </c>
      <c r="B93" s="345">
        <v>215</v>
      </c>
      <c r="C93" s="345">
        <v>430</v>
      </c>
      <c r="D93" s="258">
        <v>0.14299999999999999</v>
      </c>
      <c r="E93" s="346">
        <v>443757.08</v>
      </c>
      <c r="F93" s="347">
        <v>0.7097</v>
      </c>
      <c r="G93" s="347">
        <v>0.92559999999999998</v>
      </c>
      <c r="H93" s="347">
        <v>0.95209999999999995</v>
      </c>
      <c r="I93" s="347">
        <v>0.79259999999999997</v>
      </c>
      <c r="J93" s="348">
        <v>6.7578635369925797</v>
      </c>
    </row>
    <row r="94" spans="1:10" ht="12.75">
      <c r="A94" s="344" t="s">
        <v>108</v>
      </c>
      <c r="B94" s="345">
        <v>5257</v>
      </c>
      <c r="C94" s="345">
        <v>525.70000000000005</v>
      </c>
      <c r="D94" s="258">
        <v>0.10299999999999999</v>
      </c>
      <c r="E94" s="346">
        <v>744442.75</v>
      </c>
      <c r="F94" s="347">
        <v>0.61470000000000002</v>
      </c>
      <c r="G94" s="347">
        <v>0.86719999999999997</v>
      </c>
      <c r="H94" s="347">
        <v>0.99719999999999998</v>
      </c>
      <c r="I94" s="347">
        <v>0.6492</v>
      </c>
      <c r="J94" s="348">
        <v>7.4962119363005932</v>
      </c>
    </row>
    <row r="95" spans="1:10" ht="12.75">
      <c r="A95" s="344" t="s">
        <v>109</v>
      </c>
      <c r="B95" s="345">
        <v>3065</v>
      </c>
      <c r="C95" s="345">
        <v>291.90476190476193</v>
      </c>
      <c r="D95" s="258">
        <v>0.14399999999999999</v>
      </c>
      <c r="E95" s="346">
        <v>405955.02750000003</v>
      </c>
      <c r="F95" s="347">
        <v>0.68530000000000002</v>
      </c>
      <c r="G95" s="347">
        <v>0.8861</v>
      </c>
      <c r="H95" s="347">
        <v>1.0884</v>
      </c>
      <c r="I95" s="347">
        <v>0.71830000000000005</v>
      </c>
      <c r="J95" s="348">
        <v>5.6217684786299742</v>
      </c>
    </row>
    <row r="96" spans="1:10" ht="12.75">
      <c r="A96" s="344" t="s">
        <v>110</v>
      </c>
      <c r="B96" s="345">
        <v>21019</v>
      </c>
      <c r="C96" s="345">
        <v>467.0888888888889</v>
      </c>
      <c r="D96" s="258">
        <v>0.115</v>
      </c>
      <c r="E96" s="346">
        <v>762229.57500000007</v>
      </c>
      <c r="F96" s="347">
        <v>0.68840000000000001</v>
      </c>
      <c r="G96" s="347">
        <v>0.86919999999999997</v>
      </c>
      <c r="H96" s="347">
        <v>1.0025999999999999</v>
      </c>
      <c r="I96" s="347">
        <v>0.71550000000000002</v>
      </c>
      <c r="J96" s="348">
        <v>5.9541116426932827</v>
      </c>
    </row>
    <row r="97" spans="1:10" ht="12.75">
      <c r="A97" s="344" t="s">
        <v>111</v>
      </c>
      <c r="B97" s="345">
        <v>1088</v>
      </c>
      <c r="C97" s="345">
        <v>272</v>
      </c>
      <c r="D97" s="258">
        <v>0.14199999999999999</v>
      </c>
      <c r="E97" s="346">
        <v>345414.95833333331</v>
      </c>
      <c r="F97" s="347">
        <v>0.70730000000000004</v>
      </c>
      <c r="G97" s="347">
        <v>0.94579999999999997</v>
      </c>
      <c r="H97" s="347">
        <v>0.99470000000000003</v>
      </c>
      <c r="I97" s="347">
        <v>0.75639999999999996</v>
      </c>
      <c r="J97" s="348">
        <v>4.1377882586625114</v>
      </c>
    </row>
    <row r="98" spans="1:10" ht="12.75">
      <c r="A98" s="344" t="s">
        <v>112</v>
      </c>
      <c r="B98" s="345">
        <v>1176</v>
      </c>
      <c r="C98" s="345">
        <v>336</v>
      </c>
      <c r="D98" s="258">
        <v>0.107</v>
      </c>
      <c r="E98" s="346">
        <v>267160.63166666665</v>
      </c>
      <c r="F98" s="347">
        <v>0.67720000000000002</v>
      </c>
      <c r="G98" s="347">
        <v>0.93879999999999997</v>
      </c>
      <c r="H98" s="347">
        <v>0.97299999999999998</v>
      </c>
      <c r="I98" s="347">
        <v>0.70409999999999995</v>
      </c>
      <c r="J98" s="348">
        <v>3.9801033534814199</v>
      </c>
    </row>
    <row r="99" spans="1:10" ht="12.75">
      <c r="A99" s="344" t="s">
        <v>113</v>
      </c>
      <c r="B99" s="345">
        <v>714</v>
      </c>
      <c r="C99" s="345">
        <v>714</v>
      </c>
      <c r="D99" s="258">
        <v>0.113</v>
      </c>
      <c r="E99" s="346">
        <v>625577.9</v>
      </c>
      <c r="F99" s="347">
        <v>0.73160000000000003</v>
      </c>
      <c r="G99" s="347">
        <v>0.93279999999999996</v>
      </c>
      <c r="H99" s="347">
        <v>1.0563</v>
      </c>
      <c r="I99" s="347">
        <v>0.73680000000000001</v>
      </c>
      <c r="J99" s="348">
        <v>5.2842037192243314</v>
      </c>
    </row>
    <row r="100" spans="1:10" ht="12.75">
      <c r="A100" s="344" t="s">
        <v>114</v>
      </c>
      <c r="B100" s="345">
        <v>8340</v>
      </c>
      <c r="C100" s="345">
        <v>417</v>
      </c>
      <c r="D100" s="258">
        <v>0.10100000000000001</v>
      </c>
      <c r="E100" s="346">
        <v>470073.76071428572</v>
      </c>
      <c r="F100" s="347">
        <v>0.65839999999999999</v>
      </c>
      <c r="G100" s="347">
        <v>0.85489999999999999</v>
      </c>
      <c r="H100" s="347">
        <v>0.95250000000000001</v>
      </c>
      <c r="I100" s="347">
        <v>0.64039999999999997</v>
      </c>
      <c r="J100" s="348">
        <v>6.3338788760011306</v>
      </c>
    </row>
    <row r="101" spans="1:10" ht="12.75">
      <c r="A101" s="344" t="s">
        <v>115</v>
      </c>
      <c r="B101" s="345">
        <v>3021</v>
      </c>
      <c r="C101" s="345">
        <v>503.5</v>
      </c>
      <c r="D101" s="258">
        <v>0.112</v>
      </c>
      <c r="E101" s="346">
        <v>473340.45374999999</v>
      </c>
      <c r="F101" s="347">
        <v>0.59340000000000004</v>
      </c>
      <c r="G101" s="347">
        <v>0.83650000000000002</v>
      </c>
      <c r="H101" s="347">
        <v>0.95269999999999999</v>
      </c>
      <c r="I101" s="347">
        <v>0.57320000000000004</v>
      </c>
      <c r="J101" s="348">
        <v>5.142776304703581</v>
      </c>
    </row>
    <row r="102" spans="1:10" ht="12.75">
      <c r="A102" s="344" t="s">
        <v>116</v>
      </c>
      <c r="B102" s="345">
        <v>5225</v>
      </c>
      <c r="C102" s="345">
        <v>418</v>
      </c>
      <c r="D102" s="258">
        <v>0.13</v>
      </c>
      <c r="E102" s="346">
        <v>511347.14388888888</v>
      </c>
      <c r="F102" s="347">
        <v>0.66690000000000005</v>
      </c>
      <c r="G102" s="347">
        <v>0.91</v>
      </c>
      <c r="H102" s="347">
        <v>1.0105999999999999</v>
      </c>
      <c r="I102" s="347">
        <v>0.69</v>
      </c>
      <c r="J102" s="348">
        <v>4.8715276369830285</v>
      </c>
    </row>
    <row r="103" spans="1:10" ht="12.75">
      <c r="A103" s="344" t="s">
        <v>117</v>
      </c>
      <c r="B103" s="345">
        <v>1252</v>
      </c>
      <c r="C103" s="345">
        <v>329.47368421052636</v>
      </c>
      <c r="D103" s="258">
        <v>0.14099999999999999</v>
      </c>
      <c r="E103" s="346">
        <v>608829.20000000007</v>
      </c>
      <c r="F103" s="347">
        <v>0.6351</v>
      </c>
      <c r="G103" s="347">
        <v>0.8962</v>
      </c>
      <c r="H103" s="347">
        <v>1.0648</v>
      </c>
      <c r="I103" s="347">
        <v>0.63549999999999995</v>
      </c>
      <c r="J103" s="348">
        <v>6.3642183615909538</v>
      </c>
    </row>
    <row r="104" spans="1:10" ht="12.75">
      <c r="A104" s="344" t="s">
        <v>118</v>
      </c>
      <c r="B104" s="345">
        <v>376</v>
      </c>
      <c r="C104" s="345">
        <v>501.33333333333331</v>
      </c>
      <c r="D104" s="258">
        <v>0.114</v>
      </c>
      <c r="E104" s="346">
        <v>731795.36</v>
      </c>
      <c r="F104" s="347">
        <v>0.75029999999999997</v>
      </c>
      <c r="G104" s="347">
        <v>0.78459999999999996</v>
      </c>
      <c r="H104" s="347">
        <v>1.0576000000000001</v>
      </c>
      <c r="I104" s="347">
        <v>0.7056</v>
      </c>
      <c r="J104" s="350">
        <v>6.9608919453726434</v>
      </c>
    </row>
    <row r="105" spans="1:10" s="158" customFormat="1" ht="12.75" customHeight="1">
      <c r="A105" s="351" t="s">
        <v>119</v>
      </c>
      <c r="B105" s="352">
        <v>384452</v>
      </c>
      <c r="C105" s="352">
        <v>404.18640103030464</v>
      </c>
      <c r="D105" s="353">
        <v>0.127</v>
      </c>
      <c r="E105" s="354">
        <v>521501.37733988714</v>
      </c>
      <c r="F105" s="355">
        <v>0.67598058099498537</v>
      </c>
      <c r="G105" s="355">
        <v>0.85846087417935135</v>
      </c>
      <c r="H105" s="355">
        <v>1.0036674228363236</v>
      </c>
      <c r="I105" s="355">
        <v>0.68571535040024933</v>
      </c>
      <c r="J105" s="356"/>
    </row>
    <row r="106" spans="1:10" ht="12.75">
      <c r="A106" s="72"/>
      <c r="B106" s="73"/>
      <c r="C106" s="73"/>
      <c r="D106" s="74"/>
      <c r="E106" s="75"/>
      <c r="F106" s="76"/>
      <c r="G106" s="76"/>
      <c r="H106" s="76"/>
      <c r="I106" s="77"/>
    </row>
    <row r="107" spans="1:10" s="155" customFormat="1" ht="12.75">
      <c r="A107" s="78">
        <f>SUBTOTAL(103,A5:A104)</f>
        <v>100</v>
      </c>
      <c r="B107" s="79">
        <f>SUBTOTAL(109,B5:B104)</f>
        <v>384450</v>
      </c>
      <c r="C107" s="80">
        <f>SUBTOTAL(101,C5:C104)</f>
        <v>405.64783708802781</v>
      </c>
      <c r="D107" s="81">
        <f>SUBTOTAL(101,D5:D104)</f>
        <v>0.12155000000000006</v>
      </c>
      <c r="E107" s="257"/>
      <c r="F107" s="82"/>
      <c r="G107" s="82"/>
      <c r="H107" s="82"/>
      <c r="I107" s="82"/>
    </row>
    <row r="108" spans="1:10" ht="12.75" hidden="1">
      <c r="A108" s="161" t="s">
        <v>120</v>
      </c>
      <c r="B108" s="162" t="s">
        <v>121</v>
      </c>
      <c r="C108" s="162" t="s">
        <v>122</v>
      </c>
      <c r="D108" s="163" t="s">
        <v>122</v>
      </c>
      <c r="E108" s="164"/>
      <c r="F108" s="76"/>
      <c r="G108" s="76"/>
      <c r="H108" s="76"/>
      <c r="I108" s="76"/>
      <c r="J108" s="157"/>
    </row>
    <row r="109" spans="1:10" ht="12.75" hidden="1">
      <c r="A109" s="161">
        <f>SUBTOTAL(103,A5:A103)</f>
        <v>99</v>
      </c>
      <c r="B109" s="165">
        <f>SUBTOTAL(109,B5:B103)</f>
        <v>384074</v>
      </c>
      <c r="C109" s="161">
        <f>SUBTOTAL(101,C5:C103)</f>
        <v>404.68131692393376</v>
      </c>
      <c r="D109" s="161">
        <f>SUBTOTAL(101,D5:D103)</f>
        <v>0.12162626262626268</v>
      </c>
      <c r="E109" s="164"/>
      <c r="F109" s="76"/>
      <c r="G109" s="76"/>
      <c r="H109" s="76"/>
      <c r="I109" s="76"/>
      <c r="J109" s="157"/>
    </row>
    <row r="110" spans="1:10" ht="12.75">
      <c r="A110" s="161"/>
      <c r="B110" s="162"/>
      <c r="C110" s="162"/>
      <c r="D110" s="74"/>
      <c r="E110" s="164"/>
      <c r="F110" s="76"/>
      <c r="G110" s="76"/>
      <c r="H110" s="76"/>
      <c r="I110" s="76"/>
      <c r="J110" s="157"/>
    </row>
    <row r="111" spans="1:10" s="166" customFormat="1" ht="12.75">
      <c r="A111" s="83"/>
      <c r="B111" s="255"/>
      <c r="C111" s="172"/>
      <c r="D111" s="256"/>
      <c r="E111" s="256"/>
      <c r="F111" s="76"/>
      <c r="G111" s="76"/>
      <c r="H111" s="76"/>
      <c r="I111" s="76"/>
    </row>
    <row r="112" spans="1:10" ht="12.75">
      <c r="A112" s="84"/>
      <c r="B112" s="162"/>
      <c r="C112" s="162"/>
      <c r="D112" s="163"/>
      <c r="E112" s="164"/>
      <c r="F112" s="76"/>
      <c r="G112" s="76"/>
      <c r="H112" s="76"/>
      <c r="I112" s="76"/>
      <c r="J112" s="157"/>
    </row>
    <row r="113" spans="1:10" ht="12.75">
      <c r="A113" s="83"/>
      <c r="B113" s="162"/>
      <c r="C113" s="162"/>
      <c r="D113" s="74"/>
      <c r="E113" s="164"/>
      <c r="F113" s="76"/>
      <c r="G113" s="76"/>
      <c r="H113" s="76"/>
      <c r="I113" s="76"/>
      <c r="J113" s="157"/>
    </row>
    <row r="114" spans="1:10" ht="15" customHeight="1">
      <c r="A114" s="260"/>
      <c r="B114" s="73"/>
      <c r="C114" s="73"/>
      <c r="D114" s="74"/>
      <c r="E114" s="75"/>
      <c r="F114" s="76"/>
      <c r="G114" s="76"/>
      <c r="H114" s="76"/>
      <c r="I114" s="77"/>
      <c r="J114" s="157"/>
    </row>
    <row r="115" spans="1:10" ht="12.75">
      <c r="A115" s="168"/>
      <c r="B115" s="73"/>
      <c r="C115" s="73"/>
      <c r="D115" s="74"/>
      <c r="E115" s="164"/>
      <c r="F115" s="169"/>
      <c r="G115" s="76"/>
      <c r="H115" s="76"/>
      <c r="I115" s="77"/>
      <c r="J115" s="157"/>
    </row>
    <row r="116" spans="1:10" ht="12.75">
      <c r="A116" s="168"/>
      <c r="B116" s="73"/>
      <c r="C116" s="73"/>
      <c r="D116" s="74"/>
      <c r="E116" s="164"/>
      <c r="F116" s="169"/>
      <c r="G116" s="76"/>
      <c r="H116" s="76"/>
      <c r="I116" s="77"/>
      <c r="J116" s="157"/>
    </row>
    <row r="117" spans="1:10" ht="12.75">
      <c r="A117" s="170"/>
      <c r="B117" s="73"/>
      <c r="C117" s="73"/>
      <c r="D117" s="74"/>
      <c r="E117" s="164"/>
      <c r="F117" s="169"/>
      <c r="G117" s="76"/>
      <c r="H117" s="76"/>
      <c r="I117" s="77"/>
      <c r="J117" s="157"/>
    </row>
    <row r="118" spans="1:10" s="154" customFormat="1" ht="12.75">
      <c r="A118" s="171"/>
      <c r="B118" s="73"/>
      <c r="C118" s="73"/>
      <c r="D118" s="74"/>
      <c r="E118" s="164"/>
      <c r="F118" s="76"/>
      <c r="G118" s="76"/>
      <c r="H118" s="76"/>
      <c r="I118" s="76"/>
    </row>
    <row r="119" spans="1:10" s="154" customFormat="1" ht="12.75">
      <c r="A119" s="72"/>
      <c r="B119" s="73"/>
      <c r="C119" s="172"/>
      <c r="D119" s="172"/>
      <c r="E119" s="164"/>
      <c r="F119" s="76"/>
      <c r="G119" s="76"/>
      <c r="H119" s="76"/>
      <c r="I119" s="76"/>
    </row>
    <row r="120" spans="1:10" s="154" customFormat="1" ht="12.75">
      <c r="A120" s="72"/>
      <c r="B120" s="73"/>
      <c r="C120" s="73"/>
      <c r="D120" s="173"/>
      <c r="E120" s="164"/>
      <c r="F120" s="76"/>
      <c r="G120" s="76"/>
      <c r="H120" s="76"/>
      <c r="I120" s="76"/>
    </row>
    <row r="121" spans="1:10" s="154" customFormat="1" ht="12.75">
      <c r="A121" s="72"/>
      <c r="B121" s="73"/>
      <c r="C121" s="73"/>
      <c r="D121" s="74"/>
      <c r="E121" s="164"/>
      <c r="F121" s="76"/>
      <c r="G121" s="76"/>
      <c r="H121" s="76"/>
      <c r="I121" s="76"/>
    </row>
    <row r="122" spans="1:10" s="154" customFormat="1" ht="12.75">
      <c r="A122" s="72"/>
      <c r="B122" s="73"/>
      <c r="C122" s="73"/>
      <c r="D122" s="172"/>
      <c r="E122" s="164"/>
      <c r="F122" s="76"/>
      <c r="G122" s="76"/>
      <c r="H122" s="76"/>
      <c r="I122" s="76"/>
    </row>
    <row r="123" spans="1:10" s="154" customFormat="1" ht="12.75">
      <c r="A123" s="171"/>
      <c r="B123" s="73"/>
      <c r="C123" s="73"/>
      <c r="D123" s="74"/>
      <c r="E123" s="164"/>
      <c r="F123" s="76"/>
      <c r="G123" s="76"/>
      <c r="H123" s="76"/>
      <c r="I123" s="76"/>
    </row>
    <row r="124" spans="1:10" s="154" customFormat="1" ht="12.75">
      <c r="A124" s="72"/>
      <c r="B124" s="73"/>
      <c r="C124" s="73"/>
      <c r="D124" s="74"/>
      <c r="E124" s="164"/>
      <c r="F124" s="76"/>
      <c r="G124" s="76"/>
      <c r="H124" s="76"/>
      <c r="I124" s="76"/>
    </row>
    <row r="125" spans="1:10" s="154" customFormat="1" ht="12.75">
      <c r="A125" s="171"/>
      <c r="B125" s="73"/>
      <c r="C125" s="73"/>
      <c r="D125" s="74"/>
      <c r="E125" s="164"/>
      <c r="F125" s="76"/>
      <c r="G125" s="76"/>
      <c r="H125" s="76"/>
      <c r="I125" s="76"/>
    </row>
    <row r="126" spans="1:10" s="158" customFormat="1" ht="12.75">
      <c r="A126" s="167"/>
      <c r="B126" s="174"/>
      <c r="C126" s="174"/>
      <c r="D126" s="175"/>
      <c r="E126" s="176"/>
      <c r="F126" s="177"/>
      <c r="G126" s="177"/>
      <c r="H126" s="177"/>
      <c r="I126" s="177"/>
    </row>
    <row r="127" spans="1:10" ht="12.75">
      <c r="A127" s="168"/>
      <c r="B127" s="73"/>
      <c r="C127" s="73"/>
      <c r="D127" s="74"/>
      <c r="E127" s="164"/>
      <c r="F127" s="169"/>
      <c r="G127" s="76"/>
      <c r="H127" s="76"/>
      <c r="I127" s="77"/>
      <c r="J127" s="157"/>
    </row>
    <row r="128" spans="1:10" ht="12.75">
      <c r="A128" s="178"/>
      <c r="B128" s="73"/>
      <c r="C128" s="73"/>
      <c r="D128" s="74"/>
      <c r="E128" s="164"/>
      <c r="F128" s="169"/>
      <c r="G128" s="76"/>
      <c r="H128" s="76"/>
      <c r="I128" s="77"/>
      <c r="J128" s="157"/>
    </row>
    <row r="129" spans="1:9" s="160" customFormat="1" ht="12.75">
      <c r="A129" s="168"/>
      <c r="B129" s="73"/>
      <c r="C129" s="73"/>
      <c r="D129" s="74"/>
      <c r="E129" s="164"/>
      <c r="F129" s="169"/>
      <c r="G129" s="76"/>
      <c r="H129" s="76"/>
      <c r="I129" s="77"/>
    </row>
    <row r="130" spans="1:9" s="160" customFormat="1" ht="12.75">
      <c r="A130" s="168"/>
      <c r="B130" s="73"/>
      <c r="C130" s="73"/>
      <c r="D130" s="74"/>
      <c r="E130" s="164"/>
      <c r="F130" s="169"/>
      <c r="G130" s="76"/>
      <c r="H130" s="76"/>
      <c r="I130" s="77"/>
    </row>
    <row r="131" spans="1:9" s="160" customFormat="1" ht="12.75">
      <c r="A131" s="168"/>
      <c r="B131" s="73"/>
      <c r="C131" s="73"/>
      <c r="D131" s="74"/>
      <c r="E131" s="164"/>
      <c r="F131" s="169"/>
      <c r="G131" s="76"/>
      <c r="H131" s="76"/>
      <c r="I131" s="77"/>
    </row>
    <row r="132" spans="1:9" s="160" customFormat="1" ht="12.75">
      <c r="A132" s="168"/>
      <c r="B132" s="73"/>
      <c r="C132" s="73"/>
      <c r="D132" s="74"/>
      <c r="E132" s="164"/>
      <c r="F132" s="169"/>
      <c r="G132" s="76"/>
      <c r="H132" s="76"/>
      <c r="I132" s="77"/>
    </row>
    <row r="133" spans="1:9" s="160" customFormat="1" ht="12.75">
      <c r="A133" s="168"/>
      <c r="B133" s="73"/>
      <c r="C133" s="73"/>
      <c r="D133" s="74"/>
      <c r="E133" s="164"/>
      <c r="F133" s="169"/>
      <c r="G133" s="76"/>
      <c r="H133" s="76"/>
      <c r="I133" s="77"/>
    </row>
    <row r="134" spans="1:9" s="160" customFormat="1" ht="12.75">
      <c r="A134" s="168"/>
      <c r="B134" s="73"/>
      <c r="C134" s="73"/>
      <c r="D134" s="74"/>
      <c r="E134" s="164"/>
      <c r="F134" s="169"/>
      <c r="G134" s="76"/>
      <c r="H134" s="76"/>
      <c r="I134" s="77"/>
    </row>
    <row r="135" spans="1:9" s="160" customFormat="1" ht="12.75">
      <c r="A135" s="168"/>
      <c r="B135" s="73"/>
      <c r="C135" s="73"/>
      <c r="D135" s="74"/>
      <c r="E135" s="164"/>
      <c r="F135" s="169"/>
      <c r="G135" s="76"/>
      <c r="H135" s="76"/>
      <c r="I135" s="77"/>
    </row>
    <row r="136" spans="1:9" s="160" customFormat="1" ht="12.75">
      <c r="A136" s="168"/>
      <c r="B136" s="73"/>
      <c r="C136" s="73"/>
      <c r="D136" s="74"/>
      <c r="E136" s="164"/>
      <c r="F136" s="169"/>
      <c r="G136" s="76"/>
      <c r="H136" s="76"/>
      <c r="I136" s="77"/>
    </row>
    <row r="137" spans="1:9" s="160" customFormat="1" ht="12.75">
      <c r="A137" s="168"/>
      <c r="B137" s="73"/>
      <c r="C137" s="73"/>
      <c r="D137" s="74"/>
      <c r="E137" s="164"/>
      <c r="F137" s="169"/>
      <c r="G137" s="76"/>
      <c r="H137" s="76"/>
      <c r="I137" s="77"/>
    </row>
    <row r="138" spans="1:9" s="160" customFormat="1" ht="12.75">
      <c r="A138" s="168"/>
      <c r="B138" s="73"/>
      <c r="C138" s="73"/>
      <c r="D138" s="74"/>
      <c r="E138" s="164"/>
      <c r="F138" s="169"/>
      <c r="G138" s="76"/>
      <c r="H138" s="76"/>
      <c r="I138" s="77"/>
    </row>
    <row r="139" spans="1:9" s="160" customFormat="1" ht="12.75">
      <c r="A139" s="168"/>
      <c r="B139" s="73"/>
      <c r="C139" s="73"/>
      <c r="D139" s="74"/>
      <c r="E139" s="164"/>
      <c r="F139" s="169"/>
      <c r="G139" s="76"/>
      <c r="H139" s="76"/>
      <c r="I139" s="77"/>
    </row>
    <row r="140" spans="1:9" s="160" customFormat="1" ht="12.75">
      <c r="A140" s="168"/>
      <c r="B140" s="73"/>
      <c r="C140" s="73"/>
      <c r="D140" s="74"/>
      <c r="E140" s="164"/>
      <c r="F140" s="169"/>
      <c r="G140" s="76"/>
      <c r="H140" s="76"/>
      <c r="I140" s="77"/>
    </row>
    <row r="141" spans="1:9" s="160" customFormat="1" ht="12.75">
      <c r="A141" s="168"/>
      <c r="B141" s="73"/>
      <c r="C141" s="73"/>
      <c r="D141" s="74"/>
      <c r="E141" s="164"/>
      <c r="F141" s="169"/>
      <c r="G141" s="76"/>
      <c r="H141" s="76"/>
      <c r="I141" s="77"/>
    </row>
    <row r="142" spans="1:9" s="160" customFormat="1" ht="12.75">
      <c r="A142" s="168"/>
      <c r="B142" s="73"/>
      <c r="C142" s="73"/>
      <c r="D142" s="74"/>
      <c r="E142" s="164"/>
      <c r="F142" s="169"/>
      <c r="G142" s="76"/>
      <c r="H142" s="76"/>
      <c r="I142" s="77"/>
    </row>
    <row r="143" spans="1:9" s="160" customFormat="1">
      <c r="A143" s="179"/>
      <c r="B143" s="180"/>
      <c r="C143" s="180"/>
      <c r="D143" s="181"/>
      <c r="E143" s="182"/>
      <c r="F143" s="183"/>
      <c r="G143" s="184"/>
      <c r="H143" s="184"/>
      <c r="I143" s="185"/>
    </row>
    <row r="144" spans="1:9" s="160" customFormat="1">
      <c r="A144" s="179"/>
      <c r="B144" s="180"/>
      <c r="C144" s="180"/>
      <c r="D144" s="181"/>
      <c r="E144" s="182"/>
      <c r="F144" s="183"/>
      <c r="G144" s="184"/>
      <c r="H144" s="184"/>
      <c r="I144" s="185"/>
    </row>
    <row r="145" spans="1:10" s="184" customFormat="1">
      <c r="A145" s="179"/>
      <c r="B145" s="180"/>
      <c r="C145" s="180"/>
      <c r="D145" s="181"/>
      <c r="E145" s="182"/>
      <c r="F145" s="183"/>
      <c r="I145" s="185"/>
      <c r="J145" s="160"/>
    </row>
    <row r="146" spans="1:10" s="184" customFormat="1">
      <c r="A146" s="179"/>
      <c r="B146" s="180"/>
      <c r="C146" s="180"/>
      <c r="D146" s="181"/>
      <c r="E146" s="182"/>
      <c r="F146" s="183"/>
      <c r="I146" s="185"/>
      <c r="J146" s="160"/>
    </row>
    <row r="147" spans="1:10" s="184" customFormat="1">
      <c r="A147" s="179"/>
      <c r="B147" s="180"/>
      <c r="C147" s="180"/>
      <c r="D147" s="181"/>
      <c r="E147" s="182"/>
      <c r="F147" s="183"/>
      <c r="I147" s="185"/>
      <c r="J147" s="160"/>
    </row>
    <row r="148" spans="1:10" s="184" customFormat="1">
      <c r="A148" s="179"/>
      <c r="B148" s="180"/>
      <c r="C148" s="180"/>
      <c r="D148" s="181"/>
      <c r="E148" s="182"/>
      <c r="F148" s="183"/>
      <c r="I148" s="185"/>
      <c r="J148" s="160"/>
    </row>
    <row r="149" spans="1:10" s="184" customFormat="1">
      <c r="A149" s="179"/>
      <c r="B149" s="180"/>
      <c r="C149" s="180"/>
      <c r="D149" s="181"/>
      <c r="E149" s="182"/>
      <c r="F149" s="183"/>
      <c r="I149" s="185"/>
      <c r="J149" s="160"/>
    </row>
    <row r="150" spans="1:10" s="184" customFormat="1">
      <c r="A150" s="179"/>
      <c r="B150" s="180"/>
      <c r="C150" s="180"/>
      <c r="D150" s="181"/>
      <c r="E150" s="182"/>
      <c r="F150" s="183"/>
      <c r="I150" s="185"/>
      <c r="J150" s="160"/>
    </row>
    <row r="151" spans="1:10" s="184" customFormat="1">
      <c r="A151" s="179"/>
      <c r="B151" s="180"/>
      <c r="C151" s="180"/>
      <c r="D151" s="181"/>
      <c r="E151" s="182"/>
      <c r="F151" s="183"/>
      <c r="I151" s="185"/>
      <c r="J151" s="160"/>
    </row>
    <row r="152" spans="1:10" s="184" customFormat="1">
      <c r="A152" s="179"/>
      <c r="B152" s="180"/>
      <c r="C152" s="180"/>
      <c r="D152" s="181"/>
      <c r="E152" s="182"/>
      <c r="F152" s="183"/>
      <c r="I152" s="185"/>
      <c r="J152" s="160"/>
    </row>
    <row r="153" spans="1:10" s="184" customFormat="1">
      <c r="A153" s="179"/>
      <c r="B153" s="180"/>
      <c r="C153" s="180"/>
      <c r="D153" s="181"/>
      <c r="E153" s="182"/>
      <c r="F153" s="183"/>
      <c r="I153" s="185"/>
      <c r="J153" s="160"/>
    </row>
    <row r="154" spans="1:10" s="184" customFormat="1">
      <c r="A154" s="179"/>
      <c r="B154" s="180"/>
      <c r="C154" s="180"/>
      <c r="D154" s="181"/>
      <c r="E154" s="182"/>
      <c r="F154" s="183"/>
      <c r="I154" s="185"/>
      <c r="J154" s="160"/>
    </row>
    <row r="155" spans="1:10" s="184" customFormat="1">
      <c r="A155" s="179"/>
      <c r="B155" s="180"/>
      <c r="C155" s="180"/>
      <c r="D155" s="181"/>
      <c r="E155" s="182"/>
      <c r="F155" s="183"/>
      <c r="I155" s="185"/>
      <c r="J155" s="160"/>
    </row>
    <row r="156" spans="1:10" s="184" customFormat="1">
      <c r="A156" s="179"/>
      <c r="B156" s="180"/>
      <c r="C156" s="180"/>
      <c r="D156" s="181"/>
      <c r="E156" s="182"/>
      <c r="F156" s="183"/>
      <c r="I156" s="185"/>
      <c r="J156" s="160"/>
    </row>
    <row r="157" spans="1:10" s="184" customFormat="1">
      <c r="A157" s="179"/>
      <c r="B157" s="180"/>
      <c r="C157" s="180"/>
      <c r="D157" s="181"/>
      <c r="E157" s="182"/>
      <c r="F157" s="183"/>
      <c r="I157" s="185"/>
      <c r="J157" s="160"/>
    </row>
    <row r="158" spans="1:10" s="184" customFormat="1">
      <c r="A158" s="179"/>
      <c r="B158" s="180"/>
      <c r="C158" s="180"/>
      <c r="D158" s="181"/>
      <c r="E158" s="182"/>
      <c r="F158" s="183"/>
      <c r="I158" s="185"/>
      <c r="J158" s="160"/>
    </row>
    <row r="159" spans="1:10" s="184" customFormat="1">
      <c r="A159" s="179"/>
      <c r="B159" s="180"/>
      <c r="C159" s="180"/>
      <c r="D159" s="181"/>
      <c r="E159" s="182"/>
      <c r="F159" s="183"/>
      <c r="I159" s="185"/>
      <c r="J159" s="160"/>
    </row>
    <row r="160" spans="1:10" s="184" customFormat="1">
      <c r="A160" s="179"/>
      <c r="B160" s="180"/>
      <c r="C160" s="180"/>
      <c r="D160" s="181"/>
      <c r="E160" s="182"/>
      <c r="F160" s="183"/>
      <c r="I160" s="185"/>
      <c r="J160" s="160"/>
    </row>
    <row r="161" spans="1:10" s="184" customFormat="1">
      <c r="A161" s="179"/>
      <c r="B161" s="180"/>
      <c r="C161" s="180"/>
      <c r="D161" s="181"/>
      <c r="E161" s="182"/>
      <c r="F161" s="183"/>
      <c r="I161" s="185"/>
      <c r="J161" s="160"/>
    </row>
    <row r="162" spans="1:10" s="184" customFormat="1">
      <c r="A162" s="179"/>
      <c r="B162" s="180"/>
      <c r="C162" s="180"/>
      <c r="D162" s="181"/>
      <c r="E162" s="182"/>
      <c r="F162" s="183"/>
      <c r="I162" s="185"/>
      <c r="J162" s="160"/>
    </row>
    <row r="163" spans="1:10" s="184" customFormat="1">
      <c r="A163" s="179"/>
      <c r="B163" s="180"/>
      <c r="C163" s="180"/>
      <c r="D163" s="181"/>
      <c r="E163" s="182"/>
      <c r="F163" s="183"/>
      <c r="I163" s="185"/>
      <c r="J163" s="160"/>
    </row>
    <row r="164" spans="1:10" s="184" customFormat="1">
      <c r="A164" s="179"/>
      <c r="B164" s="180"/>
      <c r="C164" s="180"/>
      <c r="D164" s="181"/>
      <c r="E164" s="182"/>
      <c r="F164" s="183"/>
      <c r="I164" s="185"/>
      <c r="J164" s="160"/>
    </row>
    <row r="165" spans="1:10" s="184" customFormat="1">
      <c r="A165" s="179"/>
      <c r="B165" s="180"/>
      <c r="C165" s="180"/>
      <c r="D165" s="181"/>
      <c r="E165" s="182"/>
      <c r="F165" s="183"/>
      <c r="I165" s="185"/>
      <c r="J165" s="160"/>
    </row>
    <row r="166" spans="1:10" s="184" customFormat="1">
      <c r="A166" s="179"/>
      <c r="B166" s="180"/>
      <c r="C166" s="180"/>
      <c r="D166" s="181"/>
      <c r="E166" s="182"/>
      <c r="F166" s="183"/>
      <c r="I166" s="185"/>
      <c r="J166" s="160"/>
    </row>
    <row r="167" spans="1:10" s="184" customFormat="1">
      <c r="A167" s="179"/>
      <c r="B167" s="180"/>
      <c r="C167" s="180"/>
      <c r="D167" s="181"/>
      <c r="E167" s="182"/>
      <c r="F167" s="183"/>
      <c r="I167" s="185"/>
      <c r="J167" s="160"/>
    </row>
    <row r="168" spans="1:10" s="184" customFormat="1">
      <c r="A168" s="179"/>
      <c r="B168" s="180"/>
      <c r="C168" s="180"/>
      <c r="D168" s="181"/>
      <c r="E168" s="182"/>
      <c r="F168" s="183"/>
      <c r="I168" s="185"/>
      <c r="J168" s="160"/>
    </row>
    <row r="169" spans="1:10" s="184" customFormat="1">
      <c r="A169" s="179"/>
      <c r="B169" s="180"/>
      <c r="C169" s="180"/>
      <c r="D169" s="181"/>
      <c r="E169" s="182"/>
      <c r="F169" s="183"/>
      <c r="I169" s="185"/>
      <c r="J169" s="160"/>
    </row>
    <row r="170" spans="1:10" s="184" customFormat="1">
      <c r="A170" s="179"/>
      <c r="B170" s="180"/>
      <c r="C170" s="180"/>
      <c r="D170" s="181"/>
      <c r="E170" s="182"/>
      <c r="F170" s="183"/>
      <c r="I170" s="185"/>
      <c r="J170" s="160"/>
    </row>
    <row r="171" spans="1:10" s="184" customFormat="1">
      <c r="A171" s="179"/>
      <c r="B171" s="180"/>
      <c r="C171" s="180"/>
      <c r="D171" s="181"/>
      <c r="E171" s="182"/>
      <c r="F171" s="183"/>
      <c r="I171" s="185"/>
      <c r="J171" s="160"/>
    </row>
    <row r="172" spans="1:10" s="184" customFormat="1">
      <c r="A172" s="179"/>
      <c r="B172" s="180"/>
      <c r="C172" s="180"/>
      <c r="D172" s="181"/>
      <c r="E172" s="182"/>
      <c r="F172" s="183"/>
      <c r="I172" s="185"/>
      <c r="J172" s="160"/>
    </row>
    <row r="173" spans="1:10" s="184" customFormat="1">
      <c r="A173" s="179"/>
      <c r="B173" s="180"/>
      <c r="C173" s="180"/>
      <c r="D173" s="181"/>
      <c r="E173" s="182"/>
      <c r="F173" s="183"/>
      <c r="I173" s="185"/>
      <c r="J173" s="160"/>
    </row>
    <row r="174" spans="1:10" s="184" customFormat="1">
      <c r="A174" s="179"/>
      <c r="B174" s="180"/>
      <c r="C174" s="180"/>
      <c r="D174" s="181"/>
      <c r="E174" s="182"/>
      <c r="F174" s="183"/>
      <c r="I174" s="185"/>
      <c r="J174" s="160"/>
    </row>
    <row r="175" spans="1:10" s="184" customFormat="1">
      <c r="A175" s="179"/>
      <c r="B175" s="180"/>
      <c r="C175" s="180"/>
      <c r="D175" s="181"/>
      <c r="E175" s="182"/>
      <c r="F175" s="183"/>
      <c r="I175" s="185"/>
      <c r="J175" s="160"/>
    </row>
    <row r="176" spans="1:10" s="184" customFormat="1">
      <c r="A176" s="179"/>
      <c r="B176" s="180"/>
      <c r="C176" s="180"/>
      <c r="D176" s="181"/>
      <c r="E176" s="182"/>
      <c r="F176" s="183"/>
      <c r="I176" s="185"/>
      <c r="J176" s="160"/>
    </row>
    <row r="177" spans="1:10" s="184" customFormat="1">
      <c r="A177" s="179"/>
      <c r="B177" s="180"/>
      <c r="C177" s="180"/>
      <c r="D177" s="181"/>
      <c r="E177" s="182"/>
      <c r="F177" s="183"/>
      <c r="I177" s="185"/>
      <c r="J177" s="160"/>
    </row>
    <row r="178" spans="1:10" s="184" customFormat="1">
      <c r="A178" s="179"/>
      <c r="B178" s="180"/>
      <c r="C178" s="180"/>
      <c r="D178" s="181"/>
      <c r="E178" s="182"/>
      <c r="F178" s="183"/>
      <c r="I178" s="185"/>
      <c r="J178" s="160"/>
    </row>
    <row r="179" spans="1:10" s="184" customFormat="1">
      <c r="A179" s="179"/>
      <c r="B179" s="180"/>
      <c r="C179" s="180"/>
      <c r="D179" s="181"/>
      <c r="E179" s="182"/>
      <c r="F179" s="183"/>
      <c r="I179" s="185"/>
      <c r="J179" s="160"/>
    </row>
    <row r="180" spans="1:10" s="184" customFormat="1">
      <c r="A180" s="179"/>
      <c r="B180" s="180"/>
      <c r="C180" s="180"/>
      <c r="D180" s="181"/>
      <c r="E180" s="182"/>
      <c r="F180" s="183"/>
      <c r="I180" s="185"/>
      <c r="J180" s="160"/>
    </row>
    <row r="181" spans="1:10" s="184" customFormat="1">
      <c r="A181" s="179"/>
      <c r="B181" s="180"/>
      <c r="C181" s="180"/>
      <c r="D181" s="181"/>
      <c r="E181" s="182"/>
      <c r="F181" s="183"/>
      <c r="I181" s="185"/>
      <c r="J181" s="160"/>
    </row>
    <row r="182" spans="1:10" s="184" customFormat="1">
      <c r="A182" s="179"/>
      <c r="B182" s="180"/>
      <c r="C182" s="180"/>
      <c r="D182" s="181"/>
      <c r="E182" s="182"/>
      <c r="F182" s="183"/>
      <c r="I182" s="185"/>
      <c r="J182" s="160"/>
    </row>
    <row r="183" spans="1:10" s="184" customFormat="1">
      <c r="A183" s="179"/>
      <c r="B183" s="180"/>
      <c r="C183" s="180"/>
      <c r="D183" s="181"/>
      <c r="E183" s="182"/>
      <c r="F183" s="183"/>
      <c r="I183" s="185"/>
      <c r="J183" s="160"/>
    </row>
    <row r="184" spans="1:10" s="184" customFormat="1">
      <c r="A184" s="179"/>
      <c r="B184" s="180"/>
      <c r="C184" s="180"/>
      <c r="D184" s="181"/>
      <c r="E184" s="182"/>
      <c r="F184" s="183"/>
      <c r="I184" s="185"/>
      <c r="J184" s="160"/>
    </row>
    <row r="185" spans="1:10" s="184" customFormat="1">
      <c r="A185" s="179"/>
      <c r="B185" s="180"/>
      <c r="C185" s="180"/>
      <c r="D185" s="181"/>
      <c r="E185" s="182"/>
      <c r="F185" s="183"/>
      <c r="I185" s="185"/>
      <c r="J185" s="160"/>
    </row>
    <row r="186" spans="1:10" s="184" customFormat="1">
      <c r="A186" s="179"/>
      <c r="B186" s="180"/>
      <c r="C186" s="180"/>
      <c r="D186" s="181"/>
      <c r="E186" s="182"/>
      <c r="F186" s="183"/>
      <c r="I186" s="185"/>
      <c r="J186" s="160"/>
    </row>
    <row r="187" spans="1:10" s="184" customFormat="1">
      <c r="A187" s="179"/>
      <c r="B187" s="180"/>
      <c r="C187" s="180"/>
      <c r="D187" s="181"/>
      <c r="E187" s="182"/>
      <c r="F187" s="183"/>
      <c r="I187" s="185"/>
      <c r="J187" s="160"/>
    </row>
    <row r="188" spans="1:10" s="184" customFormat="1">
      <c r="A188" s="179"/>
      <c r="B188" s="180"/>
      <c r="C188" s="180"/>
      <c r="D188" s="181"/>
      <c r="E188" s="182"/>
      <c r="F188" s="183"/>
      <c r="I188" s="185"/>
      <c r="J188" s="160"/>
    </row>
    <row r="189" spans="1:10" s="184" customFormat="1">
      <c r="A189" s="179"/>
      <c r="B189" s="180"/>
      <c r="C189" s="180"/>
      <c r="D189" s="181"/>
      <c r="E189" s="182"/>
      <c r="F189" s="183"/>
      <c r="I189" s="185"/>
      <c r="J189" s="160"/>
    </row>
    <row r="190" spans="1:10" s="184" customFormat="1">
      <c r="A190" s="179"/>
      <c r="B190" s="180"/>
      <c r="C190" s="180"/>
      <c r="D190" s="181"/>
      <c r="E190" s="182"/>
      <c r="F190" s="183"/>
      <c r="I190" s="185"/>
      <c r="J190" s="160"/>
    </row>
    <row r="191" spans="1:10" s="184" customFormat="1">
      <c r="A191" s="179"/>
      <c r="B191" s="180"/>
      <c r="C191" s="180"/>
      <c r="D191" s="181"/>
      <c r="E191" s="182"/>
      <c r="F191" s="183"/>
      <c r="I191" s="185"/>
      <c r="J191" s="160"/>
    </row>
    <row r="192" spans="1:10" s="184" customFormat="1">
      <c r="A192" s="179"/>
      <c r="B192" s="180"/>
      <c r="C192" s="180"/>
      <c r="D192" s="181"/>
      <c r="E192" s="182"/>
      <c r="F192" s="183"/>
      <c r="I192" s="185"/>
      <c r="J192" s="160"/>
    </row>
    <row r="193" spans="1:10" s="184" customFormat="1">
      <c r="A193" s="179"/>
      <c r="B193" s="180"/>
      <c r="C193" s="180"/>
      <c r="D193" s="181"/>
      <c r="E193" s="182"/>
      <c r="F193" s="183"/>
      <c r="I193" s="185"/>
      <c r="J193" s="160"/>
    </row>
    <row r="194" spans="1:10" s="184" customFormat="1">
      <c r="A194" s="179"/>
      <c r="B194" s="180"/>
      <c r="C194" s="180"/>
      <c r="D194" s="181"/>
      <c r="E194" s="182"/>
      <c r="F194" s="183"/>
      <c r="I194" s="185"/>
      <c r="J194" s="160"/>
    </row>
    <row r="195" spans="1:10" s="184" customFormat="1">
      <c r="A195" s="179"/>
      <c r="B195" s="180"/>
      <c r="C195" s="180"/>
      <c r="D195" s="181"/>
      <c r="E195" s="182"/>
      <c r="F195" s="183"/>
      <c r="I195" s="185"/>
      <c r="J195" s="160"/>
    </row>
    <row r="196" spans="1:10" s="184" customFormat="1">
      <c r="A196" s="179"/>
      <c r="B196" s="180"/>
      <c r="C196" s="180"/>
      <c r="D196" s="181"/>
      <c r="E196" s="182"/>
      <c r="F196" s="183"/>
      <c r="I196" s="185"/>
      <c r="J196" s="160"/>
    </row>
    <row r="197" spans="1:10" s="184" customFormat="1">
      <c r="A197" s="179"/>
      <c r="B197" s="180"/>
      <c r="C197" s="180"/>
      <c r="D197" s="181"/>
      <c r="E197" s="182"/>
      <c r="F197" s="183"/>
      <c r="I197" s="185"/>
      <c r="J197" s="160"/>
    </row>
    <row r="198" spans="1:10" s="184" customFormat="1">
      <c r="A198" s="179"/>
      <c r="B198" s="180"/>
      <c r="C198" s="180"/>
      <c r="D198" s="181"/>
      <c r="E198" s="182"/>
      <c r="F198" s="183"/>
      <c r="I198" s="185"/>
      <c r="J198" s="160"/>
    </row>
    <row r="199" spans="1:10" s="184" customFormat="1">
      <c r="A199" s="179"/>
      <c r="B199" s="180"/>
      <c r="C199" s="180"/>
      <c r="D199" s="181"/>
      <c r="E199" s="182"/>
      <c r="F199" s="183"/>
      <c r="I199" s="185"/>
      <c r="J199" s="160"/>
    </row>
    <row r="200" spans="1:10" s="184" customFormat="1">
      <c r="A200" s="179"/>
      <c r="B200" s="180"/>
      <c r="C200" s="180"/>
      <c r="D200" s="181"/>
      <c r="E200" s="182"/>
      <c r="F200" s="183"/>
      <c r="I200" s="185"/>
      <c r="J200" s="160"/>
    </row>
    <row r="201" spans="1:10" s="184" customFormat="1">
      <c r="A201" s="179"/>
      <c r="B201" s="180"/>
      <c r="C201" s="180"/>
      <c r="D201" s="181"/>
      <c r="E201" s="182"/>
      <c r="F201" s="183"/>
      <c r="I201" s="185"/>
      <c r="J201" s="160"/>
    </row>
    <row r="202" spans="1:10" s="184" customFormat="1">
      <c r="A202" s="179"/>
      <c r="B202" s="180"/>
      <c r="C202" s="180"/>
      <c r="D202" s="181"/>
      <c r="E202" s="182"/>
      <c r="F202" s="183"/>
      <c r="I202" s="185"/>
      <c r="J202" s="160"/>
    </row>
    <row r="203" spans="1:10" s="184" customFormat="1">
      <c r="A203" s="179"/>
      <c r="B203" s="180"/>
      <c r="C203" s="180"/>
      <c r="D203" s="181"/>
      <c r="E203" s="182"/>
      <c r="F203" s="183"/>
      <c r="I203" s="185"/>
      <c r="J203" s="160"/>
    </row>
    <row r="204" spans="1:10" s="184" customFormat="1">
      <c r="A204" s="179"/>
      <c r="B204" s="180"/>
      <c r="C204" s="180"/>
      <c r="D204" s="181"/>
      <c r="E204" s="182"/>
      <c r="F204" s="183"/>
      <c r="I204" s="185"/>
      <c r="J204" s="160"/>
    </row>
    <row r="205" spans="1:10" s="184" customFormat="1">
      <c r="A205" s="179"/>
      <c r="B205" s="180"/>
      <c r="C205" s="180"/>
      <c r="D205" s="181"/>
      <c r="E205" s="182"/>
      <c r="F205" s="183"/>
      <c r="I205" s="185"/>
      <c r="J205" s="160"/>
    </row>
  </sheetData>
  <sheetProtection formatCells="0" formatColumns="0" formatRows="0" insertColumns="0" insertRows="0" insertHyperlinks="0" deleteColumns="0" deleteRows="0" sort="0"/>
  <autoFilter ref="A1:J105" xr:uid="{BF893B56-23D7-407A-A030-0F1E0D1D877E}">
    <filterColumn colId="0" showButton="0"/>
    <filterColumn colId="1" showButton="0"/>
    <filterColumn colId="2" showButton="0"/>
  </autoFilter>
  <mergeCells count="2">
    <mergeCell ref="A1:D2"/>
    <mergeCell ref="J1:J4"/>
  </mergeCells>
  <printOptions gridLines="1"/>
  <pageMargins left="0.17" right="0" top="0.79" bottom="0.55000000000000004" header="0.5" footer="0.39"/>
  <pageSetup scale="90" fitToHeight="4" orientation="landscape" r:id="rId1"/>
  <headerFooter alignWithMargins="0">
    <oddFooter>&amp;C&amp;"Arial,Bold"&amp;9Page &amp;P of &amp;N&amp;R&amp;"Arial,Bold"&amp;9last revised &amp;D</oddFooter>
  </headerFooter>
  <rowBreaks count="1" manualBreakCount="1">
    <brk id="118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S118"/>
  <sheetViews>
    <sheetView workbookViewId="0">
      <pane xSplit="2" ySplit="3" topLeftCell="C4" activePane="bottomRight" state="frozen"/>
      <selection pane="bottomRight" activeCell="C6" sqref="C6"/>
      <selection pane="bottomLeft" activeCell="D7" sqref="D7"/>
      <selection pane="topRight" activeCell="D7" sqref="D7"/>
    </sheetView>
  </sheetViews>
  <sheetFormatPr defaultColWidth="9.140625" defaultRowHeight="12.75"/>
  <cols>
    <col min="1" max="1" width="15.7109375" style="85" bestFit="1" customWidth="1"/>
    <col min="2" max="2" width="25.85546875" style="85" customWidth="1"/>
    <col min="3" max="3" width="15.140625" style="102" bestFit="1" customWidth="1"/>
    <col min="4" max="4" width="14" style="103" bestFit="1" customWidth="1"/>
    <col min="5" max="5" width="12" style="104" bestFit="1" customWidth="1"/>
    <col min="6" max="6" width="12.28515625" style="105" bestFit="1" customWidth="1"/>
    <col min="7" max="7" width="11" style="104" bestFit="1" customWidth="1"/>
    <col min="8" max="8" width="12.85546875" style="106" bestFit="1" customWidth="1"/>
    <col min="9" max="9" width="10.7109375" style="104" bestFit="1" customWidth="1"/>
    <col min="10" max="10" width="13.5703125" style="105" customWidth="1"/>
    <col min="11" max="11" width="16.85546875" style="107" bestFit="1" customWidth="1"/>
    <col min="12" max="12" width="12.140625" style="108" bestFit="1" customWidth="1"/>
    <col min="13" max="13" width="14" style="109" bestFit="1" customWidth="1"/>
    <col min="14" max="14" width="12" style="104" bestFit="1" customWidth="1"/>
    <col min="15" max="15" width="18" style="110" bestFit="1" customWidth="1"/>
    <col min="16" max="16" width="9.85546875" style="106" bestFit="1" customWidth="1"/>
    <col min="17" max="17" width="9.28515625" style="105" bestFit="1" customWidth="1"/>
    <col min="18" max="18" width="10.5703125" style="104" bestFit="1" customWidth="1"/>
    <col min="19" max="19" width="10.5703125" style="110" customWidth="1"/>
    <col min="20" max="20" width="9.85546875" style="106" bestFit="1" customWidth="1"/>
    <col min="21" max="21" width="9.28515625" style="105" bestFit="1" customWidth="1"/>
    <col min="22" max="22" width="7.7109375" style="104" bestFit="1" customWidth="1"/>
    <col min="23" max="23" width="8.42578125" style="110" bestFit="1" customWidth="1"/>
    <col min="24" max="24" width="9.85546875" style="106" bestFit="1" customWidth="1"/>
    <col min="25" max="25" width="9.28515625" style="105" bestFit="1" customWidth="1"/>
    <col min="26" max="26" width="8.5703125" style="104" bestFit="1" customWidth="1"/>
    <col min="27" max="27" width="8.42578125" style="110" bestFit="1" customWidth="1"/>
    <col min="28" max="28" width="9.85546875" style="106" bestFit="1" customWidth="1"/>
    <col min="29" max="29" width="9.28515625" style="105" bestFit="1" customWidth="1"/>
    <col min="30" max="30" width="9.85546875" style="106" bestFit="1" customWidth="1"/>
    <col min="31" max="31" width="14.42578125" style="106" customWidth="1"/>
    <col min="32" max="32" width="10.42578125" style="104" customWidth="1"/>
    <col min="33" max="33" width="16" style="105" customWidth="1"/>
    <col min="34" max="34" width="9.85546875" style="106" bestFit="1" customWidth="1"/>
    <col min="35" max="35" width="19.5703125" style="105" customWidth="1"/>
    <col min="36" max="36" width="9.85546875" style="104" bestFit="1" customWidth="1"/>
    <col min="37" max="37" width="9.28515625" style="105" bestFit="1" customWidth="1"/>
    <col min="38" max="38" width="9.85546875" style="104" bestFit="1" customWidth="1"/>
    <col min="39" max="39" width="14" style="105" customWidth="1"/>
    <col min="40" max="40" width="9.140625" style="104"/>
    <col min="41" max="41" width="8.42578125" style="110" bestFit="1" customWidth="1"/>
    <col min="42" max="42" width="9.85546875" style="106" bestFit="1" customWidth="1"/>
    <col min="43" max="43" width="9.28515625" style="105" bestFit="1" customWidth="1"/>
    <col min="44" max="44" width="9.85546875" style="104" bestFit="1" customWidth="1"/>
    <col min="45" max="45" width="10.5703125" style="105" customWidth="1"/>
    <col min="46" max="16384" width="9.140625" style="85"/>
  </cols>
  <sheetData>
    <row r="1" spans="1:45" ht="24" customHeight="1">
      <c r="A1" s="299" t="s">
        <v>123</v>
      </c>
      <c r="B1" s="300"/>
      <c r="C1" s="315" t="s">
        <v>124</v>
      </c>
      <c r="D1" s="316"/>
      <c r="E1" s="302" t="s">
        <v>125</v>
      </c>
      <c r="F1" s="303"/>
      <c r="G1" s="302" t="s">
        <v>126</v>
      </c>
      <c r="H1" s="303"/>
      <c r="I1" s="302" t="s">
        <v>127</v>
      </c>
      <c r="J1" s="303"/>
      <c r="K1" s="304" t="s">
        <v>128</v>
      </c>
      <c r="L1" s="305"/>
      <c r="M1" s="306"/>
      <c r="N1" s="302" t="s">
        <v>129</v>
      </c>
      <c r="O1" s="313"/>
      <c r="P1" s="313"/>
      <c r="Q1" s="303"/>
      <c r="R1" s="302" t="s">
        <v>130</v>
      </c>
      <c r="S1" s="313"/>
      <c r="T1" s="313"/>
      <c r="U1" s="314"/>
      <c r="V1" s="302" t="s">
        <v>5</v>
      </c>
      <c r="W1" s="313"/>
      <c r="X1" s="313"/>
      <c r="Y1" s="314"/>
      <c r="Z1" s="302" t="s">
        <v>131</v>
      </c>
      <c r="AA1" s="313"/>
      <c r="AB1" s="313"/>
      <c r="AC1" s="314"/>
      <c r="AD1" s="302" t="s">
        <v>132</v>
      </c>
      <c r="AE1" s="314"/>
      <c r="AF1" s="302" t="s">
        <v>133</v>
      </c>
      <c r="AG1" s="303"/>
      <c r="AH1" s="313" t="s">
        <v>134</v>
      </c>
      <c r="AI1" s="321"/>
      <c r="AJ1" s="302" t="s">
        <v>135</v>
      </c>
      <c r="AK1" s="314"/>
      <c r="AL1" s="302" t="s">
        <v>136</v>
      </c>
      <c r="AM1" s="314"/>
      <c r="AN1" s="302" t="s">
        <v>137</v>
      </c>
      <c r="AO1" s="313"/>
      <c r="AP1" s="320"/>
      <c r="AQ1" s="303"/>
      <c r="AR1" s="302" t="s">
        <v>138</v>
      </c>
      <c r="AS1" s="303"/>
    </row>
    <row r="2" spans="1:45" ht="34.5" customHeight="1" thickBot="1">
      <c r="A2" s="301"/>
      <c r="B2" s="300"/>
      <c r="C2" s="307" t="s">
        <v>139</v>
      </c>
      <c r="D2" s="298"/>
      <c r="E2" s="308" t="s">
        <v>140</v>
      </c>
      <c r="F2" s="309"/>
      <c r="G2" s="308" t="s">
        <v>141</v>
      </c>
      <c r="H2" s="309"/>
      <c r="I2" s="308" t="s">
        <v>142</v>
      </c>
      <c r="J2" s="309"/>
      <c r="K2" s="310" t="s">
        <v>143</v>
      </c>
      <c r="L2" s="311"/>
      <c r="M2" s="312"/>
      <c r="N2" s="293" t="s">
        <v>144</v>
      </c>
      <c r="O2" s="294"/>
      <c r="P2" s="294"/>
      <c r="Q2" s="295"/>
      <c r="R2" s="293" t="s">
        <v>144</v>
      </c>
      <c r="S2" s="294"/>
      <c r="T2" s="294"/>
      <c r="U2" s="295"/>
      <c r="V2" s="293" t="s">
        <v>144</v>
      </c>
      <c r="W2" s="294"/>
      <c r="X2" s="294"/>
      <c r="Y2" s="295"/>
      <c r="Z2" s="296" t="s">
        <v>144</v>
      </c>
      <c r="AA2" s="297"/>
      <c r="AB2" s="297"/>
      <c r="AC2" s="298"/>
      <c r="AD2" s="296" t="s">
        <v>144</v>
      </c>
      <c r="AE2" s="319"/>
      <c r="AF2" s="296" t="s">
        <v>144</v>
      </c>
      <c r="AG2" s="298"/>
      <c r="AH2" s="296" t="s">
        <v>144</v>
      </c>
      <c r="AI2" s="298"/>
      <c r="AJ2" s="296" t="s">
        <v>144</v>
      </c>
      <c r="AK2" s="298"/>
      <c r="AL2" s="296" t="s">
        <v>144</v>
      </c>
      <c r="AM2" s="298"/>
      <c r="AN2" s="296" t="s">
        <v>144</v>
      </c>
      <c r="AO2" s="297"/>
      <c r="AP2" s="297"/>
      <c r="AQ2" s="298"/>
      <c r="AR2" s="317" t="s">
        <v>144</v>
      </c>
      <c r="AS2" s="318"/>
    </row>
    <row r="3" spans="1:45" ht="13.5" customHeight="1">
      <c r="A3" s="357" t="s">
        <v>145</v>
      </c>
      <c r="B3" s="358" t="s">
        <v>146</v>
      </c>
      <c r="C3" s="359" t="s">
        <v>147</v>
      </c>
      <c r="D3" s="359" t="s">
        <v>148</v>
      </c>
      <c r="E3" s="86" t="s">
        <v>125</v>
      </c>
      <c r="F3" s="86" t="s">
        <v>15</v>
      </c>
      <c r="G3" s="86" t="s">
        <v>149</v>
      </c>
      <c r="H3" s="86" t="s">
        <v>150</v>
      </c>
      <c r="I3" s="86" t="s">
        <v>151</v>
      </c>
      <c r="J3" s="86" t="s">
        <v>152</v>
      </c>
      <c r="K3" s="87" t="s">
        <v>153</v>
      </c>
      <c r="L3" s="87" t="s">
        <v>154</v>
      </c>
      <c r="M3" s="87" t="s">
        <v>155</v>
      </c>
      <c r="N3" s="86" t="s">
        <v>156</v>
      </c>
      <c r="O3" s="86" t="s">
        <v>157</v>
      </c>
      <c r="P3" s="86" t="s">
        <v>158</v>
      </c>
      <c r="Q3" s="86" t="s">
        <v>159</v>
      </c>
      <c r="R3" s="86" t="s">
        <v>156</v>
      </c>
      <c r="S3" s="86" t="s">
        <v>157</v>
      </c>
      <c r="T3" s="86" t="s">
        <v>158</v>
      </c>
      <c r="U3" s="86" t="s">
        <v>159</v>
      </c>
      <c r="V3" s="86" t="s">
        <v>156</v>
      </c>
      <c r="W3" s="86" t="s">
        <v>157</v>
      </c>
      <c r="X3" s="86" t="s">
        <v>158</v>
      </c>
      <c r="Y3" s="86" t="s">
        <v>159</v>
      </c>
      <c r="Z3" s="358" t="s">
        <v>156</v>
      </c>
      <c r="AA3" s="358" t="s">
        <v>157</v>
      </c>
      <c r="AB3" s="358" t="s">
        <v>158</v>
      </c>
      <c r="AC3" s="358" t="s">
        <v>159</v>
      </c>
      <c r="AD3" s="358" t="s">
        <v>158</v>
      </c>
      <c r="AE3" s="358" t="s">
        <v>159</v>
      </c>
      <c r="AF3" s="358" t="s">
        <v>158</v>
      </c>
      <c r="AG3" s="358" t="s">
        <v>159</v>
      </c>
      <c r="AH3" s="358" t="s">
        <v>158</v>
      </c>
      <c r="AI3" s="358" t="s">
        <v>159</v>
      </c>
      <c r="AJ3" s="358" t="s">
        <v>158</v>
      </c>
      <c r="AK3" s="358" t="s">
        <v>159</v>
      </c>
      <c r="AL3" s="358" t="s">
        <v>158</v>
      </c>
      <c r="AM3" s="358" t="s">
        <v>159</v>
      </c>
      <c r="AN3" s="358" t="s">
        <v>156</v>
      </c>
      <c r="AO3" s="358" t="s">
        <v>157</v>
      </c>
      <c r="AP3" s="358" t="s">
        <v>158</v>
      </c>
      <c r="AQ3" s="358" t="s">
        <v>159</v>
      </c>
      <c r="AR3" s="358" t="s">
        <v>158</v>
      </c>
      <c r="AS3" s="358" t="s">
        <v>159</v>
      </c>
    </row>
    <row r="4" spans="1:45" ht="13.5" customHeight="1">
      <c r="A4" s="360" t="s">
        <v>160</v>
      </c>
      <c r="B4" s="361" t="str">
        <f>'Incentive Goal'!B3</f>
        <v>ALAMANCE</v>
      </c>
      <c r="C4" s="362">
        <v>12</v>
      </c>
      <c r="D4" s="362">
        <v>18.5</v>
      </c>
      <c r="E4" s="363">
        <v>6736</v>
      </c>
      <c r="F4" s="364">
        <v>561.33333333333337</v>
      </c>
      <c r="G4" s="365">
        <v>391</v>
      </c>
      <c r="H4" s="364">
        <v>32.583333333333336</v>
      </c>
      <c r="I4" s="365">
        <v>296</v>
      </c>
      <c r="J4" s="364">
        <v>24.666666666666668</v>
      </c>
      <c r="K4" s="366">
        <v>11191782.939999999</v>
      </c>
      <c r="L4" s="366">
        <v>932648.57833333325</v>
      </c>
      <c r="M4" s="366">
        <v>604961.24</v>
      </c>
      <c r="N4" s="367">
        <v>116716</v>
      </c>
      <c r="O4" s="362">
        <v>9726.3333333333339</v>
      </c>
      <c r="P4" s="367">
        <v>825</v>
      </c>
      <c r="Q4" s="362">
        <v>68.75</v>
      </c>
      <c r="R4" s="367">
        <v>2652</v>
      </c>
      <c r="S4" s="362">
        <v>221</v>
      </c>
      <c r="T4" s="367">
        <v>129</v>
      </c>
      <c r="U4" s="362">
        <v>10.75</v>
      </c>
      <c r="V4" s="367">
        <v>244</v>
      </c>
      <c r="W4" s="362">
        <v>20.333333333333332</v>
      </c>
      <c r="X4" s="367">
        <v>391</v>
      </c>
      <c r="Y4" s="362">
        <v>32.583333333333336</v>
      </c>
      <c r="Z4" s="367">
        <v>773</v>
      </c>
      <c r="AA4" s="362">
        <v>64.416666666666671</v>
      </c>
      <c r="AB4" s="367">
        <v>286</v>
      </c>
      <c r="AC4" s="362">
        <v>23.833333333333332</v>
      </c>
      <c r="AD4" s="368">
        <v>234</v>
      </c>
      <c r="AE4" s="362">
        <v>19.5</v>
      </c>
      <c r="AF4" s="367">
        <v>150</v>
      </c>
      <c r="AG4" s="362">
        <v>12.5</v>
      </c>
      <c r="AH4" s="367">
        <v>340</v>
      </c>
      <c r="AI4" s="362">
        <v>28.333333333333332</v>
      </c>
      <c r="AJ4" s="367">
        <v>45</v>
      </c>
      <c r="AK4" s="362">
        <v>3.75</v>
      </c>
      <c r="AL4" s="367">
        <v>3163</v>
      </c>
      <c r="AM4" s="362">
        <v>263.58333333333331</v>
      </c>
      <c r="AN4" s="367">
        <v>2003</v>
      </c>
      <c r="AO4" s="362">
        <v>166.91666666666666</v>
      </c>
      <c r="AP4" s="367">
        <v>2627</v>
      </c>
      <c r="AQ4" s="362">
        <v>218.91666666666666</v>
      </c>
      <c r="AR4" s="367">
        <v>769</v>
      </c>
      <c r="AS4" s="362">
        <v>64.083333333333329</v>
      </c>
    </row>
    <row r="5" spans="1:45" ht="13.5" customHeight="1">
      <c r="A5" s="360" t="s">
        <v>161</v>
      </c>
      <c r="B5" s="361" t="str">
        <f>'Incentive Goal'!B4</f>
        <v>ALEXANDER</v>
      </c>
      <c r="C5" s="362">
        <v>3</v>
      </c>
      <c r="D5" s="362">
        <v>4</v>
      </c>
      <c r="E5" s="363">
        <v>1288</v>
      </c>
      <c r="F5" s="364">
        <v>429.33333333333331</v>
      </c>
      <c r="G5" s="365">
        <v>65</v>
      </c>
      <c r="H5" s="364">
        <v>21.666666666666668</v>
      </c>
      <c r="I5" s="365">
        <v>91</v>
      </c>
      <c r="J5" s="364">
        <v>30.333333333333332</v>
      </c>
      <c r="K5" s="366">
        <v>2002720.95</v>
      </c>
      <c r="L5" s="366">
        <v>667573.65</v>
      </c>
      <c r="M5" s="366">
        <v>500680.23749999999</v>
      </c>
      <c r="N5" s="367">
        <v>27863</v>
      </c>
      <c r="O5" s="362">
        <v>9287.6666666666661</v>
      </c>
      <c r="P5" s="367">
        <v>89</v>
      </c>
      <c r="Q5" s="362">
        <v>29.666666666666668</v>
      </c>
      <c r="R5" s="367">
        <v>690</v>
      </c>
      <c r="S5" s="362">
        <v>230</v>
      </c>
      <c r="T5" s="367">
        <v>24</v>
      </c>
      <c r="U5" s="362">
        <v>8</v>
      </c>
      <c r="V5" s="367">
        <v>24</v>
      </c>
      <c r="W5" s="362">
        <v>8</v>
      </c>
      <c r="X5" s="367">
        <v>63</v>
      </c>
      <c r="Y5" s="362">
        <v>21</v>
      </c>
      <c r="Z5" s="367">
        <v>114</v>
      </c>
      <c r="AA5" s="362">
        <v>38</v>
      </c>
      <c r="AB5" s="367">
        <v>87</v>
      </c>
      <c r="AC5" s="362">
        <v>29</v>
      </c>
      <c r="AD5" s="368">
        <v>10</v>
      </c>
      <c r="AE5" s="362">
        <v>3.3333333333333335</v>
      </c>
      <c r="AF5" s="367">
        <v>15</v>
      </c>
      <c r="AG5" s="362">
        <v>5</v>
      </c>
      <c r="AH5" s="367">
        <v>81</v>
      </c>
      <c r="AI5" s="362">
        <v>27</v>
      </c>
      <c r="AJ5" s="367">
        <v>12</v>
      </c>
      <c r="AK5" s="362">
        <v>4</v>
      </c>
      <c r="AL5" s="367">
        <v>454</v>
      </c>
      <c r="AM5" s="362">
        <v>151.33333333333334</v>
      </c>
      <c r="AN5" s="367">
        <v>765</v>
      </c>
      <c r="AO5" s="362">
        <v>255</v>
      </c>
      <c r="AP5" s="367">
        <v>756</v>
      </c>
      <c r="AQ5" s="362">
        <v>252</v>
      </c>
      <c r="AR5" s="367">
        <v>87</v>
      </c>
      <c r="AS5" s="362">
        <v>29</v>
      </c>
    </row>
    <row r="6" spans="1:45" ht="13.5" customHeight="1">
      <c r="A6" s="360" t="s">
        <v>161</v>
      </c>
      <c r="B6" s="361" t="str">
        <f>'Incentive Goal'!B5</f>
        <v>ALLEGHANY</v>
      </c>
      <c r="C6" s="362">
        <v>0.75</v>
      </c>
      <c r="D6" s="362">
        <v>2</v>
      </c>
      <c r="E6" s="363">
        <v>375</v>
      </c>
      <c r="F6" s="364">
        <v>500</v>
      </c>
      <c r="G6" s="365">
        <v>3</v>
      </c>
      <c r="H6" s="364">
        <v>4</v>
      </c>
      <c r="I6" s="365">
        <v>50</v>
      </c>
      <c r="J6" s="364">
        <v>66.666666666666671</v>
      </c>
      <c r="K6" s="366">
        <v>578031.4</v>
      </c>
      <c r="L6" s="366">
        <v>770708.53333333333</v>
      </c>
      <c r="M6" s="366">
        <v>289015.7</v>
      </c>
      <c r="N6" s="367">
        <v>6761</v>
      </c>
      <c r="O6" s="362">
        <v>9014.6666666666661</v>
      </c>
      <c r="P6" s="367">
        <v>49</v>
      </c>
      <c r="Q6" s="362">
        <v>65.333333333333329</v>
      </c>
      <c r="R6" s="367">
        <v>615</v>
      </c>
      <c r="S6" s="362">
        <v>820</v>
      </c>
      <c r="T6" s="367">
        <v>13</v>
      </c>
      <c r="U6" s="362">
        <v>17.333333333333332</v>
      </c>
      <c r="V6" s="367">
        <v>2</v>
      </c>
      <c r="W6" s="362">
        <v>2.6666666666666665</v>
      </c>
      <c r="X6" s="367">
        <v>3</v>
      </c>
      <c r="Y6" s="362">
        <v>4</v>
      </c>
      <c r="Z6" s="367">
        <v>21</v>
      </c>
      <c r="AA6" s="362">
        <v>28</v>
      </c>
      <c r="AB6" s="367">
        <v>49</v>
      </c>
      <c r="AC6" s="362">
        <v>65.333333333333329</v>
      </c>
      <c r="AD6" s="368">
        <v>5</v>
      </c>
      <c r="AE6" s="362">
        <v>6.666666666666667</v>
      </c>
      <c r="AF6" s="367">
        <v>5</v>
      </c>
      <c r="AG6" s="362">
        <v>6.666666666666667</v>
      </c>
      <c r="AH6" s="367">
        <v>23</v>
      </c>
      <c r="AI6" s="362">
        <v>30.666666666666668</v>
      </c>
      <c r="AJ6" s="367">
        <v>8</v>
      </c>
      <c r="AK6" s="362">
        <v>10.666666666666666</v>
      </c>
      <c r="AL6" s="367">
        <v>126</v>
      </c>
      <c r="AM6" s="362">
        <v>168</v>
      </c>
      <c r="AN6" s="367">
        <v>122</v>
      </c>
      <c r="AO6" s="362">
        <v>162.66666666666666</v>
      </c>
      <c r="AP6" s="367">
        <v>419</v>
      </c>
      <c r="AQ6" s="362">
        <v>558.66666666666663</v>
      </c>
      <c r="AR6" s="367">
        <v>113</v>
      </c>
      <c r="AS6" s="362">
        <v>150.66666666666666</v>
      </c>
    </row>
    <row r="7" spans="1:45" ht="13.5" customHeight="1">
      <c r="A7" s="360" t="s">
        <v>162</v>
      </c>
      <c r="B7" s="361" t="str">
        <f>'Incentive Goal'!B6</f>
        <v>ANSON</v>
      </c>
      <c r="C7" s="362">
        <v>4.75</v>
      </c>
      <c r="D7" s="362">
        <v>7</v>
      </c>
      <c r="E7" s="363">
        <v>2064</v>
      </c>
      <c r="F7" s="364">
        <v>434.5263157894737</v>
      </c>
      <c r="G7" s="365">
        <v>150</v>
      </c>
      <c r="H7" s="364">
        <v>31.578947368421051</v>
      </c>
      <c r="I7" s="365">
        <v>139</v>
      </c>
      <c r="J7" s="364">
        <v>29.263157894736842</v>
      </c>
      <c r="K7" s="366">
        <v>3321934.67</v>
      </c>
      <c r="L7" s="366">
        <v>699354.66736842098</v>
      </c>
      <c r="M7" s="366">
        <v>474562.09571428568</v>
      </c>
      <c r="N7" s="367">
        <v>45478</v>
      </c>
      <c r="O7" s="362">
        <v>9574.3157894736851</v>
      </c>
      <c r="P7" s="367">
        <v>190</v>
      </c>
      <c r="Q7" s="362">
        <v>40</v>
      </c>
      <c r="R7" s="367">
        <v>1964</v>
      </c>
      <c r="S7" s="362">
        <v>413.4736842105263</v>
      </c>
      <c r="T7" s="367">
        <v>52</v>
      </c>
      <c r="U7" s="362">
        <v>10.947368421052632</v>
      </c>
      <c r="V7" s="367">
        <v>75</v>
      </c>
      <c r="W7" s="362">
        <v>15.789473684210526</v>
      </c>
      <c r="X7" s="367">
        <v>159</v>
      </c>
      <c r="Y7" s="362">
        <v>33.473684210526315</v>
      </c>
      <c r="Z7" s="367">
        <v>227</v>
      </c>
      <c r="AA7" s="362">
        <v>47.789473684210527</v>
      </c>
      <c r="AB7" s="367">
        <v>118</v>
      </c>
      <c r="AC7" s="362">
        <v>24.842105263157894</v>
      </c>
      <c r="AD7" s="368">
        <v>21</v>
      </c>
      <c r="AE7" s="362">
        <v>4.4210526315789478</v>
      </c>
      <c r="AF7" s="367">
        <v>33</v>
      </c>
      <c r="AG7" s="362">
        <v>6.9473684210526319</v>
      </c>
      <c r="AH7" s="367">
        <v>170</v>
      </c>
      <c r="AI7" s="362">
        <v>35.789473684210527</v>
      </c>
      <c r="AJ7" s="367">
        <v>35</v>
      </c>
      <c r="AK7" s="362">
        <v>7.3684210526315788</v>
      </c>
      <c r="AL7" s="367">
        <v>1245</v>
      </c>
      <c r="AM7" s="362">
        <v>262.10526315789474</v>
      </c>
      <c r="AN7" s="367">
        <v>2009</v>
      </c>
      <c r="AO7" s="362">
        <v>422.94736842105266</v>
      </c>
      <c r="AP7" s="367">
        <v>1360</v>
      </c>
      <c r="AQ7" s="362">
        <v>286.31578947368422</v>
      </c>
      <c r="AR7" s="367">
        <v>173</v>
      </c>
      <c r="AS7" s="362">
        <v>36.421052631578945</v>
      </c>
    </row>
    <row r="8" spans="1:45" ht="13.5" customHeight="1">
      <c r="A8" s="360" t="s">
        <v>161</v>
      </c>
      <c r="B8" s="361" t="str">
        <f>'Incentive Goal'!B7</f>
        <v>ASHE</v>
      </c>
      <c r="C8" s="362">
        <v>4</v>
      </c>
      <c r="D8" s="362">
        <v>5</v>
      </c>
      <c r="E8" s="363">
        <v>1047</v>
      </c>
      <c r="F8" s="364">
        <v>261.75</v>
      </c>
      <c r="G8" s="365">
        <v>16</v>
      </c>
      <c r="H8" s="364">
        <v>4</v>
      </c>
      <c r="I8" s="365">
        <v>113</v>
      </c>
      <c r="J8" s="364">
        <v>28.25</v>
      </c>
      <c r="K8" s="366">
        <v>1307245.8500000001</v>
      </c>
      <c r="L8" s="366">
        <v>326811.46250000002</v>
      </c>
      <c r="M8" s="366">
        <v>261449.17</v>
      </c>
      <c r="N8" s="367">
        <v>17852</v>
      </c>
      <c r="O8" s="362">
        <v>4463</v>
      </c>
      <c r="P8" s="367">
        <v>134</v>
      </c>
      <c r="Q8" s="362">
        <v>33.5</v>
      </c>
      <c r="R8" s="367">
        <v>267</v>
      </c>
      <c r="S8" s="362">
        <v>66.75</v>
      </c>
      <c r="T8" s="367">
        <v>5</v>
      </c>
      <c r="U8" s="362">
        <v>1.25</v>
      </c>
      <c r="V8" s="367">
        <v>14</v>
      </c>
      <c r="W8" s="362">
        <v>3.5</v>
      </c>
      <c r="X8" s="367">
        <v>16</v>
      </c>
      <c r="Y8" s="362">
        <v>4</v>
      </c>
      <c r="Z8" s="367">
        <v>163</v>
      </c>
      <c r="AA8" s="362">
        <v>40.75</v>
      </c>
      <c r="AB8" s="367">
        <v>111</v>
      </c>
      <c r="AC8" s="362">
        <v>27.75</v>
      </c>
      <c r="AD8" s="368">
        <v>8</v>
      </c>
      <c r="AE8" s="362">
        <v>2</v>
      </c>
      <c r="AF8" s="367">
        <v>16</v>
      </c>
      <c r="AG8" s="362">
        <v>4</v>
      </c>
      <c r="AH8" s="367">
        <v>29</v>
      </c>
      <c r="AI8" s="362">
        <v>7.25</v>
      </c>
      <c r="AJ8" s="367">
        <v>9</v>
      </c>
      <c r="AK8" s="362">
        <v>2.25</v>
      </c>
      <c r="AL8" s="367">
        <v>436</v>
      </c>
      <c r="AM8" s="362">
        <v>109</v>
      </c>
      <c r="AN8" s="367">
        <v>1117</v>
      </c>
      <c r="AO8" s="362">
        <v>279.25</v>
      </c>
      <c r="AP8" s="367">
        <v>522</v>
      </c>
      <c r="AQ8" s="362">
        <v>130.5</v>
      </c>
      <c r="AR8" s="367">
        <v>454</v>
      </c>
      <c r="AS8" s="362">
        <v>113.5</v>
      </c>
    </row>
    <row r="9" spans="1:45" ht="13.5" customHeight="1">
      <c r="A9" s="360" t="s">
        <v>163</v>
      </c>
      <c r="B9" s="361" t="str">
        <f>'Incentive Goal'!B8</f>
        <v>AVERY</v>
      </c>
      <c r="C9" s="362">
        <v>1</v>
      </c>
      <c r="D9" s="362">
        <v>1</v>
      </c>
      <c r="E9" s="363">
        <v>324</v>
      </c>
      <c r="F9" s="364">
        <v>324</v>
      </c>
      <c r="G9" s="365">
        <v>4</v>
      </c>
      <c r="H9" s="364">
        <v>4</v>
      </c>
      <c r="I9" s="365">
        <v>34</v>
      </c>
      <c r="J9" s="364">
        <v>34</v>
      </c>
      <c r="K9" s="366">
        <v>537825.67000000004</v>
      </c>
      <c r="L9" s="366">
        <v>537825.67000000004</v>
      </c>
      <c r="M9" s="366">
        <v>537825.67000000004</v>
      </c>
      <c r="N9" s="367">
        <v>6178</v>
      </c>
      <c r="O9" s="362">
        <v>6178</v>
      </c>
      <c r="P9" s="367">
        <v>41</v>
      </c>
      <c r="Q9" s="362">
        <v>41</v>
      </c>
      <c r="R9" s="367">
        <v>173</v>
      </c>
      <c r="S9" s="362">
        <v>173</v>
      </c>
      <c r="T9" s="367">
        <v>3</v>
      </c>
      <c r="U9" s="362">
        <v>3</v>
      </c>
      <c r="V9" s="367">
        <v>0</v>
      </c>
      <c r="W9" s="362">
        <v>0</v>
      </c>
      <c r="X9" s="367">
        <v>3</v>
      </c>
      <c r="Y9" s="362">
        <v>3</v>
      </c>
      <c r="Z9" s="367">
        <v>55</v>
      </c>
      <c r="AA9" s="362">
        <v>55</v>
      </c>
      <c r="AB9" s="367">
        <v>34</v>
      </c>
      <c r="AC9" s="362">
        <v>34</v>
      </c>
      <c r="AD9" s="368">
        <v>0</v>
      </c>
      <c r="AE9" s="362">
        <v>0</v>
      </c>
      <c r="AF9" s="367">
        <v>2</v>
      </c>
      <c r="AG9" s="362">
        <v>2</v>
      </c>
      <c r="AH9" s="367">
        <v>16</v>
      </c>
      <c r="AI9" s="362">
        <v>16</v>
      </c>
      <c r="AJ9" s="367">
        <v>0</v>
      </c>
      <c r="AK9" s="362">
        <v>0</v>
      </c>
      <c r="AL9" s="367">
        <v>102</v>
      </c>
      <c r="AM9" s="362">
        <v>102</v>
      </c>
      <c r="AN9" s="367">
        <v>249</v>
      </c>
      <c r="AO9" s="362">
        <v>249</v>
      </c>
      <c r="AP9" s="367">
        <v>88</v>
      </c>
      <c r="AQ9" s="362">
        <v>88</v>
      </c>
      <c r="AR9" s="367">
        <v>41</v>
      </c>
      <c r="AS9" s="362">
        <v>41</v>
      </c>
    </row>
    <row r="10" spans="1:45" ht="13.5" customHeight="1">
      <c r="A10" s="360" t="s">
        <v>164</v>
      </c>
      <c r="B10" s="361" t="str">
        <f>'Incentive Goal'!B9</f>
        <v>BEAUFORT</v>
      </c>
      <c r="C10" s="362">
        <v>7.5</v>
      </c>
      <c r="D10" s="362">
        <v>10</v>
      </c>
      <c r="E10" s="363">
        <v>2842</v>
      </c>
      <c r="F10" s="364">
        <v>378.93333333333334</v>
      </c>
      <c r="G10" s="365">
        <v>209</v>
      </c>
      <c r="H10" s="364">
        <v>27.866666666666667</v>
      </c>
      <c r="I10" s="365">
        <v>198</v>
      </c>
      <c r="J10" s="364">
        <v>26.4</v>
      </c>
      <c r="K10" s="366">
        <v>4351153.83</v>
      </c>
      <c r="L10" s="366">
        <v>580153.84400000004</v>
      </c>
      <c r="M10" s="366">
        <v>435115.38300000003</v>
      </c>
      <c r="N10" s="367">
        <v>48825</v>
      </c>
      <c r="O10" s="362">
        <v>6510</v>
      </c>
      <c r="P10" s="367">
        <v>208</v>
      </c>
      <c r="Q10" s="362">
        <v>27.733333333333334</v>
      </c>
      <c r="R10" s="367">
        <v>1590</v>
      </c>
      <c r="S10" s="362">
        <v>212</v>
      </c>
      <c r="T10" s="367">
        <v>72</v>
      </c>
      <c r="U10" s="362">
        <v>9.6</v>
      </c>
      <c r="V10" s="367">
        <v>91</v>
      </c>
      <c r="W10" s="362">
        <v>12.133333333333333</v>
      </c>
      <c r="X10" s="367">
        <v>219</v>
      </c>
      <c r="Y10" s="362">
        <v>29.2</v>
      </c>
      <c r="Z10" s="367">
        <v>593</v>
      </c>
      <c r="AA10" s="362">
        <v>79.066666666666663</v>
      </c>
      <c r="AB10" s="367">
        <v>212</v>
      </c>
      <c r="AC10" s="362">
        <v>28.266666666666666</v>
      </c>
      <c r="AD10" s="368">
        <v>13</v>
      </c>
      <c r="AE10" s="362">
        <v>1.7333333333333334</v>
      </c>
      <c r="AF10" s="367">
        <v>133</v>
      </c>
      <c r="AG10" s="362">
        <v>17.733333333333334</v>
      </c>
      <c r="AH10" s="367">
        <v>165</v>
      </c>
      <c r="AI10" s="362">
        <v>22</v>
      </c>
      <c r="AJ10" s="367">
        <v>49</v>
      </c>
      <c r="AK10" s="362">
        <v>6.5333333333333332</v>
      </c>
      <c r="AL10" s="367">
        <v>1144</v>
      </c>
      <c r="AM10" s="362">
        <v>152.53333333333333</v>
      </c>
      <c r="AN10" s="367">
        <v>1088</v>
      </c>
      <c r="AO10" s="362">
        <v>145.06666666666666</v>
      </c>
      <c r="AP10" s="367">
        <v>2434</v>
      </c>
      <c r="AQ10" s="362">
        <v>324.53333333333336</v>
      </c>
      <c r="AR10" s="367">
        <v>284</v>
      </c>
      <c r="AS10" s="362">
        <v>37.866666666666667</v>
      </c>
    </row>
    <row r="11" spans="1:45" ht="13.5" customHeight="1">
      <c r="A11" s="360" t="s">
        <v>164</v>
      </c>
      <c r="B11" s="361" t="str">
        <f>'Incentive Goal'!B10</f>
        <v>BERTIE</v>
      </c>
      <c r="C11" s="362">
        <v>3.5</v>
      </c>
      <c r="D11" s="362">
        <v>4</v>
      </c>
      <c r="E11" s="363">
        <v>1545</v>
      </c>
      <c r="F11" s="364">
        <v>441.42857142857144</v>
      </c>
      <c r="G11" s="365">
        <v>72</v>
      </c>
      <c r="H11" s="364">
        <v>20.571428571428573</v>
      </c>
      <c r="I11" s="365">
        <v>66</v>
      </c>
      <c r="J11" s="364">
        <v>18.857142857142858</v>
      </c>
      <c r="K11" s="366">
        <v>2444119.58</v>
      </c>
      <c r="L11" s="366">
        <v>698319.88</v>
      </c>
      <c r="M11" s="366">
        <v>611029.89500000002</v>
      </c>
      <c r="N11" s="367">
        <v>19249</v>
      </c>
      <c r="O11" s="362">
        <v>5499.7142857142853</v>
      </c>
      <c r="P11" s="367">
        <v>64</v>
      </c>
      <c r="Q11" s="362">
        <v>18.285714285714285</v>
      </c>
      <c r="R11" s="367">
        <v>594</v>
      </c>
      <c r="S11" s="362">
        <v>169.71428571428572</v>
      </c>
      <c r="T11" s="367">
        <v>19</v>
      </c>
      <c r="U11" s="362">
        <v>5.4285714285714288</v>
      </c>
      <c r="V11" s="367">
        <v>29</v>
      </c>
      <c r="W11" s="362">
        <v>8.2857142857142865</v>
      </c>
      <c r="X11" s="367">
        <v>25</v>
      </c>
      <c r="Y11" s="362">
        <v>7.1428571428571432</v>
      </c>
      <c r="Z11" s="367">
        <v>15</v>
      </c>
      <c r="AA11" s="362">
        <v>4.2857142857142856</v>
      </c>
      <c r="AB11" s="367">
        <v>22</v>
      </c>
      <c r="AC11" s="362">
        <v>6.2857142857142856</v>
      </c>
      <c r="AD11" s="368">
        <v>1</v>
      </c>
      <c r="AE11" s="362">
        <v>0.2857142857142857</v>
      </c>
      <c r="AF11" s="367">
        <v>39</v>
      </c>
      <c r="AG11" s="362">
        <v>11.142857142857142</v>
      </c>
      <c r="AH11" s="367">
        <v>122</v>
      </c>
      <c r="AI11" s="362">
        <v>34.857142857142854</v>
      </c>
      <c r="AJ11" s="367">
        <v>18</v>
      </c>
      <c r="AK11" s="362">
        <v>5.1428571428571432</v>
      </c>
      <c r="AL11" s="367">
        <v>832</v>
      </c>
      <c r="AM11" s="362">
        <v>237.71428571428572</v>
      </c>
      <c r="AN11" s="367">
        <v>707</v>
      </c>
      <c r="AO11" s="362">
        <v>202</v>
      </c>
      <c r="AP11" s="367">
        <v>877</v>
      </c>
      <c r="AQ11" s="362">
        <v>250.57142857142858</v>
      </c>
      <c r="AR11" s="367">
        <v>159</v>
      </c>
      <c r="AS11" s="362">
        <v>45.428571428571431</v>
      </c>
    </row>
    <row r="12" spans="1:45" ht="13.5" customHeight="1">
      <c r="A12" s="360" t="s">
        <v>165</v>
      </c>
      <c r="B12" s="361" t="str">
        <f>'Incentive Goal'!B11</f>
        <v>BLADEN</v>
      </c>
      <c r="C12" s="362">
        <v>6</v>
      </c>
      <c r="D12" s="362">
        <v>8</v>
      </c>
      <c r="E12" s="363">
        <v>2028</v>
      </c>
      <c r="F12" s="364">
        <v>338</v>
      </c>
      <c r="G12" s="365">
        <v>251</v>
      </c>
      <c r="H12" s="364">
        <v>41.833333333333336</v>
      </c>
      <c r="I12" s="365">
        <v>129</v>
      </c>
      <c r="J12" s="364">
        <v>21.5</v>
      </c>
      <c r="K12" s="366">
        <v>3897338.81</v>
      </c>
      <c r="L12" s="366">
        <v>649556.46833333338</v>
      </c>
      <c r="M12" s="366">
        <v>487167.35125000001</v>
      </c>
      <c r="N12" s="367">
        <v>43954</v>
      </c>
      <c r="O12" s="362">
        <v>7325.666666666667</v>
      </c>
      <c r="P12" s="367">
        <v>317</v>
      </c>
      <c r="Q12" s="362">
        <v>52.833333333333336</v>
      </c>
      <c r="R12" s="367">
        <v>4118</v>
      </c>
      <c r="S12" s="362">
        <v>686.33333333333337</v>
      </c>
      <c r="T12" s="367">
        <v>316</v>
      </c>
      <c r="U12" s="362">
        <v>52.666666666666664</v>
      </c>
      <c r="V12" s="367">
        <v>81</v>
      </c>
      <c r="W12" s="362">
        <v>13.5</v>
      </c>
      <c r="X12" s="367">
        <v>312</v>
      </c>
      <c r="Y12" s="362">
        <v>52</v>
      </c>
      <c r="Z12" s="367">
        <v>208</v>
      </c>
      <c r="AA12" s="362">
        <v>34.666666666666664</v>
      </c>
      <c r="AB12" s="367">
        <v>129</v>
      </c>
      <c r="AC12" s="362">
        <v>21.5</v>
      </c>
      <c r="AD12" s="368">
        <v>251</v>
      </c>
      <c r="AE12" s="362">
        <v>41.833333333333336</v>
      </c>
      <c r="AF12" s="367">
        <v>132</v>
      </c>
      <c r="AG12" s="362">
        <v>22</v>
      </c>
      <c r="AH12" s="367">
        <v>129</v>
      </c>
      <c r="AI12" s="362">
        <v>21.5</v>
      </c>
      <c r="AJ12" s="367">
        <v>75</v>
      </c>
      <c r="AK12" s="362">
        <v>12.5</v>
      </c>
      <c r="AL12" s="367">
        <v>1878</v>
      </c>
      <c r="AM12" s="362">
        <v>313</v>
      </c>
      <c r="AN12" s="367">
        <v>1539</v>
      </c>
      <c r="AO12" s="362">
        <v>256.5</v>
      </c>
      <c r="AP12" s="367">
        <v>6473</v>
      </c>
      <c r="AQ12" s="362">
        <v>1078.8333333333333</v>
      </c>
      <c r="AR12" s="367">
        <v>337</v>
      </c>
      <c r="AS12" s="362">
        <v>56.166666666666664</v>
      </c>
    </row>
    <row r="13" spans="1:45" ht="13.5" customHeight="1">
      <c r="A13" s="360" t="s">
        <v>166</v>
      </c>
      <c r="B13" s="361" t="str">
        <f>'Incentive Goal'!B12</f>
        <v>BRUNSWICK</v>
      </c>
      <c r="C13" s="362">
        <v>10.75</v>
      </c>
      <c r="D13" s="362">
        <v>13</v>
      </c>
      <c r="E13" s="363">
        <v>3583</v>
      </c>
      <c r="F13" s="364">
        <v>333.30232558139534</v>
      </c>
      <c r="G13" s="365">
        <v>378</v>
      </c>
      <c r="H13" s="364">
        <v>35.162790697674417</v>
      </c>
      <c r="I13" s="365">
        <v>408</v>
      </c>
      <c r="J13" s="364">
        <v>37.953488372093027</v>
      </c>
      <c r="K13" s="366">
        <v>6565723.4500000002</v>
      </c>
      <c r="L13" s="366">
        <v>610764.97209302324</v>
      </c>
      <c r="M13" s="366">
        <v>505055.65</v>
      </c>
      <c r="N13" s="367">
        <v>69480</v>
      </c>
      <c r="O13" s="362">
        <v>6463.2558139534885</v>
      </c>
      <c r="P13" s="367">
        <v>592</v>
      </c>
      <c r="Q13" s="362">
        <v>55.069767441860463</v>
      </c>
      <c r="R13" s="367">
        <v>4541</v>
      </c>
      <c r="S13" s="362">
        <v>422.41860465116281</v>
      </c>
      <c r="T13" s="367">
        <v>364</v>
      </c>
      <c r="U13" s="362">
        <v>33.860465116279073</v>
      </c>
      <c r="V13" s="367">
        <v>125</v>
      </c>
      <c r="W13" s="362">
        <v>11.627906976744185</v>
      </c>
      <c r="X13" s="367">
        <v>365</v>
      </c>
      <c r="Y13" s="362">
        <v>33.953488372093027</v>
      </c>
      <c r="Z13" s="367">
        <v>466</v>
      </c>
      <c r="AA13" s="362">
        <v>43.348837209302324</v>
      </c>
      <c r="AB13" s="367">
        <v>375</v>
      </c>
      <c r="AC13" s="362">
        <v>34.883720930232556</v>
      </c>
      <c r="AD13" s="368">
        <v>1094</v>
      </c>
      <c r="AE13" s="362">
        <v>101.76744186046511</v>
      </c>
      <c r="AF13" s="367">
        <v>171</v>
      </c>
      <c r="AG13" s="362">
        <v>15.906976744186046</v>
      </c>
      <c r="AH13" s="367">
        <v>299</v>
      </c>
      <c r="AI13" s="362">
        <v>27.813953488372093</v>
      </c>
      <c r="AJ13" s="367">
        <v>29</v>
      </c>
      <c r="AK13" s="362">
        <v>2.6976744186046511</v>
      </c>
      <c r="AL13" s="367">
        <v>1402</v>
      </c>
      <c r="AM13" s="362">
        <v>130.41860465116278</v>
      </c>
      <c r="AN13" s="367">
        <v>2404</v>
      </c>
      <c r="AO13" s="362">
        <v>223.62790697674419</v>
      </c>
      <c r="AP13" s="367">
        <v>5040</v>
      </c>
      <c r="AQ13" s="362">
        <v>468.83720930232556</v>
      </c>
      <c r="AR13" s="367">
        <v>703</v>
      </c>
      <c r="AS13" s="362">
        <v>65.395348837209298</v>
      </c>
    </row>
    <row r="14" spans="1:45" ht="13.5" customHeight="1">
      <c r="A14" s="360" t="s">
        <v>167</v>
      </c>
      <c r="B14" s="361" t="str">
        <f>'Incentive Goal'!B13</f>
        <v>BUNCOMBE</v>
      </c>
      <c r="C14" s="362">
        <v>10.75</v>
      </c>
      <c r="D14" s="362">
        <v>18.350000000000001</v>
      </c>
      <c r="E14" s="363">
        <v>6533</v>
      </c>
      <c r="F14" s="364">
        <v>607.72093023255809</v>
      </c>
      <c r="G14" s="365">
        <v>327</v>
      </c>
      <c r="H14" s="364">
        <v>30.418604651162791</v>
      </c>
      <c r="I14" s="365">
        <v>481</v>
      </c>
      <c r="J14" s="364">
        <v>44.744186046511629</v>
      </c>
      <c r="K14" s="366">
        <v>12963455.029999999</v>
      </c>
      <c r="L14" s="366">
        <v>1205902.7934883721</v>
      </c>
      <c r="M14" s="366">
        <v>706455.31498637598</v>
      </c>
      <c r="N14" s="367">
        <v>142545</v>
      </c>
      <c r="O14" s="362">
        <v>13260</v>
      </c>
      <c r="P14" s="367">
        <v>1024</v>
      </c>
      <c r="Q14" s="362">
        <v>95.255813953488371</v>
      </c>
      <c r="R14" s="367">
        <v>67203</v>
      </c>
      <c r="S14" s="362">
        <v>6251.4418604651164</v>
      </c>
      <c r="T14" s="367">
        <v>1752</v>
      </c>
      <c r="U14" s="362">
        <v>162.97674418604652</v>
      </c>
      <c r="V14" s="367">
        <v>167</v>
      </c>
      <c r="W14" s="362">
        <v>15.534883720930232</v>
      </c>
      <c r="X14" s="367">
        <v>323</v>
      </c>
      <c r="Y14" s="362">
        <v>30.046511627906977</v>
      </c>
      <c r="Z14" s="367">
        <v>835</v>
      </c>
      <c r="AA14" s="362">
        <v>77.674418604651166</v>
      </c>
      <c r="AB14" s="367">
        <v>451</v>
      </c>
      <c r="AC14" s="362">
        <v>41.953488372093027</v>
      </c>
      <c r="AD14" s="368">
        <v>35</v>
      </c>
      <c r="AE14" s="362">
        <v>3.2558139534883721</v>
      </c>
      <c r="AF14" s="367">
        <v>65</v>
      </c>
      <c r="AG14" s="362">
        <v>6.0465116279069768</v>
      </c>
      <c r="AH14" s="367">
        <v>1284</v>
      </c>
      <c r="AI14" s="362">
        <v>119.44186046511628</v>
      </c>
      <c r="AJ14" s="367">
        <v>219</v>
      </c>
      <c r="AK14" s="362">
        <v>20.372093023255815</v>
      </c>
      <c r="AL14" s="367">
        <v>3597</v>
      </c>
      <c r="AM14" s="362">
        <v>334.60465116279067</v>
      </c>
      <c r="AN14" s="367">
        <v>8491</v>
      </c>
      <c r="AO14" s="362">
        <v>789.8604651162791</v>
      </c>
      <c r="AP14" s="367">
        <v>3972</v>
      </c>
      <c r="AQ14" s="362">
        <v>369.48837209302326</v>
      </c>
      <c r="AR14" s="367">
        <v>7781</v>
      </c>
      <c r="AS14" s="362">
        <v>723.81395348837214</v>
      </c>
    </row>
    <row r="15" spans="1:45" ht="13.5" customHeight="1">
      <c r="A15" s="360" t="s">
        <v>163</v>
      </c>
      <c r="B15" s="361" t="str">
        <f>'Incentive Goal'!B14</f>
        <v>BURKE</v>
      </c>
      <c r="C15" s="362">
        <v>8</v>
      </c>
      <c r="D15" s="362">
        <v>10</v>
      </c>
      <c r="E15" s="363">
        <v>3462</v>
      </c>
      <c r="F15" s="364">
        <v>432.75</v>
      </c>
      <c r="G15" s="365">
        <v>226</v>
      </c>
      <c r="H15" s="364">
        <v>28.25</v>
      </c>
      <c r="I15" s="365">
        <v>167</v>
      </c>
      <c r="J15" s="364">
        <v>20.875</v>
      </c>
      <c r="K15" s="366">
        <v>4180477.47</v>
      </c>
      <c r="L15" s="366">
        <v>522559.68375000003</v>
      </c>
      <c r="M15" s="366">
        <v>418047.74700000003</v>
      </c>
      <c r="N15" s="367">
        <v>107087</v>
      </c>
      <c r="O15" s="362">
        <v>13385.875</v>
      </c>
      <c r="P15" s="367">
        <v>651</v>
      </c>
      <c r="Q15" s="362">
        <v>81.375</v>
      </c>
      <c r="R15" s="367">
        <v>2650</v>
      </c>
      <c r="S15" s="362">
        <v>331.25</v>
      </c>
      <c r="T15" s="367">
        <v>75</v>
      </c>
      <c r="U15" s="362">
        <v>9.375</v>
      </c>
      <c r="V15" s="367">
        <v>23</v>
      </c>
      <c r="W15" s="362">
        <v>2.875</v>
      </c>
      <c r="X15" s="367">
        <v>239</v>
      </c>
      <c r="Y15" s="362">
        <v>29.875</v>
      </c>
      <c r="Z15" s="367">
        <v>119</v>
      </c>
      <c r="AA15" s="362">
        <v>14.875</v>
      </c>
      <c r="AB15" s="367">
        <v>172</v>
      </c>
      <c r="AC15" s="362">
        <v>21.5</v>
      </c>
      <c r="AD15" s="368">
        <v>5</v>
      </c>
      <c r="AE15" s="362">
        <v>0.625</v>
      </c>
      <c r="AF15" s="367">
        <v>86</v>
      </c>
      <c r="AG15" s="362">
        <v>10.75</v>
      </c>
      <c r="AH15" s="367">
        <v>263</v>
      </c>
      <c r="AI15" s="362">
        <v>32.875</v>
      </c>
      <c r="AJ15" s="367">
        <v>20</v>
      </c>
      <c r="AK15" s="362">
        <v>2.5</v>
      </c>
      <c r="AL15" s="367">
        <v>1379</v>
      </c>
      <c r="AM15" s="362">
        <v>172.375</v>
      </c>
      <c r="AN15" s="367">
        <v>1428</v>
      </c>
      <c r="AO15" s="362">
        <v>178.5</v>
      </c>
      <c r="AP15" s="367">
        <v>978</v>
      </c>
      <c r="AQ15" s="362">
        <v>122.25</v>
      </c>
      <c r="AR15" s="367">
        <v>416</v>
      </c>
      <c r="AS15" s="362">
        <v>52</v>
      </c>
    </row>
    <row r="16" spans="1:45" ht="13.5" customHeight="1">
      <c r="A16" s="360" t="s">
        <v>162</v>
      </c>
      <c r="B16" s="361" t="str">
        <f>'Incentive Goal'!B15</f>
        <v>CABARRUS</v>
      </c>
      <c r="C16" s="362">
        <v>16.75</v>
      </c>
      <c r="D16" s="362">
        <v>23</v>
      </c>
      <c r="E16" s="363">
        <v>5224</v>
      </c>
      <c r="F16" s="364">
        <v>311.8805970149254</v>
      </c>
      <c r="G16" s="365">
        <v>340</v>
      </c>
      <c r="H16" s="364">
        <v>20.298507462686569</v>
      </c>
      <c r="I16" s="365">
        <v>505</v>
      </c>
      <c r="J16" s="364">
        <v>30.149253731343283</v>
      </c>
      <c r="K16" s="366">
        <v>12649719.880000001</v>
      </c>
      <c r="L16" s="366">
        <v>755207.15701492538</v>
      </c>
      <c r="M16" s="366">
        <v>549987.82086956524</v>
      </c>
      <c r="N16" s="367">
        <v>95495</v>
      </c>
      <c r="O16" s="362">
        <v>5701.1940298507461</v>
      </c>
      <c r="P16" s="367">
        <v>982</v>
      </c>
      <c r="Q16" s="362">
        <v>58.626865671641788</v>
      </c>
      <c r="R16" s="367">
        <v>8114</v>
      </c>
      <c r="S16" s="362">
        <v>484.41791044776119</v>
      </c>
      <c r="T16" s="367">
        <v>348</v>
      </c>
      <c r="U16" s="362">
        <v>20.776119402985074</v>
      </c>
      <c r="V16" s="367">
        <v>134</v>
      </c>
      <c r="W16" s="362">
        <v>8</v>
      </c>
      <c r="X16" s="367">
        <v>354</v>
      </c>
      <c r="Y16" s="362">
        <v>21.134328358208954</v>
      </c>
      <c r="Z16" s="367">
        <v>497</v>
      </c>
      <c r="AA16" s="362">
        <v>29.671641791044777</v>
      </c>
      <c r="AB16" s="367">
        <v>465</v>
      </c>
      <c r="AC16" s="362">
        <v>27.761194029850746</v>
      </c>
      <c r="AD16" s="368">
        <v>81</v>
      </c>
      <c r="AE16" s="362">
        <v>4.8358208955223878</v>
      </c>
      <c r="AF16" s="367">
        <v>341</v>
      </c>
      <c r="AG16" s="362">
        <v>20.35820895522388</v>
      </c>
      <c r="AH16" s="367">
        <v>423</v>
      </c>
      <c r="AI16" s="362">
        <v>25.253731343283583</v>
      </c>
      <c r="AJ16" s="367">
        <v>188</v>
      </c>
      <c r="AK16" s="362">
        <v>11.223880597014926</v>
      </c>
      <c r="AL16" s="367">
        <v>3736</v>
      </c>
      <c r="AM16" s="362">
        <v>223.044776119403</v>
      </c>
      <c r="AN16" s="367">
        <v>6987</v>
      </c>
      <c r="AO16" s="362">
        <v>417.13432835820896</v>
      </c>
      <c r="AP16" s="367">
        <v>12338</v>
      </c>
      <c r="AQ16" s="362">
        <v>736.59701492537317</v>
      </c>
      <c r="AR16" s="367">
        <v>3394</v>
      </c>
      <c r="AS16" s="362">
        <v>202.62686567164178</v>
      </c>
    </row>
    <row r="17" spans="1:45" ht="13.5" customHeight="1">
      <c r="A17" s="360" t="s">
        <v>163</v>
      </c>
      <c r="B17" s="361" t="str">
        <f>'Incentive Goal'!B16</f>
        <v>CALDWELL</v>
      </c>
      <c r="C17" s="362">
        <v>7.75</v>
      </c>
      <c r="D17" s="362">
        <v>10</v>
      </c>
      <c r="E17" s="363">
        <v>3301</v>
      </c>
      <c r="F17" s="364">
        <v>425.93548387096774</v>
      </c>
      <c r="G17" s="365">
        <v>166</v>
      </c>
      <c r="H17" s="364">
        <v>21.419354838709676</v>
      </c>
      <c r="I17" s="365">
        <v>153</v>
      </c>
      <c r="J17" s="364">
        <v>19.741935483870968</v>
      </c>
      <c r="K17" s="366">
        <v>5417212.7000000002</v>
      </c>
      <c r="L17" s="366">
        <v>698995.18709677423</v>
      </c>
      <c r="M17" s="366">
        <v>541721.27</v>
      </c>
      <c r="N17" s="367">
        <v>82500</v>
      </c>
      <c r="O17" s="362">
        <v>10645.161290322581</v>
      </c>
      <c r="P17" s="367">
        <v>749</v>
      </c>
      <c r="Q17" s="362">
        <v>96.645161290322577</v>
      </c>
      <c r="R17" s="367">
        <v>2440</v>
      </c>
      <c r="S17" s="362">
        <v>314.83870967741933</v>
      </c>
      <c r="T17" s="367">
        <v>325</v>
      </c>
      <c r="U17" s="362">
        <v>41.935483870967744</v>
      </c>
      <c r="V17" s="367">
        <v>29</v>
      </c>
      <c r="W17" s="362">
        <v>3.7419354838709675</v>
      </c>
      <c r="X17" s="367">
        <v>162</v>
      </c>
      <c r="Y17" s="362">
        <v>20.903225806451612</v>
      </c>
      <c r="Z17" s="367">
        <v>148</v>
      </c>
      <c r="AA17" s="362">
        <v>19.096774193548388</v>
      </c>
      <c r="AB17" s="367">
        <v>153</v>
      </c>
      <c r="AC17" s="362">
        <v>19.741935483870968</v>
      </c>
      <c r="AD17" s="368">
        <v>4</v>
      </c>
      <c r="AE17" s="362">
        <v>0.5161290322580645</v>
      </c>
      <c r="AF17" s="367">
        <v>35</v>
      </c>
      <c r="AG17" s="362">
        <v>4.5161290322580649</v>
      </c>
      <c r="AH17" s="367">
        <v>237</v>
      </c>
      <c r="AI17" s="362">
        <v>30.580645161290324</v>
      </c>
      <c r="AJ17" s="367">
        <v>37</v>
      </c>
      <c r="AK17" s="362">
        <v>4.774193548387097</v>
      </c>
      <c r="AL17" s="367">
        <v>2103</v>
      </c>
      <c r="AM17" s="362">
        <v>271.35483870967744</v>
      </c>
      <c r="AN17" s="367">
        <v>2398</v>
      </c>
      <c r="AO17" s="362">
        <v>309.41935483870969</v>
      </c>
      <c r="AP17" s="367">
        <v>1734</v>
      </c>
      <c r="AQ17" s="362">
        <v>223.74193548387098</v>
      </c>
      <c r="AR17" s="367">
        <v>1483</v>
      </c>
      <c r="AS17" s="362">
        <v>191.35483870967741</v>
      </c>
    </row>
    <row r="18" spans="1:45" ht="13.5" customHeight="1">
      <c r="A18" s="360" t="s">
        <v>164</v>
      </c>
      <c r="B18" s="361" t="str">
        <f>'Incentive Goal'!B17</f>
        <v>CAMDEN</v>
      </c>
      <c r="C18" s="362">
        <v>1</v>
      </c>
      <c r="D18" s="362">
        <v>1.75</v>
      </c>
      <c r="E18" s="363">
        <v>291</v>
      </c>
      <c r="F18" s="364">
        <v>291</v>
      </c>
      <c r="G18" s="365">
        <v>19</v>
      </c>
      <c r="H18" s="364">
        <v>19</v>
      </c>
      <c r="I18" s="365">
        <v>20</v>
      </c>
      <c r="J18" s="364">
        <v>20</v>
      </c>
      <c r="K18" s="366">
        <v>935268.63</v>
      </c>
      <c r="L18" s="366">
        <v>935268.63</v>
      </c>
      <c r="M18" s="366">
        <v>534439.21714285715</v>
      </c>
      <c r="N18" s="367">
        <v>1701</v>
      </c>
      <c r="O18" s="362">
        <v>1701</v>
      </c>
      <c r="P18" s="367">
        <v>10</v>
      </c>
      <c r="Q18" s="362">
        <v>10</v>
      </c>
      <c r="R18" s="367">
        <v>59</v>
      </c>
      <c r="S18" s="362">
        <v>59</v>
      </c>
      <c r="T18" s="367">
        <v>9</v>
      </c>
      <c r="U18" s="362">
        <v>9</v>
      </c>
      <c r="V18" s="367">
        <v>1</v>
      </c>
      <c r="W18" s="362">
        <v>1</v>
      </c>
      <c r="X18" s="367">
        <v>4</v>
      </c>
      <c r="Y18" s="362">
        <v>4</v>
      </c>
      <c r="Z18" s="367">
        <v>0</v>
      </c>
      <c r="AA18" s="362">
        <v>0</v>
      </c>
      <c r="AB18" s="367">
        <v>0</v>
      </c>
      <c r="AC18" s="362">
        <v>0</v>
      </c>
      <c r="AD18" s="368">
        <v>0</v>
      </c>
      <c r="AE18" s="362">
        <v>0</v>
      </c>
      <c r="AF18" s="367">
        <v>12</v>
      </c>
      <c r="AG18" s="362">
        <v>12</v>
      </c>
      <c r="AH18" s="367">
        <v>36</v>
      </c>
      <c r="AI18" s="362">
        <v>36</v>
      </c>
      <c r="AJ18" s="367">
        <v>1</v>
      </c>
      <c r="AK18" s="362">
        <v>1</v>
      </c>
      <c r="AL18" s="367">
        <v>122</v>
      </c>
      <c r="AM18" s="362">
        <v>122</v>
      </c>
      <c r="AN18" s="367">
        <v>211</v>
      </c>
      <c r="AO18" s="362">
        <v>211</v>
      </c>
      <c r="AP18" s="367">
        <v>327</v>
      </c>
      <c r="AQ18" s="362">
        <v>327</v>
      </c>
      <c r="AR18" s="367">
        <v>34</v>
      </c>
      <c r="AS18" s="362">
        <v>34</v>
      </c>
    </row>
    <row r="19" spans="1:45" ht="13.5" customHeight="1">
      <c r="A19" s="360" t="s">
        <v>166</v>
      </c>
      <c r="B19" s="361" t="str">
        <f>'Incentive Goal'!B18</f>
        <v>CARTERET</v>
      </c>
      <c r="C19" s="362">
        <v>4</v>
      </c>
      <c r="D19" s="362">
        <v>5.25</v>
      </c>
      <c r="E19" s="363">
        <v>2153</v>
      </c>
      <c r="F19" s="364">
        <v>538.25</v>
      </c>
      <c r="G19" s="365">
        <v>107</v>
      </c>
      <c r="H19" s="364">
        <v>26.75</v>
      </c>
      <c r="I19" s="365">
        <v>158</v>
      </c>
      <c r="J19" s="364">
        <v>39.5</v>
      </c>
      <c r="K19" s="366">
        <v>5107544.38</v>
      </c>
      <c r="L19" s="366">
        <v>1276886.095</v>
      </c>
      <c r="M19" s="366">
        <v>972865.59619047621</v>
      </c>
      <c r="N19" s="367">
        <v>38289</v>
      </c>
      <c r="O19" s="362">
        <v>9572.25</v>
      </c>
      <c r="P19" s="367">
        <v>360</v>
      </c>
      <c r="Q19" s="362">
        <v>90</v>
      </c>
      <c r="R19" s="367">
        <v>7608</v>
      </c>
      <c r="S19" s="362">
        <v>1902</v>
      </c>
      <c r="T19" s="367">
        <v>554</v>
      </c>
      <c r="U19" s="362">
        <v>138.5</v>
      </c>
      <c r="V19" s="367">
        <v>14</v>
      </c>
      <c r="W19" s="362">
        <v>3.5</v>
      </c>
      <c r="X19" s="367">
        <v>114</v>
      </c>
      <c r="Y19" s="362">
        <v>28.5</v>
      </c>
      <c r="Z19" s="367">
        <v>47</v>
      </c>
      <c r="AA19" s="362">
        <v>11.75</v>
      </c>
      <c r="AB19" s="367">
        <v>151</v>
      </c>
      <c r="AC19" s="362">
        <v>37.75</v>
      </c>
      <c r="AD19" s="368">
        <v>174</v>
      </c>
      <c r="AE19" s="362">
        <v>43.5</v>
      </c>
      <c r="AF19" s="367">
        <v>48</v>
      </c>
      <c r="AG19" s="362">
        <v>12</v>
      </c>
      <c r="AH19" s="367">
        <v>161</v>
      </c>
      <c r="AI19" s="362">
        <v>40.25</v>
      </c>
      <c r="AJ19" s="367">
        <v>38</v>
      </c>
      <c r="AK19" s="362">
        <v>9.5</v>
      </c>
      <c r="AL19" s="367">
        <v>893</v>
      </c>
      <c r="AM19" s="362">
        <v>223.25</v>
      </c>
      <c r="AN19" s="367">
        <v>704</v>
      </c>
      <c r="AO19" s="362">
        <v>176</v>
      </c>
      <c r="AP19" s="367">
        <v>3978</v>
      </c>
      <c r="AQ19" s="362">
        <v>994.5</v>
      </c>
      <c r="AR19" s="367">
        <v>456</v>
      </c>
      <c r="AS19" s="362">
        <v>114</v>
      </c>
    </row>
    <row r="20" spans="1:45" ht="13.5" customHeight="1">
      <c r="A20" s="360" t="s">
        <v>168</v>
      </c>
      <c r="B20" s="361" t="str">
        <f>'Incentive Goal'!B19</f>
        <v>CASWELL</v>
      </c>
      <c r="C20" s="362">
        <v>3</v>
      </c>
      <c r="D20" s="362">
        <v>4.33</v>
      </c>
      <c r="E20" s="363">
        <v>1050</v>
      </c>
      <c r="F20" s="364">
        <v>350</v>
      </c>
      <c r="G20" s="365">
        <v>92</v>
      </c>
      <c r="H20" s="364">
        <v>30.666666666666668</v>
      </c>
      <c r="I20" s="365">
        <v>72</v>
      </c>
      <c r="J20" s="364">
        <v>24</v>
      </c>
      <c r="K20" s="366">
        <v>1511322.21</v>
      </c>
      <c r="L20" s="366">
        <v>503774.07</v>
      </c>
      <c r="M20" s="366">
        <v>349035.15242494224</v>
      </c>
      <c r="N20" s="367">
        <v>23365</v>
      </c>
      <c r="O20" s="362">
        <v>7788.333333333333</v>
      </c>
      <c r="P20" s="367">
        <v>205</v>
      </c>
      <c r="Q20" s="362">
        <v>68.333333333333329</v>
      </c>
      <c r="R20" s="367">
        <v>2997</v>
      </c>
      <c r="S20" s="362">
        <v>999</v>
      </c>
      <c r="T20" s="367">
        <v>200</v>
      </c>
      <c r="U20" s="362">
        <v>66.666666666666671</v>
      </c>
      <c r="V20" s="367">
        <v>14</v>
      </c>
      <c r="W20" s="362">
        <v>4.666666666666667</v>
      </c>
      <c r="X20" s="367">
        <v>85</v>
      </c>
      <c r="Y20" s="362">
        <v>28.333333333333332</v>
      </c>
      <c r="Z20" s="367">
        <v>69</v>
      </c>
      <c r="AA20" s="362">
        <v>23</v>
      </c>
      <c r="AB20" s="367">
        <v>73</v>
      </c>
      <c r="AC20" s="362">
        <v>24.333333333333332</v>
      </c>
      <c r="AD20" s="368">
        <v>3</v>
      </c>
      <c r="AE20" s="362">
        <v>1</v>
      </c>
      <c r="AF20" s="367">
        <v>22</v>
      </c>
      <c r="AG20" s="362">
        <v>7.333333333333333</v>
      </c>
      <c r="AH20" s="367">
        <v>27</v>
      </c>
      <c r="AI20" s="362">
        <v>9</v>
      </c>
      <c r="AJ20" s="367">
        <v>10</v>
      </c>
      <c r="AK20" s="362">
        <v>3.3333333333333335</v>
      </c>
      <c r="AL20" s="367">
        <v>509</v>
      </c>
      <c r="AM20" s="362">
        <v>169.66666666666666</v>
      </c>
      <c r="AN20" s="367">
        <v>513</v>
      </c>
      <c r="AO20" s="362">
        <v>171</v>
      </c>
      <c r="AP20" s="367">
        <v>496</v>
      </c>
      <c r="AQ20" s="362">
        <v>165.33333333333334</v>
      </c>
      <c r="AR20" s="367">
        <v>91</v>
      </c>
      <c r="AS20" s="362">
        <v>30.333333333333332</v>
      </c>
    </row>
    <row r="21" spans="1:45" ht="13.5" customHeight="1">
      <c r="A21" s="360" t="s">
        <v>163</v>
      </c>
      <c r="B21" s="361" t="str">
        <f>'Incentive Goal'!B20</f>
        <v>CATAWBA</v>
      </c>
      <c r="C21" s="362">
        <v>16.5</v>
      </c>
      <c r="D21" s="362">
        <v>21</v>
      </c>
      <c r="E21" s="363">
        <v>6134</v>
      </c>
      <c r="F21" s="364">
        <v>371.75757575757575</v>
      </c>
      <c r="G21" s="365">
        <v>333</v>
      </c>
      <c r="H21" s="364">
        <v>20.181818181818183</v>
      </c>
      <c r="I21" s="365">
        <v>518</v>
      </c>
      <c r="J21" s="364">
        <v>31.393939393939394</v>
      </c>
      <c r="K21" s="366">
        <v>11542994.810000001</v>
      </c>
      <c r="L21" s="366">
        <v>699575.44303030311</v>
      </c>
      <c r="M21" s="366">
        <v>549666.41952380957</v>
      </c>
      <c r="N21" s="367">
        <v>127169</v>
      </c>
      <c r="O21" s="362">
        <v>7707.212121212121</v>
      </c>
      <c r="P21" s="367">
        <v>814</v>
      </c>
      <c r="Q21" s="362">
        <v>49.333333333333336</v>
      </c>
      <c r="R21" s="367">
        <v>9948</v>
      </c>
      <c r="S21" s="362">
        <v>602.90909090909088</v>
      </c>
      <c r="T21" s="367">
        <v>487</v>
      </c>
      <c r="U21" s="362">
        <v>29.515151515151516</v>
      </c>
      <c r="V21" s="367">
        <v>148</v>
      </c>
      <c r="W21" s="362">
        <v>8.9696969696969688</v>
      </c>
      <c r="X21" s="367">
        <v>333</v>
      </c>
      <c r="Y21" s="362">
        <v>20.181818181818183</v>
      </c>
      <c r="Z21" s="367">
        <v>629</v>
      </c>
      <c r="AA21" s="362">
        <v>38.121212121212125</v>
      </c>
      <c r="AB21" s="367">
        <v>497</v>
      </c>
      <c r="AC21" s="362">
        <v>30.121212121212121</v>
      </c>
      <c r="AD21" s="368">
        <v>33</v>
      </c>
      <c r="AE21" s="362">
        <v>2</v>
      </c>
      <c r="AF21" s="367">
        <v>139</v>
      </c>
      <c r="AG21" s="362">
        <v>8.4242424242424239</v>
      </c>
      <c r="AH21" s="367">
        <v>401</v>
      </c>
      <c r="AI21" s="362">
        <v>24.303030303030305</v>
      </c>
      <c r="AJ21" s="367">
        <v>111</v>
      </c>
      <c r="AK21" s="362">
        <v>6.7272727272727275</v>
      </c>
      <c r="AL21" s="367">
        <v>4010</v>
      </c>
      <c r="AM21" s="362">
        <v>243.03030303030303</v>
      </c>
      <c r="AN21" s="367">
        <v>6488</v>
      </c>
      <c r="AO21" s="362">
        <v>393.21212121212119</v>
      </c>
      <c r="AP21" s="367">
        <v>7285</v>
      </c>
      <c r="AQ21" s="362">
        <v>441.5151515151515</v>
      </c>
      <c r="AR21" s="367">
        <v>3255</v>
      </c>
      <c r="AS21" s="362">
        <v>197.27272727272728</v>
      </c>
    </row>
    <row r="22" spans="1:45" ht="13.5" customHeight="1">
      <c r="A22" s="360" t="s">
        <v>160</v>
      </c>
      <c r="B22" s="361" t="str">
        <f>'Incentive Goal'!B21</f>
        <v>CHATHAM</v>
      </c>
      <c r="C22" s="362">
        <v>4</v>
      </c>
      <c r="D22" s="362">
        <v>5</v>
      </c>
      <c r="E22" s="363">
        <v>1584</v>
      </c>
      <c r="F22" s="364">
        <v>396</v>
      </c>
      <c r="G22" s="365">
        <v>114</v>
      </c>
      <c r="H22" s="364">
        <v>28.5</v>
      </c>
      <c r="I22" s="365">
        <v>105</v>
      </c>
      <c r="J22" s="364">
        <v>26.25</v>
      </c>
      <c r="K22" s="366">
        <v>2710171.88</v>
      </c>
      <c r="L22" s="366">
        <v>677542.97</v>
      </c>
      <c r="M22" s="366">
        <v>542034.37599999993</v>
      </c>
      <c r="N22" s="367">
        <v>31318</v>
      </c>
      <c r="O22" s="362">
        <v>7829.5</v>
      </c>
      <c r="P22" s="367">
        <v>297</v>
      </c>
      <c r="Q22" s="362">
        <v>74.25</v>
      </c>
      <c r="R22" s="367">
        <v>3197</v>
      </c>
      <c r="S22" s="362">
        <v>799.25</v>
      </c>
      <c r="T22" s="367">
        <v>64</v>
      </c>
      <c r="U22" s="362">
        <v>16</v>
      </c>
      <c r="V22" s="367">
        <v>20</v>
      </c>
      <c r="W22" s="362">
        <v>5</v>
      </c>
      <c r="X22" s="367">
        <v>114</v>
      </c>
      <c r="Y22" s="362">
        <v>28.5</v>
      </c>
      <c r="Z22" s="367">
        <v>95</v>
      </c>
      <c r="AA22" s="362">
        <v>23.75</v>
      </c>
      <c r="AB22" s="367">
        <v>90</v>
      </c>
      <c r="AC22" s="362">
        <v>22.5</v>
      </c>
      <c r="AD22" s="368">
        <v>1</v>
      </c>
      <c r="AE22" s="362">
        <v>0.25</v>
      </c>
      <c r="AF22" s="367">
        <v>42</v>
      </c>
      <c r="AG22" s="362">
        <v>10.5</v>
      </c>
      <c r="AH22" s="367">
        <v>71</v>
      </c>
      <c r="AI22" s="362">
        <v>17.75</v>
      </c>
      <c r="AJ22" s="367">
        <v>22</v>
      </c>
      <c r="AK22" s="362">
        <v>5.5</v>
      </c>
      <c r="AL22" s="367">
        <v>587</v>
      </c>
      <c r="AM22" s="362">
        <v>146.75</v>
      </c>
      <c r="AN22" s="367">
        <v>812</v>
      </c>
      <c r="AO22" s="362">
        <v>203</v>
      </c>
      <c r="AP22" s="367">
        <v>1679</v>
      </c>
      <c r="AQ22" s="362">
        <v>419.75</v>
      </c>
      <c r="AR22" s="367">
        <v>505</v>
      </c>
      <c r="AS22" s="362">
        <v>126.25</v>
      </c>
    </row>
    <row r="23" spans="1:45" ht="13.5" customHeight="1">
      <c r="A23" s="360" t="s">
        <v>167</v>
      </c>
      <c r="B23" s="361" t="str">
        <f>'Incentive Goal'!B22</f>
        <v>CHEROKEE</v>
      </c>
      <c r="C23" s="362">
        <v>2</v>
      </c>
      <c r="D23" s="362">
        <v>4</v>
      </c>
      <c r="E23" s="363">
        <v>747</v>
      </c>
      <c r="F23" s="364">
        <v>373.5</v>
      </c>
      <c r="G23" s="365">
        <v>34</v>
      </c>
      <c r="H23" s="364">
        <v>17</v>
      </c>
      <c r="I23" s="365">
        <v>60</v>
      </c>
      <c r="J23" s="364">
        <v>30</v>
      </c>
      <c r="K23" s="366">
        <v>1250182.8999999999</v>
      </c>
      <c r="L23" s="366">
        <v>625091.44999999995</v>
      </c>
      <c r="M23" s="366">
        <v>312545.72499999998</v>
      </c>
      <c r="N23" s="367">
        <v>15697</v>
      </c>
      <c r="O23" s="362">
        <v>7848.5</v>
      </c>
      <c r="P23" s="367">
        <v>125</v>
      </c>
      <c r="Q23" s="362">
        <v>62.5</v>
      </c>
      <c r="R23" s="367">
        <v>1657</v>
      </c>
      <c r="S23" s="362">
        <v>828.5</v>
      </c>
      <c r="T23" s="367">
        <v>60</v>
      </c>
      <c r="U23" s="362">
        <v>30</v>
      </c>
      <c r="V23" s="367">
        <v>13</v>
      </c>
      <c r="W23" s="362">
        <v>6.5</v>
      </c>
      <c r="X23" s="367">
        <v>26</v>
      </c>
      <c r="Y23" s="362">
        <v>13</v>
      </c>
      <c r="Z23" s="367">
        <v>71</v>
      </c>
      <c r="AA23" s="362">
        <v>35.5</v>
      </c>
      <c r="AB23" s="367">
        <v>64</v>
      </c>
      <c r="AC23" s="362">
        <v>32</v>
      </c>
      <c r="AD23" s="368">
        <v>19</v>
      </c>
      <c r="AE23" s="362">
        <v>9.5</v>
      </c>
      <c r="AF23" s="367">
        <v>3</v>
      </c>
      <c r="AG23" s="362">
        <v>1.5</v>
      </c>
      <c r="AH23" s="367">
        <v>33</v>
      </c>
      <c r="AI23" s="362">
        <v>16.5</v>
      </c>
      <c r="AJ23" s="367">
        <v>15</v>
      </c>
      <c r="AK23" s="362">
        <v>7.5</v>
      </c>
      <c r="AL23" s="367">
        <v>285</v>
      </c>
      <c r="AM23" s="362">
        <v>142.5</v>
      </c>
      <c r="AN23" s="367">
        <v>602</v>
      </c>
      <c r="AO23" s="362">
        <v>301</v>
      </c>
      <c r="AP23" s="367">
        <v>672</v>
      </c>
      <c r="AQ23" s="362">
        <v>336</v>
      </c>
      <c r="AR23" s="367">
        <v>572</v>
      </c>
      <c r="AS23" s="362">
        <v>286</v>
      </c>
    </row>
    <row r="24" spans="1:45" ht="13.5" customHeight="1">
      <c r="A24" s="360" t="s">
        <v>164</v>
      </c>
      <c r="B24" s="361" t="str">
        <f>'Incentive Goal'!B23</f>
        <v>CHOWAN</v>
      </c>
      <c r="C24" s="362">
        <v>2</v>
      </c>
      <c r="D24" s="362">
        <v>4</v>
      </c>
      <c r="E24" s="363">
        <v>1033</v>
      </c>
      <c r="F24" s="364">
        <v>516.5</v>
      </c>
      <c r="G24" s="365">
        <v>55</v>
      </c>
      <c r="H24" s="364">
        <v>27.5</v>
      </c>
      <c r="I24" s="365">
        <v>32</v>
      </c>
      <c r="J24" s="364">
        <v>16</v>
      </c>
      <c r="K24" s="366">
        <v>1696372.83</v>
      </c>
      <c r="L24" s="366">
        <v>848186.41500000004</v>
      </c>
      <c r="M24" s="366">
        <v>424093.20750000002</v>
      </c>
      <c r="N24" s="367">
        <v>20961</v>
      </c>
      <c r="O24" s="362">
        <v>10480.5</v>
      </c>
      <c r="P24" s="367">
        <v>96</v>
      </c>
      <c r="Q24" s="362">
        <v>48</v>
      </c>
      <c r="R24" s="367">
        <v>491</v>
      </c>
      <c r="S24" s="362">
        <v>245.5</v>
      </c>
      <c r="T24" s="367">
        <v>14</v>
      </c>
      <c r="U24" s="362">
        <v>7</v>
      </c>
      <c r="V24" s="367">
        <v>2</v>
      </c>
      <c r="W24" s="362">
        <v>1</v>
      </c>
      <c r="X24" s="367">
        <v>56</v>
      </c>
      <c r="Y24" s="362">
        <v>28</v>
      </c>
      <c r="Z24" s="367">
        <v>29</v>
      </c>
      <c r="AA24" s="362">
        <v>14.5</v>
      </c>
      <c r="AB24" s="367">
        <v>33</v>
      </c>
      <c r="AC24" s="362">
        <v>16.5</v>
      </c>
      <c r="AD24" s="368">
        <v>6</v>
      </c>
      <c r="AE24" s="362">
        <v>3</v>
      </c>
      <c r="AF24" s="367">
        <v>25</v>
      </c>
      <c r="AG24" s="362">
        <v>12.5</v>
      </c>
      <c r="AH24" s="367">
        <v>36</v>
      </c>
      <c r="AI24" s="362">
        <v>18</v>
      </c>
      <c r="AJ24" s="367">
        <v>12</v>
      </c>
      <c r="AK24" s="362">
        <v>6</v>
      </c>
      <c r="AL24" s="367">
        <v>245</v>
      </c>
      <c r="AM24" s="362">
        <v>122.5</v>
      </c>
      <c r="AN24" s="367">
        <v>602</v>
      </c>
      <c r="AO24" s="362">
        <v>301</v>
      </c>
      <c r="AP24" s="367">
        <v>457</v>
      </c>
      <c r="AQ24" s="362">
        <v>228.5</v>
      </c>
      <c r="AR24" s="367">
        <v>203</v>
      </c>
      <c r="AS24" s="362">
        <v>101.5</v>
      </c>
    </row>
    <row r="25" spans="1:45" ht="13.5" customHeight="1">
      <c r="A25" s="360" t="s">
        <v>167</v>
      </c>
      <c r="B25" s="361" t="str">
        <f>'Incentive Goal'!B24</f>
        <v>CLAY</v>
      </c>
      <c r="C25" s="362">
        <v>2</v>
      </c>
      <c r="D25" s="362">
        <v>2.1</v>
      </c>
      <c r="E25" s="363">
        <v>287</v>
      </c>
      <c r="F25" s="364">
        <v>143.5</v>
      </c>
      <c r="G25" s="369">
        <v>9</v>
      </c>
      <c r="H25" s="364">
        <v>4.5</v>
      </c>
      <c r="I25" s="365">
        <v>31</v>
      </c>
      <c r="J25" s="364">
        <v>15.5</v>
      </c>
      <c r="K25" s="366">
        <v>505502.48</v>
      </c>
      <c r="L25" s="366">
        <v>252751.24</v>
      </c>
      <c r="M25" s="366">
        <v>240715.46666666665</v>
      </c>
      <c r="N25" s="367">
        <v>5174</v>
      </c>
      <c r="O25" s="362">
        <v>2587</v>
      </c>
      <c r="P25" s="367">
        <v>58</v>
      </c>
      <c r="Q25" s="362">
        <v>29</v>
      </c>
      <c r="R25" s="367">
        <v>628</v>
      </c>
      <c r="S25" s="362">
        <v>314</v>
      </c>
      <c r="T25" s="367">
        <v>81</v>
      </c>
      <c r="U25" s="362">
        <v>40.5</v>
      </c>
      <c r="V25" s="367">
        <v>8</v>
      </c>
      <c r="W25" s="362">
        <v>4</v>
      </c>
      <c r="X25" s="367">
        <v>7</v>
      </c>
      <c r="Y25" s="362">
        <v>3.5</v>
      </c>
      <c r="Z25" s="367">
        <v>26</v>
      </c>
      <c r="AA25" s="362">
        <v>13</v>
      </c>
      <c r="AB25" s="367">
        <v>35</v>
      </c>
      <c r="AC25" s="362">
        <v>17.5</v>
      </c>
      <c r="AD25" s="368">
        <v>4</v>
      </c>
      <c r="AE25" s="362">
        <v>2</v>
      </c>
      <c r="AF25" s="367">
        <v>3</v>
      </c>
      <c r="AG25" s="362">
        <v>1.5</v>
      </c>
      <c r="AH25" s="367">
        <v>19</v>
      </c>
      <c r="AI25" s="362">
        <v>9.5</v>
      </c>
      <c r="AJ25" s="367">
        <v>6</v>
      </c>
      <c r="AK25" s="362">
        <v>3</v>
      </c>
      <c r="AL25" s="367">
        <v>80</v>
      </c>
      <c r="AM25" s="362">
        <v>40</v>
      </c>
      <c r="AN25" s="367">
        <v>124</v>
      </c>
      <c r="AO25" s="362">
        <v>62</v>
      </c>
      <c r="AP25" s="367">
        <v>176</v>
      </c>
      <c r="AQ25" s="362">
        <v>88</v>
      </c>
      <c r="AR25" s="367">
        <v>156</v>
      </c>
      <c r="AS25" s="362">
        <v>78</v>
      </c>
    </row>
    <row r="26" spans="1:45" ht="13.5" customHeight="1">
      <c r="A26" s="360" t="s">
        <v>163</v>
      </c>
      <c r="B26" s="361" t="str">
        <f>'Incentive Goal'!B25</f>
        <v>CLEVELAND</v>
      </c>
      <c r="C26" s="362">
        <v>17</v>
      </c>
      <c r="D26" s="362">
        <v>24</v>
      </c>
      <c r="E26" s="363">
        <v>7621</v>
      </c>
      <c r="F26" s="364">
        <v>448.29411764705884</v>
      </c>
      <c r="G26" s="365">
        <v>309</v>
      </c>
      <c r="H26" s="364">
        <v>18.176470588235293</v>
      </c>
      <c r="I26" s="365">
        <v>449</v>
      </c>
      <c r="J26" s="364">
        <v>26.411764705882351</v>
      </c>
      <c r="K26" s="366">
        <v>9478583.7100000009</v>
      </c>
      <c r="L26" s="366">
        <v>557563.74764705892</v>
      </c>
      <c r="M26" s="366">
        <v>394940.98791666672</v>
      </c>
      <c r="N26" s="367">
        <v>174136</v>
      </c>
      <c r="O26" s="362">
        <v>10243.294117647059</v>
      </c>
      <c r="P26" s="367">
        <v>733</v>
      </c>
      <c r="Q26" s="362">
        <v>43.117647058823529</v>
      </c>
      <c r="R26" s="367">
        <v>10562</v>
      </c>
      <c r="S26" s="362">
        <v>621.29411764705878</v>
      </c>
      <c r="T26" s="367">
        <v>184</v>
      </c>
      <c r="U26" s="362">
        <v>10.823529411764707</v>
      </c>
      <c r="V26" s="367">
        <v>276</v>
      </c>
      <c r="W26" s="362">
        <v>16.235294117647058</v>
      </c>
      <c r="X26" s="367">
        <v>303</v>
      </c>
      <c r="Y26" s="362">
        <v>17.823529411764707</v>
      </c>
      <c r="Z26" s="367">
        <v>485</v>
      </c>
      <c r="AA26" s="362">
        <v>28.529411764705884</v>
      </c>
      <c r="AB26" s="367">
        <v>372</v>
      </c>
      <c r="AC26" s="362">
        <v>21.882352941176471</v>
      </c>
      <c r="AD26" s="368">
        <v>107</v>
      </c>
      <c r="AE26" s="362">
        <v>6.2941176470588234</v>
      </c>
      <c r="AF26" s="367">
        <v>155</v>
      </c>
      <c r="AG26" s="362">
        <v>9.117647058823529</v>
      </c>
      <c r="AH26" s="367">
        <v>1131</v>
      </c>
      <c r="AI26" s="362">
        <v>66.529411764705884</v>
      </c>
      <c r="AJ26" s="367">
        <v>38</v>
      </c>
      <c r="AK26" s="362">
        <v>2.2352941176470589</v>
      </c>
      <c r="AL26" s="367">
        <v>4424</v>
      </c>
      <c r="AM26" s="362">
        <v>260.23529411764707</v>
      </c>
      <c r="AN26" s="367">
        <v>4441</v>
      </c>
      <c r="AO26" s="362">
        <v>261.23529411764707</v>
      </c>
      <c r="AP26" s="367">
        <v>6077</v>
      </c>
      <c r="AQ26" s="362">
        <v>357.47058823529414</v>
      </c>
      <c r="AR26" s="367">
        <v>2316</v>
      </c>
      <c r="AS26" s="362">
        <v>136.23529411764707</v>
      </c>
    </row>
    <row r="27" spans="1:45" ht="13.5" customHeight="1">
      <c r="A27" s="360" t="s">
        <v>166</v>
      </c>
      <c r="B27" s="361" t="str">
        <f>'Incentive Goal'!B26</f>
        <v>COLUMBUS</v>
      </c>
      <c r="C27" s="362">
        <v>11</v>
      </c>
      <c r="D27" s="362">
        <v>16</v>
      </c>
      <c r="E27" s="363">
        <v>3615</v>
      </c>
      <c r="F27" s="364">
        <v>328.63636363636363</v>
      </c>
      <c r="G27" s="365">
        <v>161</v>
      </c>
      <c r="H27" s="364">
        <v>14.636363636363637</v>
      </c>
      <c r="I27" s="365">
        <v>242</v>
      </c>
      <c r="J27" s="364">
        <v>22</v>
      </c>
      <c r="K27" s="366">
        <v>5150323.79</v>
      </c>
      <c r="L27" s="366">
        <v>468211.25363636366</v>
      </c>
      <c r="M27" s="366">
        <v>321895.236875</v>
      </c>
      <c r="N27" s="367">
        <v>74188</v>
      </c>
      <c r="O27" s="362">
        <v>6744.363636363636</v>
      </c>
      <c r="P27" s="367">
        <v>247</v>
      </c>
      <c r="Q27" s="362">
        <v>22.454545454545453</v>
      </c>
      <c r="R27" s="367">
        <v>3256</v>
      </c>
      <c r="S27" s="362">
        <v>296</v>
      </c>
      <c r="T27" s="367">
        <v>273</v>
      </c>
      <c r="U27" s="362">
        <v>24.818181818181817</v>
      </c>
      <c r="V27" s="367">
        <v>155</v>
      </c>
      <c r="W27" s="362">
        <v>14.090909090909092</v>
      </c>
      <c r="X27" s="367">
        <v>189</v>
      </c>
      <c r="Y27" s="362">
        <v>17.181818181818183</v>
      </c>
      <c r="Z27" s="367">
        <v>361</v>
      </c>
      <c r="AA27" s="362">
        <v>32.81818181818182</v>
      </c>
      <c r="AB27" s="367">
        <v>207</v>
      </c>
      <c r="AC27" s="362">
        <v>18.818181818181817</v>
      </c>
      <c r="AD27" s="368">
        <v>70</v>
      </c>
      <c r="AE27" s="362">
        <v>6.3636363636363633</v>
      </c>
      <c r="AF27" s="367">
        <v>55</v>
      </c>
      <c r="AG27" s="362">
        <v>5</v>
      </c>
      <c r="AH27" s="367">
        <v>248</v>
      </c>
      <c r="AI27" s="362">
        <v>22.545454545454547</v>
      </c>
      <c r="AJ27" s="367">
        <v>64</v>
      </c>
      <c r="AK27" s="362">
        <v>5.8181818181818183</v>
      </c>
      <c r="AL27" s="367">
        <v>1954</v>
      </c>
      <c r="AM27" s="362">
        <v>177.63636363636363</v>
      </c>
      <c r="AN27" s="367">
        <v>2096</v>
      </c>
      <c r="AO27" s="362">
        <v>190.54545454545453</v>
      </c>
      <c r="AP27" s="367">
        <v>8692</v>
      </c>
      <c r="AQ27" s="362">
        <v>790.18181818181813</v>
      </c>
      <c r="AR27" s="367">
        <v>667</v>
      </c>
      <c r="AS27" s="362">
        <v>60.636363636363633</v>
      </c>
    </row>
    <row r="28" spans="1:45" ht="13.5" customHeight="1">
      <c r="A28" s="360" t="s">
        <v>164</v>
      </c>
      <c r="B28" s="361" t="str">
        <f>'Incentive Goal'!B27</f>
        <v>CRAVEN</v>
      </c>
      <c r="C28" s="362">
        <v>8</v>
      </c>
      <c r="D28" s="362">
        <v>10.5</v>
      </c>
      <c r="E28" s="363">
        <v>4585</v>
      </c>
      <c r="F28" s="364">
        <v>573.125</v>
      </c>
      <c r="G28" s="365">
        <v>290</v>
      </c>
      <c r="H28" s="364">
        <v>36.25</v>
      </c>
      <c r="I28" s="365">
        <v>290</v>
      </c>
      <c r="J28" s="364">
        <v>36.25</v>
      </c>
      <c r="K28" s="366">
        <v>9692244.75</v>
      </c>
      <c r="L28" s="366">
        <v>1211530.59375</v>
      </c>
      <c r="M28" s="366">
        <v>923070.92857142852</v>
      </c>
      <c r="N28" s="367">
        <v>89111</v>
      </c>
      <c r="O28" s="362">
        <v>11138.875</v>
      </c>
      <c r="P28" s="367">
        <v>707</v>
      </c>
      <c r="Q28" s="362">
        <v>88.375</v>
      </c>
      <c r="R28" s="367">
        <v>9962</v>
      </c>
      <c r="S28" s="362">
        <v>1245.25</v>
      </c>
      <c r="T28" s="367">
        <v>741</v>
      </c>
      <c r="U28" s="362">
        <v>92.625</v>
      </c>
      <c r="V28" s="367">
        <v>168</v>
      </c>
      <c r="W28" s="362">
        <v>21</v>
      </c>
      <c r="X28" s="367">
        <v>286</v>
      </c>
      <c r="Y28" s="362">
        <v>35.75</v>
      </c>
      <c r="Z28" s="367">
        <v>466</v>
      </c>
      <c r="AA28" s="362">
        <v>58.25</v>
      </c>
      <c r="AB28" s="367">
        <v>276</v>
      </c>
      <c r="AC28" s="362">
        <v>34.5</v>
      </c>
      <c r="AD28" s="368">
        <v>105</v>
      </c>
      <c r="AE28" s="362">
        <v>13.125</v>
      </c>
      <c r="AF28" s="367">
        <v>94</v>
      </c>
      <c r="AG28" s="362">
        <v>11.75</v>
      </c>
      <c r="AH28" s="367">
        <v>274</v>
      </c>
      <c r="AI28" s="362">
        <v>34.25</v>
      </c>
      <c r="AJ28" s="367">
        <v>71</v>
      </c>
      <c r="AK28" s="362">
        <v>8.875</v>
      </c>
      <c r="AL28" s="367">
        <v>2474</v>
      </c>
      <c r="AM28" s="362">
        <v>309.25</v>
      </c>
      <c r="AN28" s="367">
        <v>2303</v>
      </c>
      <c r="AO28" s="362">
        <v>287.875</v>
      </c>
      <c r="AP28" s="367">
        <v>5377</v>
      </c>
      <c r="AQ28" s="362">
        <v>672.125</v>
      </c>
      <c r="AR28" s="367">
        <v>933</v>
      </c>
      <c r="AS28" s="362">
        <v>116.625</v>
      </c>
    </row>
    <row r="29" spans="1:45" ht="13.5" customHeight="1">
      <c r="A29" s="360" t="s">
        <v>165</v>
      </c>
      <c r="B29" s="361" t="str">
        <f>'Incentive Goal'!B28</f>
        <v>CUMBERLAND</v>
      </c>
      <c r="C29" s="362">
        <v>46</v>
      </c>
      <c r="D29" s="362">
        <v>70</v>
      </c>
      <c r="E29" s="363">
        <v>20225</v>
      </c>
      <c r="F29" s="364">
        <v>439.67391304347825</v>
      </c>
      <c r="G29" s="365">
        <v>1400</v>
      </c>
      <c r="H29" s="364">
        <v>30.434782608695652</v>
      </c>
      <c r="I29" s="365">
        <v>971</v>
      </c>
      <c r="J29" s="364">
        <v>21.108695652173914</v>
      </c>
      <c r="K29" s="366">
        <v>40599667.460000001</v>
      </c>
      <c r="L29" s="366">
        <v>882601.46652173914</v>
      </c>
      <c r="M29" s="366">
        <v>579995.24942857143</v>
      </c>
      <c r="N29" s="367">
        <v>384869</v>
      </c>
      <c r="O29" s="362">
        <v>8366.717391304348</v>
      </c>
      <c r="P29" s="367">
        <v>3014</v>
      </c>
      <c r="Q29" s="362">
        <v>65.521739130434781</v>
      </c>
      <c r="R29" s="367">
        <v>30612</v>
      </c>
      <c r="S29" s="362">
        <v>665.47826086956525</v>
      </c>
      <c r="T29" s="367">
        <v>3298</v>
      </c>
      <c r="U29" s="362">
        <v>71.695652173913047</v>
      </c>
      <c r="V29" s="367">
        <v>385</v>
      </c>
      <c r="W29" s="362">
        <v>8.3695652173913047</v>
      </c>
      <c r="X29" s="367">
        <v>1483</v>
      </c>
      <c r="Y29" s="362">
        <v>32.239130434782609</v>
      </c>
      <c r="Z29" s="367">
        <v>1739</v>
      </c>
      <c r="AA29" s="362">
        <v>37.804347826086953</v>
      </c>
      <c r="AB29" s="367">
        <v>917</v>
      </c>
      <c r="AC29" s="362">
        <v>19.934782608695652</v>
      </c>
      <c r="AD29" s="368">
        <v>673</v>
      </c>
      <c r="AE29" s="362">
        <v>14.630434782608695</v>
      </c>
      <c r="AF29" s="367">
        <v>1069</v>
      </c>
      <c r="AG29" s="362">
        <v>23.239130434782609</v>
      </c>
      <c r="AH29" s="367">
        <v>979</v>
      </c>
      <c r="AI29" s="362">
        <v>21.282608695652176</v>
      </c>
      <c r="AJ29" s="367">
        <v>476</v>
      </c>
      <c r="AK29" s="362">
        <v>10.347826086956522</v>
      </c>
      <c r="AL29" s="367">
        <v>9279</v>
      </c>
      <c r="AM29" s="362">
        <v>201.71739130434781</v>
      </c>
      <c r="AN29" s="367">
        <v>7530</v>
      </c>
      <c r="AO29" s="362">
        <v>163.69565217391303</v>
      </c>
      <c r="AP29" s="367">
        <v>24222</v>
      </c>
      <c r="AQ29" s="362">
        <v>526.56521739130437</v>
      </c>
      <c r="AR29" s="367">
        <v>1827</v>
      </c>
      <c r="AS29" s="362">
        <v>39.717391304347828</v>
      </c>
    </row>
    <row r="30" spans="1:45" ht="13.5" customHeight="1">
      <c r="A30" s="360" t="s">
        <v>164</v>
      </c>
      <c r="B30" s="361" t="str">
        <f>'Incentive Goal'!B29</f>
        <v>CURRITUCK</v>
      </c>
      <c r="C30" s="362">
        <v>2</v>
      </c>
      <c r="D30" s="362">
        <v>2.5</v>
      </c>
      <c r="E30" s="363">
        <v>848</v>
      </c>
      <c r="F30" s="364">
        <v>424</v>
      </c>
      <c r="G30" s="365">
        <v>41</v>
      </c>
      <c r="H30" s="364">
        <v>20.5</v>
      </c>
      <c r="I30" s="365">
        <v>52</v>
      </c>
      <c r="J30" s="364">
        <v>26</v>
      </c>
      <c r="K30" s="366">
        <v>2290761.9500000002</v>
      </c>
      <c r="L30" s="366">
        <v>1145380.9750000001</v>
      </c>
      <c r="M30" s="366">
        <v>916304.78</v>
      </c>
      <c r="N30" s="367">
        <v>10366</v>
      </c>
      <c r="O30" s="362">
        <v>5183</v>
      </c>
      <c r="P30" s="367">
        <v>45</v>
      </c>
      <c r="Q30" s="362">
        <v>22.5</v>
      </c>
      <c r="R30" s="367">
        <v>264</v>
      </c>
      <c r="S30" s="362">
        <v>132</v>
      </c>
      <c r="T30" s="367">
        <v>9</v>
      </c>
      <c r="U30" s="362">
        <v>4.5</v>
      </c>
      <c r="V30" s="367">
        <v>1</v>
      </c>
      <c r="W30" s="362">
        <v>0.5</v>
      </c>
      <c r="X30" s="367">
        <v>4</v>
      </c>
      <c r="Y30" s="362">
        <v>2</v>
      </c>
      <c r="Z30" s="367">
        <v>0</v>
      </c>
      <c r="AA30" s="362">
        <v>0</v>
      </c>
      <c r="AB30" s="367">
        <v>14</v>
      </c>
      <c r="AC30" s="362">
        <v>7</v>
      </c>
      <c r="AD30" s="368">
        <v>1</v>
      </c>
      <c r="AE30" s="362">
        <v>0.5</v>
      </c>
      <c r="AF30" s="367">
        <v>45</v>
      </c>
      <c r="AG30" s="362">
        <v>22.5</v>
      </c>
      <c r="AH30" s="367">
        <v>76</v>
      </c>
      <c r="AI30" s="362">
        <v>38</v>
      </c>
      <c r="AJ30" s="367">
        <v>20</v>
      </c>
      <c r="AK30" s="362">
        <v>10</v>
      </c>
      <c r="AL30" s="367">
        <v>312</v>
      </c>
      <c r="AM30" s="362">
        <v>156</v>
      </c>
      <c r="AN30" s="367">
        <v>1432</v>
      </c>
      <c r="AO30" s="362">
        <v>716</v>
      </c>
      <c r="AP30" s="367">
        <v>711</v>
      </c>
      <c r="AQ30" s="362">
        <v>355.5</v>
      </c>
      <c r="AR30" s="367">
        <v>297</v>
      </c>
      <c r="AS30" s="362">
        <v>148.5</v>
      </c>
    </row>
    <row r="31" spans="1:45" ht="13.5" customHeight="1">
      <c r="A31" s="360" t="s">
        <v>164</v>
      </c>
      <c r="B31" s="361" t="str">
        <f>'Incentive Goal'!B30</f>
        <v>DARE</v>
      </c>
      <c r="C31" s="362">
        <v>2</v>
      </c>
      <c r="D31" s="362">
        <v>2.5</v>
      </c>
      <c r="E31" s="363">
        <v>996</v>
      </c>
      <c r="F31" s="364">
        <v>498</v>
      </c>
      <c r="G31" s="365">
        <v>86</v>
      </c>
      <c r="H31" s="364">
        <v>43</v>
      </c>
      <c r="I31" s="365">
        <v>59</v>
      </c>
      <c r="J31" s="364">
        <v>29.5</v>
      </c>
      <c r="K31" s="366">
        <v>2727909.87</v>
      </c>
      <c r="L31" s="366">
        <v>1363954.9350000001</v>
      </c>
      <c r="M31" s="366">
        <v>1091163.9480000001</v>
      </c>
      <c r="N31" s="367">
        <v>17572</v>
      </c>
      <c r="O31" s="362">
        <v>8786</v>
      </c>
      <c r="P31" s="367">
        <v>219</v>
      </c>
      <c r="Q31" s="362">
        <v>109.5</v>
      </c>
      <c r="R31" s="367">
        <v>572</v>
      </c>
      <c r="S31" s="362">
        <v>286</v>
      </c>
      <c r="T31" s="367">
        <v>16</v>
      </c>
      <c r="U31" s="362">
        <v>8</v>
      </c>
      <c r="V31" s="367">
        <v>9</v>
      </c>
      <c r="W31" s="362">
        <v>4.5</v>
      </c>
      <c r="X31" s="367">
        <v>124</v>
      </c>
      <c r="Y31" s="362">
        <v>62</v>
      </c>
      <c r="Z31" s="367">
        <v>77</v>
      </c>
      <c r="AA31" s="362">
        <v>38.5</v>
      </c>
      <c r="AB31" s="367">
        <v>95</v>
      </c>
      <c r="AC31" s="362">
        <v>47.5</v>
      </c>
      <c r="AD31" s="368">
        <v>4</v>
      </c>
      <c r="AE31" s="362">
        <v>2</v>
      </c>
      <c r="AF31" s="367">
        <v>36</v>
      </c>
      <c r="AG31" s="362">
        <v>18</v>
      </c>
      <c r="AH31" s="367">
        <v>53</v>
      </c>
      <c r="AI31" s="362">
        <v>26.5</v>
      </c>
      <c r="AJ31" s="367">
        <v>18</v>
      </c>
      <c r="AK31" s="362">
        <v>9</v>
      </c>
      <c r="AL31" s="367">
        <v>317</v>
      </c>
      <c r="AM31" s="362">
        <v>158.5</v>
      </c>
      <c r="AN31" s="367">
        <v>427</v>
      </c>
      <c r="AO31" s="362">
        <v>213.5</v>
      </c>
      <c r="AP31" s="367">
        <v>730</v>
      </c>
      <c r="AQ31" s="362">
        <v>365</v>
      </c>
      <c r="AR31" s="367">
        <v>283</v>
      </c>
      <c r="AS31" s="362">
        <v>141.5</v>
      </c>
    </row>
    <row r="32" spans="1:45" ht="13.5" customHeight="1">
      <c r="A32" s="360" t="s">
        <v>162</v>
      </c>
      <c r="B32" s="361" t="str">
        <f>'Incentive Goal'!B31</f>
        <v>DAVIDSON</v>
      </c>
      <c r="C32" s="362">
        <v>15</v>
      </c>
      <c r="D32" s="362">
        <v>19</v>
      </c>
      <c r="E32" s="363">
        <v>5690</v>
      </c>
      <c r="F32" s="364">
        <v>379.33333333333331</v>
      </c>
      <c r="G32" s="365">
        <v>381</v>
      </c>
      <c r="H32" s="364">
        <v>25.4</v>
      </c>
      <c r="I32" s="365">
        <v>364</v>
      </c>
      <c r="J32" s="364">
        <v>24.266666666666666</v>
      </c>
      <c r="K32" s="366">
        <v>13089108.42</v>
      </c>
      <c r="L32" s="366">
        <v>872607.228</v>
      </c>
      <c r="M32" s="366">
        <v>688900.44315789477</v>
      </c>
      <c r="N32" s="367">
        <v>115715</v>
      </c>
      <c r="O32" s="362">
        <v>7714.333333333333</v>
      </c>
      <c r="P32" s="367">
        <v>688</v>
      </c>
      <c r="Q32" s="362">
        <v>45.866666666666667</v>
      </c>
      <c r="R32" s="367">
        <v>13889</v>
      </c>
      <c r="S32" s="362">
        <v>925.93333333333328</v>
      </c>
      <c r="T32" s="367">
        <v>1402</v>
      </c>
      <c r="U32" s="362">
        <v>93.466666666666669</v>
      </c>
      <c r="V32" s="367">
        <v>216</v>
      </c>
      <c r="W32" s="362">
        <v>14.4</v>
      </c>
      <c r="X32" s="367">
        <v>386</v>
      </c>
      <c r="Y32" s="362">
        <v>25.733333333333334</v>
      </c>
      <c r="Z32" s="367">
        <v>1015</v>
      </c>
      <c r="AA32" s="362">
        <v>67.666666666666671</v>
      </c>
      <c r="AB32" s="367">
        <v>371</v>
      </c>
      <c r="AC32" s="362">
        <v>24.733333333333334</v>
      </c>
      <c r="AD32" s="368">
        <v>31</v>
      </c>
      <c r="AE32" s="362">
        <v>2.0666666666666669</v>
      </c>
      <c r="AF32" s="367">
        <v>200</v>
      </c>
      <c r="AG32" s="362">
        <v>13.333333333333334</v>
      </c>
      <c r="AH32" s="367">
        <v>372</v>
      </c>
      <c r="AI32" s="362">
        <v>24.8</v>
      </c>
      <c r="AJ32" s="367">
        <v>156</v>
      </c>
      <c r="AK32" s="362">
        <v>10.4</v>
      </c>
      <c r="AL32" s="367">
        <v>2383</v>
      </c>
      <c r="AM32" s="362">
        <v>158.86666666666667</v>
      </c>
      <c r="AN32" s="367">
        <v>3448</v>
      </c>
      <c r="AO32" s="362">
        <v>229.86666666666667</v>
      </c>
      <c r="AP32" s="367">
        <v>9407</v>
      </c>
      <c r="AQ32" s="362">
        <v>627.13333333333333</v>
      </c>
      <c r="AR32" s="367">
        <v>2085</v>
      </c>
      <c r="AS32" s="362">
        <v>139</v>
      </c>
    </row>
    <row r="33" spans="1:45" ht="13.5" customHeight="1">
      <c r="A33" s="360" t="s">
        <v>161</v>
      </c>
      <c r="B33" s="361" t="str">
        <f>'Incentive Goal'!B32</f>
        <v>DAVIE</v>
      </c>
      <c r="C33" s="362">
        <v>3.75</v>
      </c>
      <c r="D33" s="362">
        <v>5</v>
      </c>
      <c r="E33" s="363">
        <v>1257</v>
      </c>
      <c r="F33" s="364">
        <v>335.2</v>
      </c>
      <c r="G33" s="365">
        <v>38</v>
      </c>
      <c r="H33" s="364">
        <v>10.133333333333333</v>
      </c>
      <c r="I33" s="365">
        <v>55</v>
      </c>
      <c r="J33" s="364">
        <v>14.666666666666666</v>
      </c>
      <c r="K33" s="366">
        <v>2392511.0299999998</v>
      </c>
      <c r="L33" s="366">
        <v>638002.94133333326</v>
      </c>
      <c r="M33" s="366">
        <v>478502.20599999995</v>
      </c>
      <c r="N33" s="367">
        <v>20242</v>
      </c>
      <c r="O33" s="362">
        <v>5397.8666666666668</v>
      </c>
      <c r="P33" s="367">
        <v>84</v>
      </c>
      <c r="Q33" s="362">
        <v>22.4</v>
      </c>
      <c r="R33" s="367">
        <v>1004</v>
      </c>
      <c r="S33" s="362">
        <v>267.73333333333335</v>
      </c>
      <c r="T33" s="367">
        <v>16</v>
      </c>
      <c r="U33" s="362">
        <v>4.2666666666666666</v>
      </c>
      <c r="V33" s="367">
        <v>8</v>
      </c>
      <c r="W33" s="362">
        <v>2.1333333333333333</v>
      </c>
      <c r="X33" s="367">
        <v>35</v>
      </c>
      <c r="Y33" s="362">
        <v>9.3333333333333339</v>
      </c>
      <c r="Z33" s="367">
        <v>41</v>
      </c>
      <c r="AA33" s="362">
        <v>10.933333333333334</v>
      </c>
      <c r="AB33" s="367">
        <v>49</v>
      </c>
      <c r="AC33" s="362">
        <v>13.066666666666666</v>
      </c>
      <c r="AD33" s="368">
        <v>6</v>
      </c>
      <c r="AE33" s="362">
        <v>1.6</v>
      </c>
      <c r="AF33" s="367">
        <v>34</v>
      </c>
      <c r="AG33" s="362">
        <v>9.0666666666666664</v>
      </c>
      <c r="AH33" s="367">
        <v>84</v>
      </c>
      <c r="AI33" s="362">
        <v>22.4</v>
      </c>
      <c r="AJ33" s="367">
        <v>7</v>
      </c>
      <c r="AK33" s="362">
        <v>1.8666666666666667</v>
      </c>
      <c r="AL33" s="367">
        <v>406</v>
      </c>
      <c r="AM33" s="362">
        <v>108.26666666666667</v>
      </c>
      <c r="AN33" s="367">
        <v>689</v>
      </c>
      <c r="AO33" s="362">
        <v>183.73333333333332</v>
      </c>
      <c r="AP33" s="367">
        <v>902</v>
      </c>
      <c r="AQ33" s="362">
        <v>240.53333333333333</v>
      </c>
      <c r="AR33" s="367">
        <v>203</v>
      </c>
      <c r="AS33" s="362">
        <v>54.133333333333333</v>
      </c>
    </row>
    <row r="34" spans="1:45" ht="13.5" customHeight="1">
      <c r="A34" s="360" t="s">
        <v>166</v>
      </c>
      <c r="B34" s="361" t="str">
        <f>'Incentive Goal'!B33</f>
        <v>DUPLIN</v>
      </c>
      <c r="C34" s="362">
        <v>9</v>
      </c>
      <c r="D34" s="362">
        <v>11</v>
      </c>
      <c r="E34" s="363">
        <v>2710</v>
      </c>
      <c r="F34" s="364">
        <v>301.11111111111109</v>
      </c>
      <c r="G34" s="365">
        <v>115</v>
      </c>
      <c r="H34" s="364">
        <v>12.777777777777779</v>
      </c>
      <c r="I34" s="365">
        <v>136</v>
      </c>
      <c r="J34" s="364">
        <v>15.111111111111111</v>
      </c>
      <c r="K34" s="366">
        <v>6045364.3799999999</v>
      </c>
      <c r="L34" s="366">
        <v>671707.15333333332</v>
      </c>
      <c r="M34" s="366">
        <v>549578.57999999996</v>
      </c>
      <c r="N34" s="367">
        <v>46429</v>
      </c>
      <c r="O34" s="362">
        <v>5158.7777777777774</v>
      </c>
      <c r="P34" s="367">
        <v>135</v>
      </c>
      <c r="Q34" s="362">
        <v>15</v>
      </c>
      <c r="R34" s="367">
        <v>1712</v>
      </c>
      <c r="S34" s="362">
        <v>190.22222222222223</v>
      </c>
      <c r="T34" s="367">
        <v>34</v>
      </c>
      <c r="U34" s="362">
        <v>3.7777777777777777</v>
      </c>
      <c r="V34" s="367">
        <v>76</v>
      </c>
      <c r="W34" s="362">
        <v>8.4444444444444446</v>
      </c>
      <c r="X34" s="367">
        <v>118</v>
      </c>
      <c r="Y34" s="362">
        <v>13.111111111111111</v>
      </c>
      <c r="Z34" s="367">
        <v>230</v>
      </c>
      <c r="AA34" s="362">
        <v>25.555555555555557</v>
      </c>
      <c r="AB34" s="367">
        <v>102</v>
      </c>
      <c r="AC34" s="362">
        <v>11.333333333333334</v>
      </c>
      <c r="AD34" s="368">
        <v>12</v>
      </c>
      <c r="AE34" s="362">
        <v>1.3333333333333333</v>
      </c>
      <c r="AF34" s="367">
        <v>84</v>
      </c>
      <c r="AG34" s="362">
        <v>9.3333333333333339</v>
      </c>
      <c r="AH34" s="367">
        <v>132</v>
      </c>
      <c r="AI34" s="362">
        <v>14.666666666666666</v>
      </c>
      <c r="AJ34" s="367">
        <v>21</v>
      </c>
      <c r="AK34" s="362">
        <v>2.3333333333333335</v>
      </c>
      <c r="AL34" s="367">
        <v>1366</v>
      </c>
      <c r="AM34" s="362">
        <v>151.77777777777777</v>
      </c>
      <c r="AN34" s="367">
        <v>2357</v>
      </c>
      <c r="AO34" s="362">
        <v>261.88888888888891</v>
      </c>
      <c r="AP34" s="367">
        <v>679</v>
      </c>
      <c r="AQ34" s="362">
        <v>75.444444444444443</v>
      </c>
      <c r="AR34" s="367">
        <v>802</v>
      </c>
      <c r="AS34" s="362">
        <v>89.111111111111114</v>
      </c>
    </row>
    <row r="35" spans="1:45" ht="13.5" customHeight="1">
      <c r="A35" s="360" t="s">
        <v>160</v>
      </c>
      <c r="B35" s="361" t="str">
        <f>'Incentive Goal'!B34</f>
        <v>DURHAM</v>
      </c>
      <c r="C35" s="362">
        <v>27</v>
      </c>
      <c r="D35" s="362">
        <v>37</v>
      </c>
      <c r="E35" s="363">
        <v>9416</v>
      </c>
      <c r="F35" s="364">
        <v>348.74074074074076</v>
      </c>
      <c r="G35" s="365">
        <v>589</v>
      </c>
      <c r="H35" s="364">
        <v>21.814814814814813</v>
      </c>
      <c r="I35" s="365">
        <v>415</v>
      </c>
      <c r="J35" s="364">
        <v>15.37037037037037</v>
      </c>
      <c r="K35" s="366">
        <v>17174061.989999998</v>
      </c>
      <c r="L35" s="366">
        <v>636076.37</v>
      </c>
      <c r="M35" s="366">
        <v>464163.83756756753</v>
      </c>
      <c r="N35" s="367">
        <v>169822</v>
      </c>
      <c r="O35" s="362">
        <v>6289.7037037037035</v>
      </c>
      <c r="P35" s="367">
        <v>1430</v>
      </c>
      <c r="Q35" s="362">
        <v>52.962962962962962</v>
      </c>
      <c r="R35" s="367">
        <v>6401</v>
      </c>
      <c r="S35" s="362">
        <v>237.07407407407408</v>
      </c>
      <c r="T35" s="367">
        <v>281</v>
      </c>
      <c r="U35" s="362">
        <v>10.407407407407407</v>
      </c>
      <c r="V35" s="367">
        <v>138</v>
      </c>
      <c r="W35" s="362">
        <v>5.1111111111111107</v>
      </c>
      <c r="X35" s="367">
        <v>617</v>
      </c>
      <c r="Y35" s="362">
        <v>22.851851851851851</v>
      </c>
      <c r="Z35" s="367">
        <v>460</v>
      </c>
      <c r="AA35" s="362">
        <v>17.037037037037038</v>
      </c>
      <c r="AB35" s="367">
        <v>377</v>
      </c>
      <c r="AC35" s="362">
        <v>13.962962962962964</v>
      </c>
      <c r="AD35" s="368">
        <v>61</v>
      </c>
      <c r="AE35" s="362">
        <v>2.2592592592592591</v>
      </c>
      <c r="AF35" s="367">
        <v>268</v>
      </c>
      <c r="AG35" s="362">
        <v>9.9259259259259256</v>
      </c>
      <c r="AH35" s="367">
        <v>482</v>
      </c>
      <c r="AI35" s="362">
        <v>17.851851851851851</v>
      </c>
      <c r="AJ35" s="367">
        <v>150</v>
      </c>
      <c r="AK35" s="362">
        <v>5.5555555555555554</v>
      </c>
      <c r="AL35" s="367">
        <v>5616</v>
      </c>
      <c r="AM35" s="362">
        <v>208</v>
      </c>
      <c r="AN35" s="367">
        <v>3959</v>
      </c>
      <c r="AO35" s="362">
        <v>146.62962962962962</v>
      </c>
      <c r="AP35" s="367">
        <v>9644</v>
      </c>
      <c r="AQ35" s="362">
        <v>357.18518518518516</v>
      </c>
      <c r="AR35" s="367">
        <v>1127</v>
      </c>
      <c r="AS35" s="362">
        <v>41.74074074074074</v>
      </c>
    </row>
    <row r="36" spans="1:45" ht="13.5" customHeight="1">
      <c r="A36" s="360" t="s">
        <v>168</v>
      </c>
      <c r="B36" s="361" t="str">
        <f>'Incentive Goal'!B35</f>
        <v>EDGE-Rky Mt</v>
      </c>
      <c r="C36" s="362">
        <v>8.5</v>
      </c>
      <c r="D36" s="362">
        <v>11</v>
      </c>
      <c r="E36" s="363">
        <v>2330</v>
      </c>
      <c r="F36" s="364">
        <v>274.11764705882354</v>
      </c>
      <c r="G36" s="365">
        <v>31</v>
      </c>
      <c r="H36" s="364">
        <v>3.6470588235294117</v>
      </c>
      <c r="I36" s="365">
        <v>37</v>
      </c>
      <c r="J36" s="364">
        <v>4.3529411764705879</v>
      </c>
      <c r="K36" s="366">
        <v>2904324.04</v>
      </c>
      <c r="L36" s="366">
        <v>341685.18117647059</v>
      </c>
      <c r="M36" s="366">
        <v>264029.45818181819</v>
      </c>
      <c r="N36" s="367">
        <v>57482</v>
      </c>
      <c r="O36" s="362">
        <v>6762.588235294118</v>
      </c>
      <c r="P36" s="367">
        <v>274</v>
      </c>
      <c r="Q36" s="362">
        <v>32.235294117647058</v>
      </c>
      <c r="R36" s="367">
        <v>4034</v>
      </c>
      <c r="S36" s="362">
        <v>474.58823529411762</v>
      </c>
      <c r="T36" s="367">
        <v>257</v>
      </c>
      <c r="U36" s="362">
        <v>30.235294117647058</v>
      </c>
      <c r="V36" s="367">
        <v>80</v>
      </c>
      <c r="W36" s="362">
        <v>9.4117647058823533</v>
      </c>
      <c r="X36" s="367">
        <v>73</v>
      </c>
      <c r="Y36" s="362">
        <v>8.5882352941176467</v>
      </c>
      <c r="Z36" s="367">
        <v>129</v>
      </c>
      <c r="AA36" s="362">
        <v>15.176470588235293</v>
      </c>
      <c r="AB36" s="367">
        <v>67</v>
      </c>
      <c r="AC36" s="362">
        <v>7.882352941176471</v>
      </c>
      <c r="AD36" s="368">
        <v>24</v>
      </c>
      <c r="AE36" s="362">
        <v>2.8235294117647061</v>
      </c>
      <c r="AF36" s="367">
        <v>78</v>
      </c>
      <c r="AG36" s="362">
        <v>9.1764705882352935</v>
      </c>
      <c r="AH36" s="367">
        <v>147</v>
      </c>
      <c r="AI36" s="362">
        <v>17.294117647058822</v>
      </c>
      <c r="AJ36" s="367">
        <v>29</v>
      </c>
      <c r="AK36" s="362">
        <v>3.4117647058823528</v>
      </c>
      <c r="AL36" s="367">
        <v>1203</v>
      </c>
      <c r="AM36" s="362">
        <v>141.52941176470588</v>
      </c>
      <c r="AN36" s="367">
        <v>2532</v>
      </c>
      <c r="AO36" s="362">
        <v>297.88235294117646</v>
      </c>
      <c r="AP36" s="367">
        <v>1047</v>
      </c>
      <c r="AQ36" s="362">
        <v>123.17647058823529</v>
      </c>
      <c r="AR36" s="367">
        <v>438</v>
      </c>
      <c r="AS36" s="362">
        <v>51.529411764705884</v>
      </c>
    </row>
    <row r="37" spans="1:45" ht="13.5" customHeight="1">
      <c r="A37" s="360" t="s">
        <v>168</v>
      </c>
      <c r="B37" s="361" t="str">
        <f>'Incentive Goal'!B36</f>
        <v>EDGE-Tarboro</v>
      </c>
      <c r="C37" s="362">
        <v>6.5</v>
      </c>
      <c r="D37" s="362">
        <v>8</v>
      </c>
      <c r="E37" s="363">
        <v>2196</v>
      </c>
      <c r="F37" s="364">
        <v>337.84615384615387</v>
      </c>
      <c r="G37" s="365">
        <v>72</v>
      </c>
      <c r="H37" s="364">
        <v>11.076923076923077</v>
      </c>
      <c r="I37" s="365">
        <v>80</v>
      </c>
      <c r="J37" s="364">
        <v>12.307692307692308</v>
      </c>
      <c r="K37" s="366">
        <v>3476897.06</v>
      </c>
      <c r="L37" s="366">
        <v>534907.24</v>
      </c>
      <c r="M37" s="366">
        <v>434612.13250000001</v>
      </c>
      <c r="N37" s="370">
        <v>33697</v>
      </c>
      <c r="O37" s="362">
        <v>5184.1538461538457</v>
      </c>
      <c r="P37" s="367">
        <v>161</v>
      </c>
      <c r="Q37" s="362">
        <v>24.76923076923077</v>
      </c>
      <c r="R37" s="367">
        <v>3521</v>
      </c>
      <c r="S37" s="362">
        <v>541.69230769230774</v>
      </c>
      <c r="T37" s="367">
        <v>335</v>
      </c>
      <c r="U37" s="362">
        <v>51.53846153846154</v>
      </c>
      <c r="V37" s="367">
        <v>35</v>
      </c>
      <c r="W37" s="362">
        <v>5.384615384615385</v>
      </c>
      <c r="X37" s="367">
        <v>31</v>
      </c>
      <c r="Y37" s="362">
        <v>4.7692307692307692</v>
      </c>
      <c r="Z37" s="367">
        <v>77</v>
      </c>
      <c r="AA37" s="362">
        <v>11.846153846153847</v>
      </c>
      <c r="AB37" s="367">
        <v>28</v>
      </c>
      <c r="AC37" s="362">
        <v>4.3076923076923075</v>
      </c>
      <c r="AD37" s="368">
        <v>4</v>
      </c>
      <c r="AE37" s="362">
        <v>0.61538461538461542</v>
      </c>
      <c r="AF37" s="367">
        <v>485</v>
      </c>
      <c r="AG37" s="362">
        <v>74.615384615384613</v>
      </c>
      <c r="AH37" s="367">
        <v>198</v>
      </c>
      <c r="AI37" s="362">
        <v>30.46153846153846</v>
      </c>
      <c r="AJ37" s="367">
        <v>10</v>
      </c>
      <c r="AK37" s="362">
        <v>1.5384615384615385</v>
      </c>
      <c r="AL37" s="367">
        <v>1387</v>
      </c>
      <c r="AM37" s="362">
        <v>213.38461538461539</v>
      </c>
      <c r="AN37" s="367">
        <v>2527</v>
      </c>
      <c r="AO37" s="362">
        <v>388.76923076923077</v>
      </c>
      <c r="AP37" s="367">
        <v>1488</v>
      </c>
      <c r="AQ37" s="362">
        <v>228.92307692307693</v>
      </c>
      <c r="AR37" s="367">
        <v>757</v>
      </c>
      <c r="AS37" s="362">
        <v>116.46153846153847</v>
      </c>
    </row>
    <row r="38" spans="1:45" ht="13.5" customHeight="1">
      <c r="A38" s="360" t="s">
        <v>162</v>
      </c>
      <c r="B38" s="361" t="str">
        <f>'Incentive Goal'!B37</f>
        <v>FORSYTH</v>
      </c>
      <c r="C38" s="362">
        <v>32.5</v>
      </c>
      <c r="D38" s="362">
        <v>48.25</v>
      </c>
      <c r="E38" s="363">
        <v>13561</v>
      </c>
      <c r="F38" s="364">
        <v>417.26153846153846</v>
      </c>
      <c r="G38" s="365">
        <v>973</v>
      </c>
      <c r="H38" s="364">
        <v>29.938461538461539</v>
      </c>
      <c r="I38" s="365">
        <v>783</v>
      </c>
      <c r="J38" s="364">
        <v>24.092307692307692</v>
      </c>
      <c r="K38" s="366">
        <v>24940197.030000001</v>
      </c>
      <c r="L38" s="366">
        <v>767390.67784615385</v>
      </c>
      <c r="M38" s="366">
        <v>516895.27523316065</v>
      </c>
      <c r="N38" s="370">
        <v>251127</v>
      </c>
      <c r="O38" s="362">
        <v>7726.9846153846156</v>
      </c>
      <c r="P38" s="367">
        <v>2150</v>
      </c>
      <c r="Q38" s="362">
        <v>66.15384615384616</v>
      </c>
      <c r="R38" s="367">
        <v>15767</v>
      </c>
      <c r="S38" s="362">
        <v>485.13846153846151</v>
      </c>
      <c r="T38" s="367">
        <v>1751</v>
      </c>
      <c r="U38" s="362">
        <v>53.876923076923077</v>
      </c>
      <c r="V38" s="367">
        <v>456</v>
      </c>
      <c r="W38" s="362">
        <v>14.030769230769231</v>
      </c>
      <c r="X38" s="367">
        <v>1042</v>
      </c>
      <c r="Y38" s="362">
        <v>32.061538461538461</v>
      </c>
      <c r="Z38" s="367">
        <v>804</v>
      </c>
      <c r="AA38" s="362">
        <v>24.738461538461539</v>
      </c>
      <c r="AB38" s="367">
        <v>703</v>
      </c>
      <c r="AC38" s="362">
        <v>21.630769230769232</v>
      </c>
      <c r="AD38" s="368">
        <v>1980</v>
      </c>
      <c r="AE38" s="362">
        <v>60.92307692307692</v>
      </c>
      <c r="AF38" s="367">
        <v>514</v>
      </c>
      <c r="AG38" s="362">
        <v>15.815384615384616</v>
      </c>
      <c r="AH38" s="367">
        <v>873</v>
      </c>
      <c r="AI38" s="362">
        <v>26.861538461538462</v>
      </c>
      <c r="AJ38" s="367">
        <v>235</v>
      </c>
      <c r="AK38" s="362">
        <v>7.2307692307692308</v>
      </c>
      <c r="AL38" s="367">
        <v>8410</v>
      </c>
      <c r="AM38" s="362">
        <v>258.76923076923077</v>
      </c>
      <c r="AN38" s="367">
        <v>3515</v>
      </c>
      <c r="AO38" s="362">
        <v>108.15384615384616</v>
      </c>
      <c r="AP38" s="367">
        <v>25802</v>
      </c>
      <c r="AQ38" s="362">
        <v>793.90769230769229</v>
      </c>
      <c r="AR38" s="367">
        <v>799</v>
      </c>
      <c r="AS38" s="362">
        <v>24.584615384615386</v>
      </c>
    </row>
    <row r="39" spans="1:45" ht="13.5" customHeight="1">
      <c r="A39" s="360" t="s">
        <v>160</v>
      </c>
      <c r="B39" s="361" t="str">
        <f>'Incentive Goal'!B38</f>
        <v>FRANKLIN</v>
      </c>
      <c r="C39" s="362">
        <v>8</v>
      </c>
      <c r="D39" s="362">
        <v>9</v>
      </c>
      <c r="E39" s="363">
        <v>2887</v>
      </c>
      <c r="F39" s="364">
        <v>360.875</v>
      </c>
      <c r="G39" s="365">
        <v>163</v>
      </c>
      <c r="H39" s="364">
        <v>20.375</v>
      </c>
      <c r="I39" s="365">
        <v>208</v>
      </c>
      <c r="J39" s="364">
        <v>26</v>
      </c>
      <c r="K39" s="366">
        <v>5531964.21</v>
      </c>
      <c r="L39" s="366">
        <v>691495.52625</v>
      </c>
      <c r="M39" s="366">
        <v>614662.68999999994</v>
      </c>
      <c r="N39" s="370">
        <v>46203</v>
      </c>
      <c r="O39" s="362">
        <v>5775.375</v>
      </c>
      <c r="P39" s="367">
        <v>468</v>
      </c>
      <c r="Q39" s="362">
        <v>58.5</v>
      </c>
      <c r="R39" s="367">
        <v>1252</v>
      </c>
      <c r="S39" s="362">
        <v>156.5</v>
      </c>
      <c r="T39" s="367">
        <v>45</v>
      </c>
      <c r="U39" s="362">
        <v>5.625</v>
      </c>
      <c r="V39" s="367">
        <v>83</v>
      </c>
      <c r="W39" s="362">
        <v>10.375</v>
      </c>
      <c r="X39" s="367">
        <v>164</v>
      </c>
      <c r="Y39" s="362">
        <v>20.5</v>
      </c>
      <c r="Z39" s="367">
        <v>341</v>
      </c>
      <c r="AA39" s="362">
        <v>42.625</v>
      </c>
      <c r="AB39" s="367">
        <v>186</v>
      </c>
      <c r="AC39" s="362">
        <v>23.25</v>
      </c>
      <c r="AD39" s="368">
        <v>26</v>
      </c>
      <c r="AE39" s="362">
        <v>3.25</v>
      </c>
      <c r="AF39" s="367">
        <v>138</v>
      </c>
      <c r="AG39" s="362">
        <v>17.25</v>
      </c>
      <c r="AH39" s="367">
        <v>181</v>
      </c>
      <c r="AI39" s="362">
        <v>22.625</v>
      </c>
      <c r="AJ39" s="367">
        <v>17</v>
      </c>
      <c r="AK39" s="362">
        <v>2.125</v>
      </c>
      <c r="AL39" s="367">
        <v>1613</v>
      </c>
      <c r="AM39" s="362">
        <v>201.625</v>
      </c>
      <c r="AN39" s="367">
        <v>1419</v>
      </c>
      <c r="AO39" s="362">
        <v>177.375</v>
      </c>
      <c r="AP39" s="367">
        <v>3922</v>
      </c>
      <c r="AQ39" s="362">
        <v>490.25</v>
      </c>
      <c r="AR39" s="367">
        <v>582</v>
      </c>
      <c r="AS39" s="362">
        <v>72.75</v>
      </c>
    </row>
    <row r="40" spans="1:45" ht="13.5" customHeight="1">
      <c r="A40" s="360" t="s">
        <v>163</v>
      </c>
      <c r="B40" s="361" t="str">
        <f>'Incentive Goal'!B39</f>
        <v>GASTON</v>
      </c>
      <c r="C40" s="362">
        <v>23.75</v>
      </c>
      <c r="D40" s="362">
        <v>33</v>
      </c>
      <c r="E40" s="363">
        <v>8989</v>
      </c>
      <c r="F40" s="364">
        <v>378.48421052631579</v>
      </c>
      <c r="G40" s="365">
        <v>755</v>
      </c>
      <c r="H40" s="364">
        <v>31.789473684210527</v>
      </c>
      <c r="I40" s="365">
        <v>737</v>
      </c>
      <c r="J40" s="364">
        <v>31.03157894736842</v>
      </c>
      <c r="K40" s="366">
        <v>16000738.68</v>
      </c>
      <c r="L40" s="366">
        <v>673715.31284210528</v>
      </c>
      <c r="M40" s="366">
        <v>484870.86909090908</v>
      </c>
      <c r="N40" s="370">
        <v>211297</v>
      </c>
      <c r="O40" s="362">
        <v>8896.7157894736847</v>
      </c>
      <c r="P40" s="367">
        <v>1771</v>
      </c>
      <c r="Q40" s="362">
        <v>74.568421052631578</v>
      </c>
      <c r="R40" s="367">
        <v>21951</v>
      </c>
      <c r="S40" s="362">
        <v>924.25263157894733</v>
      </c>
      <c r="T40" s="367">
        <v>2608</v>
      </c>
      <c r="U40" s="362">
        <v>109.81052631578947</v>
      </c>
      <c r="V40" s="367">
        <v>314</v>
      </c>
      <c r="W40" s="362">
        <v>13.221052631578948</v>
      </c>
      <c r="X40" s="367">
        <v>759</v>
      </c>
      <c r="Y40" s="362">
        <v>31.957894736842107</v>
      </c>
      <c r="Z40" s="367">
        <v>1010</v>
      </c>
      <c r="AA40" s="362">
        <v>42.526315789473685</v>
      </c>
      <c r="AB40" s="367">
        <v>693</v>
      </c>
      <c r="AC40" s="362">
        <v>29.178947368421053</v>
      </c>
      <c r="AD40" s="368">
        <v>96</v>
      </c>
      <c r="AE40" s="362">
        <v>4.0421052631578949</v>
      </c>
      <c r="AF40" s="367">
        <v>355</v>
      </c>
      <c r="AG40" s="362">
        <v>14.947368421052632</v>
      </c>
      <c r="AH40" s="367">
        <v>406</v>
      </c>
      <c r="AI40" s="362">
        <v>17.094736842105263</v>
      </c>
      <c r="AJ40" s="367">
        <v>189</v>
      </c>
      <c r="AK40" s="362">
        <v>7.9578947368421051</v>
      </c>
      <c r="AL40" s="367">
        <v>5736</v>
      </c>
      <c r="AM40" s="362">
        <v>241.51578947368421</v>
      </c>
      <c r="AN40" s="367">
        <v>3352</v>
      </c>
      <c r="AO40" s="362">
        <v>141.13684210526316</v>
      </c>
      <c r="AP40" s="367">
        <v>9018</v>
      </c>
      <c r="AQ40" s="362">
        <v>379.70526315789476</v>
      </c>
      <c r="AR40" s="367">
        <v>1384</v>
      </c>
      <c r="AS40" s="362">
        <v>58.273684210526319</v>
      </c>
    </row>
    <row r="41" spans="1:45" ht="13.5" customHeight="1">
      <c r="A41" s="360" t="s">
        <v>164</v>
      </c>
      <c r="B41" s="361" t="str">
        <f>'Incentive Goal'!B40</f>
        <v>GATES</v>
      </c>
      <c r="C41" s="362">
        <v>1</v>
      </c>
      <c r="D41" s="362">
        <v>1.75</v>
      </c>
      <c r="E41" s="363">
        <v>532</v>
      </c>
      <c r="F41" s="364">
        <v>532</v>
      </c>
      <c r="G41" s="365">
        <v>18</v>
      </c>
      <c r="H41" s="364">
        <v>18</v>
      </c>
      <c r="I41" s="365">
        <v>25</v>
      </c>
      <c r="J41" s="364">
        <v>25</v>
      </c>
      <c r="K41" s="366">
        <v>1282978.95</v>
      </c>
      <c r="L41" s="366">
        <v>1282978.95</v>
      </c>
      <c r="M41" s="366">
        <v>733130.82857142854</v>
      </c>
      <c r="N41" s="370">
        <v>10</v>
      </c>
      <c r="O41" s="362">
        <v>10</v>
      </c>
      <c r="P41" s="367">
        <v>0</v>
      </c>
      <c r="Q41" s="362">
        <v>0</v>
      </c>
      <c r="R41" s="367">
        <v>0</v>
      </c>
      <c r="S41" s="362">
        <v>0</v>
      </c>
      <c r="T41" s="367">
        <v>0</v>
      </c>
      <c r="U41" s="362">
        <v>0</v>
      </c>
      <c r="V41" s="367">
        <v>0</v>
      </c>
      <c r="W41" s="362">
        <v>0</v>
      </c>
      <c r="X41" s="367">
        <v>0</v>
      </c>
      <c r="Y41" s="362">
        <v>0</v>
      </c>
      <c r="Z41" s="367">
        <v>0</v>
      </c>
      <c r="AA41" s="362">
        <v>0</v>
      </c>
      <c r="AB41" s="367">
        <v>0</v>
      </c>
      <c r="AC41" s="362">
        <v>0</v>
      </c>
      <c r="AD41" s="368">
        <v>0</v>
      </c>
      <c r="AE41" s="362">
        <v>0</v>
      </c>
      <c r="AF41" s="367">
        <v>0</v>
      </c>
      <c r="AG41" s="362">
        <v>0</v>
      </c>
      <c r="AH41" s="367">
        <v>0</v>
      </c>
      <c r="AI41" s="362">
        <v>0</v>
      </c>
      <c r="AJ41" s="367">
        <v>9</v>
      </c>
      <c r="AK41" s="362">
        <v>9</v>
      </c>
      <c r="AL41" s="367">
        <v>232</v>
      </c>
      <c r="AM41" s="362">
        <v>232</v>
      </c>
      <c r="AN41" s="367">
        <v>0</v>
      </c>
      <c r="AO41" s="362">
        <v>0</v>
      </c>
      <c r="AP41" s="367">
        <v>0</v>
      </c>
      <c r="AQ41" s="362">
        <v>0</v>
      </c>
      <c r="AR41" s="367">
        <v>100</v>
      </c>
      <c r="AS41" s="362">
        <v>100</v>
      </c>
    </row>
    <row r="42" spans="1:45" ht="13.5" customHeight="1">
      <c r="A42" s="360" t="s">
        <v>167</v>
      </c>
      <c r="B42" s="361" t="str">
        <f>'Incentive Goal'!B41</f>
        <v>GRAHAM</v>
      </c>
      <c r="C42" s="362">
        <v>0.75</v>
      </c>
      <c r="D42" s="362">
        <v>1</v>
      </c>
      <c r="E42" s="363">
        <v>258</v>
      </c>
      <c r="F42" s="364">
        <v>344</v>
      </c>
      <c r="G42" s="365">
        <v>21</v>
      </c>
      <c r="H42" s="364">
        <v>28</v>
      </c>
      <c r="I42" s="365">
        <v>36</v>
      </c>
      <c r="J42" s="364">
        <v>48</v>
      </c>
      <c r="K42" s="366">
        <v>600646.19999999995</v>
      </c>
      <c r="L42" s="366">
        <v>800861.6</v>
      </c>
      <c r="M42" s="366">
        <v>600646.19999999995</v>
      </c>
      <c r="N42" s="370">
        <v>4439</v>
      </c>
      <c r="O42" s="362">
        <v>5918.666666666667</v>
      </c>
      <c r="P42" s="367">
        <v>28</v>
      </c>
      <c r="Q42" s="362">
        <v>37.333333333333336</v>
      </c>
      <c r="R42" s="367">
        <v>1598</v>
      </c>
      <c r="S42" s="362">
        <v>2130.6666666666665</v>
      </c>
      <c r="T42" s="367">
        <v>53</v>
      </c>
      <c r="U42" s="362">
        <v>70.666666666666671</v>
      </c>
      <c r="V42" s="367">
        <v>9</v>
      </c>
      <c r="W42" s="362">
        <v>12</v>
      </c>
      <c r="X42" s="367">
        <v>22</v>
      </c>
      <c r="Y42" s="362">
        <v>29.333333333333332</v>
      </c>
      <c r="Z42" s="367">
        <v>41</v>
      </c>
      <c r="AA42" s="362">
        <v>54.666666666666664</v>
      </c>
      <c r="AB42" s="367">
        <v>40</v>
      </c>
      <c r="AC42" s="362">
        <v>53.333333333333336</v>
      </c>
      <c r="AD42" s="368">
        <v>0</v>
      </c>
      <c r="AE42" s="362">
        <v>0</v>
      </c>
      <c r="AF42" s="367">
        <v>12</v>
      </c>
      <c r="AG42" s="362">
        <v>16</v>
      </c>
      <c r="AH42" s="367">
        <v>29</v>
      </c>
      <c r="AI42" s="362">
        <v>38.666666666666664</v>
      </c>
      <c r="AJ42" s="367">
        <v>8</v>
      </c>
      <c r="AK42" s="362">
        <v>10.666666666666666</v>
      </c>
      <c r="AL42" s="367">
        <v>168</v>
      </c>
      <c r="AM42" s="362">
        <v>224</v>
      </c>
      <c r="AN42" s="367">
        <v>375</v>
      </c>
      <c r="AO42" s="362">
        <v>500</v>
      </c>
      <c r="AP42" s="367">
        <v>264</v>
      </c>
      <c r="AQ42" s="362">
        <v>352</v>
      </c>
      <c r="AR42" s="367">
        <v>365</v>
      </c>
      <c r="AS42" s="362">
        <v>486.66666666666669</v>
      </c>
    </row>
    <row r="43" spans="1:45" ht="13.5" customHeight="1">
      <c r="A43" s="360" t="s">
        <v>168</v>
      </c>
      <c r="B43" s="361" t="str">
        <f>'Incentive Goal'!B42</f>
        <v>GRANVILLE</v>
      </c>
      <c r="C43" s="362">
        <v>9.5</v>
      </c>
      <c r="D43" s="362">
        <v>11</v>
      </c>
      <c r="E43" s="363">
        <v>2469</v>
      </c>
      <c r="F43" s="364">
        <v>259.89473684210526</v>
      </c>
      <c r="G43" s="365">
        <v>110</v>
      </c>
      <c r="H43" s="364">
        <v>11.578947368421053</v>
      </c>
      <c r="I43" s="365">
        <v>117</v>
      </c>
      <c r="J43" s="364">
        <v>12.315789473684211</v>
      </c>
      <c r="K43" s="366">
        <v>4409775.08</v>
      </c>
      <c r="L43" s="366">
        <v>464186.8505263158</v>
      </c>
      <c r="M43" s="366">
        <v>400888.64363636362</v>
      </c>
      <c r="N43" s="370">
        <v>47234</v>
      </c>
      <c r="O43" s="362">
        <v>4972</v>
      </c>
      <c r="P43" s="367">
        <v>316</v>
      </c>
      <c r="Q43" s="362">
        <v>33.263157894736842</v>
      </c>
      <c r="R43" s="367">
        <v>1064</v>
      </c>
      <c r="S43" s="362">
        <v>112</v>
      </c>
      <c r="T43" s="367">
        <v>45</v>
      </c>
      <c r="U43" s="362">
        <v>4.7368421052631575</v>
      </c>
      <c r="V43" s="367">
        <v>52</v>
      </c>
      <c r="W43" s="362">
        <v>5.4736842105263159</v>
      </c>
      <c r="X43" s="367">
        <v>118</v>
      </c>
      <c r="Y43" s="362">
        <v>12.421052631578947</v>
      </c>
      <c r="Z43" s="367">
        <v>227</v>
      </c>
      <c r="AA43" s="362">
        <v>23.894736842105264</v>
      </c>
      <c r="AB43" s="367">
        <v>108</v>
      </c>
      <c r="AC43" s="362">
        <v>11.368421052631579</v>
      </c>
      <c r="AD43" s="368">
        <v>36</v>
      </c>
      <c r="AE43" s="362">
        <v>3.7894736842105261</v>
      </c>
      <c r="AF43" s="367">
        <v>129</v>
      </c>
      <c r="AG43" s="362">
        <v>13.578947368421053</v>
      </c>
      <c r="AH43" s="367">
        <v>143</v>
      </c>
      <c r="AI43" s="362">
        <v>15.052631578947368</v>
      </c>
      <c r="AJ43" s="367">
        <v>28</v>
      </c>
      <c r="AK43" s="362">
        <v>2.9473684210526314</v>
      </c>
      <c r="AL43" s="367">
        <v>1305</v>
      </c>
      <c r="AM43" s="362">
        <v>137.36842105263159</v>
      </c>
      <c r="AN43" s="367">
        <v>1942</v>
      </c>
      <c r="AO43" s="362">
        <v>204.42105263157896</v>
      </c>
      <c r="AP43" s="367">
        <v>1604</v>
      </c>
      <c r="AQ43" s="362">
        <v>168.84210526315789</v>
      </c>
      <c r="AR43" s="367">
        <v>485</v>
      </c>
      <c r="AS43" s="362">
        <v>51.05263157894737</v>
      </c>
    </row>
    <row r="44" spans="1:45" ht="13.5" customHeight="1">
      <c r="A44" s="360" t="s">
        <v>160</v>
      </c>
      <c r="B44" s="361" t="str">
        <f>'Incentive Goal'!B43</f>
        <v>GREENE</v>
      </c>
      <c r="C44" s="362">
        <v>3</v>
      </c>
      <c r="D44" s="362">
        <v>4.5</v>
      </c>
      <c r="E44" s="363">
        <v>1207</v>
      </c>
      <c r="F44" s="364">
        <v>402.33333333333331</v>
      </c>
      <c r="G44" s="365">
        <v>96</v>
      </c>
      <c r="H44" s="364">
        <v>32</v>
      </c>
      <c r="I44" s="365">
        <v>82</v>
      </c>
      <c r="J44" s="364">
        <v>27.333333333333332</v>
      </c>
      <c r="K44" s="366">
        <v>1985541.79</v>
      </c>
      <c r="L44" s="366">
        <v>661847.26333333331</v>
      </c>
      <c r="M44" s="366">
        <v>441231.50888888887</v>
      </c>
      <c r="N44" s="370">
        <v>20930</v>
      </c>
      <c r="O44" s="362">
        <v>6976.666666666667</v>
      </c>
      <c r="P44" s="367">
        <v>131</v>
      </c>
      <c r="Q44" s="362">
        <v>43.666666666666664</v>
      </c>
      <c r="R44" s="367">
        <v>3111</v>
      </c>
      <c r="S44" s="362">
        <v>1037</v>
      </c>
      <c r="T44" s="367">
        <v>265</v>
      </c>
      <c r="U44" s="362">
        <v>88.333333333333329</v>
      </c>
      <c r="V44" s="367">
        <v>76</v>
      </c>
      <c r="W44" s="362">
        <v>25.333333333333332</v>
      </c>
      <c r="X44" s="367">
        <v>105</v>
      </c>
      <c r="Y44" s="362">
        <v>35</v>
      </c>
      <c r="Z44" s="367">
        <v>139</v>
      </c>
      <c r="AA44" s="362">
        <v>46.333333333333336</v>
      </c>
      <c r="AB44" s="367">
        <v>83</v>
      </c>
      <c r="AC44" s="362">
        <v>27.666666666666668</v>
      </c>
      <c r="AD44" s="368">
        <v>6</v>
      </c>
      <c r="AE44" s="362">
        <v>2</v>
      </c>
      <c r="AF44" s="367">
        <v>38</v>
      </c>
      <c r="AG44" s="362">
        <v>12.666666666666666</v>
      </c>
      <c r="AH44" s="367">
        <v>90</v>
      </c>
      <c r="AI44" s="362">
        <v>30</v>
      </c>
      <c r="AJ44" s="367">
        <v>8</v>
      </c>
      <c r="AK44" s="362">
        <v>2.6666666666666665</v>
      </c>
      <c r="AL44" s="367">
        <v>821</v>
      </c>
      <c r="AM44" s="362">
        <v>273.66666666666669</v>
      </c>
      <c r="AN44" s="367">
        <v>781</v>
      </c>
      <c r="AO44" s="362">
        <v>260.33333333333331</v>
      </c>
      <c r="AP44" s="367">
        <v>469</v>
      </c>
      <c r="AQ44" s="362">
        <v>156.33333333333334</v>
      </c>
      <c r="AR44" s="367">
        <v>681</v>
      </c>
      <c r="AS44" s="362">
        <v>227</v>
      </c>
    </row>
    <row r="45" spans="1:45" ht="13.5" customHeight="1">
      <c r="A45" s="360" t="s">
        <v>161</v>
      </c>
      <c r="B45" s="361" t="str">
        <f>'Incentive Goal'!B44</f>
        <v>GUIL-Gboro</v>
      </c>
      <c r="C45" s="362">
        <v>35</v>
      </c>
      <c r="D45" s="362">
        <v>66</v>
      </c>
      <c r="E45" s="363">
        <v>14222</v>
      </c>
      <c r="F45" s="364">
        <v>406.34285714285716</v>
      </c>
      <c r="G45" s="365">
        <v>1270</v>
      </c>
      <c r="H45" s="364">
        <v>36.285714285714285</v>
      </c>
      <c r="I45" s="365">
        <v>900</v>
      </c>
      <c r="J45" s="364">
        <v>25.714285714285715</v>
      </c>
      <c r="K45" s="366">
        <v>26385178</v>
      </c>
      <c r="L45" s="366">
        <v>753862.22857142857</v>
      </c>
      <c r="M45" s="366">
        <v>399775.42424242425</v>
      </c>
      <c r="N45" s="370">
        <v>285352</v>
      </c>
      <c r="O45" s="362">
        <v>8152.9142857142861</v>
      </c>
      <c r="P45" s="367">
        <v>2621</v>
      </c>
      <c r="Q45" s="362">
        <v>74.885714285714286</v>
      </c>
      <c r="R45" s="367">
        <v>7788</v>
      </c>
      <c r="S45" s="362">
        <v>222.51428571428571</v>
      </c>
      <c r="T45" s="367">
        <v>494</v>
      </c>
      <c r="U45" s="362">
        <v>14.114285714285714</v>
      </c>
      <c r="V45" s="367">
        <v>419</v>
      </c>
      <c r="W45" s="362">
        <v>11.971428571428572</v>
      </c>
      <c r="X45" s="367">
        <v>1298</v>
      </c>
      <c r="Y45" s="362">
        <v>37.085714285714289</v>
      </c>
      <c r="Z45" s="367">
        <v>1079</v>
      </c>
      <c r="AA45" s="362">
        <v>30.828571428571429</v>
      </c>
      <c r="AB45" s="367">
        <v>847</v>
      </c>
      <c r="AC45" s="362">
        <v>24.2</v>
      </c>
      <c r="AD45" s="368">
        <v>849</v>
      </c>
      <c r="AE45" s="362">
        <v>24.257142857142856</v>
      </c>
      <c r="AF45" s="367">
        <v>438</v>
      </c>
      <c r="AG45" s="362">
        <v>12.514285714285714</v>
      </c>
      <c r="AH45" s="367">
        <v>716</v>
      </c>
      <c r="AI45" s="362">
        <v>20.457142857142856</v>
      </c>
      <c r="AJ45" s="367">
        <v>272</v>
      </c>
      <c r="AK45" s="362">
        <v>7.7714285714285714</v>
      </c>
      <c r="AL45" s="367">
        <v>8772</v>
      </c>
      <c r="AM45" s="362">
        <v>250.62857142857143</v>
      </c>
      <c r="AN45" s="367">
        <v>5747</v>
      </c>
      <c r="AO45" s="362">
        <v>164.2</v>
      </c>
      <c r="AP45" s="367">
        <v>17349</v>
      </c>
      <c r="AQ45" s="362">
        <v>495.68571428571431</v>
      </c>
      <c r="AR45" s="367">
        <v>1298</v>
      </c>
      <c r="AS45" s="362">
        <v>37.085714285714289</v>
      </c>
    </row>
    <row r="46" spans="1:45" ht="13.5" customHeight="1">
      <c r="A46" s="360" t="s">
        <v>161</v>
      </c>
      <c r="B46" s="361" t="str">
        <f>'Incentive Goal'!B45</f>
        <v>GUIL-HP</v>
      </c>
      <c r="C46" s="362">
        <v>15</v>
      </c>
      <c r="D46" s="362">
        <v>30</v>
      </c>
      <c r="E46" s="363">
        <v>5536</v>
      </c>
      <c r="F46" s="364">
        <v>369.06666666666666</v>
      </c>
      <c r="G46" s="365">
        <v>473</v>
      </c>
      <c r="H46" s="364">
        <v>31.533333333333335</v>
      </c>
      <c r="I46" s="365">
        <v>243</v>
      </c>
      <c r="J46" s="364">
        <v>16.2</v>
      </c>
      <c r="K46" s="366">
        <v>8763551.8399999999</v>
      </c>
      <c r="L46" s="366">
        <v>584236.78933333338</v>
      </c>
      <c r="M46" s="366">
        <v>292118.39466666669</v>
      </c>
      <c r="N46" s="371">
        <v>117926</v>
      </c>
      <c r="O46" s="362">
        <v>7861.7333333333336</v>
      </c>
      <c r="P46" s="367">
        <v>953</v>
      </c>
      <c r="Q46" s="362">
        <v>63.533333333333331</v>
      </c>
      <c r="R46" s="367">
        <v>3209</v>
      </c>
      <c r="S46" s="362">
        <v>213.93333333333334</v>
      </c>
      <c r="T46" s="367">
        <v>145</v>
      </c>
      <c r="U46" s="362">
        <v>9.6666666666666661</v>
      </c>
      <c r="V46" s="367">
        <v>123</v>
      </c>
      <c r="W46" s="362">
        <v>8.1999999999999993</v>
      </c>
      <c r="X46" s="367">
        <v>499</v>
      </c>
      <c r="Y46" s="362">
        <v>33.266666666666666</v>
      </c>
      <c r="Z46" s="367">
        <v>276</v>
      </c>
      <c r="AA46" s="362">
        <v>18.399999999999999</v>
      </c>
      <c r="AB46" s="367">
        <v>242</v>
      </c>
      <c r="AC46" s="362">
        <v>16.133333333333333</v>
      </c>
      <c r="AD46" s="368">
        <v>210</v>
      </c>
      <c r="AE46" s="362">
        <v>14</v>
      </c>
      <c r="AF46" s="367">
        <v>120</v>
      </c>
      <c r="AG46" s="362">
        <v>8</v>
      </c>
      <c r="AH46" s="367">
        <v>268</v>
      </c>
      <c r="AI46" s="362">
        <v>17.866666666666667</v>
      </c>
      <c r="AJ46" s="367">
        <v>112</v>
      </c>
      <c r="AK46" s="362">
        <v>7.4666666666666668</v>
      </c>
      <c r="AL46" s="367">
        <v>3439</v>
      </c>
      <c r="AM46" s="362">
        <v>229.26666666666668</v>
      </c>
      <c r="AN46" s="367">
        <v>2935</v>
      </c>
      <c r="AO46" s="362">
        <v>195.66666666666666</v>
      </c>
      <c r="AP46" s="367">
        <v>13703</v>
      </c>
      <c r="AQ46" s="362">
        <v>913.5333333333333</v>
      </c>
      <c r="AR46" s="367">
        <v>481</v>
      </c>
      <c r="AS46" s="362">
        <v>32.06666666666667</v>
      </c>
    </row>
    <row r="47" spans="1:45" ht="13.5" customHeight="1">
      <c r="A47" s="360" t="s">
        <v>168</v>
      </c>
      <c r="B47" s="361" t="str">
        <f>'Incentive Goal'!B46</f>
        <v>HALIFAX</v>
      </c>
      <c r="C47" s="362">
        <v>12</v>
      </c>
      <c r="D47" s="362">
        <v>18</v>
      </c>
      <c r="E47" s="363">
        <v>4021</v>
      </c>
      <c r="F47" s="364">
        <v>335.08333333333331</v>
      </c>
      <c r="G47" s="365">
        <v>293</v>
      </c>
      <c r="H47" s="364">
        <v>24.416666666666668</v>
      </c>
      <c r="I47" s="365">
        <v>137</v>
      </c>
      <c r="J47" s="364">
        <v>11.416666666666666</v>
      </c>
      <c r="K47" s="366">
        <v>6737144.4699999997</v>
      </c>
      <c r="L47" s="366">
        <v>561428.70583333331</v>
      </c>
      <c r="M47" s="366">
        <v>374285.80388888885</v>
      </c>
      <c r="N47" s="370">
        <v>74473</v>
      </c>
      <c r="O47" s="362">
        <v>6206.083333333333</v>
      </c>
      <c r="P47" s="367">
        <v>338</v>
      </c>
      <c r="Q47" s="362">
        <v>28.166666666666668</v>
      </c>
      <c r="R47" s="367">
        <v>12102</v>
      </c>
      <c r="S47" s="362">
        <v>1008.5</v>
      </c>
      <c r="T47" s="367">
        <v>592</v>
      </c>
      <c r="U47" s="362">
        <v>49.333333333333336</v>
      </c>
      <c r="V47" s="367">
        <v>56</v>
      </c>
      <c r="W47" s="362">
        <v>4.666666666666667</v>
      </c>
      <c r="X47" s="367">
        <v>314</v>
      </c>
      <c r="Y47" s="362">
        <v>26.166666666666668</v>
      </c>
      <c r="Z47" s="367">
        <v>232</v>
      </c>
      <c r="AA47" s="362">
        <v>19.333333333333332</v>
      </c>
      <c r="AB47" s="367">
        <v>123</v>
      </c>
      <c r="AC47" s="362">
        <v>10.25</v>
      </c>
      <c r="AD47" s="368">
        <v>232</v>
      </c>
      <c r="AE47" s="362">
        <v>19.333333333333332</v>
      </c>
      <c r="AF47" s="367">
        <v>614</v>
      </c>
      <c r="AG47" s="362">
        <v>51.166666666666664</v>
      </c>
      <c r="AH47" s="367">
        <v>333</v>
      </c>
      <c r="AI47" s="362">
        <v>27.75</v>
      </c>
      <c r="AJ47" s="367">
        <v>95</v>
      </c>
      <c r="AK47" s="362">
        <v>7.916666666666667</v>
      </c>
      <c r="AL47" s="367">
        <v>2486</v>
      </c>
      <c r="AM47" s="362">
        <v>207.16666666666666</v>
      </c>
      <c r="AN47" s="367">
        <v>2957</v>
      </c>
      <c r="AO47" s="362">
        <v>246.41666666666666</v>
      </c>
      <c r="AP47" s="367">
        <v>8184</v>
      </c>
      <c r="AQ47" s="362">
        <v>682</v>
      </c>
      <c r="AR47" s="367">
        <v>1523</v>
      </c>
      <c r="AS47" s="362">
        <v>126.91666666666667</v>
      </c>
    </row>
    <row r="48" spans="1:45" ht="13.5" customHeight="1">
      <c r="A48" s="360" t="s">
        <v>165</v>
      </c>
      <c r="B48" s="361" t="str">
        <f>'Incentive Goal'!B47</f>
        <v>HARNETT</v>
      </c>
      <c r="C48" s="362">
        <v>12.5</v>
      </c>
      <c r="D48" s="362">
        <v>17.5</v>
      </c>
      <c r="E48" s="363">
        <v>4449</v>
      </c>
      <c r="F48" s="364">
        <v>355.92</v>
      </c>
      <c r="G48" s="365">
        <v>487</v>
      </c>
      <c r="H48" s="364">
        <v>38.96</v>
      </c>
      <c r="I48" s="365">
        <v>374</v>
      </c>
      <c r="J48" s="364">
        <v>29.92</v>
      </c>
      <c r="K48" s="366">
        <v>10016939.689999999</v>
      </c>
      <c r="L48" s="366">
        <v>801355.17519999994</v>
      </c>
      <c r="M48" s="366">
        <v>572396.55371428572</v>
      </c>
      <c r="N48" s="370">
        <v>87765</v>
      </c>
      <c r="O48" s="362">
        <v>7021.2</v>
      </c>
      <c r="P48" s="367">
        <v>600</v>
      </c>
      <c r="Q48" s="362">
        <v>48</v>
      </c>
      <c r="R48" s="367">
        <v>4960</v>
      </c>
      <c r="S48" s="362">
        <v>396.8</v>
      </c>
      <c r="T48" s="367">
        <v>95</v>
      </c>
      <c r="U48" s="362">
        <v>7.6</v>
      </c>
      <c r="V48" s="367">
        <v>117</v>
      </c>
      <c r="W48" s="362">
        <v>9.36</v>
      </c>
      <c r="X48" s="367">
        <v>525</v>
      </c>
      <c r="Y48" s="362">
        <v>42</v>
      </c>
      <c r="Z48" s="367">
        <v>503</v>
      </c>
      <c r="AA48" s="362">
        <v>40.24</v>
      </c>
      <c r="AB48" s="367">
        <v>332</v>
      </c>
      <c r="AC48" s="362">
        <v>26.56</v>
      </c>
      <c r="AD48" s="368">
        <v>80</v>
      </c>
      <c r="AE48" s="362">
        <v>6.4</v>
      </c>
      <c r="AF48" s="367">
        <v>239</v>
      </c>
      <c r="AG48" s="362">
        <v>19.12</v>
      </c>
      <c r="AH48" s="367">
        <v>291</v>
      </c>
      <c r="AI48" s="362">
        <v>23.28</v>
      </c>
      <c r="AJ48" s="367">
        <v>35</v>
      </c>
      <c r="AK48" s="362">
        <v>2.8</v>
      </c>
      <c r="AL48" s="367">
        <v>1865</v>
      </c>
      <c r="AM48" s="362">
        <v>149.19999999999999</v>
      </c>
      <c r="AN48" s="367">
        <v>2497</v>
      </c>
      <c r="AO48" s="362">
        <v>199.76</v>
      </c>
      <c r="AP48" s="367">
        <v>5496</v>
      </c>
      <c r="AQ48" s="362">
        <v>439.68</v>
      </c>
      <c r="AR48" s="367">
        <v>1688</v>
      </c>
      <c r="AS48" s="362">
        <v>135.04</v>
      </c>
    </row>
    <row r="49" spans="1:45" ht="13.5" customHeight="1">
      <c r="A49" s="360" t="s">
        <v>167</v>
      </c>
      <c r="B49" s="361" t="str">
        <f>'Incentive Goal'!B48</f>
        <v>HAYWOOD</v>
      </c>
      <c r="C49" s="362">
        <v>4</v>
      </c>
      <c r="D49" s="362">
        <v>6</v>
      </c>
      <c r="E49" s="363">
        <v>1577</v>
      </c>
      <c r="F49" s="364">
        <v>394.25</v>
      </c>
      <c r="G49" s="365">
        <v>132</v>
      </c>
      <c r="H49" s="364">
        <v>33</v>
      </c>
      <c r="I49" s="365">
        <v>226</v>
      </c>
      <c r="J49" s="364">
        <v>56.5</v>
      </c>
      <c r="K49" s="366">
        <v>3527057.62</v>
      </c>
      <c r="L49" s="366">
        <v>881764.40500000003</v>
      </c>
      <c r="M49" s="366">
        <v>587842.93666666665</v>
      </c>
      <c r="N49" s="370">
        <v>29820</v>
      </c>
      <c r="O49" s="362">
        <v>7455</v>
      </c>
      <c r="P49" s="367">
        <v>235</v>
      </c>
      <c r="Q49" s="362">
        <v>58.75</v>
      </c>
      <c r="R49" s="367">
        <v>6252</v>
      </c>
      <c r="S49" s="362">
        <v>1563</v>
      </c>
      <c r="T49" s="367">
        <v>681</v>
      </c>
      <c r="U49" s="362">
        <v>170.25</v>
      </c>
      <c r="V49" s="367">
        <v>39</v>
      </c>
      <c r="W49" s="362">
        <v>9.75</v>
      </c>
      <c r="X49" s="367">
        <v>166</v>
      </c>
      <c r="Y49" s="362">
        <v>41.5</v>
      </c>
      <c r="Z49" s="367">
        <v>322</v>
      </c>
      <c r="AA49" s="362">
        <v>80.5</v>
      </c>
      <c r="AB49" s="367">
        <v>224</v>
      </c>
      <c r="AC49" s="362">
        <v>56</v>
      </c>
      <c r="AD49" s="368">
        <v>230</v>
      </c>
      <c r="AE49" s="362">
        <v>57.5</v>
      </c>
      <c r="AF49" s="367">
        <v>180</v>
      </c>
      <c r="AG49" s="362">
        <v>45</v>
      </c>
      <c r="AH49" s="367">
        <v>32</v>
      </c>
      <c r="AI49" s="362">
        <v>8</v>
      </c>
      <c r="AJ49" s="367">
        <v>24</v>
      </c>
      <c r="AK49" s="362">
        <v>6</v>
      </c>
      <c r="AL49" s="367">
        <v>1150</v>
      </c>
      <c r="AM49" s="362">
        <v>287.5</v>
      </c>
      <c r="AN49" s="367">
        <v>1668</v>
      </c>
      <c r="AO49" s="362">
        <v>417</v>
      </c>
      <c r="AP49" s="367">
        <v>949</v>
      </c>
      <c r="AQ49" s="362">
        <v>237.25</v>
      </c>
      <c r="AR49" s="367">
        <v>1634</v>
      </c>
      <c r="AS49" s="362">
        <v>408.5</v>
      </c>
    </row>
    <row r="50" spans="1:45" ht="13.5" customHeight="1">
      <c r="A50" s="360" t="s">
        <v>167</v>
      </c>
      <c r="B50" s="361" t="str">
        <f>'Incentive Goal'!B49</f>
        <v>HENDERSON</v>
      </c>
      <c r="C50" s="362">
        <v>5</v>
      </c>
      <c r="D50" s="362">
        <v>7</v>
      </c>
      <c r="E50" s="363">
        <v>2406</v>
      </c>
      <c r="F50" s="364">
        <v>481.2</v>
      </c>
      <c r="G50" s="365">
        <v>114</v>
      </c>
      <c r="H50" s="364">
        <v>22.8</v>
      </c>
      <c r="I50" s="365">
        <v>324</v>
      </c>
      <c r="J50" s="364">
        <v>64.8</v>
      </c>
      <c r="K50" s="366">
        <v>4170498.39</v>
      </c>
      <c r="L50" s="366">
        <v>834099.67800000007</v>
      </c>
      <c r="M50" s="366">
        <v>595785.48428571434</v>
      </c>
      <c r="N50" s="370">
        <v>48389</v>
      </c>
      <c r="O50" s="362">
        <v>9677.7999999999993</v>
      </c>
      <c r="P50" s="367">
        <v>526</v>
      </c>
      <c r="Q50" s="362">
        <v>105.2</v>
      </c>
      <c r="R50" s="367">
        <v>3764</v>
      </c>
      <c r="S50" s="362">
        <v>752.8</v>
      </c>
      <c r="T50" s="367">
        <v>73</v>
      </c>
      <c r="U50" s="362">
        <v>14.6</v>
      </c>
      <c r="V50" s="367">
        <v>56</v>
      </c>
      <c r="W50" s="362">
        <v>11.2</v>
      </c>
      <c r="X50" s="367">
        <v>117</v>
      </c>
      <c r="Y50" s="362">
        <v>23.4</v>
      </c>
      <c r="Z50" s="367">
        <v>462</v>
      </c>
      <c r="AA50" s="362">
        <v>92.4</v>
      </c>
      <c r="AB50" s="367">
        <v>311</v>
      </c>
      <c r="AC50" s="362">
        <v>62.2</v>
      </c>
      <c r="AD50" s="368">
        <v>109</v>
      </c>
      <c r="AE50" s="362">
        <v>21.8</v>
      </c>
      <c r="AF50" s="367">
        <v>65</v>
      </c>
      <c r="AG50" s="362">
        <v>13</v>
      </c>
      <c r="AH50" s="367">
        <v>207</v>
      </c>
      <c r="AI50" s="362">
        <v>41.4</v>
      </c>
      <c r="AJ50" s="367">
        <v>36</v>
      </c>
      <c r="AK50" s="362">
        <v>7.2</v>
      </c>
      <c r="AL50" s="367">
        <v>1136</v>
      </c>
      <c r="AM50" s="362">
        <v>227.2</v>
      </c>
      <c r="AN50" s="367">
        <v>1470</v>
      </c>
      <c r="AO50" s="362">
        <v>294</v>
      </c>
      <c r="AP50" s="367">
        <v>1732</v>
      </c>
      <c r="AQ50" s="362">
        <v>346.4</v>
      </c>
      <c r="AR50" s="367">
        <v>628</v>
      </c>
      <c r="AS50" s="362">
        <v>125.6</v>
      </c>
    </row>
    <row r="51" spans="1:45" ht="13.5" customHeight="1">
      <c r="A51" s="360" t="s">
        <v>164</v>
      </c>
      <c r="B51" s="361" t="str">
        <f>'Incentive Goal'!B50</f>
        <v>HERTFORD</v>
      </c>
      <c r="C51" s="362">
        <v>3.5</v>
      </c>
      <c r="D51" s="362">
        <v>4</v>
      </c>
      <c r="E51" s="363">
        <v>1745</v>
      </c>
      <c r="F51" s="364">
        <v>498.57142857142856</v>
      </c>
      <c r="G51" s="365">
        <v>114</v>
      </c>
      <c r="H51" s="364">
        <v>32.571428571428569</v>
      </c>
      <c r="I51" s="365">
        <v>90</v>
      </c>
      <c r="J51" s="364">
        <v>25.714285714285715</v>
      </c>
      <c r="K51" s="366">
        <v>2955549.09</v>
      </c>
      <c r="L51" s="366">
        <v>844442.59714285715</v>
      </c>
      <c r="M51" s="366">
        <v>738887.27249999996</v>
      </c>
      <c r="N51" s="370">
        <v>37420</v>
      </c>
      <c r="O51" s="362">
        <v>10691.428571428571</v>
      </c>
      <c r="P51" s="367">
        <v>163</v>
      </c>
      <c r="Q51" s="362">
        <v>46.571428571428569</v>
      </c>
      <c r="R51" s="367">
        <v>1442</v>
      </c>
      <c r="S51" s="362">
        <v>412</v>
      </c>
      <c r="T51" s="367">
        <v>53</v>
      </c>
      <c r="U51" s="362">
        <v>15.142857142857142</v>
      </c>
      <c r="V51" s="367">
        <v>71</v>
      </c>
      <c r="W51" s="362">
        <v>20.285714285714285</v>
      </c>
      <c r="X51" s="367">
        <v>171</v>
      </c>
      <c r="Y51" s="362">
        <v>48.857142857142854</v>
      </c>
      <c r="Z51" s="367">
        <v>192</v>
      </c>
      <c r="AA51" s="362">
        <v>54.857142857142854</v>
      </c>
      <c r="AB51" s="367">
        <v>113</v>
      </c>
      <c r="AC51" s="362">
        <v>32.285714285714285</v>
      </c>
      <c r="AD51" s="368">
        <v>12</v>
      </c>
      <c r="AE51" s="362">
        <v>3.4285714285714284</v>
      </c>
      <c r="AF51" s="367">
        <v>74</v>
      </c>
      <c r="AG51" s="362">
        <v>21.142857142857142</v>
      </c>
      <c r="AH51" s="367">
        <v>117</v>
      </c>
      <c r="AI51" s="362">
        <v>33.428571428571431</v>
      </c>
      <c r="AJ51" s="367">
        <v>49</v>
      </c>
      <c r="AK51" s="362">
        <v>14</v>
      </c>
      <c r="AL51" s="367">
        <v>1280</v>
      </c>
      <c r="AM51" s="362">
        <v>365.71428571428572</v>
      </c>
      <c r="AN51" s="367">
        <v>956</v>
      </c>
      <c r="AO51" s="362">
        <v>273.14285714285717</v>
      </c>
      <c r="AP51" s="367">
        <v>1779</v>
      </c>
      <c r="AQ51" s="362">
        <v>508.28571428571428</v>
      </c>
      <c r="AR51" s="367">
        <v>461</v>
      </c>
      <c r="AS51" s="362">
        <v>131.71428571428572</v>
      </c>
    </row>
    <row r="52" spans="1:45" ht="13.5" customHeight="1">
      <c r="A52" s="360" t="s">
        <v>165</v>
      </c>
      <c r="B52" s="361" t="str">
        <f>'Incentive Goal'!B51</f>
        <v>HOKE</v>
      </c>
      <c r="C52" s="362">
        <v>6</v>
      </c>
      <c r="D52" s="362">
        <v>9</v>
      </c>
      <c r="E52" s="363">
        <v>2599</v>
      </c>
      <c r="F52" s="364">
        <v>433.16666666666669</v>
      </c>
      <c r="G52" s="365">
        <v>266</v>
      </c>
      <c r="H52" s="364">
        <v>44.333333333333336</v>
      </c>
      <c r="I52" s="365">
        <v>152</v>
      </c>
      <c r="J52" s="364">
        <v>25.333333333333332</v>
      </c>
      <c r="K52" s="366">
        <v>4922373.88</v>
      </c>
      <c r="L52" s="366">
        <v>820395.64666666661</v>
      </c>
      <c r="M52" s="366">
        <v>546930.43111111107</v>
      </c>
      <c r="N52" s="370">
        <v>44770</v>
      </c>
      <c r="O52" s="362">
        <v>7461.666666666667</v>
      </c>
      <c r="P52" s="367">
        <v>283</v>
      </c>
      <c r="Q52" s="362">
        <v>47.166666666666664</v>
      </c>
      <c r="R52" s="367">
        <v>1545</v>
      </c>
      <c r="S52" s="362">
        <v>257.5</v>
      </c>
      <c r="T52" s="367">
        <v>46</v>
      </c>
      <c r="U52" s="362">
        <v>7.666666666666667</v>
      </c>
      <c r="V52" s="367">
        <v>82</v>
      </c>
      <c r="W52" s="362">
        <v>13.666666666666666</v>
      </c>
      <c r="X52" s="367">
        <v>362</v>
      </c>
      <c r="Y52" s="362">
        <v>60.333333333333336</v>
      </c>
      <c r="Z52" s="367">
        <v>213</v>
      </c>
      <c r="AA52" s="362">
        <v>35.5</v>
      </c>
      <c r="AB52" s="367">
        <v>153</v>
      </c>
      <c r="AC52" s="362">
        <v>25.5</v>
      </c>
      <c r="AD52" s="368">
        <v>71</v>
      </c>
      <c r="AE52" s="362">
        <v>11.833333333333334</v>
      </c>
      <c r="AF52" s="367">
        <v>175</v>
      </c>
      <c r="AG52" s="362">
        <v>29.166666666666668</v>
      </c>
      <c r="AH52" s="367">
        <v>178</v>
      </c>
      <c r="AI52" s="362">
        <v>29.666666666666668</v>
      </c>
      <c r="AJ52" s="367">
        <v>20</v>
      </c>
      <c r="AK52" s="362">
        <v>3.3333333333333335</v>
      </c>
      <c r="AL52" s="367">
        <v>1337</v>
      </c>
      <c r="AM52" s="362">
        <v>222.83333333333334</v>
      </c>
      <c r="AN52" s="367">
        <v>1340</v>
      </c>
      <c r="AO52" s="362">
        <v>223.33333333333334</v>
      </c>
      <c r="AP52" s="367">
        <v>1800</v>
      </c>
      <c r="AQ52" s="362">
        <v>300</v>
      </c>
      <c r="AR52" s="367">
        <v>271</v>
      </c>
      <c r="AS52" s="362">
        <v>45.166666666666664</v>
      </c>
    </row>
    <row r="53" spans="1:45" ht="13.5" customHeight="1">
      <c r="A53" s="360" t="s">
        <v>164</v>
      </c>
      <c r="B53" s="361" t="str">
        <f>'Incentive Goal'!B52</f>
        <v>HYDE</v>
      </c>
      <c r="C53" s="362">
        <v>0.5</v>
      </c>
      <c r="D53" s="362">
        <v>1</v>
      </c>
      <c r="E53" s="363">
        <v>179</v>
      </c>
      <c r="F53" s="364">
        <v>358</v>
      </c>
      <c r="G53" s="365">
        <v>7</v>
      </c>
      <c r="H53" s="364">
        <v>14</v>
      </c>
      <c r="I53" s="365">
        <v>5</v>
      </c>
      <c r="J53" s="364">
        <v>10</v>
      </c>
      <c r="K53" s="366">
        <v>242518.8</v>
      </c>
      <c r="L53" s="366">
        <v>485037.6</v>
      </c>
      <c r="M53" s="366">
        <v>242518.8</v>
      </c>
      <c r="N53" s="370">
        <v>0</v>
      </c>
      <c r="O53" s="362">
        <v>0</v>
      </c>
      <c r="P53" s="371">
        <v>0</v>
      </c>
      <c r="Q53" s="362">
        <v>0</v>
      </c>
      <c r="R53" s="367">
        <v>0</v>
      </c>
      <c r="S53" s="362">
        <v>0</v>
      </c>
      <c r="T53" s="367">
        <v>0</v>
      </c>
      <c r="U53" s="362">
        <v>0</v>
      </c>
      <c r="V53" s="367">
        <v>0</v>
      </c>
      <c r="W53" s="362">
        <v>0</v>
      </c>
      <c r="X53" s="367">
        <v>0</v>
      </c>
      <c r="Y53" s="362">
        <v>0</v>
      </c>
      <c r="Z53" s="367">
        <v>0</v>
      </c>
      <c r="AA53" s="362">
        <v>0</v>
      </c>
      <c r="AB53" s="367">
        <v>0</v>
      </c>
      <c r="AC53" s="362">
        <v>0</v>
      </c>
      <c r="AD53" s="368">
        <v>0</v>
      </c>
      <c r="AE53" s="362">
        <v>0</v>
      </c>
      <c r="AF53" s="367">
        <v>0</v>
      </c>
      <c r="AG53" s="362">
        <v>0</v>
      </c>
      <c r="AH53" s="367">
        <v>0</v>
      </c>
      <c r="AI53" s="362">
        <v>0</v>
      </c>
      <c r="AJ53" s="367">
        <v>5</v>
      </c>
      <c r="AK53" s="362">
        <v>10</v>
      </c>
      <c r="AL53" s="367">
        <v>50</v>
      </c>
      <c r="AM53" s="362">
        <v>100</v>
      </c>
      <c r="AN53" s="367">
        <v>0</v>
      </c>
      <c r="AO53" s="362">
        <v>0</v>
      </c>
      <c r="AP53" s="367">
        <v>0</v>
      </c>
      <c r="AQ53" s="362">
        <v>0</v>
      </c>
      <c r="AR53" s="367">
        <v>20</v>
      </c>
      <c r="AS53" s="362">
        <v>40</v>
      </c>
    </row>
    <row r="54" spans="1:45" ht="13.5" customHeight="1">
      <c r="A54" s="360" t="s">
        <v>161</v>
      </c>
      <c r="B54" s="361" t="str">
        <f>'Incentive Goal'!B53</f>
        <v>IREDELL</v>
      </c>
      <c r="C54" s="362">
        <v>13</v>
      </c>
      <c r="D54" s="362">
        <v>17</v>
      </c>
      <c r="E54" s="363">
        <v>5833</v>
      </c>
      <c r="F54" s="364">
        <v>448.69230769230768</v>
      </c>
      <c r="G54" s="365">
        <v>484</v>
      </c>
      <c r="H54" s="364">
        <v>37.230769230769234</v>
      </c>
      <c r="I54" s="365">
        <v>271</v>
      </c>
      <c r="J54" s="364">
        <v>20.846153846153847</v>
      </c>
      <c r="K54" s="366">
        <v>10492549.42</v>
      </c>
      <c r="L54" s="366">
        <v>807119.18615384609</v>
      </c>
      <c r="M54" s="366">
        <v>617208.78941176471</v>
      </c>
      <c r="N54" s="370">
        <v>106805</v>
      </c>
      <c r="O54" s="362">
        <v>8215.7692307692305</v>
      </c>
      <c r="P54" s="370">
        <v>770</v>
      </c>
      <c r="Q54" s="362">
        <v>59.230769230769234</v>
      </c>
      <c r="R54" s="367">
        <v>6613</v>
      </c>
      <c r="S54" s="362">
        <v>508.69230769230768</v>
      </c>
      <c r="T54" s="367">
        <v>543</v>
      </c>
      <c r="U54" s="362">
        <v>41.769230769230766</v>
      </c>
      <c r="V54" s="367">
        <v>83</v>
      </c>
      <c r="W54" s="362">
        <v>6.384615384615385</v>
      </c>
      <c r="X54" s="367">
        <v>493</v>
      </c>
      <c r="Y54" s="362">
        <v>37.92307692307692</v>
      </c>
      <c r="Z54" s="367">
        <v>434</v>
      </c>
      <c r="AA54" s="362">
        <v>33.384615384615387</v>
      </c>
      <c r="AB54" s="367">
        <v>271</v>
      </c>
      <c r="AC54" s="362">
        <v>20.846153846153847</v>
      </c>
      <c r="AD54" s="368">
        <v>277</v>
      </c>
      <c r="AE54" s="362">
        <v>21.307692307692307</v>
      </c>
      <c r="AF54" s="367">
        <v>106</v>
      </c>
      <c r="AG54" s="362">
        <v>8.1538461538461533</v>
      </c>
      <c r="AH54" s="367">
        <v>413</v>
      </c>
      <c r="AI54" s="362">
        <v>31.76923076923077</v>
      </c>
      <c r="AJ54" s="367">
        <v>14</v>
      </c>
      <c r="AK54" s="362">
        <v>1.0769230769230769</v>
      </c>
      <c r="AL54" s="367">
        <v>3178</v>
      </c>
      <c r="AM54" s="362">
        <v>244.46153846153845</v>
      </c>
      <c r="AN54" s="367">
        <v>3647</v>
      </c>
      <c r="AO54" s="362">
        <v>280.53846153846155</v>
      </c>
      <c r="AP54" s="367">
        <v>6288</v>
      </c>
      <c r="AQ54" s="362">
        <v>483.69230769230768</v>
      </c>
      <c r="AR54" s="367">
        <v>775</v>
      </c>
      <c r="AS54" s="362">
        <v>59.615384615384613</v>
      </c>
    </row>
    <row r="55" spans="1:45" ht="13.5" customHeight="1">
      <c r="A55" s="360" t="s">
        <v>167</v>
      </c>
      <c r="B55" s="361" t="str">
        <f>'Incentive Goal'!B54</f>
        <v>JACKSON</v>
      </c>
      <c r="C55" s="362">
        <v>2</v>
      </c>
      <c r="D55" s="362">
        <v>4</v>
      </c>
      <c r="E55" s="363">
        <v>791</v>
      </c>
      <c r="F55" s="364">
        <v>395.5</v>
      </c>
      <c r="G55" s="365">
        <v>39</v>
      </c>
      <c r="H55" s="364">
        <v>19.5</v>
      </c>
      <c r="I55" s="365">
        <v>75</v>
      </c>
      <c r="J55" s="364">
        <v>37.5</v>
      </c>
      <c r="K55" s="366">
        <v>2183880.6800000002</v>
      </c>
      <c r="L55" s="366">
        <v>1091940.3400000001</v>
      </c>
      <c r="M55" s="366">
        <v>545970.17000000004</v>
      </c>
      <c r="N55" s="370">
        <v>10600</v>
      </c>
      <c r="O55" s="362">
        <v>5300</v>
      </c>
      <c r="P55" s="370">
        <v>48</v>
      </c>
      <c r="Q55" s="362">
        <v>24</v>
      </c>
      <c r="R55" s="367">
        <v>975</v>
      </c>
      <c r="S55" s="362">
        <v>487.5</v>
      </c>
      <c r="T55" s="367">
        <v>46</v>
      </c>
      <c r="U55" s="362">
        <v>23</v>
      </c>
      <c r="V55" s="367">
        <v>23</v>
      </c>
      <c r="W55" s="362">
        <v>11.5</v>
      </c>
      <c r="X55" s="367">
        <v>36</v>
      </c>
      <c r="Y55" s="362">
        <v>18</v>
      </c>
      <c r="Z55" s="367">
        <v>171</v>
      </c>
      <c r="AA55" s="362">
        <v>85.5</v>
      </c>
      <c r="AB55" s="367">
        <v>75</v>
      </c>
      <c r="AC55" s="362">
        <v>37.5</v>
      </c>
      <c r="AD55" s="368">
        <v>3</v>
      </c>
      <c r="AE55" s="362">
        <v>1.5</v>
      </c>
      <c r="AF55" s="367">
        <v>52</v>
      </c>
      <c r="AG55" s="362">
        <v>26</v>
      </c>
      <c r="AH55" s="367">
        <v>108</v>
      </c>
      <c r="AI55" s="362">
        <v>54</v>
      </c>
      <c r="AJ55" s="367">
        <v>34</v>
      </c>
      <c r="AK55" s="362">
        <v>17</v>
      </c>
      <c r="AL55" s="367">
        <v>367</v>
      </c>
      <c r="AM55" s="362">
        <v>183.5</v>
      </c>
      <c r="AN55" s="367">
        <v>970</v>
      </c>
      <c r="AO55" s="362">
        <v>485</v>
      </c>
      <c r="AP55" s="367">
        <v>863</v>
      </c>
      <c r="AQ55" s="362">
        <v>431.5</v>
      </c>
      <c r="AR55" s="367">
        <v>858</v>
      </c>
      <c r="AS55" s="362">
        <v>429</v>
      </c>
    </row>
    <row r="56" spans="1:45" ht="13.5" customHeight="1">
      <c r="A56" s="360" t="s">
        <v>160</v>
      </c>
      <c r="B56" s="361" t="str">
        <f>'Incentive Goal'!B55</f>
        <v>JOHNSTON</v>
      </c>
      <c r="C56" s="362">
        <v>16</v>
      </c>
      <c r="D56" s="362">
        <v>23</v>
      </c>
      <c r="E56" s="363">
        <v>6292</v>
      </c>
      <c r="F56" s="364">
        <v>393.25</v>
      </c>
      <c r="G56" s="365">
        <v>680</v>
      </c>
      <c r="H56" s="364">
        <v>42.5</v>
      </c>
      <c r="I56" s="365">
        <v>525</v>
      </c>
      <c r="J56" s="364">
        <v>32.8125</v>
      </c>
      <c r="K56" s="366">
        <v>15840275.65</v>
      </c>
      <c r="L56" s="366">
        <v>990017.22812500002</v>
      </c>
      <c r="M56" s="366">
        <v>688707.63695652178</v>
      </c>
      <c r="N56" s="370">
        <v>126986</v>
      </c>
      <c r="O56" s="362">
        <v>7936.625</v>
      </c>
      <c r="P56" s="370">
        <v>1516</v>
      </c>
      <c r="Q56" s="362">
        <v>94.75</v>
      </c>
      <c r="R56" s="367">
        <v>5769</v>
      </c>
      <c r="S56" s="362">
        <v>360.5625</v>
      </c>
      <c r="T56" s="367">
        <v>454</v>
      </c>
      <c r="U56" s="362">
        <v>28.375</v>
      </c>
      <c r="V56" s="367">
        <v>218</v>
      </c>
      <c r="W56" s="362">
        <v>13.625</v>
      </c>
      <c r="X56" s="367">
        <v>732</v>
      </c>
      <c r="Y56" s="362">
        <v>45.75</v>
      </c>
      <c r="Z56" s="367">
        <v>759</v>
      </c>
      <c r="AA56" s="362">
        <v>47.4375</v>
      </c>
      <c r="AB56" s="367">
        <v>523</v>
      </c>
      <c r="AC56" s="362">
        <v>32.6875</v>
      </c>
      <c r="AD56" s="368">
        <v>31</v>
      </c>
      <c r="AE56" s="362">
        <v>1.9375</v>
      </c>
      <c r="AF56" s="367">
        <v>324</v>
      </c>
      <c r="AG56" s="362">
        <v>20.25</v>
      </c>
      <c r="AH56" s="367">
        <v>622</v>
      </c>
      <c r="AI56" s="362">
        <v>38.875</v>
      </c>
      <c r="AJ56" s="367">
        <v>99</v>
      </c>
      <c r="AK56" s="362">
        <v>6.1875</v>
      </c>
      <c r="AL56" s="367">
        <v>4150</v>
      </c>
      <c r="AM56" s="362">
        <v>259.375</v>
      </c>
      <c r="AN56" s="367">
        <v>3854</v>
      </c>
      <c r="AO56" s="362">
        <v>240.875</v>
      </c>
      <c r="AP56" s="367">
        <v>5890</v>
      </c>
      <c r="AQ56" s="362">
        <v>368.125</v>
      </c>
      <c r="AR56" s="367">
        <v>2133</v>
      </c>
      <c r="AS56" s="362">
        <v>133.3125</v>
      </c>
    </row>
    <row r="57" spans="1:45" ht="13.5" customHeight="1">
      <c r="A57" s="360" t="s">
        <v>166</v>
      </c>
      <c r="B57" s="361" t="str">
        <f>'Incentive Goal'!B56</f>
        <v>JONES</v>
      </c>
      <c r="C57" s="362">
        <v>1</v>
      </c>
      <c r="D57" s="362">
        <v>1.2</v>
      </c>
      <c r="E57" s="363">
        <v>458</v>
      </c>
      <c r="F57" s="364">
        <v>458</v>
      </c>
      <c r="G57" s="365">
        <v>14</v>
      </c>
      <c r="H57" s="364">
        <v>14</v>
      </c>
      <c r="I57" s="365">
        <v>10</v>
      </c>
      <c r="J57" s="364">
        <v>10</v>
      </c>
      <c r="K57" s="366">
        <v>1046126.17</v>
      </c>
      <c r="L57" s="366">
        <v>1046126.17</v>
      </c>
      <c r="M57" s="366">
        <v>871771.80833333335</v>
      </c>
      <c r="N57" s="370">
        <v>8101</v>
      </c>
      <c r="O57" s="362">
        <v>8101</v>
      </c>
      <c r="P57" s="370">
        <v>25</v>
      </c>
      <c r="Q57" s="362">
        <v>25</v>
      </c>
      <c r="R57" s="367">
        <v>344</v>
      </c>
      <c r="S57" s="362">
        <v>344</v>
      </c>
      <c r="T57" s="367">
        <v>7</v>
      </c>
      <c r="U57" s="362">
        <v>7</v>
      </c>
      <c r="V57" s="367">
        <v>5</v>
      </c>
      <c r="W57" s="362">
        <v>5</v>
      </c>
      <c r="X57" s="367">
        <v>12</v>
      </c>
      <c r="Y57" s="362">
        <v>12</v>
      </c>
      <c r="Z57" s="367">
        <v>9</v>
      </c>
      <c r="AA57" s="362">
        <v>9</v>
      </c>
      <c r="AB57" s="367">
        <v>8</v>
      </c>
      <c r="AC57" s="362">
        <v>8</v>
      </c>
      <c r="AD57" s="368">
        <v>3</v>
      </c>
      <c r="AE57" s="362">
        <v>3</v>
      </c>
      <c r="AF57" s="367">
        <v>21</v>
      </c>
      <c r="AG57" s="362">
        <v>21</v>
      </c>
      <c r="AH57" s="367">
        <v>33</v>
      </c>
      <c r="AI57" s="362">
        <v>33</v>
      </c>
      <c r="AJ57" s="367">
        <v>5</v>
      </c>
      <c r="AK57" s="362">
        <v>5</v>
      </c>
      <c r="AL57" s="367">
        <v>185</v>
      </c>
      <c r="AM57" s="362">
        <v>185</v>
      </c>
      <c r="AN57" s="367">
        <v>186</v>
      </c>
      <c r="AO57" s="362">
        <v>186</v>
      </c>
      <c r="AP57" s="367">
        <v>222</v>
      </c>
      <c r="AQ57" s="362">
        <v>222</v>
      </c>
      <c r="AR57" s="367">
        <v>155</v>
      </c>
      <c r="AS57" s="362">
        <v>155</v>
      </c>
    </row>
    <row r="58" spans="1:45" ht="13.5" customHeight="1">
      <c r="A58" s="360" t="s">
        <v>165</v>
      </c>
      <c r="B58" s="361" t="str">
        <f>'Incentive Goal'!B57</f>
        <v>LEE</v>
      </c>
      <c r="C58" s="362">
        <v>6.75</v>
      </c>
      <c r="D58" s="362">
        <v>9.25</v>
      </c>
      <c r="E58" s="363">
        <v>2441</v>
      </c>
      <c r="F58" s="364">
        <v>361.62962962962962</v>
      </c>
      <c r="G58" s="365">
        <v>220</v>
      </c>
      <c r="H58" s="364">
        <v>32.592592592592595</v>
      </c>
      <c r="I58" s="365">
        <v>140</v>
      </c>
      <c r="J58" s="364">
        <v>20.74074074074074</v>
      </c>
      <c r="K58" s="366">
        <v>4347209.6900000004</v>
      </c>
      <c r="L58" s="366">
        <v>644031.06518518529</v>
      </c>
      <c r="M58" s="366">
        <v>469968.61513513519</v>
      </c>
      <c r="N58" s="370">
        <v>46694</v>
      </c>
      <c r="O58" s="362">
        <v>6917.6296296296296</v>
      </c>
      <c r="P58" s="370">
        <v>354</v>
      </c>
      <c r="Q58" s="362">
        <v>52.444444444444443</v>
      </c>
      <c r="R58" s="367">
        <v>3182</v>
      </c>
      <c r="S58" s="362">
        <v>471.40740740740739</v>
      </c>
      <c r="T58" s="367">
        <v>61</v>
      </c>
      <c r="U58" s="362">
        <v>9.0370370370370363</v>
      </c>
      <c r="V58" s="367">
        <v>48</v>
      </c>
      <c r="W58" s="362">
        <v>7.1111111111111107</v>
      </c>
      <c r="X58" s="367">
        <v>216</v>
      </c>
      <c r="Y58" s="362">
        <v>32</v>
      </c>
      <c r="Z58" s="367">
        <v>171</v>
      </c>
      <c r="AA58" s="362">
        <v>25.333333333333332</v>
      </c>
      <c r="AB58" s="367">
        <v>127</v>
      </c>
      <c r="AC58" s="362">
        <v>18.814814814814813</v>
      </c>
      <c r="AD58" s="368">
        <v>7</v>
      </c>
      <c r="AE58" s="362">
        <v>1.037037037037037</v>
      </c>
      <c r="AF58" s="367">
        <v>50</v>
      </c>
      <c r="AG58" s="362">
        <v>7.4074074074074074</v>
      </c>
      <c r="AH58" s="367">
        <v>115</v>
      </c>
      <c r="AI58" s="362">
        <v>17.037037037037038</v>
      </c>
      <c r="AJ58" s="367">
        <v>27</v>
      </c>
      <c r="AK58" s="362">
        <v>4</v>
      </c>
      <c r="AL58" s="367">
        <v>1131</v>
      </c>
      <c r="AM58" s="362">
        <v>167.55555555555554</v>
      </c>
      <c r="AN58" s="367">
        <v>774</v>
      </c>
      <c r="AO58" s="362">
        <v>114.66666666666667</v>
      </c>
      <c r="AP58" s="367">
        <v>1946</v>
      </c>
      <c r="AQ58" s="362">
        <v>288.2962962962963</v>
      </c>
      <c r="AR58" s="367">
        <v>291</v>
      </c>
      <c r="AS58" s="362">
        <v>43.111111111111114</v>
      </c>
    </row>
    <row r="59" spans="1:45" ht="13.5" customHeight="1">
      <c r="A59" s="360" t="s">
        <v>166</v>
      </c>
      <c r="B59" s="361" t="str">
        <f>'Incentive Goal'!B58</f>
        <v>LENOIR</v>
      </c>
      <c r="C59" s="362">
        <v>13</v>
      </c>
      <c r="D59" s="362">
        <v>17</v>
      </c>
      <c r="E59" s="363">
        <v>5305</v>
      </c>
      <c r="F59" s="364">
        <v>408.07692307692309</v>
      </c>
      <c r="G59" s="365">
        <v>262</v>
      </c>
      <c r="H59" s="364">
        <v>20.153846153846153</v>
      </c>
      <c r="I59" s="365">
        <v>158</v>
      </c>
      <c r="J59" s="364">
        <v>12.153846153846153</v>
      </c>
      <c r="K59" s="366">
        <v>7263032.0999999996</v>
      </c>
      <c r="L59" s="366">
        <v>558694.77692307695</v>
      </c>
      <c r="M59" s="366">
        <v>427237.18235294113</v>
      </c>
      <c r="N59" s="370">
        <v>111736</v>
      </c>
      <c r="O59" s="362">
        <v>8595.0769230769238</v>
      </c>
      <c r="P59" s="370">
        <v>1065</v>
      </c>
      <c r="Q59" s="362">
        <v>81.92307692307692</v>
      </c>
      <c r="R59" s="367">
        <v>7281</v>
      </c>
      <c r="S59" s="362">
        <v>560.07692307692309</v>
      </c>
      <c r="T59" s="367">
        <v>420</v>
      </c>
      <c r="U59" s="362">
        <v>32.307692307692307</v>
      </c>
      <c r="V59" s="367">
        <v>128</v>
      </c>
      <c r="W59" s="362">
        <v>9.8461538461538467</v>
      </c>
      <c r="X59" s="367">
        <v>268</v>
      </c>
      <c r="Y59" s="362">
        <v>20.615384615384617</v>
      </c>
      <c r="Z59" s="367">
        <v>282</v>
      </c>
      <c r="AA59" s="362">
        <v>21.692307692307693</v>
      </c>
      <c r="AB59" s="367">
        <v>157</v>
      </c>
      <c r="AC59" s="362">
        <v>12.076923076923077</v>
      </c>
      <c r="AD59" s="368">
        <v>86</v>
      </c>
      <c r="AE59" s="362">
        <v>6.615384615384615</v>
      </c>
      <c r="AF59" s="367">
        <v>183</v>
      </c>
      <c r="AG59" s="362">
        <v>14.076923076923077</v>
      </c>
      <c r="AH59" s="367">
        <v>343</v>
      </c>
      <c r="AI59" s="362">
        <v>26.384615384615383</v>
      </c>
      <c r="AJ59" s="367">
        <v>83</v>
      </c>
      <c r="AK59" s="362">
        <v>6.384615384615385</v>
      </c>
      <c r="AL59" s="367">
        <v>3140</v>
      </c>
      <c r="AM59" s="362">
        <v>241.53846153846155</v>
      </c>
      <c r="AN59" s="367">
        <v>3637</v>
      </c>
      <c r="AO59" s="362">
        <v>279.76923076923077</v>
      </c>
      <c r="AP59" s="367">
        <v>3841</v>
      </c>
      <c r="AQ59" s="362">
        <v>295.46153846153845</v>
      </c>
      <c r="AR59" s="367">
        <v>1218</v>
      </c>
      <c r="AS59" s="362">
        <v>93.692307692307693</v>
      </c>
    </row>
    <row r="60" spans="1:45" ht="13.5" customHeight="1">
      <c r="A60" s="360" t="s">
        <v>163</v>
      </c>
      <c r="B60" s="361" t="str">
        <f>'Incentive Goal'!B59</f>
        <v>LINCOLN</v>
      </c>
      <c r="C60" s="362">
        <v>7.75</v>
      </c>
      <c r="D60" s="362">
        <v>10</v>
      </c>
      <c r="E60" s="363">
        <v>2627</v>
      </c>
      <c r="F60" s="364">
        <v>338.96774193548384</v>
      </c>
      <c r="G60" s="365">
        <v>172</v>
      </c>
      <c r="H60" s="364">
        <v>22.193548387096776</v>
      </c>
      <c r="I60" s="365">
        <v>183</v>
      </c>
      <c r="J60" s="364">
        <v>23.612903225806452</v>
      </c>
      <c r="K60" s="366">
        <v>5166944.8099999996</v>
      </c>
      <c r="L60" s="366">
        <v>666702.55612903216</v>
      </c>
      <c r="M60" s="366">
        <v>516694.48099999997</v>
      </c>
      <c r="N60" s="370">
        <v>55534</v>
      </c>
      <c r="O60" s="362">
        <v>7165.677419354839</v>
      </c>
      <c r="P60" s="370">
        <v>607</v>
      </c>
      <c r="Q60" s="362">
        <v>78.322580645161295</v>
      </c>
      <c r="R60" s="367">
        <v>31395</v>
      </c>
      <c r="S60" s="362">
        <v>4050.9677419354839</v>
      </c>
      <c r="T60" s="367">
        <v>163</v>
      </c>
      <c r="U60" s="362">
        <v>21.032258064516128</v>
      </c>
      <c r="V60" s="367">
        <v>51</v>
      </c>
      <c r="W60" s="362">
        <v>6.580645161290323</v>
      </c>
      <c r="X60" s="367">
        <v>177</v>
      </c>
      <c r="Y60" s="362">
        <v>22.838709677419356</v>
      </c>
      <c r="Z60" s="367">
        <v>206</v>
      </c>
      <c r="AA60" s="362">
        <v>26.580645161290324</v>
      </c>
      <c r="AB60" s="367">
        <v>158</v>
      </c>
      <c r="AC60" s="362">
        <v>20.387096774193548</v>
      </c>
      <c r="AD60" s="368">
        <v>21</v>
      </c>
      <c r="AE60" s="362">
        <v>2.7096774193548385</v>
      </c>
      <c r="AF60" s="367">
        <v>74</v>
      </c>
      <c r="AG60" s="362">
        <v>9.5483870967741939</v>
      </c>
      <c r="AH60" s="367">
        <v>328</v>
      </c>
      <c r="AI60" s="362">
        <v>42.322580645161288</v>
      </c>
      <c r="AJ60" s="367">
        <v>62</v>
      </c>
      <c r="AK60" s="362">
        <v>8</v>
      </c>
      <c r="AL60" s="367">
        <v>1684</v>
      </c>
      <c r="AM60" s="362">
        <v>217.29032258064515</v>
      </c>
      <c r="AN60" s="367">
        <v>1972</v>
      </c>
      <c r="AO60" s="362">
        <v>254.45161290322579</v>
      </c>
      <c r="AP60" s="367">
        <v>2447</v>
      </c>
      <c r="AQ60" s="362">
        <v>315.74193548387098</v>
      </c>
      <c r="AR60" s="367">
        <v>739</v>
      </c>
      <c r="AS60" s="362">
        <v>95.354838709677423</v>
      </c>
    </row>
    <row r="61" spans="1:45" ht="13.5" customHeight="1">
      <c r="A61" s="360" t="s">
        <v>167</v>
      </c>
      <c r="B61" s="361" t="str">
        <f>'Incentive Goal'!B60</f>
        <v>MACON</v>
      </c>
      <c r="C61" s="362">
        <v>3</v>
      </c>
      <c r="D61" s="362">
        <v>3.25</v>
      </c>
      <c r="E61" s="363">
        <v>960</v>
      </c>
      <c r="F61" s="364">
        <v>320</v>
      </c>
      <c r="G61" s="365">
        <v>42</v>
      </c>
      <c r="H61" s="364">
        <v>14</v>
      </c>
      <c r="I61" s="365">
        <v>109</v>
      </c>
      <c r="J61" s="364">
        <v>36.333333333333336</v>
      </c>
      <c r="K61" s="366">
        <v>1964364.3</v>
      </c>
      <c r="L61" s="366">
        <v>654788.1</v>
      </c>
      <c r="M61" s="366">
        <v>604419.78461538465</v>
      </c>
      <c r="N61" s="370">
        <v>14823</v>
      </c>
      <c r="O61" s="362">
        <v>4941</v>
      </c>
      <c r="P61" s="370">
        <v>134</v>
      </c>
      <c r="Q61" s="362">
        <v>44.666666666666664</v>
      </c>
      <c r="R61" s="367">
        <v>797</v>
      </c>
      <c r="S61" s="362">
        <v>265.66666666666669</v>
      </c>
      <c r="T61" s="367">
        <v>123</v>
      </c>
      <c r="U61" s="362">
        <v>41</v>
      </c>
      <c r="V61" s="367">
        <v>4</v>
      </c>
      <c r="W61" s="362">
        <v>1.3333333333333333</v>
      </c>
      <c r="X61" s="367">
        <v>47</v>
      </c>
      <c r="Y61" s="362">
        <v>15.666666666666666</v>
      </c>
      <c r="Z61" s="367">
        <v>28</v>
      </c>
      <c r="AA61" s="362">
        <v>9.3333333333333339</v>
      </c>
      <c r="AB61" s="367">
        <v>110</v>
      </c>
      <c r="AC61" s="362">
        <v>36.666666666666664</v>
      </c>
      <c r="AD61" s="368">
        <v>2</v>
      </c>
      <c r="AE61" s="362">
        <v>0.66666666666666663</v>
      </c>
      <c r="AF61" s="367">
        <v>42</v>
      </c>
      <c r="AG61" s="362">
        <v>14</v>
      </c>
      <c r="AH61" s="367">
        <v>104</v>
      </c>
      <c r="AI61" s="362">
        <v>34.666666666666664</v>
      </c>
      <c r="AJ61" s="367">
        <v>17</v>
      </c>
      <c r="AK61" s="362">
        <v>5.666666666666667</v>
      </c>
      <c r="AL61" s="367">
        <v>475</v>
      </c>
      <c r="AM61" s="362">
        <v>158.33333333333334</v>
      </c>
      <c r="AN61" s="367">
        <v>951</v>
      </c>
      <c r="AO61" s="362">
        <v>317</v>
      </c>
      <c r="AP61" s="367">
        <v>654</v>
      </c>
      <c r="AQ61" s="362">
        <v>218</v>
      </c>
      <c r="AR61" s="367">
        <v>1108</v>
      </c>
      <c r="AS61" s="362">
        <v>369.33333333333331</v>
      </c>
    </row>
    <row r="62" spans="1:45" ht="13.5" customHeight="1">
      <c r="A62" s="360" t="s">
        <v>167</v>
      </c>
      <c r="B62" s="361" t="str">
        <f>'Incentive Goal'!B61</f>
        <v>MADISON</v>
      </c>
      <c r="C62" s="362">
        <v>0.75</v>
      </c>
      <c r="D62" s="362">
        <v>1.25</v>
      </c>
      <c r="E62" s="363">
        <v>613</v>
      </c>
      <c r="F62" s="364">
        <v>817.33333333333337</v>
      </c>
      <c r="G62" s="365">
        <v>21</v>
      </c>
      <c r="H62" s="364">
        <v>28</v>
      </c>
      <c r="I62" s="365">
        <v>41</v>
      </c>
      <c r="J62" s="364">
        <v>54.666666666666664</v>
      </c>
      <c r="K62" s="366">
        <v>901079</v>
      </c>
      <c r="L62" s="366">
        <v>1201438.6666666667</v>
      </c>
      <c r="M62" s="366">
        <v>720863.2</v>
      </c>
      <c r="N62" s="370">
        <v>11720</v>
      </c>
      <c r="O62" s="362">
        <v>15626.666666666666</v>
      </c>
      <c r="P62" s="370">
        <v>28</v>
      </c>
      <c r="Q62" s="362">
        <v>37.333333333333336</v>
      </c>
      <c r="R62" s="367">
        <v>1813</v>
      </c>
      <c r="S62" s="362">
        <v>2417.3333333333335</v>
      </c>
      <c r="T62" s="367">
        <v>45</v>
      </c>
      <c r="U62" s="362">
        <v>60</v>
      </c>
      <c r="V62" s="367">
        <v>4</v>
      </c>
      <c r="W62" s="362">
        <v>5.333333333333333</v>
      </c>
      <c r="X62" s="367">
        <v>21</v>
      </c>
      <c r="Y62" s="362">
        <v>28</v>
      </c>
      <c r="Z62" s="367">
        <v>62</v>
      </c>
      <c r="AA62" s="362">
        <v>82.666666666666671</v>
      </c>
      <c r="AB62" s="367">
        <v>45</v>
      </c>
      <c r="AC62" s="362">
        <v>60</v>
      </c>
      <c r="AD62" s="368">
        <v>0</v>
      </c>
      <c r="AE62" s="362">
        <v>0</v>
      </c>
      <c r="AF62" s="367">
        <v>17</v>
      </c>
      <c r="AG62" s="362">
        <v>22.666666666666668</v>
      </c>
      <c r="AH62" s="367">
        <v>46</v>
      </c>
      <c r="AI62" s="362">
        <v>61.333333333333336</v>
      </c>
      <c r="AJ62" s="367">
        <v>14</v>
      </c>
      <c r="AK62" s="362">
        <v>18.666666666666668</v>
      </c>
      <c r="AL62" s="367">
        <v>33</v>
      </c>
      <c r="AM62" s="362">
        <v>44</v>
      </c>
      <c r="AN62" s="367">
        <v>449</v>
      </c>
      <c r="AO62" s="362">
        <v>598.66666666666663</v>
      </c>
      <c r="AP62" s="367">
        <v>1564</v>
      </c>
      <c r="AQ62" s="362">
        <v>2085.3333333333335</v>
      </c>
      <c r="AR62" s="367">
        <v>408</v>
      </c>
      <c r="AS62" s="362">
        <v>544</v>
      </c>
    </row>
    <row r="63" spans="1:45" ht="13.5" customHeight="1">
      <c r="A63" s="360" t="s">
        <v>168</v>
      </c>
      <c r="B63" s="361" t="str">
        <f>'Incentive Goal'!B62</f>
        <v>MARTIN</v>
      </c>
      <c r="C63" s="362">
        <v>6</v>
      </c>
      <c r="D63" s="362">
        <v>7.4</v>
      </c>
      <c r="E63" s="363">
        <v>1983</v>
      </c>
      <c r="F63" s="364">
        <v>330.5</v>
      </c>
      <c r="G63" s="365">
        <v>113</v>
      </c>
      <c r="H63" s="364">
        <v>18.833333333333332</v>
      </c>
      <c r="I63" s="365">
        <v>110</v>
      </c>
      <c r="J63" s="364">
        <v>18.333333333333332</v>
      </c>
      <c r="K63" s="366">
        <v>2821763.78</v>
      </c>
      <c r="L63" s="366">
        <v>470293.96333333332</v>
      </c>
      <c r="M63" s="366">
        <v>381319.42972972966</v>
      </c>
      <c r="N63" s="370">
        <v>35279</v>
      </c>
      <c r="O63" s="362">
        <v>5879.833333333333</v>
      </c>
      <c r="P63" s="370">
        <v>219</v>
      </c>
      <c r="Q63" s="362">
        <v>36.5</v>
      </c>
      <c r="R63" s="367">
        <v>1097</v>
      </c>
      <c r="S63" s="362">
        <v>182.83333333333334</v>
      </c>
      <c r="T63" s="367">
        <v>65</v>
      </c>
      <c r="U63" s="362">
        <v>10.833333333333334</v>
      </c>
      <c r="V63" s="367">
        <v>66</v>
      </c>
      <c r="W63" s="362">
        <v>11</v>
      </c>
      <c r="X63" s="367">
        <v>112</v>
      </c>
      <c r="Y63" s="362">
        <v>18.666666666666668</v>
      </c>
      <c r="Z63" s="367">
        <v>252</v>
      </c>
      <c r="AA63" s="362">
        <v>42</v>
      </c>
      <c r="AB63" s="367">
        <v>109</v>
      </c>
      <c r="AC63" s="362">
        <v>18.166666666666668</v>
      </c>
      <c r="AD63" s="368">
        <v>2</v>
      </c>
      <c r="AE63" s="362">
        <v>0.33333333333333331</v>
      </c>
      <c r="AF63" s="367">
        <v>43</v>
      </c>
      <c r="AG63" s="362">
        <v>7.166666666666667</v>
      </c>
      <c r="AH63" s="367">
        <v>105</v>
      </c>
      <c r="AI63" s="362">
        <v>17.5</v>
      </c>
      <c r="AJ63" s="367">
        <v>39</v>
      </c>
      <c r="AK63" s="362">
        <v>6.5</v>
      </c>
      <c r="AL63" s="367">
        <v>1399</v>
      </c>
      <c r="AM63" s="362">
        <v>233.16666666666666</v>
      </c>
      <c r="AN63" s="367">
        <v>1800</v>
      </c>
      <c r="AO63" s="362">
        <v>300</v>
      </c>
      <c r="AP63" s="367">
        <v>1910</v>
      </c>
      <c r="AQ63" s="362">
        <v>318.33333333333331</v>
      </c>
      <c r="AR63" s="367">
        <v>239</v>
      </c>
      <c r="AS63" s="362">
        <v>39.833333333333336</v>
      </c>
    </row>
    <row r="64" spans="1:45" ht="13.5" customHeight="1">
      <c r="A64" s="360" t="s">
        <v>163</v>
      </c>
      <c r="B64" s="361" t="str">
        <f>'Incentive Goal'!B63</f>
        <v>MCDOWELL</v>
      </c>
      <c r="C64" s="362">
        <v>4</v>
      </c>
      <c r="D64" s="362">
        <v>7</v>
      </c>
      <c r="E64" s="363">
        <v>1862</v>
      </c>
      <c r="F64" s="364">
        <v>465.5</v>
      </c>
      <c r="G64" s="365">
        <v>105</v>
      </c>
      <c r="H64" s="364">
        <v>26.25</v>
      </c>
      <c r="I64" s="365">
        <v>128</v>
      </c>
      <c r="J64" s="364">
        <v>32</v>
      </c>
      <c r="K64" s="366">
        <v>3009205.85</v>
      </c>
      <c r="L64" s="366">
        <v>752301.46250000002</v>
      </c>
      <c r="M64" s="366">
        <v>429886.55</v>
      </c>
      <c r="N64" s="370">
        <v>46559</v>
      </c>
      <c r="O64" s="362">
        <v>11639.75</v>
      </c>
      <c r="P64" s="370">
        <v>376</v>
      </c>
      <c r="Q64" s="362">
        <v>94</v>
      </c>
      <c r="R64" s="367">
        <v>3019</v>
      </c>
      <c r="S64" s="362">
        <v>754.75</v>
      </c>
      <c r="T64" s="367">
        <v>152</v>
      </c>
      <c r="U64" s="362">
        <v>38</v>
      </c>
      <c r="V64" s="367">
        <v>1</v>
      </c>
      <c r="W64" s="362">
        <v>0.25</v>
      </c>
      <c r="X64" s="367">
        <v>105</v>
      </c>
      <c r="Y64" s="362">
        <v>26.25</v>
      </c>
      <c r="Z64" s="367">
        <v>27</v>
      </c>
      <c r="AA64" s="362">
        <v>6.75</v>
      </c>
      <c r="AB64" s="367">
        <v>113</v>
      </c>
      <c r="AC64" s="362">
        <v>28.25</v>
      </c>
      <c r="AD64" s="368">
        <v>11</v>
      </c>
      <c r="AE64" s="362">
        <v>2.75</v>
      </c>
      <c r="AF64" s="367">
        <v>94</v>
      </c>
      <c r="AG64" s="362">
        <v>23.5</v>
      </c>
      <c r="AH64" s="367">
        <v>213</v>
      </c>
      <c r="AI64" s="362">
        <v>53.25</v>
      </c>
      <c r="AJ64" s="367">
        <v>24</v>
      </c>
      <c r="AK64" s="362">
        <v>6</v>
      </c>
      <c r="AL64" s="367">
        <v>924</v>
      </c>
      <c r="AM64" s="362">
        <v>231</v>
      </c>
      <c r="AN64" s="367">
        <v>745</v>
      </c>
      <c r="AO64" s="362">
        <v>186.25</v>
      </c>
      <c r="AP64" s="367">
        <v>802</v>
      </c>
      <c r="AQ64" s="362">
        <v>200.5</v>
      </c>
      <c r="AR64" s="367">
        <v>415</v>
      </c>
      <c r="AS64" s="362">
        <v>103.75</v>
      </c>
    </row>
    <row r="65" spans="1:45" ht="13.5" customHeight="1">
      <c r="A65" s="360" t="s">
        <v>162</v>
      </c>
      <c r="B65" s="361" t="str">
        <f>'Incentive Goal'!B64</f>
        <v>MECKLENBURG</v>
      </c>
      <c r="C65" s="362">
        <v>80</v>
      </c>
      <c r="D65" s="362">
        <v>132</v>
      </c>
      <c r="E65" s="363">
        <v>31382</v>
      </c>
      <c r="F65" s="364">
        <v>392.27499999999998</v>
      </c>
      <c r="G65" s="365">
        <v>2671</v>
      </c>
      <c r="H65" s="364">
        <v>33.387500000000003</v>
      </c>
      <c r="I65" s="365">
        <v>1534</v>
      </c>
      <c r="J65" s="364">
        <v>19.175000000000001</v>
      </c>
      <c r="K65" s="366">
        <v>55200736.619999997</v>
      </c>
      <c r="L65" s="366">
        <v>690009.20774999994</v>
      </c>
      <c r="M65" s="366">
        <v>418187.39863636362</v>
      </c>
      <c r="N65" s="370">
        <v>584686</v>
      </c>
      <c r="O65" s="362">
        <v>7308.5749999999998</v>
      </c>
      <c r="P65" s="370">
        <v>2388</v>
      </c>
      <c r="Q65" s="362">
        <v>29.85</v>
      </c>
      <c r="R65" s="367">
        <v>17674</v>
      </c>
      <c r="S65" s="362">
        <v>220.92500000000001</v>
      </c>
      <c r="T65" s="367">
        <v>644</v>
      </c>
      <c r="U65" s="362">
        <v>8.0500000000000007</v>
      </c>
      <c r="V65" s="367">
        <v>857</v>
      </c>
      <c r="W65" s="362">
        <v>10.7125</v>
      </c>
      <c r="X65" s="367">
        <v>2797</v>
      </c>
      <c r="Y65" s="362">
        <v>34.962499999999999</v>
      </c>
      <c r="Z65" s="367">
        <v>2579</v>
      </c>
      <c r="AA65" s="362">
        <v>32.237499999999997</v>
      </c>
      <c r="AB65" s="367">
        <v>1402</v>
      </c>
      <c r="AC65" s="362">
        <v>17.524999999999999</v>
      </c>
      <c r="AD65" s="368">
        <v>774</v>
      </c>
      <c r="AE65" s="362">
        <v>9.6750000000000007</v>
      </c>
      <c r="AF65" s="367">
        <v>831</v>
      </c>
      <c r="AG65" s="362">
        <v>10.387499999999999</v>
      </c>
      <c r="AH65" s="367">
        <v>1273</v>
      </c>
      <c r="AI65" s="362">
        <v>15.9125</v>
      </c>
      <c r="AJ65" s="367">
        <v>629</v>
      </c>
      <c r="AK65" s="362">
        <v>7.8624999999999998</v>
      </c>
      <c r="AL65" s="367">
        <v>15712</v>
      </c>
      <c r="AM65" s="362">
        <v>196.4</v>
      </c>
      <c r="AN65" s="367">
        <v>8265</v>
      </c>
      <c r="AO65" s="362">
        <v>103.3125</v>
      </c>
      <c r="AP65" s="367">
        <v>21628</v>
      </c>
      <c r="AQ65" s="362">
        <v>270.35000000000002</v>
      </c>
      <c r="AR65" s="367">
        <v>2178</v>
      </c>
      <c r="AS65" s="362">
        <v>27.225000000000001</v>
      </c>
    </row>
    <row r="66" spans="1:45" ht="13.5" customHeight="1">
      <c r="A66" s="360" t="s">
        <v>163</v>
      </c>
      <c r="B66" s="361" t="str">
        <f>'Incentive Goal'!B65</f>
        <v>MITCHELL</v>
      </c>
      <c r="C66" s="362">
        <v>1</v>
      </c>
      <c r="D66" s="362">
        <v>1</v>
      </c>
      <c r="E66" s="363">
        <v>334</v>
      </c>
      <c r="F66" s="364">
        <v>334</v>
      </c>
      <c r="G66" s="365">
        <v>3</v>
      </c>
      <c r="H66" s="364">
        <v>3</v>
      </c>
      <c r="I66" s="365">
        <v>42</v>
      </c>
      <c r="J66" s="364">
        <v>42</v>
      </c>
      <c r="K66" s="366">
        <v>788711.47</v>
      </c>
      <c r="L66" s="366">
        <v>788711.47</v>
      </c>
      <c r="M66" s="366">
        <v>788711.47</v>
      </c>
      <c r="N66" s="370">
        <v>6319</v>
      </c>
      <c r="O66" s="362">
        <v>6319</v>
      </c>
      <c r="P66" s="370">
        <v>70</v>
      </c>
      <c r="Q66" s="362">
        <v>70</v>
      </c>
      <c r="R66" s="367">
        <v>161</v>
      </c>
      <c r="S66" s="362">
        <v>161</v>
      </c>
      <c r="T66" s="367">
        <v>7</v>
      </c>
      <c r="U66" s="362">
        <v>7</v>
      </c>
      <c r="V66" s="367">
        <v>1</v>
      </c>
      <c r="W66" s="362">
        <v>1</v>
      </c>
      <c r="X66" s="367">
        <v>2</v>
      </c>
      <c r="Y66" s="362">
        <v>2</v>
      </c>
      <c r="Z66" s="367">
        <v>8</v>
      </c>
      <c r="AA66" s="362">
        <v>8</v>
      </c>
      <c r="AB66" s="367">
        <v>43</v>
      </c>
      <c r="AC66" s="362">
        <v>43</v>
      </c>
      <c r="AD66" s="368">
        <v>0</v>
      </c>
      <c r="AE66" s="362">
        <v>0</v>
      </c>
      <c r="AF66" s="367">
        <v>17</v>
      </c>
      <c r="AG66" s="362">
        <v>17</v>
      </c>
      <c r="AH66" s="367">
        <v>16</v>
      </c>
      <c r="AI66" s="362">
        <v>16</v>
      </c>
      <c r="AJ66" s="367">
        <v>0</v>
      </c>
      <c r="AK66" s="362">
        <v>0</v>
      </c>
      <c r="AL66" s="367">
        <v>126</v>
      </c>
      <c r="AM66" s="362">
        <v>126</v>
      </c>
      <c r="AN66" s="367">
        <v>403</v>
      </c>
      <c r="AO66" s="362">
        <v>403</v>
      </c>
      <c r="AP66" s="367">
        <v>174</v>
      </c>
      <c r="AQ66" s="362">
        <v>174</v>
      </c>
      <c r="AR66" s="367">
        <v>214</v>
      </c>
      <c r="AS66" s="362">
        <v>214</v>
      </c>
    </row>
    <row r="67" spans="1:45" ht="13.5" customHeight="1">
      <c r="A67" s="360" t="s">
        <v>162</v>
      </c>
      <c r="B67" s="361" t="str">
        <f>'Incentive Goal'!B66</f>
        <v>MONTGOMERY</v>
      </c>
      <c r="C67" s="362">
        <v>4</v>
      </c>
      <c r="D67" s="362">
        <v>6</v>
      </c>
      <c r="E67" s="363">
        <v>1479</v>
      </c>
      <c r="F67" s="364">
        <v>369.75</v>
      </c>
      <c r="G67" s="365">
        <v>123</v>
      </c>
      <c r="H67" s="364">
        <v>30.75</v>
      </c>
      <c r="I67" s="365">
        <v>153</v>
      </c>
      <c r="J67" s="364">
        <v>38.25</v>
      </c>
      <c r="K67" s="366">
        <v>2363433.36</v>
      </c>
      <c r="L67" s="366">
        <v>590858.34</v>
      </c>
      <c r="M67" s="366">
        <v>393905.56</v>
      </c>
      <c r="N67" s="370">
        <v>30019</v>
      </c>
      <c r="O67" s="362">
        <v>7504.75</v>
      </c>
      <c r="P67" s="370">
        <v>144</v>
      </c>
      <c r="Q67" s="362">
        <v>36</v>
      </c>
      <c r="R67" s="367">
        <v>1767</v>
      </c>
      <c r="S67" s="362">
        <v>441.75</v>
      </c>
      <c r="T67" s="367">
        <v>140</v>
      </c>
      <c r="U67" s="362">
        <v>35</v>
      </c>
      <c r="V67" s="367">
        <v>52</v>
      </c>
      <c r="W67" s="362">
        <v>13</v>
      </c>
      <c r="X67" s="367">
        <v>134</v>
      </c>
      <c r="Y67" s="362">
        <v>33.5</v>
      </c>
      <c r="Z67" s="367">
        <v>124</v>
      </c>
      <c r="AA67" s="362">
        <v>31</v>
      </c>
      <c r="AB67" s="367">
        <v>124</v>
      </c>
      <c r="AC67" s="362">
        <v>31</v>
      </c>
      <c r="AD67" s="368">
        <v>10</v>
      </c>
      <c r="AE67" s="362">
        <v>2.5</v>
      </c>
      <c r="AF67" s="367">
        <v>38</v>
      </c>
      <c r="AG67" s="362">
        <v>9.5</v>
      </c>
      <c r="AH67" s="367">
        <v>117</v>
      </c>
      <c r="AI67" s="362">
        <v>29.25</v>
      </c>
      <c r="AJ67" s="367">
        <v>25</v>
      </c>
      <c r="AK67" s="362">
        <v>6.25</v>
      </c>
      <c r="AL67" s="367">
        <v>1226</v>
      </c>
      <c r="AM67" s="362">
        <v>306.5</v>
      </c>
      <c r="AN67" s="367">
        <v>2327</v>
      </c>
      <c r="AO67" s="362">
        <v>581.75</v>
      </c>
      <c r="AP67" s="367">
        <v>1018</v>
      </c>
      <c r="AQ67" s="362">
        <v>254.5</v>
      </c>
      <c r="AR67" s="367">
        <v>1879</v>
      </c>
      <c r="AS67" s="362">
        <v>469.75</v>
      </c>
    </row>
    <row r="68" spans="1:45" ht="13.5" customHeight="1">
      <c r="A68" s="360" t="s">
        <v>165</v>
      </c>
      <c r="B68" s="361" t="str">
        <f>'Incentive Goal'!B67</f>
        <v>MOORE</v>
      </c>
      <c r="C68" s="362">
        <v>7</v>
      </c>
      <c r="D68" s="362">
        <v>11</v>
      </c>
      <c r="E68" s="363">
        <v>2500</v>
      </c>
      <c r="F68" s="364">
        <v>357.14285714285717</v>
      </c>
      <c r="G68" s="365">
        <v>253</v>
      </c>
      <c r="H68" s="364">
        <v>36.142857142857146</v>
      </c>
      <c r="I68" s="365">
        <v>256</v>
      </c>
      <c r="J68" s="364">
        <v>36.571428571428569</v>
      </c>
      <c r="K68" s="366">
        <v>5913437.0700000003</v>
      </c>
      <c r="L68" s="366">
        <v>844776.72428571433</v>
      </c>
      <c r="M68" s="366">
        <v>537585.18818181823</v>
      </c>
      <c r="N68" s="370">
        <v>59565</v>
      </c>
      <c r="O68" s="362">
        <v>8509.2857142857138</v>
      </c>
      <c r="P68" s="370">
        <v>546</v>
      </c>
      <c r="Q68" s="362">
        <v>78</v>
      </c>
      <c r="R68" s="367">
        <v>4544</v>
      </c>
      <c r="S68" s="362">
        <v>649.14285714285711</v>
      </c>
      <c r="T68" s="367">
        <v>437</v>
      </c>
      <c r="U68" s="362">
        <v>62.428571428571431</v>
      </c>
      <c r="V68" s="367">
        <v>44</v>
      </c>
      <c r="W68" s="362">
        <v>6.2857142857142856</v>
      </c>
      <c r="X68" s="367">
        <v>260</v>
      </c>
      <c r="Y68" s="362">
        <v>37.142857142857146</v>
      </c>
      <c r="Z68" s="367">
        <v>228</v>
      </c>
      <c r="AA68" s="362">
        <v>32.571428571428569</v>
      </c>
      <c r="AB68" s="367">
        <v>263</v>
      </c>
      <c r="AC68" s="362">
        <v>37.571428571428569</v>
      </c>
      <c r="AD68" s="368">
        <v>312</v>
      </c>
      <c r="AE68" s="362">
        <v>44.571428571428569</v>
      </c>
      <c r="AF68" s="367">
        <v>97</v>
      </c>
      <c r="AG68" s="362">
        <v>13.857142857142858</v>
      </c>
      <c r="AH68" s="367">
        <v>187</v>
      </c>
      <c r="AI68" s="362">
        <v>26.714285714285715</v>
      </c>
      <c r="AJ68" s="367">
        <v>40</v>
      </c>
      <c r="AK68" s="362">
        <v>5.7142857142857144</v>
      </c>
      <c r="AL68" s="367">
        <v>1663</v>
      </c>
      <c r="AM68" s="362">
        <v>237.57142857142858</v>
      </c>
      <c r="AN68" s="367">
        <v>2221</v>
      </c>
      <c r="AO68" s="362">
        <v>317.28571428571428</v>
      </c>
      <c r="AP68" s="367">
        <v>2743</v>
      </c>
      <c r="AQ68" s="362">
        <v>391.85714285714283</v>
      </c>
      <c r="AR68" s="367">
        <v>1745</v>
      </c>
      <c r="AS68" s="362">
        <v>249.28571428571428</v>
      </c>
    </row>
    <row r="69" spans="1:45" ht="13.5" customHeight="1">
      <c r="A69" s="360" t="s">
        <v>168</v>
      </c>
      <c r="B69" s="361" t="str">
        <f>'Incentive Goal'!B68</f>
        <v>NASH</v>
      </c>
      <c r="C69" s="362">
        <v>13</v>
      </c>
      <c r="D69" s="362">
        <v>19</v>
      </c>
      <c r="E69" s="363">
        <v>5031</v>
      </c>
      <c r="F69" s="364">
        <v>387</v>
      </c>
      <c r="G69" s="365">
        <v>294</v>
      </c>
      <c r="H69" s="364">
        <v>22.615384615384617</v>
      </c>
      <c r="I69" s="365">
        <v>306</v>
      </c>
      <c r="J69" s="364">
        <v>23.53846153846154</v>
      </c>
      <c r="K69" s="366">
        <v>9220211.9299999997</v>
      </c>
      <c r="L69" s="366">
        <v>709247.07153846149</v>
      </c>
      <c r="M69" s="366">
        <v>485274.31210526312</v>
      </c>
      <c r="N69" s="370">
        <v>121765</v>
      </c>
      <c r="O69" s="362">
        <v>9366.538461538461</v>
      </c>
      <c r="P69" s="370">
        <v>1071</v>
      </c>
      <c r="Q69" s="362">
        <v>82.384615384615387</v>
      </c>
      <c r="R69" s="367">
        <v>14205</v>
      </c>
      <c r="S69" s="362">
        <v>1092.6923076923076</v>
      </c>
      <c r="T69" s="367">
        <v>2488</v>
      </c>
      <c r="U69" s="362">
        <v>191.38461538461539</v>
      </c>
      <c r="V69" s="367">
        <v>150</v>
      </c>
      <c r="W69" s="362">
        <v>11.538461538461538</v>
      </c>
      <c r="X69" s="367">
        <v>290</v>
      </c>
      <c r="Y69" s="362">
        <v>22.307692307692307</v>
      </c>
      <c r="Z69" s="367">
        <v>406</v>
      </c>
      <c r="AA69" s="362">
        <v>31.23076923076923</v>
      </c>
      <c r="AB69" s="367">
        <v>250</v>
      </c>
      <c r="AC69" s="362">
        <v>19.23076923076923</v>
      </c>
      <c r="AD69" s="368">
        <v>547</v>
      </c>
      <c r="AE69" s="362">
        <v>42.07692307692308</v>
      </c>
      <c r="AF69" s="367">
        <v>422</v>
      </c>
      <c r="AG69" s="362">
        <v>32.46153846153846</v>
      </c>
      <c r="AH69" s="367">
        <v>342</v>
      </c>
      <c r="AI69" s="362">
        <v>26.307692307692307</v>
      </c>
      <c r="AJ69" s="367">
        <v>55</v>
      </c>
      <c r="AK69" s="362">
        <v>4.2307692307692308</v>
      </c>
      <c r="AL69" s="367">
        <v>3356</v>
      </c>
      <c r="AM69" s="362">
        <v>258.15384615384613</v>
      </c>
      <c r="AN69" s="367">
        <v>6636</v>
      </c>
      <c r="AO69" s="362">
        <v>510.46153846153845</v>
      </c>
      <c r="AP69" s="367">
        <v>6741</v>
      </c>
      <c r="AQ69" s="362">
        <v>518.53846153846155</v>
      </c>
      <c r="AR69" s="367">
        <v>3976</v>
      </c>
      <c r="AS69" s="362">
        <v>305.84615384615387</v>
      </c>
    </row>
    <row r="70" spans="1:45" ht="13.5" customHeight="1">
      <c r="A70" s="360" t="s">
        <v>166</v>
      </c>
      <c r="B70" s="361" t="str">
        <f>'Incentive Goal'!B69</f>
        <v>NEW HANOVER</v>
      </c>
      <c r="C70" s="362">
        <v>10</v>
      </c>
      <c r="D70" s="362">
        <v>16</v>
      </c>
      <c r="E70" s="363">
        <v>6390</v>
      </c>
      <c r="F70" s="364">
        <v>639</v>
      </c>
      <c r="G70" s="365">
        <v>391</v>
      </c>
      <c r="H70" s="364">
        <v>39.1</v>
      </c>
      <c r="I70" s="365">
        <v>390</v>
      </c>
      <c r="J70" s="364">
        <v>39</v>
      </c>
      <c r="K70" s="366">
        <v>12122565.42</v>
      </c>
      <c r="L70" s="366">
        <v>1212256.5419999999</v>
      </c>
      <c r="M70" s="366">
        <v>757660.33875</v>
      </c>
      <c r="N70" s="370">
        <v>159383</v>
      </c>
      <c r="O70" s="362">
        <v>15938.3</v>
      </c>
      <c r="P70" s="370">
        <v>1118</v>
      </c>
      <c r="Q70" s="362">
        <v>111.8</v>
      </c>
      <c r="R70" s="367">
        <v>3766</v>
      </c>
      <c r="S70" s="362">
        <v>376.6</v>
      </c>
      <c r="T70" s="367">
        <v>164</v>
      </c>
      <c r="U70" s="362">
        <v>16.399999999999999</v>
      </c>
      <c r="V70" s="367">
        <v>103</v>
      </c>
      <c r="W70" s="362">
        <v>10.3</v>
      </c>
      <c r="X70" s="367">
        <v>402</v>
      </c>
      <c r="Y70" s="362">
        <v>40.200000000000003</v>
      </c>
      <c r="Z70" s="367">
        <v>410</v>
      </c>
      <c r="AA70" s="362">
        <v>41</v>
      </c>
      <c r="AB70" s="367">
        <v>365</v>
      </c>
      <c r="AC70" s="362">
        <v>36.5</v>
      </c>
      <c r="AD70" s="368">
        <v>187</v>
      </c>
      <c r="AE70" s="362">
        <v>18.7</v>
      </c>
      <c r="AF70" s="367">
        <v>382</v>
      </c>
      <c r="AG70" s="362">
        <v>38.200000000000003</v>
      </c>
      <c r="AH70" s="367">
        <v>329</v>
      </c>
      <c r="AI70" s="362">
        <v>32.9</v>
      </c>
      <c r="AJ70" s="367">
        <v>203</v>
      </c>
      <c r="AK70" s="362">
        <v>20.3</v>
      </c>
      <c r="AL70" s="367">
        <v>4039</v>
      </c>
      <c r="AM70" s="362">
        <v>403.9</v>
      </c>
      <c r="AN70" s="367">
        <v>3585</v>
      </c>
      <c r="AO70" s="362">
        <v>358.5</v>
      </c>
      <c r="AP70" s="367">
        <v>3423</v>
      </c>
      <c r="AQ70" s="362">
        <v>342.3</v>
      </c>
      <c r="AR70" s="367">
        <v>4014</v>
      </c>
      <c r="AS70" s="362">
        <v>401.4</v>
      </c>
    </row>
    <row r="71" spans="1:45" ht="13.5" customHeight="1">
      <c r="A71" s="360" t="s">
        <v>169</v>
      </c>
      <c r="B71" s="361" t="str">
        <f>'Incentive Goal'!B70</f>
        <v>NORTH CAROLINA</v>
      </c>
      <c r="C71" s="362">
        <v>0</v>
      </c>
      <c r="D71" s="362">
        <v>0</v>
      </c>
      <c r="E71" s="363">
        <v>2</v>
      </c>
      <c r="F71" s="364" t="e">
        <v>#DIV/0!</v>
      </c>
      <c r="G71" s="365">
        <v>2</v>
      </c>
      <c r="H71" s="364">
        <v>0</v>
      </c>
      <c r="I71" s="365"/>
      <c r="J71" s="364" t="e">
        <v>#DIV/0!</v>
      </c>
      <c r="K71" s="366">
        <v>0</v>
      </c>
      <c r="L71" s="366" t="e">
        <v>#DIV/0!</v>
      </c>
      <c r="M71" s="366" t="e">
        <v>#DIV/0!</v>
      </c>
      <c r="N71" s="370">
        <v>470688</v>
      </c>
      <c r="O71" s="362" t="e">
        <v>#DIV/0!</v>
      </c>
      <c r="P71" s="370">
        <v>3510</v>
      </c>
      <c r="Q71" s="362" t="e">
        <v>#DIV/0!</v>
      </c>
      <c r="R71" s="367">
        <v>41401</v>
      </c>
      <c r="S71" s="362" t="e">
        <v>#DIV/0!</v>
      </c>
      <c r="T71" s="367">
        <v>67</v>
      </c>
      <c r="U71" s="362" t="e">
        <v>#DIV/0!</v>
      </c>
      <c r="V71" s="367">
        <v>0</v>
      </c>
      <c r="W71" s="362" t="e">
        <v>#DIV/0!</v>
      </c>
      <c r="X71" s="367">
        <v>5</v>
      </c>
      <c r="Y71" s="362" t="e">
        <v>#DIV/0!</v>
      </c>
      <c r="Z71" s="367">
        <v>0</v>
      </c>
      <c r="AA71" s="362" t="e">
        <v>#DIV/0!</v>
      </c>
      <c r="AB71" s="367">
        <v>0</v>
      </c>
      <c r="AC71" s="362" t="e">
        <v>#DIV/0!</v>
      </c>
      <c r="AD71" s="368">
        <v>0</v>
      </c>
      <c r="AE71" s="362" t="e">
        <v>#DIV/0!</v>
      </c>
      <c r="AF71" s="367">
        <v>0</v>
      </c>
      <c r="AG71" s="362" t="e">
        <v>#DIV/0!</v>
      </c>
      <c r="AH71" s="367">
        <v>0</v>
      </c>
      <c r="AI71" s="362" t="e">
        <v>#DIV/0!</v>
      </c>
      <c r="AJ71" s="367">
        <v>0</v>
      </c>
      <c r="AK71" s="362" t="e">
        <v>#DIV/0!</v>
      </c>
      <c r="AL71" s="367">
        <v>0</v>
      </c>
      <c r="AM71" s="362" t="e">
        <v>#DIV/0!</v>
      </c>
      <c r="AN71" s="367">
        <v>23</v>
      </c>
      <c r="AO71" s="362" t="e">
        <v>#DIV/0!</v>
      </c>
      <c r="AP71" s="367">
        <v>103</v>
      </c>
      <c r="AQ71" s="362" t="e">
        <v>#DIV/0!</v>
      </c>
      <c r="AR71" s="367">
        <v>0</v>
      </c>
      <c r="AS71" s="362" t="e">
        <v>#DIV/0!</v>
      </c>
    </row>
    <row r="72" spans="1:45" ht="13.5" customHeight="1">
      <c r="A72" s="360" t="s">
        <v>168</v>
      </c>
      <c r="B72" s="361" t="str">
        <f>'Incentive Goal'!B71</f>
        <v>NORTHAMPTON</v>
      </c>
      <c r="C72" s="362">
        <v>6</v>
      </c>
      <c r="D72" s="362">
        <v>8</v>
      </c>
      <c r="E72" s="363">
        <v>1958</v>
      </c>
      <c r="F72" s="364">
        <v>326.33333333333331</v>
      </c>
      <c r="G72" s="365">
        <v>149</v>
      </c>
      <c r="H72" s="364">
        <v>24.833333333333332</v>
      </c>
      <c r="I72" s="365">
        <v>107</v>
      </c>
      <c r="J72" s="364">
        <v>17.833333333333332</v>
      </c>
      <c r="K72" s="366">
        <v>2566670.9300000002</v>
      </c>
      <c r="L72" s="366">
        <v>427778.48833333334</v>
      </c>
      <c r="M72" s="366">
        <v>320833.86625000002</v>
      </c>
      <c r="N72" s="370">
        <v>38883</v>
      </c>
      <c r="O72" s="362">
        <v>6480.5</v>
      </c>
      <c r="P72" s="370">
        <v>126</v>
      </c>
      <c r="Q72" s="362">
        <v>21</v>
      </c>
      <c r="R72" s="367">
        <v>2798</v>
      </c>
      <c r="S72" s="362">
        <v>466.33333333333331</v>
      </c>
      <c r="T72" s="367">
        <v>190</v>
      </c>
      <c r="U72" s="362">
        <v>31.666666666666668</v>
      </c>
      <c r="V72" s="367">
        <v>48</v>
      </c>
      <c r="W72" s="362">
        <v>8</v>
      </c>
      <c r="X72" s="367">
        <v>151</v>
      </c>
      <c r="Y72" s="362">
        <v>25.166666666666668</v>
      </c>
      <c r="Z72" s="367">
        <v>129</v>
      </c>
      <c r="AA72" s="362">
        <v>21.5</v>
      </c>
      <c r="AB72" s="367">
        <v>94</v>
      </c>
      <c r="AC72" s="362">
        <v>15.666666666666666</v>
      </c>
      <c r="AD72" s="368">
        <v>7</v>
      </c>
      <c r="AE72" s="362">
        <v>1.1666666666666667</v>
      </c>
      <c r="AF72" s="367">
        <v>91</v>
      </c>
      <c r="AG72" s="362">
        <v>15.166666666666666</v>
      </c>
      <c r="AH72" s="367">
        <v>164</v>
      </c>
      <c r="AI72" s="362">
        <v>27.333333333333332</v>
      </c>
      <c r="AJ72" s="367">
        <v>33</v>
      </c>
      <c r="AK72" s="362">
        <v>5.5</v>
      </c>
      <c r="AL72" s="367">
        <v>1036</v>
      </c>
      <c r="AM72" s="362">
        <v>172.66666666666666</v>
      </c>
      <c r="AN72" s="367">
        <v>1320</v>
      </c>
      <c r="AO72" s="362">
        <v>220</v>
      </c>
      <c r="AP72" s="367">
        <v>777</v>
      </c>
      <c r="AQ72" s="362">
        <v>129.5</v>
      </c>
      <c r="AR72" s="367">
        <v>383</v>
      </c>
      <c r="AS72" s="362">
        <v>63.833333333333336</v>
      </c>
    </row>
    <row r="73" spans="1:45" ht="13.5" customHeight="1">
      <c r="A73" s="360" t="s">
        <v>166</v>
      </c>
      <c r="B73" s="361" t="str">
        <f>'Incentive Goal'!B72</f>
        <v>ONSLOW</v>
      </c>
      <c r="C73" s="362">
        <v>11</v>
      </c>
      <c r="D73" s="362">
        <v>18</v>
      </c>
      <c r="E73" s="363">
        <v>8365</v>
      </c>
      <c r="F73" s="364">
        <v>760.4545454545455</v>
      </c>
      <c r="G73" s="365">
        <v>694</v>
      </c>
      <c r="H73" s="364">
        <v>63.090909090909093</v>
      </c>
      <c r="I73" s="365">
        <v>665</v>
      </c>
      <c r="J73" s="364">
        <v>60.454545454545453</v>
      </c>
      <c r="K73" s="366">
        <v>22400472.07</v>
      </c>
      <c r="L73" s="366">
        <v>2036406.5518181818</v>
      </c>
      <c r="M73" s="366">
        <v>1244470.6705555555</v>
      </c>
      <c r="N73" s="370">
        <v>125813</v>
      </c>
      <c r="O73" s="362">
        <v>11437.545454545454</v>
      </c>
      <c r="P73" s="370">
        <v>695</v>
      </c>
      <c r="Q73" s="362">
        <v>63.18181818181818</v>
      </c>
      <c r="R73" s="367">
        <v>2383</v>
      </c>
      <c r="S73" s="362">
        <v>216.63636363636363</v>
      </c>
      <c r="T73" s="367">
        <v>95</v>
      </c>
      <c r="U73" s="362">
        <v>8.6363636363636367</v>
      </c>
      <c r="V73" s="367">
        <v>242</v>
      </c>
      <c r="W73" s="362">
        <v>22</v>
      </c>
      <c r="X73" s="367">
        <v>704</v>
      </c>
      <c r="Y73" s="362">
        <v>64</v>
      </c>
      <c r="Z73" s="367">
        <v>1051</v>
      </c>
      <c r="AA73" s="362">
        <v>95.545454545454547</v>
      </c>
      <c r="AB73" s="367">
        <v>650</v>
      </c>
      <c r="AC73" s="362">
        <v>59.090909090909093</v>
      </c>
      <c r="AD73" s="368">
        <v>463</v>
      </c>
      <c r="AE73" s="362">
        <v>42.090909090909093</v>
      </c>
      <c r="AF73" s="367">
        <v>216</v>
      </c>
      <c r="AG73" s="362">
        <v>19.636363636363637</v>
      </c>
      <c r="AH73" s="367">
        <v>427</v>
      </c>
      <c r="AI73" s="362">
        <v>38.81818181818182</v>
      </c>
      <c r="AJ73" s="367">
        <v>54</v>
      </c>
      <c r="AK73" s="362">
        <v>4.9090909090909092</v>
      </c>
      <c r="AL73" s="367">
        <v>4035</v>
      </c>
      <c r="AM73" s="362">
        <v>366.81818181818181</v>
      </c>
      <c r="AN73" s="367">
        <v>4109</v>
      </c>
      <c r="AO73" s="362">
        <v>373.54545454545456</v>
      </c>
      <c r="AP73" s="367">
        <v>8669</v>
      </c>
      <c r="AQ73" s="362">
        <v>788.09090909090912</v>
      </c>
      <c r="AR73" s="367">
        <v>1630</v>
      </c>
      <c r="AS73" s="362">
        <v>148.18181818181819</v>
      </c>
    </row>
    <row r="74" spans="1:45" ht="13.5" customHeight="1">
      <c r="A74" s="360" t="s">
        <v>160</v>
      </c>
      <c r="B74" s="361" t="str">
        <f>'Incentive Goal'!B73</f>
        <v>ORANGE</v>
      </c>
      <c r="C74" s="362">
        <v>7</v>
      </c>
      <c r="D74" s="362">
        <v>12</v>
      </c>
      <c r="E74" s="363">
        <v>2004</v>
      </c>
      <c r="F74" s="364">
        <v>286.28571428571428</v>
      </c>
      <c r="G74" s="365">
        <v>259</v>
      </c>
      <c r="H74" s="364">
        <v>37</v>
      </c>
      <c r="I74" s="365">
        <v>158</v>
      </c>
      <c r="J74" s="364">
        <v>22.571428571428573</v>
      </c>
      <c r="K74" s="366">
        <v>5219045.46</v>
      </c>
      <c r="L74" s="366">
        <v>745577.92285714287</v>
      </c>
      <c r="M74" s="366">
        <v>434920.45500000002</v>
      </c>
      <c r="N74" s="370">
        <v>43473</v>
      </c>
      <c r="O74" s="362">
        <v>6210.4285714285716</v>
      </c>
      <c r="P74" s="370">
        <v>450</v>
      </c>
      <c r="Q74" s="362">
        <v>64.285714285714292</v>
      </c>
      <c r="R74" s="367">
        <v>3051</v>
      </c>
      <c r="S74" s="362">
        <v>435.85714285714283</v>
      </c>
      <c r="T74" s="367">
        <v>345</v>
      </c>
      <c r="U74" s="362">
        <v>49.285714285714285</v>
      </c>
      <c r="V74" s="367">
        <v>44</v>
      </c>
      <c r="W74" s="362">
        <v>6.2857142857142856</v>
      </c>
      <c r="X74" s="367">
        <v>265</v>
      </c>
      <c r="Y74" s="362">
        <v>37.857142857142854</v>
      </c>
      <c r="Z74" s="367">
        <v>205</v>
      </c>
      <c r="AA74" s="362">
        <v>29.285714285714285</v>
      </c>
      <c r="AB74" s="367">
        <v>153</v>
      </c>
      <c r="AC74" s="362">
        <v>21.857142857142858</v>
      </c>
      <c r="AD74" s="368">
        <v>278</v>
      </c>
      <c r="AE74" s="362">
        <v>39.714285714285715</v>
      </c>
      <c r="AF74" s="367">
        <v>99</v>
      </c>
      <c r="AG74" s="362">
        <v>14.142857142857142</v>
      </c>
      <c r="AH74" s="367">
        <v>135</v>
      </c>
      <c r="AI74" s="362">
        <v>19.285714285714285</v>
      </c>
      <c r="AJ74" s="367">
        <v>29</v>
      </c>
      <c r="AK74" s="362">
        <v>4.1428571428571432</v>
      </c>
      <c r="AL74" s="367">
        <v>1219</v>
      </c>
      <c r="AM74" s="362">
        <v>174.14285714285714</v>
      </c>
      <c r="AN74" s="367">
        <v>1269</v>
      </c>
      <c r="AO74" s="362">
        <v>181.28571428571428</v>
      </c>
      <c r="AP74" s="367">
        <v>3104</v>
      </c>
      <c r="AQ74" s="362">
        <v>443.42857142857144</v>
      </c>
      <c r="AR74" s="367">
        <v>602</v>
      </c>
      <c r="AS74" s="362">
        <v>86</v>
      </c>
    </row>
    <row r="75" spans="1:45" ht="13.5" customHeight="1">
      <c r="A75" s="360" t="s">
        <v>164</v>
      </c>
      <c r="B75" s="361" t="str">
        <f>'Incentive Goal'!B74</f>
        <v>PAMLICO</v>
      </c>
      <c r="C75" s="362">
        <v>2</v>
      </c>
      <c r="D75" s="362">
        <v>2.33</v>
      </c>
      <c r="E75" s="363">
        <v>558</v>
      </c>
      <c r="F75" s="364">
        <v>279</v>
      </c>
      <c r="G75" s="365">
        <v>40</v>
      </c>
      <c r="H75" s="364">
        <v>20</v>
      </c>
      <c r="I75" s="365">
        <v>25</v>
      </c>
      <c r="J75" s="364">
        <v>12.5</v>
      </c>
      <c r="K75" s="366">
        <v>1068251.74</v>
      </c>
      <c r="L75" s="366">
        <v>534125.87</v>
      </c>
      <c r="M75" s="366">
        <v>458477.14163090126</v>
      </c>
      <c r="N75" s="370">
        <v>11419</v>
      </c>
      <c r="O75" s="362">
        <v>5709.5</v>
      </c>
      <c r="P75" s="370">
        <v>51</v>
      </c>
      <c r="Q75" s="362">
        <v>25.5</v>
      </c>
      <c r="R75" s="367">
        <v>1609</v>
      </c>
      <c r="S75" s="362">
        <v>804.5</v>
      </c>
      <c r="T75" s="367">
        <v>12</v>
      </c>
      <c r="U75" s="362">
        <v>6</v>
      </c>
      <c r="V75" s="367">
        <v>10</v>
      </c>
      <c r="W75" s="362">
        <v>5</v>
      </c>
      <c r="X75" s="367">
        <v>38</v>
      </c>
      <c r="Y75" s="362">
        <v>19</v>
      </c>
      <c r="Z75" s="367">
        <v>33</v>
      </c>
      <c r="AA75" s="362">
        <v>16.5</v>
      </c>
      <c r="AB75" s="367">
        <v>28</v>
      </c>
      <c r="AC75" s="362">
        <v>14</v>
      </c>
      <c r="AD75" s="368">
        <v>1</v>
      </c>
      <c r="AE75" s="362">
        <v>0.5</v>
      </c>
      <c r="AF75" s="367">
        <v>15</v>
      </c>
      <c r="AG75" s="362">
        <v>7.5</v>
      </c>
      <c r="AH75" s="367">
        <v>43</v>
      </c>
      <c r="AI75" s="362">
        <v>21.5</v>
      </c>
      <c r="AJ75" s="367">
        <v>21</v>
      </c>
      <c r="AK75" s="362">
        <v>10.5</v>
      </c>
      <c r="AL75" s="367">
        <v>211</v>
      </c>
      <c r="AM75" s="362">
        <v>105.5</v>
      </c>
      <c r="AN75" s="367">
        <v>601</v>
      </c>
      <c r="AO75" s="362">
        <v>300.5</v>
      </c>
      <c r="AP75" s="367">
        <v>245</v>
      </c>
      <c r="AQ75" s="362">
        <v>122.5</v>
      </c>
      <c r="AR75" s="367">
        <v>248</v>
      </c>
      <c r="AS75" s="362">
        <v>124</v>
      </c>
    </row>
    <row r="76" spans="1:45" ht="13.5" customHeight="1">
      <c r="A76" s="360" t="s">
        <v>164</v>
      </c>
      <c r="B76" s="361" t="str">
        <f>'Incentive Goal'!B75</f>
        <v>PASQUOTANK</v>
      </c>
      <c r="C76" s="362">
        <v>6</v>
      </c>
      <c r="D76" s="362">
        <v>6.75</v>
      </c>
      <c r="E76" s="363">
        <v>2671</v>
      </c>
      <c r="F76" s="364">
        <v>445.16666666666669</v>
      </c>
      <c r="G76" s="365">
        <v>83</v>
      </c>
      <c r="H76" s="364">
        <v>13.833333333333334</v>
      </c>
      <c r="I76" s="365">
        <v>116</v>
      </c>
      <c r="J76" s="364">
        <v>19.333333333333332</v>
      </c>
      <c r="K76" s="366">
        <v>4956017.7</v>
      </c>
      <c r="L76" s="366">
        <v>826002.95000000007</v>
      </c>
      <c r="M76" s="366">
        <v>734224.84444444452</v>
      </c>
      <c r="N76" s="370">
        <v>50850</v>
      </c>
      <c r="O76" s="362">
        <v>8475</v>
      </c>
      <c r="P76" s="370">
        <v>243</v>
      </c>
      <c r="Q76" s="362">
        <v>40.5</v>
      </c>
      <c r="R76" s="367">
        <v>1078</v>
      </c>
      <c r="S76" s="362">
        <v>179.66666666666666</v>
      </c>
      <c r="T76" s="367">
        <v>27</v>
      </c>
      <c r="U76" s="362">
        <v>4.5</v>
      </c>
      <c r="V76" s="367">
        <v>41</v>
      </c>
      <c r="W76" s="362">
        <v>6.833333333333333</v>
      </c>
      <c r="X76" s="367">
        <v>134</v>
      </c>
      <c r="Y76" s="362">
        <v>22.333333333333332</v>
      </c>
      <c r="Z76" s="367">
        <v>193</v>
      </c>
      <c r="AA76" s="362">
        <v>32.166666666666664</v>
      </c>
      <c r="AB76" s="367">
        <v>165</v>
      </c>
      <c r="AC76" s="362">
        <v>27.5</v>
      </c>
      <c r="AD76" s="368">
        <v>12</v>
      </c>
      <c r="AE76" s="362">
        <v>2</v>
      </c>
      <c r="AF76" s="367">
        <v>100</v>
      </c>
      <c r="AG76" s="362">
        <v>16.666666666666668</v>
      </c>
      <c r="AH76" s="367">
        <v>199</v>
      </c>
      <c r="AI76" s="362">
        <v>33.166666666666664</v>
      </c>
      <c r="AJ76" s="367">
        <v>41</v>
      </c>
      <c r="AK76" s="362">
        <v>6.833333333333333</v>
      </c>
      <c r="AL76" s="367">
        <v>926</v>
      </c>
      <c r="AM76" s="362">
        <v>154.33333333333334</v>
      </c>
      <c r="AN76" s="367">
        <v>1567</v>
      </c>
      <c r="AO76" s="362">
        <v>261.16666666666669</v>
      </c>
      <c r="AP76" s="367">
        <v>1113</v>
      </c>
      <c r="AQ76" s="362">
        <v>185.5</v>
      </c>
      <c r="AR76" s="367">
        <v>346</v>
      </c>
      <c r="AS76" s="362">
        <v>57.666666666666664</v>
      </c>
    </row>
    <row r="77" spans="1:45" ht="13.5" customHeight="1">
      <c r="A77" s="360" t="s">
        <v>166</v>
      </c>
      <c r="B77" s="361" t="str">
        <f>'Incentive Goal'!B76</f>
        <v>PENDER</v>
      </c>
      <c r="C77" s="362">
        <v>3</v>
      </c>
      <c r="D77" s="362">
        <v>5.25</v>
      </c>
      <c r="E77" s="363">
        <v>1686</v>
      </c>
      <c r="F77" s="364">
        <v>562</v>
      </c>
      <c r="G77" s="365">
        <v>79</v>
      </c>
      <c r="H77" s="364">
        <v>26.333333333333332</v>
      </c>
      <c r="I77" s="365">
        <v>146</v>
      </c>
      <c r="J77" s="364">
        <v>48.666666666666664</v>
      </c>
      <c r="K77" s="366">
        <v>3681973.93</v>
      </c>
      <c r="L77" s="366">
        <v>1227324.6433333333</v>
      </c>
      <c r="M77" s="366">
        <v>701328.36761904764</v>
      </c>
      <c r="N77" s="370">
        <v>32275</v>
      </c>
      <c r="O77" s="362">
        <v>10758.333333333334</v>
      </c>
      <c r="P77" s="370">
        <v>276</v>
      </c>
      <c r="Q77" s="362">
        <v>92</v>
      </c>
      <c r="R77" s="367">
        <v>1763</v>
      </c>
      <c r="S77" s="362">
        <v>587.66666666666663</v>
      </c>
      <c r="T77" s="367">
        <v>296</v>
      </c>
      <c r="U77" s="362">
        <v>98.666666666666671</v>
      </c>
      <c r="V77" s="367">
        <v>63</v>
      </c>
      <c r="W77" s="362">
        <v>21</v>
      </c>
      <c r="X77" s="367">
        <v>77</v>
      </c>
      <c r="Y77" s="362">
        <v>25.666666666666668</v>
      </c>
      <c r="Z77" s="367">
        <v>163</v>
      </c>
      <c r="AA77" s="362">
        <v>54.333333333333336</v>
      </c>
      <c r="AB77" s="367">
        <v>146</v>
      </c>
      <c r="AC77" s="362">
        <v>48.666666666666664</v>
      </c>
      <c r="AD77" s="368">
        <v>157</v>
      </c>
      <c r="AE77" s="362">
        <v>52.333333333333336</v>
      </c>
      <c r="AF77" s="367">
        <v>50</v>
      </c>
      <c r="AG77" s="362">
        <v>16.666666666666668</v>
      </c>
      <c r="AH77" s="367">
        <v>124</v>
      </c>
      <c r="AI77" s="362">
        <v>41.333333333333336</v>
      </c>
      <c r="AJ77" s="367">
        <v>25</v>
      </c>
      <c r="AK77" s="362">
        <v>8.3333333333333339</v>
      </c>
      <c r="AL77" s="367">
        <v>803</v>
      </c>
      <c r="AM77" s="362">
        <v>267.66666666666669</v>
      </c>
      <c r="AN77" s="367">
        <v>1569</v>
      </c>
      <c r="AO77" s="362">
        <v>523</v>
      </c>
      <c r="AP77" s="367">
        <v>1738</v>
      </c>
      <c r="AQ77" s="362">
        <v>579.33333333333337</v>
      </c>
      <c r="AR77" s="367">
        <v>1199</v>
      </c>
      <c r="AS77" s="362">
        <v>399.66666666666669</v>
      </c>
    </row>
    <row r="78" spans="1:45" ht="13.5" customHeight="1">
      <c r="A78" s="360" t="s">
        <v>164</v>
      </c>
      <c r="B78" s="361" t="str">
        <f>'Incentive Goal'!B77</f>
        <v>PERQUIMANS</v>
      </c>
      <c r="C78" s="362">
        <v>2</v>
      </c>
      <c r="D78" s="362">
        <v>2.75</v>
      </c>
      <c r="E78" s="363">
        <v>589</v>
      </c>
      <c r="F78" s="364">
        <v>294.5</v>
      </c>
      <c r="G78" s="365">
        <v>22</v>
      </c>
      <c r="H78" s="364">
        <v>11</v>
      </c>
      <c r="I78" s="365">
        <v>27</v>
      </c>
      <c r="J78" s="364">
        <v>13.5</v>
      </c>
      <c r="K78" s="366">
        <v>1271832.42</v>
      </c>
      <c r="L78" s="366">
        <v>635916.21</v>
      </c>
      <c r="M78" s="366">
        <v>462484.51636363636</v>
      </c>
      <c r="N78" s="370">
        <v>6583</v>
      </c>
      <c r="O78" s="362">
        <v>3291.5</v>
      </c>
      <c r="P78" s="370">
        <v>20</v>
      </c>
      <c r="Q78" s="362">
        <v>10</v>
      </c>
      <c r="R78" s="367">
        <v>261</v>
      </c>
      <c r="S78" s="362">
        <v>130.5</v>
      </c>
      <c r="T78" s="367">
        <v>13</v>
      </c>
      <c r="U78" s="362">
        <v>6.5</v>
      </c>
      <c r="V78" s="367">
        <v>1</v>
      </c>
      <c r="W78" s="362">
        <v>0.5</v>
      </c>
      <c r="X78" s="367">
        <v>0</v>
      </c>
      <c r="Y78" s="362">
        <v>0</v>
      </c>
      <c r="Z78" s="367">
        <v>1</v>
      </c>
      <c r="AA78" s="362">
        <v>0.5</v>
      </c>
      <c r="AB78" s="367">
        <v>4</v>
      </c>
      <c r="AC78" s="362">
        <v>2</v>
      </c>
      <c r="AD78" s="368">
        <v>0</v>
      </c>
      <c r="AE78" s="362">
        <v>0</v>
      </c>
      <c r="AF78" s="367">
        <v>22</v>
      </c>
      <c r="AG78" s="362">
        <v>11</v>
      </c>
      <c r="AH78" s="367">
        <v>34</v>
      </c>
      <c r="AI78" s="362">
        <v>17</v>
      </c>
      <c r="AJ78" s="367">
        <v>0</v>
      </c>
      <c r="AK78" s="362">
        <v>0</v>
      </c>
      <c r="AL78" s="367">
        <v>198</v>
      </c>
      <c r="AM78" s="362">
        <v>99</v>
      </c>
      <c r="AN78" s="367">
        <v>338</v>
      </c>
      <c r="AO78" s="362">
        <v>169</v>
      </c>
      <c r="AP78" s="367">
        <v>848</v>
      </c>
      <c r="AQ78" s="362">
        <v>424</v>
      </c>
      <c r="AR78" s="367">
        <v>196</v>
      </c>
      <c r="AS78" s="362">
        <v>98</v>
      </c>
    </row>
    <row r="79" spans="1:45" ht="13.5" customHeight="1">
      <c r="A79" s="360" t="s">
        <v>168</v>
      </c>
      <c r="B79" s="361" t="str">
        <f>'Incentive Goal'!B78</f>
        <v>PERSON</v>
      </c>
      <c r="C79" s="362">
        <v>6</v>
      </c>
      <c r="D79" s="362">
        <v>8</v>
      </c>
      <c r="E79" s="363">
        <v>1900</v>
      </c>
      <c r="F79" s="364">
        <v>316.66666666666669</v>
      </c>
      <c r="G79" s="365">
        <v>138</v>
      </c>
      <c r="H79" s="364">
        <v>23</v>
      </c>
      <c r="I79" s="365">
        <v>145</v>
      </c>
      <c r="J79" s="364">
        <v>24.166666666666668</v>
      </c>
      <c r="K79" s="366">
        <v>3608257.65</v>
      </c>
      <c r="L79" s="366">
        <v>601376.27500000002</v>
      </c>
      <c r="M79" s="366">
        <v>451032.20624999999</v>
      </c>
      <c r="N79" s="370">
        <v>33679</v>
      </c>
      <c r="O79" s="362">
        <v>5613.166666666667</v>
      </c>
      <c r="P79" s="370">
        <v>151</v>
      </c>
      <c r="Q79" s="362">
        <v>25.166666666666668</v>
      </c>
      <c r="R79" s="367">
        <v>3797</v>
      </c>
      <c r="S79" s="362">
        <v>632.83333333333337</v>
      </c>
      <c r="T79" s="367">
        <v>308</v>
      </c>
      <c r="U79" s="362">
        <v>51.333333333333336</v>
      </c>
      <c r="V79" s="367">
        <v>35</v>
      </c>
      <c r="W79" s="362">
        <v>5.833333333333333</v>
      </c>
      <c r="X79" s="367">
        <v>137</v>
      </c>
      <c r="Y79" s="362">
        <v>22.833333333333332</v>
      </c>
      <c r="Z79" s="367">
        <v>176</v>
      </c>
      <c r="AA79" s="362">
        <v>29.333333333333332</v>
      </c>
      <c r="AB79" s="367">
        <v>138</v>
      </c>
      <c r="AC79" s="362">
        <v>23</v>
      </c>
      <c r="AD79" s="368">
        <v>152</v>
      </c>
      <c r="AE79" s="362">
        <v>25.333333333333332</v>
      </c>
      <c r="AF79" s="367">
        <v>96</v>
      </c>
      <c r="AG79" s="362">
        <v>16</v>
      </c>
      <c r="AH79" s="367">
        <v>170</v>
      </c>
      <c r="AI79" s="362">
        <v>28.333333333333332</v>
      </c>
      <c r="AJ79" s="367">
        <v>14</v>
      </c>
      <c r="AK79" s="362">
        <v>2.3333333333333335</v>
      </c>
      <c r="AL79" s="367">
        <v>993</v>
      </c>
      <c r="AM79" s="362">
        <v>165.5</v>
      </c>
      <c r="AN79" s="367">
        <v>2034</v>
      </c>
      <c r="AO79" s="362">
        <v>339</v>
      </c>
      <c r="AP79" s="367">
        <v>2423</v>
      </c>
      <c r="AQ79" s="362">
        <v>403.83333333333331</v>
      </c>
      <c r="AR79" s="367">
        <v>1626</v>
      </c>
      <c r="AS79" s="362">
        <v>271</v>
      </c>
    </row>
    <row r="80" spans="1:45" ht="13.5" customHeight="1">
      <c r="A80" s="360" t="s">
        <v>166</v>
      </c>
      <c r="B80" s="361" t="str">
        <f>'Incentive Goal'!B79</f>
        <v>PITT</v>
      </c>
      <c r="C80" s="362">
        <v>21.25</v>
      </c>
      <c r="D80" s="362">
        <v>27.63</v>
      </c>
      <c r="E80" s="363">
        <v>9261</v>
      </c>
      <c r="F80" s="364">
        <v>435.81176470588235</v>
      </c>
      <c r="G80" s="365">
        <v>343</v>
      </c>
      <c r="H80" s="364">
        <v>16.141176470588235</v>
      </c>
      <c r="I80" s="365">
        <v>566</v>
      </c>
      <c r="J80" s="364">
        <v>26.63529411764706</v>
      </c>
      <c r="K80" s="366">
        <v>15921350.390000001</v>
      </c>
      <c r="L80" s="366">
        <v>749240.01835294126</v>
      </c>
      <c r="M80" s="366">
        <v>576234.17987694545</v>
      </c>
      <c r="N80" s="370">
        <v>133532</v>
      </c>
      <c r="O80" s="362">
        <v>6283.8588235294119</v>
      </c>
      <c r="P80" s="370">
        <v>951</v>
      </c>
      <c r="Q80" s="362">
        <v>44.752941176470586</v>
      </c>
      <c r="R80" s="367">
        <v>9986</v>
      </c>
      <c r="S80" s="362">
        <v>469.92941176470589</v>
      </c>
      <c r="T80" s="367">
        <v>786</v>
      </c>
      <c r="U80" s="362">
        <v>36.988235294117644</v>
      </c>
      <c r="V80" s="367">
        <v>904</v>
      </c>
      <c r="W80" s="362">
        <v>42.541176470588233</v>
      </c>
      <c r="X80" s="367">
        <v>365</v>
      </c>
      <c r="Y80" s="362">
        <v>17.176470588235293</v>
      </c>
      <c r="Z80" s="367">
        <v>1977</v>
      </c>
      <c r="AA80" s="362">
        <v>93.035294117647055</v>
      </c>
      <c r="AB80" s="367">
        <v>474</v>
      </c>
      <c r="AC80" s="362">
        <v>22.305882352941175</v>
      </c>
      <c r="AD80" s="368">
        <v>1303</v>
      </c>
      <c r="AE80" s="362">
        <v>61.317647058823532</v>
      </c>
      <c r="AF80" s="367">
        <v>290</v>
      </c>
      <c r="AG80" s="362">
        <v>13.647058823529411</v>
      </c>
      <c r="AH80" s="367">
        <v>322</v>
      </c>
      <c r="AI80" s="362">
        <v>15.152941176470588</v>
      </c>
      <c r="AJ80" s="367">
        <v>165</v>
      </c>
      <c r="AK80" s="362">
        <v>7.7647058823529411</v>
      </c>
      <c r="AL80" s="367">
        <v>5040</v>
      </c>
      <c r="AM80" s="362">
        <v>237.1764705882353</v>
      </c>
      <c r="AN80" s="367">
        <v>7135</v>
      </c>
      <c r="AO80" s="362">
        <v>335.76470588235293</v>
      </c>
      <c r="AP80" s="367">
        <v>13357</v>
      </c>
      <c r="AQ80" s="362">
        <v>628.564705882353</v>
      </c>
      <c r="AR80" s="367">
        <v>2170</v>
      </c>
      <c r="AS80" s="362">
        <v>102.11764705882354</v>
      </c>
    </row>
    <row r="81" spans="1:45" ht="13.5" customHeight="1">
      <c r="A81" s="360" t="s">
        <v>167</v>
      </c>
      <c r="B81" s="361" t="str">
        <f>'Incentive Goal'!B80</f>
        <v>POLK</v>
      </c>
      <c r="C81" s="362">
        <v>1</v>
      </c>
      <c r="D81" s="362">
        <v>1</v>
      </c>
      <c r="E81" s="363">
        <v>447</v>
      </c>
      <c r="F81" s="364">
        <v>447</v>
      </c>
      <c r="G81" s="365">
        <v>26</v>
      </c>
      <c r="H81" s="364">
        <v>26</v>
      </c>
      <c r="I81" s="365">
        <v>37</v>
      </c>
      <c r="J81" s="364">
        <v>37</v>
      </c>
      <c r="K81" s="366">
        <v>883103.04</v>
      </c>
      <c r="L81" s="366">
        <v>883103.04</v>
      </c>
      <c r="M81" s="366">
        <v>883103.04</v>
      </c>
      <c r="N81" s="370">
        <v>7291</v>
      </c>
      <c r="O81" s="362">
        <v>7291</v>
      </c>
      <c r="P81" s="370">
        <v>28</v>
      </c>
      <c r="Q81" s="362">
        <v>28</v>
      </c>
      <c r="R81" s="367">
        <v>1518</v>
      </c>
      <c r="S81" s="362">
        <v>1518</v>
      </c>
      <c r="T81" s="367">
        <v>39</v>
      </c>
      <c r="U81" s="362">
        <v>39</v>
      </c>
      <c r="V81" s="367">
        <v>8</v>
      </c>
      <c r="W81" s="362">
        <v>8</v>
      </c>
      <c r="X81" s="367">
        <v>27</v>
      </c>
      <c r="Y81" s="362">
        <v>27</v>
      </c>
      <c r="Z81" s="367">
        <v>67</v>
      </c>
      <c r="AA81" s="362">
        <v>67</v>
      </c>
      <c r="AB81" s="367">
        <v>37</v>
      </c>
      <c r="AC81" s="362">
        <v>37</v>
      </c>
      <c r="AD81" s="368">
        <v>1</v>
      </c>
      <c r="AE81" s="362">
        <v>1</v>
      </c>
      <c r="AF81" s="367">
        <v>0</v>
      </c>
      <c r="AG81" s="362">
        <v>0</v>
      </c>
      <c r="AH81" s="367">
        <v>126</v>
      </c>
      <c r="AI81" s="362">
        <v>126</v>
      </c>
      <c r="AJ81" s="367">
        <v>14</v>
      </c>
      <c r="AK81" s="362">
        <v>14</v>
      </c>
      <c r="AL81" s="367">
        <v>249</v>
      </c>
      <c r="AM81" s="362">
        <v>249</v>
      </c>
      <c r="AN81" s="367">
        <v>757</v>
      </c>
      <c r="AO81" s="362">
        <v>757</v>
      </c>
      <c r="AP81" s="367">
        <v>557</v>
      </c>
      <c r="AQ81" s="362">
        <v>557</v>
      </c>
      <c r="AR81" s="367">
        <v>764</v>
      </c>
      <c r="AS81" s="362">
        <v>764</v>
      </c>
    </row>
    <row r="82" spans="1:45" ht="13.5" customHeight="1">
      <c r="A82" s="360" t="s">
        <v>160</v>
      </c>
      <c r="B82" s="361" t="str">
        <f>'Incentive Goal'!B81</f>
        <v>RANDOLPH</v>
      </c>
      <c r="C82" s="362">
        <v>10</v>
      </c>
      <c r="D82" s="362">
        <v>14</v>
      </c>
      <c r="E82" s="363">
        <v>5168</v>
      </c>
      <c r="F82" s="364">
        <v>516.79999999999995</v>
      </c>
      <c r="G82" s="365">
        <v>144</v>
      </c>
      <c r="H82" s="364">
        <v>14.4</v>
      </c>
      <c r="I82" s="365">
        <v>332</v>
      </c>
      <c r="J82" s="364">
        <v>33.200000000000003</v>
      </c>
      <c r="K82" s="366">
        <v>8911894.1899999995</v>
      </c>
      <c r="L82" s="366">
        <v>891189.41899999999</v>
      </c>
      <c r="M82" s="366">
        <v>636563.87071428564</v>
      </c>
      <c r="N82" s="370">
        <v>93200</v>
      </c>
      <c r="O82" s="362">
        <v>9320</v>
      </c>
      <c r="P82" s="370">
        <v>353</v>
      </c>
      <c r="Q82" s="362">
        <v>35.299999999999997</v>
      </c>
      <c r="R82" s="367">
        <v>4227</v>
      </c>
      <c r="S82" s="362">
        <v>422.7</v>
      </c>
      <c r="T82" s="367">
        <v>70</v>
      </c>
      <c r="U82" s="362">
        <v>7</v>
      </c>
      <c r="V82" s="367">
        <v>223</v>
      </c>
      <c r="W82" s="362">
        <v>22.3</v>
      </c>
      <c r="X82" s="367">
        <v>147</v>
      </c>
      <c r="Y82" s="362">
        <v>14.7</v>
      </c>
      <c r="Z82" s="367">
        <v>742</v>
      </c>
      <c r="AA82" s="362">
        <v>74.2</v>
      </c>
      <c r="AB82" s="367">
        <v>325</v>
      </c>
      <c r="AC82" s="362">
        <v>32.5</v>
      </c>
      <c r="AD82" s="368">
        <v>40</v>
      </c>
      <c r="AE82" s="362">
        <v>4</v>
      </c>
      <c r="AF82" s="367">
        <v>180</v>
      </c>
      <c r="AG82" s="362">
        <v>18</v>
      </c>
      <c r="AH82" s="367">
        <v>288</v>
      </c>
      <c r="AI82" s="362">
        <v>28.8</v>
      </c>
      <c r="AJ82" s="367">
        <v>47</v>
      </c>
      <c r="AK82" s="362">
        <v>4.7</v>
      </c>
      <c r="AL82" s="367">
        <v>2529</v>
      </c>
      <c r="AM82" s="362">
        <v>252.9</v>
      </c>
      <c r="AN82" s="367">
        <v>3361</v>
      </c>
      <c r="AO82" s="362">
        <v>336.1</v>
      </c>
      <c r="AP82" s="367">
        <v>3989</v>
      </c>
      <c r="AQ82" s="362">
        <v>398.9</v>
      </c>
      <c r="AR82" s="367">
        <v>764</v>
      </c>
      <c r="AS82" s="362">
        <v>76.400000000000006</v>
      </c>
    </row>
    <row r="83" spans="1:45" ht="13.5" customHeight="1">
      <c r="A83" s="360" t="s">
        <v>165</v>
      </c>
      <c r="B83" s="361" t="str">
        <f>'Incentive Goal'!B82</f>
        <v>RICHMOND</v>
      </c>
      <c r="C83" s="362">
        <v>10</v>
      </c>
      <c r="D83" s="362">
        <v>12.25</v>
      </c>
      <c r="E83" s="363">
        <v>4079</v>
      </c>
      <c r="F83" s="364">
        <v>407.9</v>
      </c>
      <c r="G83" s="365">
        <v>355</v>
      </c>
      <c r="H83" s="364">
        <v>35.5</v>
      </c>
      <c r="I83" s="365">
        <v>339</v>
      </c>
      <c r="J83" s="364">
        <v>33.9</v>
      </c>
      <c r="K83" s="366">
        <v>6699130.6100000003</v>
      </c>
      <c r="L83" s="366">
        <v>669913.06099999999</v>
      </c>
      <c r="M83" s="366">
        <v>546867.80489795923</v>
      </c>
      <c r="N83" s="370">
        <v>106508</v>
      </c>
      <c r="O83" s="362">
        <v>10650.8</v>
      </c>
      <c r="P83" s="370">
        <v>717</v>
      </c>
      <c r="Q83" s="362">
        <v>71.7</v>
      </c>
      <c r="R83" s="367">
        <v>15458</v>
      </c>
      <c r="S83" s="362">
        <v>1545.8</v>
      </c>
      <c r="T83" s="367">
        <v>214</v>
      </c>
      <c r="U83" s="362">
        <v>21.4</v>
      </c>
      <c r="V83" s="367">
        <v>103</v>
      </c>
      <c r="W83" s="362">
        <v>10.3</v>
      </c>
      <c r="X83" s="367">
        <v>360</v>
      </c>
      <c r="Y83" s="362">
        <v>36</v>
      </c>
      <c r="Z83" s="367">
        <v>411</v>
      </c>
      <c r="AA83" s="362">
        <v>41.1</v>
      </c>
      <c r="AB83" s="367">
        <v>294</v>
      </c>
      <c r="AC83" s="362">
        <v>29.4</v>
      </c>
      <c r="AD83" s="368">
        <v>24</v>
      </c>
      <c r="AE83" s="362">
        <v>2.4</v>
      </c>
      <c r="AF83" s="367">
        <v>210</v>
      </c>
      <c r="AG83" s="362">
        <v>21</v>
      </c>
      <c r="AH83" s="367">
        <v>221</v>
      </c>
      <c r="AI83" s="362">
        <v>22.1</v>
      </c>
      <c r="AJ83" s="367">
        <v>57</v>
      </c>
      <c r="AK83" s="362">
        <v>5.7</v>
      </c>
      <c r="AL83" s="367">
        <v>3416</v>
      </c>
      <c r="AM83" s="362">
        <v>341.6</v>
      </c>
      <c r="AN83" s="367">
        <v>4722</v>
      </c>
      <c r="AO83" s="362">
        <v>472.2</v>
      </c>
      <c r="AP83" s="367">
        <v>20180</v>
      </c>
      <c r="AQ83" s="362">
        <v>2018</v>
      </c>
      <c r="AR83" s="367">
        <v>947</v>
      </c>
      <c r="AS83" s="362">
        <v>94.7</v>
      </c>
    </row>
    <row r="84" spans="1:45" ht="13.5" customHeight="1">
      <c r="A84" s="360" t="s">
        <v>165</v>
      </c>
      <c r="B84" s="361" t="str">
        <f>'Incentive Goal'!B83</f>
        <v>ROBESON</v>
      </c>
      <c r="C84" s="362">
        <v>25</v>
      </c>
      <c r="D84" s="362">
        <v>30</v>
      </c>
      <c r="E84" s="363">
        <v>9366</v>
      </c>
      <c r="F84" s="364">
        <v>374.64</v>
      </c>
      <c r="G84" s="365">
        <v>822</v>
      </c>
      <c r="H84" s="364">
        <v>32.880000000000003</v>
      </c>
      <c r="I84" s="365">
        <v>680</v>
      </c>
      <c r="J84" s="364">
        <v>27.2</v>
      </c>
      <c r="K84" s="366">
        <v>12219020.18</v>
      </c>
      <c r="L84" s="366">
        <v>488760.80719999998</v>
      </c>
      <c r="M84" s="366">
        <v>407300.67266666668</v>
      </c>
      <c r="N84" s="370">
        <v>218202</v>
      </c>
      <c r="O84" s="362">
        <v>8728.08</v>
      </c>
      <c r="P84" s="370">
        <v>1511</v>
      </c>
      <c r="Q84" s="362">
        <v>60.44</v>
      </c>
      <c r="R84" s="367">
        <v>9206</v>
      </c>
      <c r="S84" s="362">
        <v>368.24</v>
      </c>
      <c r="T84" s="367">
        <v>712</v>
      </c>
      <c r="U84" s="362">
        <v>28.48</v>
      </c>
      <c r="V84" s="367">
        <v>167</v>
      </c>
      <c r="W84" s="362">
        <v>6.68</v>
      </c>
      <c r="X84" s="367">
        <v>1083</v>
      </c>
      <c r="Y84" s="362">
        <v>43.32</v>
      </c>
      <c r="Z84" s="367">
        <v>541</v>
      </c>
      <c r="AA84" s="362">
        <v>21.64</v>
      </c>
      <c r="AB84" s="367">
        <v>584</v>
      </c>
      <c r="AC84" s="362">
        <v>23.36</v>
      </c>
      <c r="AD84" s="368">
        <v>484</v>
      </c>
      <c r="AE84" s="362">
        <v>19.36</v>
      </c>
      <c r="AF84" s="367">
        <v>788</v>
      </c>
      <c r="AG84" s="362">
        <v>31.52</v>
      </c>
      <c r="AH84" s="367">
        <v>1135</v>
      </c>
      <c r="AI84" s="362">
        <v>45.4</v>
      </c>
      <c r="AJ84" s="367">
        <v>102</v>
      </c>
      <c r="AK84" s="362">
        <v>4.08</v>
      </c>
      <c r="AL84" s="367">
        <v>4268</v>
      </c>
      <c r="AM84" s="362">
        <v>170.72</v>
      </c>
      <c r="AN84" s="367">
        <v>4746</v>
      </c>
      <c r="AO84" s="362">
        <v>189.84</v>
      </c>
      <c r="AP84" s="367">
        <v>16693</v>
      </c>
      <c r="AQ84" s="362">
        <v>667.72</v>
      </c>
      <c r="AR84" s="367">
        <v>2403</v>
      </c>
      <c r="AS84" s="362">
        <v>96.12</v>
      </c>
    </row>
    <row r="85" spans="1:45" ht="13.5" customHeight="1">
      <c r="A85" s="360" t="s">
        <v>161</v>
      </c>
      <c r="B85" s="361" t="str">
        <f>'Incentive Goal'!B84</f>
        <v>ROCKINGHAM</v>
      </c>
      <c r="C85" s="362">
        <v>8</v>
      </c>
      <c r="D85" s="362">
        <v>11</v>
      </c>
      <c r="E85" s="363">
        <v>3581</v>
      </c>
      <c r="F85" s="364">
        <v>447.625</v>
      </c>
      <c r="G85" s="365">
        <v>369</v>
      </c>
      <c r="H85" s="364">
        <v>46.125</v>
      </c>
      <c r="I85" s="365">
        <v>324</v>
      </c>
      <c r="J85" s="364">
        <v>40.5</v>
      </c>
      <c r="K85" s="366">
        <v>6263328.2699999996</v>
      </c>
      <c r="L85" s="366">
        <v>782916.03374999994</v>
      </c>
      <c r="M85" s="366">
        <v>569393.47909090901</v>
      </c>
      <c r="N85" s="370">
        <v>71117</v>
      </c>
      <c r="O85" s="362">
        <v>8889.625</v>
      </c>
      <c r="P85" s="370">
        <v>644</v>
      </c>
      <c r="Q85" s="362">
        <v>80.5</v>
      </c>
      <c r="R85" s="367">
        <v>2249</v>
      </c>
      <c r="S85" s="362">
        <v>281.125</v>
      </c>
      <c r="T85" s="367">
        <v>59</v>
      </c>
      <c r="U85" s="362">
        <v>7.375</v>
      </c>
      <c r="V85" s="367">
        <v>213</v>
      </c>
      <c r="W85" s="362">
        <v>26.625</v>
      </c>
      <c r="X85" s="367">
        <v>369</v>
      </c>
      <c r="Y85" s="362">
        <v>46.125</v>
      </c>
      <c r="Z85" s="367">
        <v>709</v>
      </c>
      <c r="AA85" s="362">
        <v>88.625</v>
      </c>
      <c r="AB85" s="367">
        <v>313</v>
      </c>
      <c r="AC85" s="362">
        <v>39.125</v>
      </c>
      <c r="AD85" s="368">
        <v>19</v>
      </c>
      <c r="AE85" s="362">
        <v>2.375</v>
      </c>
      <c r="AF85" s="367">
        <v>145</v>
      </c>
      <c r="AG85" s="362">
        <v>18.125</v>
      </c>
      <c r="AH85" s="367">
        <v>465</v>
      </c>
      <c r="AI85" s="362">
        <v>58.125</v>
      </c>
      <c r="AJ85" s="367">
        <v>59</v>
      </c>
      <c r="AK85" s="362">
        <v>7.375</v>
      </c>
      <c r="AL85" s="367">
        <v>2077</v>
      </c>
      <c r="AM85" s="362">
        <v>259.625</v>
      </c>
      <c r="AN85" s="367">
        <v>3324</v>
      </c>
      <c r="AO85" s="362">
        <v>415.5</v>
      </c>
      <c r="AP85" s="367">
        <v>4945</v>
      </c>
      <c r="AQ85" s="362">
        <v>618.125</v>
      </c>
      <c r="AR85" s="367">
        <v>825</v>
      </c>
      <c r="AS85" s="362">
        <v>103.125</v>
      </c>
    </row>
    <row r="86" spans="1:45" ht="13.5" customHeight="1">
      <c r="A86" s="360" t="s">
        <v>162</v>
      </c>
      <c r="B86" s="361" t="str">
        <f>'Incentive Goal'!B85</f>
        <v>ROWAN</v>
      </c>
      <c r="C86" s="362">
        <v>15.75</v>
      </c>
      <c r="D86" s="362">
        <v>22</v>
      </c>
      <c r="E86" s="363">
        <v>5774</v>
      </c>
      <c r="F86" s="364">
        <v>366.60317460317458</v>
      </c>
      <c r="G86" s="365">
        <v>385</v>
      </c>
      <c r="H86" s="364">
        <v>24.444444444444443</v>
      </c>
      <c r="I86" s="365">
        <v>376</v>
      </c>
      <c r="J86" s="364">
        <v>23.873015873015873</v>
      </c>
      <c r="K86" s="366">
        <v>10450862.67</v>
      </c>
      <c r="L86" s="366">
        <v>663546.8361904762</v>
      </c>
      <c r="M86" s="366">
        <v>475039.21227272728</v>
      </c>
      <c r="N86" s="370">
        <v>123887</v>
      </c>
      <c r="O86" s="362">
        <v>7865.8412698412694</v>
      </c>
      <c r="P86" s="370">
        <v>1531</v>
      </c>
      <c r="Q86" s="362">
        <v>97.206349206349202</v>
      </c>
      <c r="R86" s="367">
        <v>69706</v>
      </c>
      <c r="S86" s="362">
        <v>4425.7777777777774</v>
      </c>
      <c r="T86" s="367">
        <v>32813</v>
      </c>
      <c r="U86" s="362">
        <v>2083.3650793650795</v>
      </c>
      <c r="V86" s="367">
        <v>62</v>
      </c>
      <c r="W86" s="362">
        <v>3.9365079365079363</v>
      </c>
      <c r="X86" s="367">
        <v>395</v>
      </c>
      <c r="Y86" s="362">
        <v>25.079365079365079</v>
      </c>
      <c r="Z86" s="367">
        <v>195</v>
      </c>
      <c r="AA86" s="362">
        <v>12.380952380952381</v>
      </c>
      <c r="AB86" s="367">
        <v>353</v>
      </c>
      <c r="AC86" s="362">
        <v>22.412698412698411</v>
      </c>
      <c r="AD86" s="368">
        <v>19</v>
      </c>
      <c r="AE86" s="362">
        <v>1.2063492063492063</v>
      </c>
      <c r="AF86" s="367">
        <v>276</v>
      </c>
      <c r="AG86" s="362">
        <v>17.523809523809526</v>
      </c>
      <c r="AH86" s="367">
        <v>323</v>
      </c>
      <c r="AI86" s="362">
        <v>20.50793650793651</v>
      </c>
      <c r="AJ86" s="367">
        <v>111</v>
      </c>
      <c r="AK86" s="362">
        <v>7.0476190476190474</v>
      </c>
      <c r="AL86" s="367">
        <v>3492</v>
      </c>
      <c r="AM86" s="362">
        <v>221.71428571428572</v>
      </c>
      <c r="AN86" s="367">
        <v>5765</v>
      </c>
      <c r="AO86" s="362">
        <v>366.03174603174602</v>
      </c>
      <c r="AP86" s="367">
        <v>4575</v>
      </c>
      <c r="AQ86" s="362">
        <v>290.47619047619048</v>
      </c>
      <c r="AR86" s="367">
        <v>4302</v>
      </c>
      <c r="AS86" s="362">
        <v>273.14285714285717</v>
      </c>
    </row>
    <row r="87" spans="1:45" ht="13.5" customHeight="1">
      <c r="A87" s="360" t="s">
        <v>163</v>
      </c>
      <c r="B87" s="361" t="str">
        <f>'Incentive Goal'!B86</f>
        <v>RUTHERFORD</v>
      </c>
      <c r="C87" s="362">
        <v>9</v>
      </c>
      <c r="D87" s="362">
        <v>10</v>
      </c>
      <c r="E87" s="363">
        <v>3677</v>
      </c>
      <c r="F87" s="364">
        <v>408.55555555555554</v>
      </c>
      <c r="G87" s="365">
        <v>217</v>
      </c>
      <c r="H87" s="364">
        <v>24.111111111111111</v>
      </c>
      <c r="I87" s="365">
        <v>258</v>
      </c>
      <c r="J87" s="364">
        <v>28.666666666666668</v>
      </c>
      <c r="K87" s="366">
        <v>5413063.8899999997</v>
      </c>
      <c r="L87" s="366">
        <v>601451.54333333333</v>
      </c>
      <c r="M87" s="366">
        <v>541306.38899999997</v>
      </c>
      <c r="N87" s="370">
        <v>71852</v>
      </c>
      <c r="O87" s="362">
        <v>7983.5555555555557</v>
      </c>
      <c r="P87" s="370">
        <v>276</v>
      </c>
      <c r="Q87" s="362">
        <v>30.666666666666668</v>
      </c>
      <c r="R87" s="367">
        <v>14961</v>
      </c>
      <c r="S87" s="362">
        <v>1662.3333333333333</v>
      </c>
      <c r="T87" s="367">
        <v>476</v>
      </c>
      <c r="U87" s="362">
        <v>52.888888888888886</v>
      </c>
      <c r="V87" s="367">
        <v>78</v>
      </c>
      <c r="W87" s="362">
        <v>8.6666666666666661</v>
      </c>
      <c r="X87" s="367">
        <v>219</v>
      </c>
      <c r="Y87" s="362">
        <v>24.333333333333332</v>
      </c>
      <c r="Z87" s="367">
        <v>441</v>
      </c>
      <c r="AA87" s="362">
        <v>49</v>
      </c>
      <c r="AB87" s="367">
        <v>232</v>
      </c>
      <c r="AC87" s="362">
        <v>25.777777777777779</v>
      </c>
      <c r="AD87" s="368">
        <v>21</v>
      </c>
      <c r="AE87" s="362">
        <v>2.3333333333333335</v>
      </c>
      <c r="AF87" s="367">
        <v>39</v>
      </c>
      <c r="AG87" s="362">
        <v>4.333333333333333</v>
      </c>
      <c r="AH87" s="367">
        <v>244</v>
      </c>
      <c r="AI87" s="362">
        <v>27.111111111111111</v>
      </c>
      <c r="AJ87" s="367">
        <v>18</v>
      </c>
      <c r="AK87" s="362">
        <v>2</v>
      </c>
      <c r="AL87" s="367">
        <v>1650</v>
      </c>
      <c r="AM87" s="362">
        <v>183.33333333333334</v>
      </c>
      <c r="AN87" s="367">
        <v>971</v>
      </c>
      <c r="AO87" s="362">
        <v>107.88888888888889</v>
      </c>
      <c r="AP87" s="367">
        <v>2670</v>
      </c>
      <c r="AQ87" s="362">
        <v>296.66666666666669</v>
      </c>
      <c r="AR87" s="367">
        <v>863</v>
      </c>
      <c r="AS87" s="362">
        <v>95.888888888888886</v>
      </c>
    </row>
    <row r="88" spans="1:45" ht="13.5" customHeight="1">
      <c r="A88" s="360" t="s">
        <v>165</v>
      </c>
      <c r="B88" s="361" t="str">
        <f>'Incentive Goal'!B87</f>
        <v>SAMPSON</v>
      </c>
      <c r="C88" s="362">
        <v>11</v>
      </c>
      <c r="D88" s="362">
        <v>14</v>
      </c>
      <c r="E88" s="363">
        <v>3316</v>
      </c>
      <c r="F88" s="364">
        <v>301.45454545454544</v>
      </c>
      <c r="G88" s="365">
        <v>235</v>
      </c>
      <c r="H88" s="364">
        <v>21.363636363636363</v>
      </c>
      <c r="I88" s="365">
        <v>189</v>
      </c>
      <c r="J88" s="364">
        <v>17.181818181818183</v>
      </c>
      <c r="K88" s="366">
        <v>6567048.0099999998</v>
      </c>
      <c r="L88" s="366">
        <v>597004.3645454545</v>
      </c>
      <c r="M88" s="366">
        <v>469074.85785714287</v>
      </c>
      <c r="N88" s="370">
        <v>68392</v>
      </c>
      <c r="O88" s="362">
        <v>6217.454545454545</v>
      </c>
      <c r="P88" s="370">
        <v>312</v>
      </c>
      <c r="Q88" s="362">
        <v>28.363636363636363</v>
      </c>
      <c r="R88" s="367">
        <v>6376</v>
      </c>
      <c r="S88" s="362">
        <v>579.63636363636363</v>
      </c>
      <c r="T88" s="367">
        <v>77</v>
      </c>
      <c r="U88" s="362">
        <v>7</v>
      </c>
      <c r="V88" s="367">
        <v>71</v>
      </c>
      <c r="W88" s="362">
        <v>6.4545454545454541</v>
      </c>
      <c r="X88" s="367">
        <v>244</v>
      </c>
      <c r="Y88" s="362">
        <v>22.181818181818183</v>
      </c>
      <c r="Z88" s="367">
        <v>267</v>
      </c>
      <c r="AA88" s="362">
        <v>24.272727272727273</v>
      </c>
      <c r="AB88" s="367">
        <v>161</v>
      </c>
      <c r="AC88" s="362">
        <v>14.636363636363637</v>
      </c>
      <c r="AD88" s="368">
        <v>29</v>
      </c>
      <c r="AE88" s="362">
        <v>2.6363636363636362</v>
      </c>
      <c r="AF88" s="367">
        <v>358</v>
      </c>
      <c r="AG88" s="362">
        <v>32.545454545454547</v>
      </c>
      <c r="AH88" s="367">
        <v>269</v>
      </c>
      <c r="AI88" s="362">
        <v>24.454545454545453</v>
      </c>
      <c r="AJ88" s="367">
        <v>49</v>
      </c>
      <c r="AK88" s="362">
        <v>4.4545454545454541</v>
      </c>
      <c r="AL88" s="367">
        <v>1988</v>
      </c>
      <c r="AM88" s="362">
        <v>180.72727272727272</v>
      </c>
      <c r="AN88" s="367">
        <v>3344</v>
      </c>
      <c r="AO88" s="362">
        <v>304</v>
      </c>
      <c r="AP88" s="367">
        <v>3264</v>
      </c>
      <c r="AQ88" s="362">
        <v>296.72727272727275</v>
      </c>
      <c r="AR88" s="367">
        <v>2230</v>
      </c>
      <c r="AS88" s="362">
        <v>202.72727272727272</v>
      </c>
    </row>
    <row r="89" spans="1:45" ht="13.5" customHeight="1">
      <c r="A89" s="360" t="s">
        <v>165</v>
      </c>
      <c r="B89" s="361" t="str">
        <f>'Incentive Goal'!B88</f>
        <v>SCOTLAND</v>
      </c>
      <c r="C89" s="362">
        <v>11</v>
      </c>
      <c r="D89" s="362">
        <v>13</v>
      </c>
      <c r="E89" s="363">
        <v>4164</v>
      </c>
      <c r="F89" s="364">
        <v>378.54545454545456</v>
      </c>
      <c r="G89" s="365">
        <v>252</v>
      </c>
      <c r="H89" s="364">
        <v>22.90909090909091</v>
      </c>
      <c r="I89" s="365">
        <v>220</v>
      </c>
      <c r="J89" s="364">
        <v>20</v>
      </c>
      <c r="K89" s="366">
        <v>5517927.3899999997</v>
      </c>
      <c r="L89" s="366">
        <v>501629.7627272727</v>
      </c>
      <c r="M89" s="366">
        <v>424455.95307692303</v>
      </c>
      <c r="N89" s="370">
        <v>80476</v>
      </c>
      <c r="O89" s="362">
        <v>7316</v>
      </c>
      <c r="P89" s="370">
        <v>197</v>
      </c>
      <c r="Q89" s="362">
        <v>17.90909090909091</v>
      </c>
      <c r="R89" s="367">
        <v>3389</v>
      </c>
      <c r="S89" s="362">
        <v>308.09090909090907</v>
      </c>
      <c r="T89" s="367">
        <v>63</v>
      </c>
      <c r="U89" s="362">
        <v>5.7272727272727275</v>
      </c>
      <c r="V89" s="367">
        <v>172</v>
      </c>
      <c r="W89" s="362">
        <v>15.636363636363637</v>
      </c>
      <c r="X89" s="367">
        <v>267</v>
      </c>
      <c r="Y89" s="362">
        <v>24.272727272727273</v>
      </c>
      <c r="Z89" s="367">
        <v>330</v>
      </c>
      <c r="AA89" s="362">
        <v>30</v>
      </c>
      <c r="AB89" s="367">
        <v>202</v>
      </c>
      <c r="AC89" s="362">
        <v>18.363636363636363</v>
      </c>
      <c r="AD89" s="368">
        <v>223</v>
      </c>
      <c r="AE89" s="362">
        <v>20.272727272727273</v>
      </c>
      <c r="AF89" s="367">
        <v>113</v>
      </c>
      <c r="AG89" s="362">
        <v>10.272727272727273</v>
      </c>
      <c r="AH89" s="367">
        <v>272</v>
      </c>
      <c r="AI89" s="362">
        <v>24.727272727272727</v>
      </c>
      <c r="AJ89" s="367">
        <v>98</v>
      </c>
      <c r="AK89" s="362">
        <v>8.9090909090909083</v>
      </c>
      <c r="AL89" s="367">
        <v>2355</v>
      </c>
      <c r="AM89" s="362">
        <v>214.09090909090909</v>
      </c>
      <c r="AN89" s="367">
        <v>1429</v>
      </c>
      <c r="AO89" s="362">
        <v>129.90909090909091</v>
      </c>
      <c r="AP89" s="367">
        <v>8595</v>
      </c>
      <c r="AQ89" s="362">
        <v>781.36363636363637</v>
      </c>
      <c r="AR89" s="367">
        <v>225</v>
      </c>
      <c r="AS89" s="362">
        <v>20.454545454545453</v>
      </c>
    </row>
    <row r="90" spans="1:45" ht="13.5" customHeight="1">
      <c r="A90" s="360" t="s">
        <v>162</v>
      </c>
      <c r="B90" s="361" t="str">
        <f>'Incentive Goal'!B89</f>
        <v>STANLY</v>
      </c>
      <c r="C90" s="362">
        <v>6.625</v>
      </c>
      <c r="D90" s="362">
        <v>9.625</v>
      </c>
      <c r="E90" s="363">
        <v>2437</v>
      </c>
      <c r="F90" s="364">
        <v>367.84905660377359</v>
      </c>
      <c r="G90" s="365">
        <v>200</v>
      </c>
      <c r="H90" s="364">
        <v>30.188679245283019</v>
      </c>
      <c r="I90" s="365">
        <v>155</v>
      </c>
      <c r="J90" s="364">
        <v>23.39622641509434</v>
      </c>
      <c r="K90" s="366">
        <v>3923579.02</v>
      </c>
      <c r="L90" s="366">
        <v>592238.34264150949</v>
      </c>
      <c r="M90" s="366">
        <v>407644.57350649353</v>
      </c>
      <c r="N90" s="370">
        <v>52233</v>
      </c>
      <c r="O90" s="362">
        <v>7884.2264150943392</v>
      </c>
      <c r="P90" s="370">
        <v>478</v>
      </c>
      <c r="Q90" s="362">
        <v>72.15094339622641</v>
      </c>
      <c r="R90" s="367">
        <v>2298</v>
      </c>
      <c r="S90" s="362">
        <v>346.8679245283019</v>
      </c>
      <c r="T90" s="367">
        <v>69</v>
      </c>
      <c r="U90" s="362">
        <v>10.415094339622641</v>
      </c>
      <c r="V90" s="367">
        <v>31</v>
      </c>
      <c r="W90" s="362">
        <v>4.6792452830188678</v>
      </c>
      <c r="X90" s="367">
        <v>222</v>
      </c>
      <c r="Y90" s="362">
        <v>33.509433962264154</v>
      </c>
      <c r="Z90" s="367">
        <v>126</v>
      </c>
      <c r="AA90" s="362">
        <v>19.018867924528301</v>
      </c>
      <c r="AB90" s="367">
        <v>133</v>
      </c>
      <c r="AC90" s="362">
        <v>20.075471698113208</v>
      </c>
      <c r="AD90" s="368">
        <v>9</v>
      </c>
      <c r="AE90" s="362">
        <v>1.3584905660377358</v>
      </c>
      <c r="AF90" s="367">
        <v>47</v>
      </c>
      <c r="AG90" s="362">
        <v>7.0943396226415096</v>
      </c>
      <c r="AH90" s="367">
        <v>127</v>
      </c>
      <c r="AI90" s="362">
        <v>19.169811320754718</v>
      </c>
      <c r="AJ90" s="367">
        <v>90</v>
      </c>
      <c r="AK90" s="362">
        <v>13.584905660377359</v>
      </c>
      <c r="AL90" s="367">
        <v>1172</v>
      </c>
      <c r="AM90" s="362">
        <v>176.90566037735849</v>
      </c>
      <c r="AN90" s="367">
        <v>1755</v>
      </c>
      <c r="AO90" s="362">
        <v>264.90566037735852</v>
      </c>
      <c r="AP90" s="367">
        <v>629</v>
      </c>
      <c r="AQ90" s="362">
        <v>94.943396226415089</v>
      </c>
      <c r="AR90" s="367">
        <v>509</v>
      </c>
      <c r="AS90" s="362">
        <v>76.830188679245282</v>
      </c>
    </row>
    <row r="91" spans="1:45" ht="13.5" customHeight="1">
      <c r="A91" s="360" t="s">
        <v>161</v>
      </c>
      <c r="B91" s="361" t="str">
        <f>'Incentive Goal'!B90</f>
        <v>STOKES</v>
      </c>
      <c r="C91" s="362">
        <v>4</v>
      </c>
      <c r="D91" s="362">
        <v>4.5</v>
      </c>
      <c r="E91" s="363">
        <v>1308</v>
      </c>
      <c r="F91" s="364">
        <v>327</v>
      </c>
      <c r="G91" s="365">
        <v>64</v>
      </c>
      <c r="H91" s="364">
        <v>16</v>
      </c>
      <c r="I91" s="365">
        <v>94</v>
      </c>
      <c r="J91" s="364">
        <v>23.5</v>
      </c>
      <c r="K91" s="366">
        <v>2484354.83</v>
      </c>
      <c r="L91" s="366">
        <v>621088.70750000002</v>
      </c>
      <c r="M91" s="366">
        <v>552078.85111111111</v>
      </c>
      <c r="N91" s="370">
        <v>27730</v>
      </c>
      <c r="O91" s="362">
        <v>6932.5</v>
      </c>
      <c r="P91" s="370">
        <v>228</v>
      </c>
      <c r="Q91" s="362">
        <v>57</v>
      </c>
      <c r="R91" s="367">
        <v>1275</v>
      </c>
      <c r="S91" s="362">
        <v>318.75</v>
      </c>
      <c r="T91" s="367">
        <v>77</v>
      </c>
      <c r="U91" s="362">
        <v>19.25</v>
      </c>
      <c r="V91" s="367">
        <v>17</v>
      </c>
      <c r="W91" s="362">
        <v>4.25</v>
      </c>
      <c r="X91" s="367">
        <v>64</v>
      </c>
      <c r="Y91" s="362">
        <v>16</v>
      </c>
      <c r="Z91" s="367">
        <v>170</v>
      </c>
      <c r="AA91" s="362">
        <v>42.5</v>
      </c>
      <c r="AB91" s="367">
        <v>90</v>
      </c>
      <c r="AC91" s="362">
        <v>22.5</v>
      </c>
      <c r="AD91" s="368">
        <v>35</v>
      </c>
      <c r="AE91" s="362">
        <v>8.75</v>
      </c>
      <c r="AF91" s="367">
        <v>21</v>
      </c>
      <c r="AG91" s="362">
        <v>5.25</v>
      </c>
      <c r="AH91" s="367">
        <v>122</v>
      </c>
      <c r="AI91" s="362">
        <v>30.5</v>
      </c>
      <c r="AJ91" s="367">
        <v>1</v>
      </c>
      <c r="AK91" s="362">
        <v>0.25</v>
      </c>
      <c r="AL91" s="367">
        <v>513</v>
      </c>
      <c r="AM91" s="362">
        <v>128.25</v>
      </c>
      <c r="AN91" s="367">
        <v>903</v>
      </c>
      <c r="AO91" s="362">
        <v>225.75</v>
      </c>
      <c r="AP91" s="367">
        <v>944</v>
      </c>
      <c r="AQ91" s="362">
        <v>236</v>
      </c>
      <c r="AR91" s="367">
        <v>122</v>
      </c>
      <c r="AS91" s="362">
        <v>30.5</v>
      </c>
    </row>
    <row r="92" spans="1:45" ht="13.5" customHeight="1">
      <c r="A92" s="360" t="s">
        <v>161</v>
      </c>
      <c r="B92" s="361" t="str">
        <f>'Incentive Goal'!B91</f>
        <v>SURRY</v>
      </c>
      <c r="C92" s="362">
        <v>7</v>
      </c>
      <c r="D92" s="362">
        <v>10</v>
      </c>
      <c r="E92" s="363">
        <v>2106</v>
      </c>
      <c r="F92" s="364">
        <v>300.85714285714283</v>
      </c>
      <c r="G92" s="365">
        <v>71</v>
      </c>
      <c r="H92" s="364">
        <v>10.142857142857142</v>
      </c>
      <c r="I92" s="365">
        <v>270</v>
      </c>
      <c r="J92" s="364">
        <v>38.571428571428569</v>
      </c>
      <c r="K92" s="366">
        <v>3602987.6</v>
      </c>
      <c r="L92" s="366">
        <v>514712.51428571431</v>
      </c>
      <c r="M92" s="366">
        <v>360298.76</v>
      </c>
      <c r="N92" s="370">
        <v>43856</v>
      </c>
      <c r="O92" s="362">
        <v>6265.1428571428569</v>
      </c>
      <c r="P92" s="370">
        <v>336</v>
      </c>
      <c r="Q92" s="362">
        <v>48</v>
      </c>
      <c r="R92" s="367">
        <v>2412</v>
      </c>
      <c r="S92" s="362">
        <v>344.57142857142856</v>
      </c>
      <c r="T92" s="367">
        <v>61</v>
      </c>
      <c r="U92" s="362">
        <v>8.7142857142857135</v>
      </c>
      <c r="V92" s="367">
        <v>61</v>
      </c>
      <c r="W92" s="362">
        <v>8.7142857142857135</v>
      </c>
      <c r="X92" s="367">
        <v>71</v>
      </c>
      <c r="Y92" s="362">
        <v>10.142857142857142</v>
      </c>
      <c r="Z92" s="367">
        <v>378</v>
      </c>
      <c r="AA92" s="362">
        <v>54</v>
      </c>
      <c r="AB92" s="367">
        <v>267</v>
      </c>
      <c r="AC92" s="362">
        <v>38.142857142857146</v>
      </c>
      <c r="AD92" s="368">
        <v>70</v>
      </c>
      <c r="AE92" s="362">
        <v>10</v>
      </c>
      <c r="AF92" s="367">
        <v>49</v>
      </c>
      <c r="AG92" s="362">
        <v>7</v>
      </c>
      <c r="AH92" s="367">
        <v>96</v>
      </c>
      <c r="AI92" s="362">
        <v>13.714285714285714</v>
      </c>
      <c r="AJ92" s="367">
        <v>23</v>
      </c>
      <c r="AK92" s="362">
        <v>3.2857142857142856</v>
      </c>
      <c r="AL92" s="367">
        <v>795</v>
      </c>
      <c r="AM92" s="362">
        <v>113.57142857142857</v>
      </c>
      <c r="AN92" s="367">
        <v>1019</v>
      </c>
      <c r="AO92" s="362">
        <v>145.57142857142858</v>
      </c>
      <c r="AP92" s="367">
        <v>3780</v>
      </c>
      <c r="AQ92" s="362">
        <v>540</v>
      </c>
      <c r="AR92" s="367">
        <v>270</v>
      </c>
      <c r="AS92" s="362">
        <v>38.571428571428569</v>
      </c>
    </row>
    <row r="93" spans="1:45" ht="13.5" customHeight="1">
      <c r="A93" s="360" t="s">
        <v>167</v>
      </c>
      <c r="B93" s="361" t="str">
        <f>'Incentive Goal'!B92</f>
        <v>SWAIN</v>
      </c>
      <c r="C93" s="362">
        <v>1</v>
      </c>
      <c r="D93" s="362">
        <v>1.1000000000000001</v>
      </c>
      <c r="E93" s="363">
        <v>434</v>
      </c>
      <c r="F93" s="364">
        <v>434</v>
      </c>
      <c r="G93" s="365">
        <v>5</v>
      </c>
      <c r="H93" s="364">
        <v>5</v>
      </c>
      <c r="I93" s="365">
        <v>34</v>
      </c>
      <c r="J93" s="364">
        <v>34</v>
      </c>
      <c r="K93" s="366">
        <v>680748.41</v>
      </c>
      <c r="L93" s="366">
        <v>680748.41</v>
      </c>
      <c r="M93" s="366">
        <v>618862.19090909092</v>
      </c>
      <c r="N93" s="370">
        <v>9975</v>
      </c>
      <c r="O93" s="362">
        <v>9975</v>
      </c>
      <c r="P93" s="370">
        <v>73</v>
      </c>
      <c r="Q93" s="362">
        <v>73</v>
      </c>
      <c r="R93" s="367">
        <v>1896</v>
      </c>
      <c r="S93" s="362">
        <v>1896</v>
      </c>
      <c r="T93" s="367">
        <v>11</v>
      </c>
      <c r="U93" s="362">
        <v>11</v>
      </c>
      <c r="V93" s="367">
        <v>7</v>
      </c>
      <c r="W93" s="362">
        <v>7</v>
      </c>
      <c r="X93" s="367">
        <v>5</v>
      </c>
      <c r="Y93" s="362">
        <v>5</v>
      </c>
      <c r="Z93" s="367">
        <v>39</v>
      </c>
      <c r="AA93" s="362">
        <v>39</v>
      </c>
      <c r="AB93" s="367">
        <v>35</v>
      </c>
      <c r="AC93" s="362">
        <v>35</v>
      </c>
      <c r="AD93" s="368">
        <v>5</v>
      </c>
      <c r="AE93" s="362">
        <v>5</v>
      </c>
      <c r="AF93" s="367">
        <v>8</v>
      </c>
      <c r="AG93" s="362">
        <v>8</v>
      </c>
      <c r="AH93" s="367">
        <v>5</v>
      </c>
      <c r="AI93" s="362">
        <v>5</v>
      </c>
      <c r="AJ93" s="367">
        <v>16</v>
      </c>
      <c r="AK93" s="362">
        <v>16</v>
      </c>
      <c r="AL93" s="367">
        <v>141</v>
      </c>
      <c r="AM93" s="362">
        <v>141</v>
      </c>
      <c r="AN93" s="367">
        <v>205</v>
      </c>
      <c r="AO93" s="362">
        <v>205</v>
      </c>
      <c r="AP93" s="367">
        <v>272</v>
      </c>
      <c r="AQ93" s="362">
        <v>272</v>
      </c>
      <c r="AR93" s="367">
        <v>226</v>
      </c>
      <c r="AS93" s="362">
        <v>226</v>
      </c>
    </row>
    <row r="94" spans="1:45" ht="13.5" customHeight="1">
      <c r="A94" s="360" t="s">
        <v>167</v>
      </c>
      <c r="B94" s="361" t="str">
        <f>'Incentive Goal'!B93</f>
        <v>TRANSYLVANIA</v>
      </c>
      <c r="C94" s="362">
        <v>3</v>
      </c>
      <c r="D94" s="362">
        <v>4</v>
      </c>
      <c r="E94" s="363">
        <v>815</v>
      </c>
      <c r="F94" s="364">
        <v>271.66666666666669</v>
      </c>
      <c r="G94" s="365">
        <v>57</v>
      </c>
      <c r="H94" s="364">
        <v>19</v>
      </c>
      <c r="I94" s="365">
        <v>81</v>
      </c>
      <c r="J94" s="364">
        <v>27</v>
      </c>
      <c r="K94" s="366">
        <v>1473750.17</v>
      </c>
      <c r="L94" s="366">
        <v>491250.05666666664</v>
      </c>
      <c r="M94" s="366">
        <v>368437.54249999998</v>
      </c>
      <c r="N94" s="370">
        <v>14443</v>
      </c>
      <c r="O94" s="362">
        <v>4814.333333333333</v>
      </c>
      <c r="P94" s="370">
        <v>96</v>
      </c>
      <c r="Q94" s="362">
        <v>32</v>
      </c>
      <c r="R94" s="367">
        <v>958</v>
      </c>
      <c r="S94" s="362">
        <v>319.33333333333331</v>
      </c>
      <c r="T94" s="367">
        <v>97</v>
      </c>
      <c r="U94" s="362">
        <v>32.333333333333336</v>
      </c>
      <c r="V94" s="367">
        <v>14</v>
      </c>
      <c r="W94" s="362">
        <v>4.666666666666667</v>
      </c>
      <c r="X94" s="367">
        <v>68</v>
      </c>
      <c r="Y94" s="362">
        <v>22.666666666666668</v>
      </c>
      <c r="Z94" s="367">
        <v>112</v>
      </c>
      <c r="AA94" s="362">
        <v>37.333333333333336</v>
      </c>
      <c r="AB94" s="367">
        <v>87</v>
      </c>
      <c r="AC94" s="362">
        <v>29</v>
      </c>
      <c r="AD94" s="368">
        <v>17</v>
      </c>
      <c r="AE94" s="362">
        <v>5.666666666666667</v>
      </c>
      <c r="AF94" s="367">
        <v>34</v>
      </c>
      <c r="AG94" s="362">
        <v>11.333333333333334</v>
      </c>
      <c r="AH94" s="367">
        <v>118</v>
      </c>
      <c r="AI94" s="362">
        <v>39.333333333333336</v>
      </c>
      <c r="AJ94" s="367">
        <v>29</v>
      </c>
      <c r="AK94" s="362">
        <v>9.6666666666666661</v>
      </c>
      <c r="AL94" s="367">
        <v>379</v>
      </c>
      <c r="AM94" s="362">
        <v>126.33333333333333</v>
      </c>
      <c r="AN94" s="367">
        <v>1087</v>
      </c>
      <c r="AO94" s="362">
        <v>362.33333333333331</v>
      </c>
      <c r="AP94" s="367">
        <v>1079</v>
      </c>
      <c r="AQ94" s="362">
        <v>359.66666666666669</v>
      </c>
      <c r="AR94" s="367">
        <v>487</v>
      </c>
      <c r="AS94" s="362">
        <v>162.33333333333334</v>
      </c>
    </row>
    <row r="95" spans="1:45" ht="13.5" customHeight="1">
      <c r="A95" s="360" t="s">
        <v>170</v>
      </c>
      <c r="B95" s="361" t="str">
        <f>'Incentive Goal'!B94</f>
        <v>TRIBAL CSE</v>
      </c>
      <c r="C95" s="362"/>
      <c r="D95" s="362"/>
      <c r="E95" s="363"/>
      <c r="F95" s="364"/>
      <c r="G95" s="365"/>
      <c r="H95" s="364" t="s">
        <v>170</v>
      </c>
      <c r="I95" s="365"/>
      <c r="J95" s="364" t="s">
        <v>170</v>
      </c>
      <c r="K95" s="366">
        <v>0</v>
      </c>
      <c r="L95" s="366" t="s">
        <v>170</v>
      </c>
      <c r="M95" s="366" t="s">
        <v>170</v>
      </c>
      <c r="N95" s="370">
        <v>2038</v>
      </c>
      <c r="O95" s="362" t="s">
        <v>170</v>
      </c>
      <c r="P95" s="370">
        <v>0</v>
      </c>
      <c r="Q95" s="362" t="s">
        <v>170</v>
      </c>
      <c r="R95" s="367">
        <v>347</v>
      </c>
      <c r="S95" s="362" t="s">
        <v>170</v>
      </c>
      <c r="T95" s="367">
        <v>0</v>
      </c>
      <c r="U95" s="362" t="s">
        <v>170</v>
      </c>
      <c r="V95" s="367">
        <v>0</v>
      </c>
      <c r="W95" s="362" t="s">
        <v>170</v>
      </c>
      <c r="X95" s="367">
        <v>0</v>
      </c>
      <c r="Y95" s="362" t="s">
        <v>170</v>
      </c>
      <c r="Z95" s="367">
        <v>0</v>
      </c>
      <c r="AA95" s="362" t="s">
        <v>170</v>
      </c>
      <c r="AB95" s="367">
        <v>0</v>
      </c>
      <c r="AC95" s="362" t="s">
        <v>170</v>
      </c>
      <c r="AD95" s="368">
        <v>0</v>
      </c>
      <c r="AE95" s="362" t="s">
        <v>170</v>
      </c>
      <c r="AF95" s="367">
        <v>0</v>
      </c>
      <c r="AG95" s="362" t="s">
        <v>170</v>
      </c>
      <c r="AH95" s="367">
        <v>0</v>
      </c>
      <c r="AI95" s="362" t="s">
        <v>170</v>
      </c>
      <c r="AJ95" s="367">
        <v>0</v>
      </c>
      <c r="AK95" s="362" t="s">
        <v>170</v>
      </c>
      <c r="AL95" s="367">
        <v>0</v>
      </c>
      <c r="AM95" s="362" t="s">
        <v>170</v>
      </c>
      <c r="AN95" s="367">
        <v>0</v>
      </c>
      <c r="AO95" s="362" t="s">
        <v>170</v>
      </c>
      <c r="AP95" s="367">
        <v>0</v>
      </c>
      <c r="AQ95" s="362" t="s">
        <v>170</v>
      </c>
      <c r="AR95" s="367">
        <v>0</v>
      </c>
      <c r="AS95" s="362" t="s">
        <v>170</v>
      </c>
    </row>
    <row r="96" spans="1:45" ht="13.5" customHeight="1">
      <c r="A96" s="360" t="s">
        <v>164</v>
      </c>
      <c r="B96" s="361" t="str">
        <f>'Incentive Goal'!B95</f>
        <v>TYRRELL</v>
      </c>
      <c r="C96" s="362">
        <v>0.5</v>
      </c>
      <c r="D96" s="362">
        <v>1</v>
      </c>
      <c r="E96" s="363">
        <v>215</v>
      </c>
      <c r="F96" s="364">
        <v>430</v>
      </c>
      <c r="G96" s="365">
        <v>14</v>
      </c>
      <c r="H96" s="364">
        <v>28</v>
      </c>
      <c r="I96" s="365">
        <v>5</v>
      </c>
      <c r="J96" s="364">
        <v>10</v>
      </c>
      <c r="K96" s="366">
        <v>443757.08</v>
      </c>
      <c r="L96" s="366">
        <v>887514.16</v>
      </c>
      <c r="M96" s="366">
        <v>443757.08</v>
      </c>
      <c r="N96" s="370">
        <v>0</v>
      </c>
      <c r="O96" s="362">
        <v>0</v>
      </c>
      <c r="P96" s="370">
        <v>0</v>
      </c>
      <c r="Q96" s="362">
        <v>0</v>
      </c>
      <c r="R96" s="367">
        <v>0</v>
      </c>
      <c r="S96" s="362">
        <v>0</v>
      </c>
      <c r="T96" s="367">
        <v>0</v>
      </c>
      <c r="U96" s="362">
        <v>0</v>
      </c>
      <c r="V96" s="367">
        <v>1</v>
      </c>
      <c r="W96" s="362">
        <v>2</v>
      </c>
      <c r="X96" s="367">
        <v>0</v>
      </c>
      <c r="Y96" s="362">
        <v>0</v>
      </c>
      <c r="Z96" s="367">
        <v>0</v>
      </c>
      <c r="AA96" s="362">
        <v>0</v>
      </c>
      <c r="AB96" s="367">
        <v>0</v>
      </c>
      <c r="AC96" s="362">
        <v>0</v>
      </c>
      <c r="AD96" s="368">
        <v>0</v>
      </c>
      <c r="AE96" s="362">
        <v>0</v>
      </c>
      <c r="AF96" s="367">
        <v>0</v>
      </c>
      <c r="AG96" s="362">
        <v>0</v>
      </c>
      <c r="AH96" s="367">
        <v>0</v>
      </c>
      <c r="AI96" s="362">
        <v>0</v>
      </c>
      <c r="AJ96" s="367">
        <v>2</v>
      </c>
      <c r="AK96" s="362">
        <v>4</v>
      </c>
      <c r="AL96" s="367">
        <v>88</v>
      </c>
      <c r="AM96" s="362">
        <v>176</v>
      </c>
      <c r="AN96" s="367">
        <v>0</v>
      </c>
      <c r="AO96" s="362">
        <v>0</v>
      </c>
      <c r="AP96" s="367">
        <v>1</v>
      </c>
      <c r="AQ96" s="362">
        <v>2</v>
      </c>
      <c r="AR96" s="367">
        <v>38</v>
      </c>
      <c r="AS96" s="362">
        <v>76</v>
      </c>
    </row>
    <row r="97" spans="1:45" ht="13.5" customHeight="1">
      <c r="A97" s="360" t="s">
        <v>162</v>
      </c>
      <c r="B97" s="361" t="str">
        <f>'Incentive Goal'!B96</f>
        <v>UNION</v>
      </c>
      <c r="C97" s="362">
        <v>10</v>
      </c>
      <c r="D97" s="362">
        <v>14</v>
      </c>
      <c r="E97" s="363">
        <v>5257</v>
      </c>
      <c r="F97" s="364">
        <v>525.70000000000005</v>
      </c>
      <c r="G97" s="365">
        <v>318</v>
      </c>
      <c r="H97" s="364">
        <v>31.8</v>
      </c>
      <c r="I97" s="365">
        <v>253</v>
      </c>
      <c r="J97" s="364">
        <v>25.3</v>
      </c>
      <c r="K97" s="366">
        <v>10422198.5</v>
      </c>
      <c r="L97" s="366">
        <v>1042219.85</v>
      </c>
      <c r="M97" s="366">
        <v>744442.75</v>
      </c>
      <c r="N97" s="370">
        <v>90656</v>
      </c>
      <c r="O97" s="362">
        <v>9065.6</v>
      </c>
      <c r="P97" s="370">
        <v>358</v>
      </c>
      <c r="Q97" s="362">
        <v>35.799999999999997</v>
      </c>
      <c r="R97" s="367">
        <v>2757</v>
      </c>
      <c r="S97" s="362">
        <v>275.7</v>
      </c>
      <c r="T97" s="367">
        <v>59</v>
      </c>
      <c r="U97" s="362">
        <v>5.9</v>
      </c>
      <c r="V97" s="367">
        <v>91</v>
      </c>
      <c r="W97" s="362">
        <v>9.1</v>
      </c>
      <c r="X97" s="367">
        <v>328</v>
      </c>
      <c r="Y97" s="362">
        <v>32.799999999999997</v>
      </c>
      <c r="Z97" s="367">
        <v>362</v>
      </c>
      <c r="AA97" s="362">
        <v>36.200000000000003</v>
      </c>
      <c r="AB97" s="367">
        <v>247</v>
      </c>
      <c r="AC97" s="362">
        <v>24.7</v>
      </c>
      <c r="AD97" s="368">
        <v>5</v>
      </c>
      <c r="AE97" s="362">
        <v>0.5</v>
      </c>
      <c r="AF97" s="367">
        <v>85</v>
      </c>
      <c r="AG97" s="362">
        <v>8.5</v>
      </c>
      <c r="AH97" s="367">
        <v>319</v>
      </c>
      <c r="AI97" s="362">
        <v>31.9</v>
      </c>
      <c r="AJ97" s="367">
        <v>47</v>
      </c>
      <c r="AK97" s="362">
        <v>4.7</v>
      </c>
      <c r="AL97" s="367">
        <v>2379</v>
      </c>
      <c r="AM97" s="362">
        <v>237.9</v>
      </c>
      <c r="AN97" s="367">
        <v>960</v>
      </c>
      <c r="AO97" s="362">
        <v>96</v>
      </c>
      <c r="AP97" s="367">
        <v>5408</v>
      </c>
      <c r="AQ97" s="362">
        <v>540.79999999999995</v>
      </c>
      <c r="AR97" s="367">
        <v>549</v>
      </c>
      <c r="AS97" s="362">
        <v>54.9</v>
      </c>
    </row>
    <row r="98" spans="1:45" ht="13.5" customHeight="1">
      <c r="A98" s="360" t="s">
        <v>168</v>
      </c>
      <c r="B98" s="361" t="str">
        <f>'Incentive Goal'!B97</f>
        <v>VANCE</v>
      </c>
      <c r="C98" s="362">
        <v>10.5</v>
      </c>
      <c r="D98" s="362">
        <v>12</v>
      </c>
      <c r="E98" s="363">
        <v>3065</v>
      </c>
      <c r="F98" s="364">
        <v>291.90476190476193</v>
      </c>
      <c r="G98" s="365">
        <v>388</v>
      </c>
      <c r="H98" s="364">
        <v>36.952380952380949</v>
      </c>
      <c r="I98" s="365">
        <v>237</v>
      </c>
      <c r="J98" s="364">
        <v>22.571428571428573</v>
      </c>
      <c r="K98" s="366">
        <v>4871460.33</v>
      </c>
      <c r="L98" s="366">
        <v>463948.60285714286</v>
      </c>
      <c r="M98" s="366">
        <v>405955.02750000003</v>
      </c>
      <c r="N98" s="370">
        <v>62973</v>
      </c>
      <c r="O98" s="362">
        <v>5997.4285714285716</v>
      </c>
      <c r="P98" s="370">
        <v>385</v>
      </c>
      <c r="Q98" s="362">
        <v>36.666666666666664</v>
      </c>
      <c r="R98" s="367">
        <v>3765</v>
      </c>
      <c r="S98" s="362">
        <v>358.57142857142856</v>
      </c>
      <c r="T98" s="367">
        <v>68</v>
      </c>
      <c r="U98" s="362">
        <v>6.4761904761904763</v>
      </c>
      <c r="V98" s="367">
        <v>145</v>
      </c>
      <c r="W98" s="362">
        <v>13.80952380952381</v>
      </c>
      <c r="X98" s="367">
        <v>395</v>
      </c>
      <c r="Y98" s="362">
        <v>37.61904761904762</v>
      </c>
      <c r="Z98" s="367">
        <v>425</v>
      </c>
      <c r="AA98" s="362">
        <v>40.476190476190474</v>
      </c>
      <c r="AB98" s="367">
        <v>224</v>
      </c>
      <c r="AC98" s="362">
        <v>21.333333333333332</v>
      </c>
      <c r="AD98" s="368">
        <v>24</v>
      </c>
      <c r="AE98" s="362">
        <v>2.2857142857142856</v>
      </c>
      <c r="AF98" s="367">
        <v>81</v>
      </c>
      <c r="AG98" s="362">
        <v>7.7142857142857144</v>
      </c>
      <c r="AH98" s="367">
        <v>319</v>
      </c>
      <c r="AI98" s="362">
        <v>30.38095238095238</v>
      </c>
      <c r="AJ98" s="367">
        <v>16</v>
      </c>
      <c r="AK98" s="362">
        <v>1.5238095238095237</v>
      </c>
      <c r="AL98" s="367">
        <v>1959</v>
      </c>
      <c r="AM98" s="362">
        <v>186.57142857142858</v>
      </c>
      <c r="AN98" s="367">
        <v>2100</v>
      </c>
      <c r="AO98" s="362">
        <v>200</v>
      </c>
      <c r="AP98" s="367">
        <v>7561</v>
      </c>
      <c r="AQ98" s="362">
        <v>720.09523809523807</v>
      </c>
      <c r="AR98" s="367">
        <v>217</v>
      </c>
      <c r="AS98" s="362">
        <v>20.666666666666668</v>
      </c>
    </row>
    <row r="99" spans="1:45" ht="13.5" customHeight="1">
      <c r="A99" s="360" t="s">
        <v>160</v>
      </c>
      <c r="B99" s="361" t="str">
        <f>'Incentive Goal'!B98</f>
        <v>WAKE</v>
      </c>
      <c r="C99" s="362">
        <v>45</v>
      </c>
      <c r="D99" s="362">
        <v>66</v>
      </c>
      <c r="E99" s="363">
        <v>21019</v>
      </c>
      <c r="F99" s="364">
        <v>467.0888888888889</v>
      </c>
      <c r="G99" s="365">
        <v>1322</v>
      </c>
      <c r="H99" s="364">
        <v>29.377777777777776</v>
      </c>
      <c r="I99" s="365">
        <v>1242</v>
      </c>
      <c r="J99" s="364">
        <v>27.6</v>
      </c>
      <c r="K99" s="366">
        <v>50307151.950000003</v>
      </c>
      <c r="L99" s="366">
        <v>1117936.71</v>
      </c>
      <c r="M99" s="366">
        <v>762229.57500000007</v>
      </c>
      <c r="N99" s="370">
        <v>345599</v>
      </c>
      <c r="O99" s="362">
        <v>7679.9777777777781</v>
      </c>
      <c r="P99" s="370">
        <v>2539</v>
      </c>
      <c r="Q99" s="362">
        <v>56.422222222222224</v>
      </c>
      <c r="R99" s="367">
        <v>7737</v>
      </c>
      <c r="S99" s="362">
        <v>171.93333333333334</v>
      </c>
      <c r="T99" s="367">
        <v>319</v>
      </c>
      <c r="U99" s="362">
        <v>7.0888888888888886</v>
      </c>
      <c r="V99" s="367">
        <v>888</v>
      </c>
      <c r="W99" s="362">
        <v>19.733333333333334</v>
      </c>
      <c r="X99" s="367">
        <v>1306</v>
      </c>
      <c r="Y99" s="362">
        <v>29.022222222222222</v>
      </c>
      <c r="Z99" s="367">
        <v>2795</v>
      </c>
      <c r="AA99" s="362">
        <v>62.111111111111114</v>
      </c>
      <c r="AB99" s="367">
        <v>1214</v>
      </c>
      <c r="AC99" s="362">
        <v>26.977777777777778</v>
      </c>
      <c r="AD99" s="368">
        <v>63</v>
      </c>
      <c r="AE99" s="362">
        <v>1.4</v>
      </c>
      <c r="AF99" s="367">
        <v>704</v>
      </c>
      <c r="AG99" s="362">
        <v>15.644444444444444</v>
      </c>
      <c r="AH99" s="367">
        <v>1021</v>
      </c>
      <c r="AI99" s="362">
        <v>22.68888888888889</v>
      </c>
      <c r="AJ99" s="367">
        <v>322</v>
      </c>
      <c r="AK99" s="362">
        <v>7.1555555555555559</v>
      </c>
      <c r="AL99" s="367">
        <v>9761</v>
      </c>
      <c r="AM99" s="362">
        <v>216.9111111111111</v>
      </c>
      <c r="AN99" s="367">
        <v>5087</v>
      </c>
      <c r="AO99" s="362">
        <v>113.04444444444445</v>
      </c>
      <c r="AP99" s="367">
        <v>13986</v>
      </c>
      <c r="AQ99" s="362">
        <v>310.8</v>
      </c>
      <c r="AR99" s="367">
        <v>852</v>
      </c>
      <c r="AS99" s="362">
        <v>18.933333333333334</v>
      </c>
    </row>
    <row r="100" spans="1:45" ht="13.5" customHeight="1">
      <c r="A100" s="360" t="s">
        <v>168</v>
      </c>
      <c r="B100" s="361" t="str">
        <f>'Incentive Goal'!B99</f>
        <v>WARREN</v>
      </c>
      <c r="C100" s="362">
        <v>4</v>
      </c>
      <c r="D100" s="362">
        <v>6</v>
      </c>
      <c r="E100" s="363">
        <v>1088</v>
      </c>
      <c r="F100" s="364">
        <v>272</v>
      </c>
      <c r="G100" s="365">
        <v>46</v>
      </c>
      <c r="H100" s="364">
        <v>11.5</v>
      </c>
      <c r="I100" s="365">
        <v>60</v>
      </c>
      <c r="J100" s="364">
        <v>15</v>
      </c>
      <c r="K100" s="366">
        <v>2072489.75</v>
      </c>
      <c r="L100" s="366">
        <v>518122.4375</v>
      </c>
      <c r="M100" s="366">
        <v>345414.95833333331</v>
      </c>
      <c r="N100" s="370">
        <v>19112</v>
      </c>
      <c r="O100" s="362">
        <v>4778</v>
      </c>
      <c r="P100" s="370">
        <v>126</v>
      </c>
      <c r="Q100" s="362">
        <v>31.5</v>
      </c>
      <c r="R100" s="367">
        <v>4351</v>
      </c>
      <c r="S100" s="362">
        <v>1087.75</v>
      </c>
      <c r="T100" s="367">
        <v>30</v>
      </c>
      <c r="U100" s="362">
        <v>7.5</v>
      </c>
      <c r="V100" s="367">
        <v>13</v>
      </c>
      <c r="W100" s="362">
        <v>3.25</v>
      </c>
      <c r="X100" s="367">
        <v>49</v>
      </c>
      <c r="Y100" s="362">
        <v>12.25</v>
      </c>
      <c r="Z100" s="367">
        <v>44</v>
      </c>
      <c r="AA100" s="362">
        <v>11</v>
      </c>
      <c r="AB100" s="367">
        <v>47</v>
      </c>
      <c r="AC100" s="362">
        <v>11.75</v>
      </c>
      <c r="AD100" s="368">
        <v>4</v>
      </c>
      <c r="AE100" s="362">
        <v>1</v>
      </c>
      <c r="AF100" s="367">
        <v>90</v>
      </c>
      <c r="AG100" s="362">
        <v>22.5</v>
      </c>
      <c r="AH100" s="367">
        <v>49</v>
      </c>
      <c r="AI100" s="362">
        <v>12.25</v>
      </c>
      <c r="AJ100" s="367">
        <v>9</v>
      </c>
      <c r="AK100" s="362">
        <v>2.25</v>
      </c>
      <c r="AL100" s="367">
        <v>1028</v>
      </c>
      <c r="AM100" s="362">
        <v>257</v>
      </c>
      <c r="AN100" s="367">
        <v>884</v>
      </c>
      <c r="AO100" s="362">
        <v>221</v>
      </c>
      <c r="AP100" s="367">
        <v>2849</v>
      </c>
      <c r="AQ100" s="362">
        <v>712.25</v>
      </c>
      <c r="AR100" s="367">
        <v>653</v>
      </c>
      <c r="AS100" s="362">
        <v>163.25</v>
      </c>
    </row>
    <row r="101" spans="1:45" ht="13.5" customHeight="1">
      <c r="A101" s="360" t="s">
        <v>164</v>
      </c>
      <c r="B101" s="361" t="str">
        <f>'Incentive Goal'!B100</f>
        <v>WASHINGTON</v>
      </c>
      <c r="C101" s="362">
        <v>3.5</v>
      </c>
      <c r="D101" s="362">
        <v>6</v>
      </c>
      <c r="E101" s="363">
        <v>1176</v>
      </c>
      <c r="F101" s="364">
        <v>336</v>
      </c>
      <c r="G101" s="365">
        <v>76</v>
      </c>
      <c r="H101" s="364">
        <v>21.714285714285715</v>
      </c>
      <c r="I101" s="365">
        <v>60</v>
      </c>
      <c r="J101" s="364">
        <v>17.142857142857142</v>
      </c>
      <c r="K101" s="366">
        <v>1602963.79</v>
      </c>
      <c r="L101" s="366">
        <v>457989.65428571432</v>
      </c>
      <c r="M101" s="366">
        <v>267160.63166666665</v>
      </c>
      <c r="N101" s="370">
        <v>23551</v>
      </c>
      <c r="O101" s="362">
        <v>6728.8571428571431</v>
      </c>
      <c r="P101" s="370">
        <v>124</v>
      </c>
      <c r="Q101" s="362">
        <v>35.428571428571431</v>
      </c>
      <c r="R101" s="367">
        <v>623</v>
      </c>
      <c r="S101" s="362">
        <v>178</v>
      </c>
      <c r="T101" s="367">
        <v>39</v>
      </c>
      <c r="U101" s="362">
        <v>11.142857142857142</v>
      </c>
      <c r="V101" s="367">
        <v>36</v>
      </c>
      <c r="W101" s="362">
        <v>10.285714285714286</v>
      </c>
      <c r="X101" s="367">
        <v>87</v>
      </c>
      <c r="Y101" s="362">
        <v>24.857142857142858</v>
      </c>
      <c r="Z101" s="367">
        <v>88</v>
      </c>
      <c r="AA101" s="362">
        <v>25.142857142857142</v>
      </c>
      <c r="AB101" s="367">
        <v>54</v>
      </c>
      <c r="AC101" s="362">
        <v>15.428571428571429</v>
      </c>
      <c r="AD101" s="368">
        <v>4</v>
      </c>
      <c r="AE101" s="362">
        <v>1.1428571428571428</v>
      </c>
      <c r="AF101" s="367">
        <v>57</v>
      </c>
      <c r="AG101" s="362">
        <v>16.285714285714285</v>
      </c>
      <c r="AH101" s="367">
        <v>94</v>
      </c>
      <c r="AI101" s="362">
        <v>26.857142857142858</v>
      </c>
      <c r="AJ101" s="367">
        <v>19</v>
      </c>
      <c r="AK101" s="362">
        <v>5.4285714285714288</v>
      </c>
      <c r="AL101" s="367">
        <v>613</v>
      </c>
      <c r="AM101" s="362">
        <v>175.14285714285714</v>
      </c>
      <c r="AN101" s="367">
        <v>646</v>
      </c>
      <c r="AO101" s="362">
        <v>184.57142857142858</v>
      </c>
      <c r="AP101" s="367">
        <v>627</v>
      </c>
      <c r="AQ101" s="362">
        <v>179.14285714285714</v>
      </c>
      <c r="AR101" s="367">
        <v>99</v>
      </c>
      <c r="AS101" s="362">
        <v>28.285714285714285</v>
      </c>
    </row>
    <row r="102" spans="1:45" ht="13.5" customHeight="1">
      <c r="A102" s="360" t="s">
        <v>161</v>
      </c>
      <c r="B102" s="361" t="str">
        <f>'Incentive Goal'!B101</f>
        <v>WATAUGA</v>
      </c>
      <c r="C102" s="362">
        <v>1</v>
      </c>
      <c r="D102" s="362">
        <v>3</v>
      </c>
      <c r="E102" s="363">
        <v>714</v>
      </c>
      <c r="F102" s="364">
        <v>714</v>
      </c>
      <c r="G102" s="365">
        <v>32</v>
      </c>
      <c r="H102" s="364">
        <v>32</v>
      </c>
      <c r="I102" s="365">
        <v>101</v>
      </c>
      <c r="J102" s="364">
        <v>101</v>
      </c>
      <c r="K102" s="366">
        <v>1876733.7</v>
      </c>
      <c r="L102" s="366">
        <v>1876733.7</v>
      </c>
      <c r="M102" s="366">
        <v>625577.9</v>
      </c>
      <c r="N102" s="370">
        <v>11759</v>
      </c>
      <c r="O102" s="362">
        <v>11759</v>
      </c>
      <c r="P102" s="370">
        <v>49</v>
      </c>
      <c r="Q102" s="362">
        <v>49</v>
      </c>
      <c r="R102" s="367">
        <v>218</v>
      </c>
      <c r="S102" s="362">
        <v>218</v>
      </c>
      <c r="T102" s="367">
        <v>3</v>
      </c>
      <c r="U102" s="362">
        <v>3</v>
      </c>
      <c r="V102" s="367">
        <v>6</v>
      </c>
      <c r="W102" s="362">
        <v>6</v>
      </c>
      <c r="X102" s="367">
        <v>32</v>
      </c>
      <c r="Y102" s="362">
        <v>32</v>
      </c>
      <c r="Z102" s="367">
        <v>133</v>
      </c>
      <c r="AA102" s="362">
        <v>133</v>
      </c>
      <c r="AB102" s="367">
        <v>103</v>
      </c>
      <c r="AC102" s="362">
        <v>103</v>
      </c>
      <c r="AD102" s="368">
        <v>0</v>
      </c>
      <c r="AE102" s="362">
        <v>0</v>
      </c>
      <c r="AF102" s="367">
        <v>27</v>
      </c>
      <c r="AG102" s="362">
        <v>27</v>
      </c>
      <c r="AH102" s="367">
        <v>132</v>
      </c>
      <c r="AI102" s="362">
        <v>132</v>
      </c>
      <c r="AJ102" s="367">
        <v>12</v>
      </c>
      <c r="AK102" s="362">
        <v>12</v>
      </c>
      <c r="AL102" s="367">
        <v>242</v>
      </c>
      <c r="AM102" s="362">
        <v>242</v>
      </c>
      <c r="AN102" s="367">
        <v>1185</v>
      </c>
      <c r="AO102" s="362">
        <v>1185</v>
      </c>
      <c r="AP102" s="367">
        <v>366</v>
      </c>
      <c r="AQ102" s="362">
        <v>366</v>
      </c>
      <c r="AR102" s="367">
        <v>259</v>
      </c>
      <c r="AS102" s="362">
        <v>259</v>
      </c>
    </row>
    <row r="103" spans="1:45" ht="13.5" customHeight="1">
      <c r="A103" s="360" t="s">
        <v>160</v>
      </c>
      <c r="B103" s="361" t="str">
        <f>'Incentive Goal'!B102</f>
        <v>WAYNE</v>
      </c>
      <c r="C103" s="362">
        <v>20</v>
      </c>
      <c r="D103" s="362">
        <v>28</v>
      </c>
      <c r="E103" s="363">
        <v>8340</v>
      </c>
      <c r="F103" s="364">
        <v>417</v>
      </c>
      <c r="G103" s="365">
        <v>412</v>
      </c>
      <c r="H103" s="364">
        <v>20.6</v>
      </c>
      <c r="I103" s="365">
        <v>433</v>
      </c>
      <c r="J103" s="364">
        <v>21.65</v>
      </c>
      <c r="K103" s="366">
        <v>13162065.300000001</v>
      </c>
      <c r="L103" s="366">
        <v>658103.26500000001</v>
      </c>
      <c r="M103" s="366">
        <v>470073.76071428572</v>
      </c>
      <c r="N103" s="370">
        <v>160242</v>
      </c>
      <c r="O103" s="362">
        <v>8012.1</v>
      </c>
      <c r="P103" s="370">
        <v>950</v>
      </c>
      <c r="Q103" s="362">
        <v>47.5</v>
      </c>
      <c r="R103" s="367">
        <v>7193</v>
      </c>
      <c r="S103" s="362">
        <v>359.65</v>
      </c>
      <c r="T103" s="367">
        <v>797</v>
      </c>
      <c r="U103" s="362">
        <v>39.85</v>
      </c>
      <c r="V103" s="367">
        <v>260</v>
      </c>
      <c r="W103" s="362">
        <v>13</v>
      </c>
      <c r="X103" s="367">
        <v>434</v>
      </c>
      <c r="Y103" s="362">
        <v>21.7</v>
      </c>
      <c r="Z103" s="367">
        <v>779</v>
      </c>
      <c r="AA103" s="362">
        <v>38.950000000000003</v>
      </c>
      <c r="AB103" s="367">
        <v>388</v>
      </c>
      <c r="AC103" s="362">
        <v>19.399999999999999</v>
      </c>
      <c r="AD103" s="368">
        <v>104</v>
      </c>
      <c r="AE103" s="362">
        <v>5.2</v>
      </c>
      <c r="AF103" s="367">
        <v>422</v>
      </c>
      <c r="AG103" s="362">
        <v>21.1</v>
      </c>
      <c r="AH103" s="367">
        <v>461</v>
      </c>
      <c r="AI103" s="362">
        <v>23.05</v>
      </c>
      <c r="AJ103" s="367">
        <v>69</v>
      </c>
      <c r="AK103" s="362">
        <v>3.45</v>
      </c>
      <c r="AL103" s="367">
        <v>3784</v>
      </c>
      <c r="AM103" s="362">
        <v>189.2</v>
      </c>
      <c r="AN103" s="367">
        <v>5759</v>
      </c>
      <c r="AO103" s="362">
        <v>287.95</v>
      </c>
      <c r="AP103" s="367">
        <v>4467</v>
      </c>
      <c r="AQ103" s="362">
        <v>223.35</v>
      </c>
      <c r="AR103" s="367">
        <v>4777</v>
      </c>
      <c r="AS103" s="362">
        <v>238.85</v>
      </c>
    </row>
    <row r="104" spans="1:45" ht="13.5" customHeight="1">
      <c r="A104" s="360" t="s">
        <v>161</v>
      </c>
      <c r="B104" s="361" t="str">
        <f>'Incentive Goal'!B103</f>
        <v>WILKES</v>
      </c>
      <c r="C104" s="362">
        <v>6</v>
      </c>
      <c r="D104" s="362">
        <v>8</v>
      </c>
      <c r="E104" s="363">
        <v>3021</v>
      </c>
      <c r="F104" s="364">
        <v>503.5</v>
      </c>
      <c r="G104" s="365">
        <v>208</v>
      </c>
      <c r="H104" s="364">
        <v>34.666666666666664</v>
      </c>
      <c r="I104" s="365">
        <v>262</v>
      </c>
      <c r="J104" s="364">
        <v>43.666666666666664</v>
      </c>
      <c r="K104" s="366">
        <v>3786723.63</v>
      </c>
      <c r="L104" s="366">
        <v>631120.60499999998</v>
      </c>
      <c r="M104" s="366">
        <v>473340.45374999999</v>
      </c>
      <c r="N104" s="370">
        <v>58120</v>
      </c>
      <c r="O104" s="362">
        <v>9686.6666666666661</v>
      </c>
      <c r="P104" s="370">
        <v>395</v>
      </c>
      <c r="Q104" s="362">
        <v>65.833333333333329</v>
      </c>
      <c r="R104" s="367">
        <v>1050</v>
      </c>
      <c r="S104" s="362">
        <v>175</v>
      </c>
      <c r="T104" s="367">
        <v>52</v>
      </c>
      <c r="U104" s="362">
        <v>8.6666666666666661</v>
      </c>
      <c r="V104" s="367">
        <v>81</v>
      </c>
      <c r="W104" s="362">
        <v>13.5</v>
      </c>
      <c r="X104" s="367">
        <v>243</v>
      </c>
      <c r="Y104" s="362">
        <v>40.5</v>
      </c>
      <c r="Z104" s="367">
        <v>398</v>
      </c>
      <c r="AA104" s="362">
        <v>66.333333333333329</v>
      </c>
      <c r="AB104" s="367">
        <v>264</v>
      </c>
      <c r="AC104" s="362">
        <v>44</v>
      </c>
      <c r="AD104" s="368">
        <v>9</v>
      </c>
      <c r="AE104" s="362">
        <v>1.5</v>
      </c>
      <c r="AF104" s="367">
        <v>38</v>
      </c>
      <c r="AG104" s="362">
        <v>6.333333333333333</v>
      </c>
      <c r="AH104" s="367">
        <v>185</v>
      </c>
      <c r="AI104" s="362">
        <v>30.833333333333332</v>
      </c>
      <c r="AJ104" s="367">
        <v>37</v>
      </c>
      <c r="AK104" s="362">
        <v>6.166666666666667</v>
      </c>
      <c r="AL104" s="367">
        <v>1466</v>
      </c>
      <c r="AM104" s="362">
        <v>244.33333333333334</v>
      </c>
      <c r="AN104" s="367">
        <v>2372</v>
      </c>
      <c r="AO104" s="362">
        <v>395.33333333333331</v>
      </c>
      <c r="AP104" s="367">
        <v>5141</v>
      </c>
      <c r="AQ104" s="362">
        <v>856.83333333333337</v>
      </c>
      <c r="AR104" s="367">
        <v>1219</v>
      </c>
      <c r="AS104" s="362">
        <v>203.16666666666666</v>
      </c>
    </row>
    <row r="105" spans="1:45" ht="13.5" customHeight="1">
      <c r="A105" s="360" t="s">
        <v>168</v>
      </c>
      <c r="B105" s="361" t="str">
        <f>'Incentive Goal'!B104</f>
        <v>WILSON</v>
      </c>
      <c r="C105" s="362">
        <v>12.5</v>
      </c>
      <c r="D105" s="362">
        <v>18</v>
      </c>
      <c r="E105" s="363">
        <v>5225</v>
      </c>
      <c r="F105" s="364">
        <v>418</v>
      </c>
      <c r="G105" s="365">
        <v>374</v>
      </c>
      <c r="H105" s="364">
        <v>29.92</v>
      </c>
      <c r="I105" s="365">
        <v>284</v>
      </c>
      <c r="J105" s="364">
        <v>22.72</v>
      </c>
      <c r="K105" s="366">
        <v>9204248.5899999999</v>
      </c>
      <c r="L105" s="366">
        <v>736339.8872</v>
      </c>
      <c r="M105" s="366">
        <v>511347.14388888888</v>
      </c>
      <c r="N105" s="370">
        <v>115446</v>
      </c>
      <c r="O105" s="362">
        <v>9235.68</v>
      </c>
      <c r="P105" s="370">
        <v>883</v>
      </c>
      <c r="Q105" s="362">
        <v>70.64</v>
      </c>
      <c r="R105" s="367">
        <v>6700</v>
      </c>
      <c r="S105" s="362">
        <v>536</v>
      </c>
      <c r="T105" s="367">
        <v>593</v>
      </c>
      <c r="U105" s="362">
        <v>47.44</v>
      </c>
      <c r="V105" s="367">
        <v>299</v>
      </c>
      <c r="W105" s="362">
        <v>23.92</v>
      </c>
      <c r="X105" s="367">
        <v>400</v>
      </c>
      <c r="Y105" s="362">
        <v>32</v>
      </c>
      <c r="Z105" s="367">
        <v>924</v>
      </c>
      <c r="AA105" s="362">
        <v>73.92</v>
      </c>
      <c r="AB105" s="367">
        <v>222</v>
      </c>
      <c r="AC105" s="362">
        <v>17.760000000000002</v>
      </c>
      <c r="AD105" s="368">
        <v>361</v>
      </c>
      <c r="AE105" s="362">
        <v>28.88</v>
      </c>
      <c r="AF105" s="367">
        <v>207</v>
      </c>
      <c r="AG105" s="362">
        <v>16.559999999999999</v>
      </c>
      <c r="AH105" s="367">
        <v>231</v>
      </c>
      <c r="AI105" s="362">
        <v>18.48</v>
      </c>
      <c r="AJ105" s="367">
        <v>35</v>
      </c>
      <c r="AK105" s="362">
        <v>2.8</v>
      </c>
      <c r="AL105" s="367">
        <v>4041</v>
      </c>
      <c r="AM105" s="362">
        <v>323.27999999999997</v>
      </c>
      <c r="AN105" s="367">
        <v>3463</v>
      </c>
      <c r="AO105" s="362">
        <v>277.04000000000002</v>
      </c>
      <c r="AP105" s="367">
        <v>9825</v>
      </c>
      <c r="AQ105" s="362">
        <v>786</v>
      </c>
      <c r="AR105" s="367">
        <v>2670</v>
      </c>
      <c r="AS105" s="362">
        <v>213.6</v>
      </c>
    </row>
    <row r="106" spans="1:45" ht="13.5" customHeight="1">
      <c r="A106" s="360" t="s">
        <v>161</v>
      </c>
      <c r="B106" s="361" t="str">
        <f>'Incentive Goal'!B105</f>
        <v>YADKIN</v>
      </c>
      <c r="C106" s="362">
        <v>3.8</v>
      </c>
      <c r="D106" s="362">
        <v>3.8</v>
      </c>
      <c r="E106" s="363">
        <v>1252</v>
      </c>
      <c r="F106" s="364">
        <v>329.47368421052636</v>
      </c>
      <c r="G106" s="365">
        <v>41</v>
      </c>
      <c r="H106" s="364">
        <v>10.789473684210527</v>
      </c>
      <c r="I106" s="365">
        <v>107</v>
      </c>
      <c r="J106" s="364">
        <v>28.157894736842106</v>
      </c>
      <c r="K106" s="366">
        <v>2313550.96</v>
      </c>
      <c r="L106" s="366">
        <v>608829.20000000007</v>
      </c>
      <c r="M106" s="366">
        <v>608829.20000000007</v>
      </c>
      <c r="N106" s="370">
        <v>22194</v>
      </c>
      <c r="O106" s="362">
        <v>5840.5263157894742</v>
      </c>
      <c r="P106" s="370">
        <v>156</v>
      </c>
      <c r="Q106" s="362">
        <v>41.05263157894737</v>
      </c>
      <c r="R106" s="367">
        <v>501</v>
      </c>
      <c r="S106" s="362">
        <v>131.84210526315789</v>
      </c>
      <c r="T106" s="367">
        <v>15</v>
      </c>
      <c r="U106" s="362">
        <v>3.9473684210526319</v>
      </c>
      <c r="V106" s="367">
        <v>29</v>
      </c>
      <c r="W106" s="362">
        <v>7.6315789473684212</v>
      </c>
      <c r="X106" s="367">
        <v>41</v>
      </c>
      <c r="Y106" s="362">
        <v>10.789473684210527</v>
      </c>
      <c r="Z106" s="367">
        <v>178</v>
      </c>
      <c r="AA106" s="362">
        <v>46.842105263157897</v>
      </c>
      <c r="AB106" s="367">
        <v>104</v>
      </c>
      <c r="AC106" s="362">
        <v>27.368421052631579</v>
      </c>
      <c r="AD106" s="368">
        <v>32</v>
      </c>
      <c r="AE106" s="362">
        <v>8.4210526315789469</v>
      </c>
      <c r="AF106" s="367">
        <v>41</v>
      </c>
      <c r="AG106" s="362">
        <v>10.789473684210527</v>
      </c>
      <c r="AH106" s="367">
        <v>105</v>
      </c>
      <c r="AI106" s="362">
        <v>27.631578947368421</v>
      </c>
      <c r="AJ106" s="367">
        <v>21</v>
      </c>
      <c r="AK106" s="362">
        <v>5.5263157894736841</v>
      </c>
      <c r="AL106" s="367">
        <v>598</v>
      </c>
      <c r="AM106" s="362">
        <v>157.36842105263159</v>
      </c>
      <c r="AN106" s="367">
        <v>843</v>
      </c>
      <c r="AO106" s="362">
        <v>221.84210526315792</v>
      </c>
      <c r="AP106" s="367">
        <v>1021</v>
      </c>
      <c r="AQ106" s="362">
        <v>268.68421052631578</v>
      </c>
      <c r="AR106" s="367">
        <v>298</v>
      </c>
      <c r="AS106" s="362">
        <v>78.421052631578945</v>
      </c>
    </row>
    <row r="107" spans="1:45" ht="13.5" customHeight="1">
      <c r="A107" s="360" t="s">
        <v>163</v>
      </c>
      <c r="B107" s="361" t="str">
        <f>'Incentive Goal'!B106</f>
        <v>YANCEY</v>
      </c>
      <c r="C107" s="362">
        <v>0.75</v>
      </c>
      <c r="D107" s="362">
        <v>1</v>
      </c>
      <c r="E107" s="363">
        <v>376</v>
      </c>
      <c r="F107" s="364">
        <v>501.33333333333331</v>
      </c>
      <c r="G107" s="365">
        <v>5</v>
      </c>
      <c r="H107" s="364">
        <v>6.666666666666667</v>
      </c>
      <c r="I107" s="365">
        <v>24</v>
      </c>
      <c r="J107" s="364">
        <v>32</v>
      </c>
      <c r="K107" s="366">
        <v>731795.36</v>
      </c>
      <c r="L107" s="366">
        <v>975727.14666666661</v>
      </c>
      <c r="M107" s="366">
        <v>731795.36</v>
      </c>
      <c r="N107" s="370">
        <v>7018</v>
      </c>
      <c r="O107" s="362">
        <v>9357.3333333333339</v>
      </c>
      <c r="P107" s="370">
        <v>78</v>
      </c>
      <c r="Q107" s="362">
        <v>104</v>
      </c>
      <c r="R107" s="367">
        <v>428</v>
      </c>
      <c r="S107" s="362">
        <v>570.66666666666663</v>
      </c>
      <c r="T107" s="367">
        <v>23</v>
      </c>
      <c r="U107" s="362">
        <v>30.666666666666668</v>
      </c>
      <c r="V107" s="367">
        <v>0</v>
      </c>
      <c r="W107" s="362">
        <v>0</v>
      </c>
      <c r="X107" s="367">
        <v>5</v>
      </c>
      <c r="Y107" s="362">
        <v>6.666666666666667</v>
      </c>
      <c r="Z107" s="367">
        <v>33</v>
      </c>
      <c r="AA107" s="362">
        <v>44</v>
      </c>
      <c r="AB107" s="367">
        <v>22</v>
      </c>
      <c r="AC107" s="362">
        <v>29.333333333333332</v>
      </c>
      <c r="AD107" s="368">
        <v>3</v>
      </c>
      <c r="AE107" s="362">
        <v>4</v>
      </c>
      <c r="AF107" s="367">
        <v>39</v>
      </c>
      <c r="AG107" s="362">
        <v>52</v>
      </c>
      <c r="AH107" s="367">
        <v>18</v>
      </c>
      <c r="AI107" s="362">
        <v>24</v>
      </c>
      <c r="AJ107" s="367">
        <v>16</v>
      </c>
      <c r="AK107" s="362">
        <v>21.333333333333332</v>
      </c>
      <c r="AL107" s="367">
        <v>115</v>
      </c>
      <c r="AM107" s="362">
        <v>153.33333333333334</v>
      </c>
      <c r="AN107" s="367">
        <v>203</v>
      </c>
      <c r="AO107" s="362">
        <v>270.66666666666669</v>
      </c>
      <c r="AP107" s="367">
        <v>111</v>
      </c>
      <c r="AQ107" s="362">
        <v>148</v>
      </c>
      <c r="AR107" s="367">
        <v>89</v>
      </c>
      <c r="AS107" s="362">
        <v>118.66666666666667</v>
      </c>
    </row>
    <row r="108" spans="1:45">
      <c r="A108" s="360"/>
      <c r="B108" s="360" t="s">
        <v>171</v>
      </c>
      <c r="C108" s="372">
        <v>951.17499999999995</v>
      </c>
      <c r="D108" s="372">
        <v>1364.115</v>
      </c>
      <c r="E108" s="363">
        <v>384452</v>
      </c>
      <c r="F108" s="373">
        <v>404.18640103030464</v>
      </c>
      <c r="G108" s="374">
        <v>26300</v>
      </c>
      <c r="H108" s="373">
        <v>27.650011827476543</v>
      </c>
      <c r="I108" s="374">
        <v>24258</v>
      </c>
      <c r="J108" s="373">
        <v>25.503193418666388</v>
      </c>
      <c r="K108" s="375">
        <v>711387851.35000014</v>
      </c>
      <c r="L108" s="375">
        <v>747904.27770914941</v>
      </c>
      <c r="M108" s="375">
        <v>521501.37733988714</v>
      </c>
      <c r="N108" s="376">
        <v>7986080</v>
      </c>
      <c r="O108" s="377">
        <v>8396.0154545693495</v>
      </c>
      <c r="P108" s="376">
        <v>55975</v>
      </c>
      <c r="Q108" s="377">
        <v>58.848266617604544</v>
      </c>
      <c r="R108" s="376">
        <v>639918</v>
      </c>
      <c r="S108" s="377">
        <v>672.76578968118383</v>
      </c>
      <c r="T108" s="376">
        <v>63692</v>
      </c>
      <c r="U108" s="377">
        <v>66.961389859910113</v>
      </c>
      <c r="V108" s="376">
        <v>11060</v>
      </c>
      <c r="W108" s="377">
        <v>11.62772360501485</v>
      </c>
      <c r="X108" s="376">
        <v>27525</v>
      </c>
      <c r="Y108" s="377">
        <v>28.937892606513</v>
      </c>
      <c r="Z108" s="376">
        <v>36892</v>
      </c>
      <c r="AA108" s="377">
        <v>38.785712408337062</v>
      </c>
      <c r="AB108" s="376">
        <v>22637</v>
      </c>
      <c r="AC108" s="377">
        <v>23.798985465345496</v>
      </c>
      <c r="AD108" s="376">
        <v>13288</v>
      </c>
      <c r="AE108" s="377">
        <v>13.970089625988908</v>
      </c>
      <c r="AF108" s="376">
        <v>15042</v>
      </c>
      <c r="AG108" s="377">
        <v>15.814124635319475</v>
      </c>
      <c r="AH108" s="376">
        <v>25462</v>
      </c>
      <c r="AI108" s="377">
        <v>26.76899624149079</v>
      </c>
      <c r="AJ108" s="376">
        <v>6232</v>
      </c>
      <c r="AK108" s="377">
        <v>6.5518963387389286</v>
      </c>
      <c r="AL108" s="376">
        <v>207596</v>
      </c>
      <c r="AM108" s="377">
        <v>218.2521617998791</v>
      </c>
      <c r="AN108" s="376">
        <v>225335</v>
      </c>
      <c r="AO108" s="377">
        <v>236.90172681157517</v>
      </c>
      <c r="AP108" s="376">
        <v>433801</v>
      </c>
      <c r="AQ108" s="377">
        <v>456.06854679738223</v>
      </c>
      <c r="AR108" s="376">
        <v>103003</v>
      </c>
      <c r="AS108" s="377">
        <v>108.2902725576261</v>
      </c>
    </row>
    <row r="109" spans="1:45">
      <c r="A109" s="261"/>
      <c r="B109" s="261"/>
      <c r="C109" s="262"/>
      <c r="D109" s="262"/>
      <c r="E109" s="263"/>
      <c r="F109" s="264"/>
      <c r="G109" s="265"/>
      <c r="H109" s="264"/>
      <c r="I109" s="265"/>
      <c r="J109" s="264"/>
      <c r="K109" s="266"/>
      <c r="L109" s="266"/>
      <c r="M109" s="266"/>
      <c r="N109" s="267"/>
      <c r="O109" s="268"/>
      <c r="P109" s="267"/>
      <c r="Q109" s="268"/>
      <c r="R109" s="267"/>
      <c r="S109" s="268"/>
      <c r="T109" s="267"/>
      <c r="U109" s="268"/>
      <c r="V109" s="267"/>
      <c r="W109" s="268"/>
      <c r="X109" s="267"/>
      <c r="Y109" s="268"/>
      <c r="Z109" s="267"/>
      <c r="AA109" s="268"/>
      <c r="AB109" s="267"/>
      <c r="AC109" s="268"/>
      <c r="AD109" s="267"/>
      <c r="AE109" s="268"/>
      <c r="AF109" s="267"/>
      <c r="AG109" s="268"/>
      <c r="AH109" s="267"/>
      <c r="AI109" s="268"/>
      <c r="AJ109" s="267"/>
      <c r="AK109" s="268"/>
      <c r="AL109" s="267"/>
      <c r="AM109" s="268"/>
      <c r="AN109" s="267"/>
      <c r="AO109" s="268"/>
      <c r="AP109" s="267"/>
      <c r="AQ109" s="268"/>
      <c r="AR109" s="267"/>
      <c r="AS109" s="268"/>
    </row>
    <row r="110" spans="1:45" s="95" customFormat="1">
      <c r="A110" s="291" t="s">
        <v>119</v>
      </c>
      <c r="B110" s="292"/>
      <c r="C110" s="88">
        <v>951.17499999999995</v>
      </c>
      <c r="D110" s="89">
        <v>1364.115</v>
      </c>
      <c r="E110" s="90">
        <v>384452</v>
      </c>
      <c r="F110" s="89">
        <v>404.18640103030464</v>
      </c>
      <c r="G110" s="90">
        <v>26300</v>
      </c>
      <c r="H110" s="88">
        <v>27.650011827476543</v>
      </c>
      <c r="I110" s="90">
        <v>24258</v>
      </c>
      <c r="J110" s="89">
        <v>25.503193418666388</v>
      </c>
      <c r="K110" s="91">
        <v>711387851.35000014</v>
      </c>
      <c r="L110" s="92">
        <v>747904.27770914941</v>
      </c>
      <c r="M110" s="93">
        <v>521501.37733988714</v>
      </c>
      <c r="N110" s="90">
        <v>7986080</v>
      </c>
      <c r="O110" s="94">
        <v>8396.0154545693495</v>
      </c>
      <c r="P110" s="90">
        <v>55975</v>
      </c>
      <c r="Q110" s="89">
        <v>58.848266617604544</v>
      </c>
      <c r="R110" s="90">
        <v>639918</v>
      </c>
      <c r="S110" s="94">
        <v>672.76578968118383</v>
      </c>
      <c r="T110" s="90">
        <v>63692</v>
      </c>
      <c r="U110" s="89">
        <v>66.961389859910113</v>
      </c>
      <c r="V110" s="90">
        <v>11060</v>
      </c>
      <c r="W110" s="94">
        <v>11.62772360501485</v>
      </c>
      <c r="X110" s="90">
        <v>27525</v>
      </c>
      <c r="Y110" s="89">
        <v>28.937892606513</v>
      </c>
      <c r="Z110" s="90">
        <v>36892</v>
      </c>
      <c r="AA110" s="94">
        <v>38.785712408337062</v>
      </c>
      <c r="AB110" s="90">
        <v>22637</v>
      </c>
      <c r="AC110" s="89">
        <v>23.798985465345496</v>
      </c>
      <c r="AD110" s="90">
        <v>13288</v>
      </c>
      <c r="AE110" s="88">
        <v>13.970089625988908</v>
      </c>
      <c r="AF110" s="90">
        <v>15042</v>
      </c>
      <c r="AG110" s="89">
        <v>15.814124635319475</v>
      </c>
      <c r="AH110" s="90">
        <v>25462</v>
      </c>
      <c r="AI110" s="89">
        <v>26.76899624149079</v>
      </c>
      <c r="AJ110" s="90">
        <v>6232</v>
      </c>
      <c r="AK110" s="89">
        <v>6.5518963387389286</v>
      </c>
      <c r="AL110" s="90">
        <v>207596</v>
      </c>
      <c r="AM110" s="89">
        <v>218.2521617998791</v>
      </c>
      <c r="AN110" s="90">
        <v>225335</v>
      </c>
      <c r="AO110" s="94">
        <v>236.90172681157517</v>
      </c>
      <c r="AP110" s="90">
        <v>433801</v>
      </c>
      <c r="AQ110" s="89">
        <v>456.06854679738223</v>
      </c>
      <c r="AR110" s="90">
        <v>103003</v>
      </c>
      <c r="AS110" s="89">
        <v>108.2902725576261</v>
      </c>
    </row>
    <row r="111" spans="1:45" s="96" customFormat="1">
      <c r="A111" s="360" t="s">
        <v>168</v>
      </c>
      <c r="B111" s="360" t="s">
        <v>172</v>
      </c>
      <c r="C111" s="372">
        <v>15</v>
      </c>
      <c r="D111" s="372">
        <v>19</v>
      </c>
      <c r="E111" s="374">
        <v>4526</v>
      </c>
      <c r="F111" s="373">
        <v>301.73333333333335</v>
      </c>
      <c r="G111" s="374">
        <v>103</v>
      </c>
      <c r="H111" s="373">
        <v>6.8666666666666663</v>
      </c>
      <c r="I111" s="374">
        <v>117</v>
      </c>
      <c r="J111" s="373">
        <v>7.8</v>
      </c>
      <c r="K111" s="378">
        <v>6381221.0999999996</v>
      </c>
      <c r="L111" s="366">
        <v>425414.74</v>
      </c>
      <c r="M111" s="366">
        <v>335853.74210526311</v>
      </c>
      <c r="N111" s="379">
        <v>91179</v>
      </c>
      <c r="O111" s="372">
        <v>6078.6</v>
      </c>
      <c r="P111" s="379">
        <v>435</v>
      </c>
      <c r="Q111" s="372">
        <v>29</v>
      </c>
      <c r="R111" s="379">
        <v>7555</v>
      </c>
      <c r="S111" s="372">
        <v>503.66666666666669</v>
      </c>
      <c r="T111" s="379">
        <v>592</v>
      </c>
      <c r="U111" s="372">
        <v>39.466666666666669</v>
      </c>
      <c r="V111" s="379">
        <v>115</v>
      </c>
      <c r="W111" s="372">
        <v>7.666666666666667</v>
      </c>
      <c r="X111" s="379">
        <v>104</v>
      </c>
      <c r="Y111" s="372">
        <v>6.9333333333333336</v>
      </c>
      <c r="Z111" s="379">
        <v>206</v>
      </c>
      <c r="AA111" s="372">
        <v>13.733333333333333</v>
      </c>
      <c r="AB111" s="379">
        <v>95</v>
      </c>
      <c r="AC111" s="372">
        <v>6.333333333333333</v>
      </c>
      <c r="AD111" s="379">
        <v>28</v>
      </c>
      <c r="AE111" s="372">
        <v>1.8666666666666667</v>
      </c>
      <c r="AF111" s="379">
        <v>563</v>
      </c>
      <c r="AG111" s="372">
        <v>37.533333333333331</v>
      </c>
      <c r="AH111" s="379">
        <v>345</v>
      </c>
      <c r="AI111" s="372">
        <v>23</v>
      </c>
      <c r="AJ111" s="379">
        <v>39</v>
      </c>
      <c r="AK111" s="372">
        <v>2.6</v>
      </c>
      <c r="AL111" s="379">
        <v>2590</v>
      </c>
      <c r="AM111" s="372">
        <v>172.66666666666666</v>
      </c>
      <c r="AN111" s="379">
        <v>5059</v>
      </c>
      <c r="AO111" s="372">
        <v>337.26666666666665</v>
      </c>
      <c r="AP111" s="379">
        <v>2535</v>
      </c>
      <c r="AQ111" s="372">
        <v>169</v>
      </c>
      <c r="AR111" s="379">
        <v>1195</v>
      </c>
      <c r="AS111" s="372">
        <v>79.666666666666671</v>
      </c>
    </row>
    <row r="112" spans="1:45" s="96" customFormat="1">
      <c r="A112" s="360" t="s">
        <v>161</v>
      </c>
      <c r="B112" s="360" t="s">
        <v>173</v>
      </c>
      <c r="C112" s="372">
        <v>50</v>
      </c>
      <c r="D112" s="372">
        <v>96</v>
      </c>
      <c r="E112" s="374">
        <v>19758</v>
      </c>
      <c r="F112" s="373">
        <v>395.16</v>
      </c>
      <c r="G112" s="374">
        <v>1743</v>
      </c>
      <c r="H112" s="373">
        <v>34.86</v>
      </c>
      <c r="I112" s="374">
        <v>1143</v>
      </c>
      <c r="J112" s="373">
        <v>22.86</v>
      </c>
      <c r="K112" s="378">
        <v>35148729.840000004</v>
      </c>
      <c r="L112" s="366">
        <v>702974.59680000006</v>
      </c>
      <c r="M112" s="366">
        <v>366132.60250000004</v>
      </c>
      <c r="N112" s="379">
        <v>403278</v>
      </c>
      <c r="O112" s="372">
        <v>8065.56</v>
      </c>
      <c r="P112" s="379">
        <v>3574</v>
      </c>
      <c r="Q112" s="372">
        <v>71.48</v>
      </c>
      <c r="R112" s="379">
        <v>10997</v>
      </c>
      <c r="S112" s="372">
        <v>219.94</v>
      </c>
      <c r="T112" s="379">
        <v>639</v>
      </c>
      <c r="U112" s="372">
        <v>12.78</v>
      </c>
      <c r="V112" s="379">
        <v>542</v>
      </c>
      <c r="W112" s="372">
        <v>10.84</v>
      </c>
      <c r="X112" s="379">
        <v>1797</v>
      </c>
      <c r="Y112" s="372">
        <v>35.94</v>
      </c>
      <c r="Z112" s="379">
        <v>1355</v>
      </c>
      <c r="AA112" s="372">
        <v>27.1</v>
      </c>
      <c r="AB112" s="379">
        <v>1089</v>
      </c>
      <c r="AC112" s="372">
        <v>21.78</v>
      </c>
      <c r="AD112" s="379">
        <v>1059</v>
      </c>
      <c r="AE112" s="372">
        <v>21.18</v>
      </c>
      <c r="AF112" s="379">
        <v>558</v>
      </c>
      <c r="AG112" s="372">
        <v>11.16</v>
      </c>
      <c r="AH112" s="379">
        <v>984</v>
      </c>
      <c r="AI112" s="372">
        <v>19.68</v>
      </c>
      <c r="AJ112" s="379">
        <v>384</v>
      </c>
      <c r="AK112" s="372">
        <v>7.68</v>
      </c>
      <c r="AL112" s="379">
        <v>12211</v>
      </c>
      <c r="AM112" s="372">
        <v>244.22</v>
      </c>
      <c r="AN112" s="379">
        <v>8682</v>
      </c>
      <c r="AO112" s="372">
        <v>173.64</v>
      </c>
      <c r="AP112" s="379">
        <v>31052</v>
      </c>
      <c r="AQ112" s="372">
        <v>621.04</v>
      </c>
      <c r="AR112" s="379">
        <v>1779</v>
      </c>
      <c r="AS112" s="372">
        <v>35.58</v>
      </c>
    </row>
    <row r="113" spans="1:45" ht="18" customHeight="1">
      <c r="A113" s="97" t="s">
        <v>174</v>
      </c>
      <c r="B113" s="98"/>
      <c r="C113" s="99"/>
      <c r="D113" s="100"/>
      <c r="E113" s="280"/>
      <c r="F113" s="282"/>
      <c r="G113" s="280"/>
      <c r="H113" s="281"/>
      <c r="I113" s="280"/>
      <c r="J113" s="282"/>
      <c r="K113" s="283"/>
      <c r="L113" s="284"/>
      <c r="M113" s="285"/>
      <c r="N113" s="281"/>
      <c r="O113" s="101"/>
      <c r="P113" s="281"/>
      <c r="Q113" s="282"/>
      <c r="R113" s="280"/>
      <c r="S113" s="101"/>
      <c r="T113" s="281"/>
      <c r="U113" s="282"/>
      <c r="V113" s="280"/>
      <c r="W113" s="101"/>
      <c r="X113" s="281"/>
      <c r="Y113" s="282"/>
      <c r="Z113" s="280"/>
      <c r="AA113" s="101"/>
      <c r="AB113" s="281"/>
      <c r="AC113" s="282"/>
      <c r="AD113" s="281"/>
      <c r="AE113" s="281"/>
      <c r="AF113" s="280"/>
      <c r="AG113" s="282"/>
      <c r="AH113" s="281"/>
      <c r="AI113" s="282"/>
      <c r="AJ113" s="280"/>
      <c r="AK113" s="282"/>
      <c r="AL113" s="280"/>
      <c r="AM113" s="282"/>
      <c r="AN113" s="280"/>
      <c r="AO113" s="101"/>
      <c r="AP113" s="281"/>
      <c r="AQ113" s="282"/>
      <c r="AR113" s="280"/>
      <c r="AS113" s="282"/>
    </row>
    <row r="114" spans="1:45" ht="18" customHeight="1"/>
    <row r="116" spans="1:45">
      <c r="A116" s="111"/>
      <c r="B116" s="111"/>
      <c r="N116" s="106"/>
    </row>
    <row r="117" spans="1:45">
      <c r="N117" s="106"/>
    </row>
    <row r="118" spans="1:45">
      <c r="N118" s="106"/>
    </row>
  </sheetData>
  <sheetProtection formatCells="0" formatColumns="0" formatRows="0" insertColumns="0" insertRows="0" insertHyperlinks="0" deleteColumns="0" deleteRows="0" sort="0" autoFilter="0" pivotTables="0"/>
  <autoFilter ref="A3:B3" xr:uid="{7D61F61B-434A-43F4-BE0E-087F42DCC77A}"/>
  <mergeCells count="34">
    <mergeCell ref="AJ2:AK2"/>
    <mergeCell ref="AL2:AM2"/>
    <mergeCell ref="AN1:AQ1"/>
    <mergeCell ref="AF2:AG2"/>
    <mergeCell ref="AH1:AI1"/>
    <mergeCell ref="AJ1:AK1"/>
    <mergeCell ref="AL1:AM1"/>
    <mergeCell ref="AH2:AI2"/>
    <mergeCell ref="AR1:AS1"/>
    <mergeCell ref="C2:D2"/>
    <mergeCell ref="E2:F2"/>
    <mergeCell ref="G2:H2"/>
    <mergeCell ref="I2:J2"/>
    <mergeCell ref="K2:M2"/>
    <mergeCell ref="N1:Q1"/>
    <mergeCell ref="R1:U1"/>
    <mergeCell ref="V1:Y1"/>
    <mergeCell ref="Z1:AC1"/>
    <mergeCell ref="AD1:AE1"/>
    <mergeCell ref="AF1:AG1"/>
    <mergeCell ref="C1:D1"/>
    <mergeCell ref="AN2:AQ2"/>
    <mergeCell ref="AR2:AS2"/>
    <mergeCell ref="AD2:AE2"/>
    <mergeCell ref="A110:B110"/>
    <mergeCell ref="N2:Q2"/>
    <mergeCell ref="R2:U2"/>
    <mergeCell ref="V2:Y2"/>
    <mergeCell ref="Z2:AC2"/>
    <mergeCell ref="A1:B2"/>
    <mergeCell ref="I1:J1"/>
    <mergeCell ref="K1:M1"/>
    <mergeCell ref="E1:F1"/>
    <mergeCell ref="G1:H1"/>
  </mergeCells>
  <pageMargins left="0.75" right="0.75" top="0.77" bottom="0.56000000000000005" header="0.5" footer="0.5"/>
  <pageSetup scale="61" orientation="landscape" r:id="rId1"/>
  <headerFooter alignWithMargins="0">
    <oddFooter xml:space="preserve">&amp;C&amp;"Calibri,Bold"&amp;P of &amp;N&amp;R&amp;"Arial,Bold"&amp;9last revised &amp;D&amp;"Arial,Regular"&amp;10
</oddFooter>
  </headerFooter>
  <rowBreaks count="1" manualBreakCount="1">
    <brk id="57" min="4" max="44" man="1"/>
  </rowBreaks>
  <colBreaks count="3" manualBreakCount="3">
    <brk id="13" min="3" max="113" man="1"/>
    <brk id="25" min="3" max="113" man="1"/>
    <brk id="35" min="3" max="1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E5E47-2D96-4D9D-B027-A27D7D5510A3}">
  <dimension ref="A1:Z113"/>
  <sheetViews>
    <sheetView workbookViewId="0">
      <pane xSplit="2" ySplit="3" topLeftCell="C65" activePane="bottomRight" state="frozen"/>
      <selection pane="bottomRight" activeCell="C98" sqref="C98"/>
      <selection pane="bottomLeft" activeCell="D7" sqref="D7"/>
      <selection pane="topRight" activeCell="D7" sqref="D7"/>
    </sheetView>
  </sheetViews>
  <sheetFormatPr defaultColWidth="9.140625" defaultRowHeight="12" customHeight="1"/>
  <cols>
    <col min="1" max="1" width="20.5703125" style="148" customWidth="1"/>
    <col min="2" max="2" width="21.5703125" style="149" customWidth="1"/>
    <col min="3" max="3" width="7.28515625" style="150" customWidth="1"/>
    <col min="4" max="4" width="7" style="150" customWidth="1"/>
    <col min="5" max="5" width="7.7109375" style="150" customWidth="1"/>
    <col min="6" max="6" width="7.28515625" style="150" customWidth="1"/>
    <col min="7" max="7" width="6.7109375" style="150" customWidth="1"/>
    <col min="8" max="8" width="7.140625" style="150" customWidth="1"/>
    <col min="9" max="9" width="8.28515625" style="151" customWidth="1"/>
    <col min="10" max="10" width="7.7109375" style="151" customWidth="1"/>
    <col min="11" max="11" width="9.42578125" style="152" customWidth="1"/>
    <col min="12" max="12" width="8.28515625" style="151" customWidth="1"/>
    <col min="13" max="13" width="6.7109375" style="151" customWidth="1"/>
    <col min="14" max="14" width="8.7109375" style="151" customWidth="1"/>
    <col min="15" max="15" width="10.85546875" style="151" customWidth="1"/>
    <col min="16" max="16" width="9.7109375" style="151" customWidth="1"/>
    <col min="17" max="17" width="81.85546875" style="153" customWidth="1"/>
    <col min="18" max="16384" width="9.140625" style="120"/>
  </cols>
  <sheetData>
    <row r="1" spans="1:23" ht="38.25">
      <c r="A1" s="326" t="s">
        <v>175</v>
      </c>
      <c r="B1" s="327"/>
      <c r="C1" s="212"/>
      <c r="D1" s="213"/>
      <c r="E1" s="214"/>
      <c r="F1" s="112"/>
      <c r="G1" s="113"/>
      <c r="H1" s="114"/>
      <c r="I1" s="212"/>
      <c r="J1" s="213"/>
      <c r="K1" s="214"/>
      <c r="L1" s="115"/>
      <c r="M1" s="116"/>
      <c r="N1" s="117"/>
      <c r="O1" s="286" t="s">
        <v>176</v>
      </c>
      <c r="P1" s="118" t="s">
        <v>177</v>
      </c>
      <c r="Q1" s="119"/>
    </row>
    <row r="2" spans="1:23" ht="15.75" customHeight="1">
      <c r="A2" s="209"/>
      <c r="B2" s="210"/>
      <c r="C2" s="328" t="s">
        <v>178</v>
      </c>
      <c r="D2" s="329"/>
      <c r="E2" s="330"/>
      <c r="F2" s="331" t="s">
        <v>179</v>
      </c>
      <c r="G2" s="332"/>
      <c r="H2" s="333"/>
      <c r="I2" s="328" t="s">
        <v>180</v>
      </c>
      <c r="J2" s="329"/>
      <c r="K2" s="330"/>
      <c r="L2" s="334" t="s">
        <v>181</v>
      </c>
      <c r="M2" s="335"/>
      <c r="N2" s="336"/>
      <c r="O2" s="337" t="s">
        <v>182</v>
      </c>
      <c r="P2" s="322" t="s">
        <v>183</v>
      </c>
      <c r="Q2" s="119"/>
    </row>
    <row r="3" spans="1:23" s="130" customFormat="1" ht="26.25" thickBot="1">
      <c r="A3" s="121" t="s">
        <v>145</v>
      </c>
      <c r="B3" s="380" t="s">
        <v>13</v>
      </c>
      <c r="C3" s="215" t="s">
        <v>184</v>
      </c>
      <c r="D3" s="216" t="s">
        <v>185</v>
      </c>
      <c r="E3" s="217" t="s">
        <v>186</v>
      </c>
      <c r="F3" s="122" t="s">
        <v>187</v>
      </c>
      <c r="G3" s="123" t="s">
        <v>188</v>
      </c>
      <c r="H3" s="124" t="s">
        <v>189</v>
      </c>
      <c r="I3" s="219" t="s">
        <v>190</v>
      </c>
      <c r="J3" s="220" t="s">
        <v>191</v>
      </c>
      <c r="K3" s="221" t="s">
        <v>192</v>
      </c>
      <c r="L3" s="125" t="s">
        <v>193</v>
      </c>
      <c r="M3" s="126" t="s">
        <v>194</v>
      </c>
      <c r="N3" s="127" t="s">
        <v>195</v>
      </c>
      <c r="O3" s="338"/>
      <c r="P3" s="323"/>
      <c r="Q3" s="128" t="s">
        <v>196</v>
      </c>
      <c r="R3" s="129"/>
      <c r="S3" s="129"/>
      <c r="T3" s="129"/>
      <c r="U3" s="129"/>
      <c r="V3" s="129"/>
      <c r="W3" s="129"/>
    </row>
    <row r="4" spans="1:23" s="136" customFormat="1" ht="12" customHeight="1" thickBot="1">
      <c r="A4" s="279" t="s">
        <v>160</v>
      </c>
      <c r="B4" s="246" t="s">
        <v>19</v>
      </c>
      <c r="C4" s="218">
        <v>3.5</v>
      </c>
      <c r="D4" s="218">
        <v>0</v>
      </c>
      <c r="E4" s="218">
        <v>3.5</v>
      </c>
      <c r="F4" s="131">
        <v>12</v>
      </c>
      <c r="G4" s="131">
        <v>0</v>
      </c>
      <c r="H4" s="132">
        <v>12</v>
      </c>
      <c r="I4" s="222">
        <v>3</v>
      </c>
      <c r="J4" s="223">
        <v>0</v>
      </c>
      <c r="K4" s="224">
        <v>3</v>
      </c>
      <c r="L4" s="133">
        <f>SUM(C4,F4,I4)</f>
        <v>18.5</v>
      </c>
      <c r="M4" s="133">
        <f>SUM(D4,G4,J4)</f>
        <v>0</v>
      </c>
      <c r="N4" s="133">
        <f>SUM(E4,H4,K4)</f>
        <v>18.5</v>
      </c>
      <c r="O4" s="134">
        <f>L4</f>
        <v>18.5</v>
      </c>
      <c r="P4" s="134">
        <v>2.5</v>
      </c>
      <c r="Q4" s="135" t="s">
        <v>197</v>
      </c>
      <c r="R4" s="120"/>
      <c r="S4" s="120"/>
      <c r="T4" s="120"/>
      <c r="U4" s="120"/>
      <c r="V4" s="120"/>
      <c r="W4" s="120"/>
    </row>
    <row r="5" spans="1:23" s="136" customFormat="1" ht="12" customHeight="1" thickBot="1">
      <c r="A5" s="226" t="s">
        <v>161</v>
      </c>
      <c r="B5" s="232" t="s">
        <v>20</v>
      </c>
      <c r="C5" s="227">
        <v>1</v>
      </c>
      <c r="D5" s="227">
        <v>0</v>
      </c>
      <c r="E5" s="227">
        <v>1</v>
      </c>
      <c r="F5" s="228">
        <v>3</v>
      </c>
      <c r="G5" s="228">
        <v>0</v>
      </c>
      <c r="H5" s="229">
        <v>3</v>
      </c>
      <c r="I5" s="381">
        <v>0</v>
      </c>
      <c r="J5" s="230">
        <v>0</v>
      </c>
      <c r="K5" s="231">
        <v>0</v>
      </c>
      <c r="L5" s="133">
        <f t="shared" ref="L5:N68" si="0">SUM(C5,F5,I5)</f>
        <v>4</v>
      </c>
      <c r="M5" s="133">
        <f t="shared" si="0"/>
        <v>0</v>
      </c>
      <c r="N5" s="133">
        <f t="shared" si="0"/>
        <v>4</v>
      </c>
      <c r="O5" s="134">
        <f t="shared" ref="O5:O68" si="1">L5</f>
        <v>4</v>
      </c>
      <c r="P5" s="382">
        <v>0.25</v>
      </c>
      <c r="Q5" s="383" t="s">
        <v>198</v>
      </c>
      <c r="R5" s="120"/>
      <c r="S5" s="120"/>
      <c r="T5" s="120"/>
      <c r="U5" s="120"/>
      <c r="V5" s="120"/>
      <c r="W5" s="120"/>
    </row>
    <row r="6" spans="1:23" s="136" customFormat="1" ht="12" customHeight="1" thickBot="1">
      <c r="A6" s="226" t="s">
        <v>161</v>
      </c>
      <c r="B6" s="232" t="s">
        <v>21</v>
      </c>
      <c r="C6" s="227">
        <v>0.25</v>
      </c>
      <c r="D6" s="227">
        <v>0</v>
      </c>
      <c r="E6" s="227">
        <v>0.25</v>
      </c>
      <c r="F6" s="228">
        <v>0.75</v>
      </c>
      <c r="G6" s="228">
        <v>0</v>
      </c>
      <c r="H6" s="229">
        <v>0.75</v>
      </c>
      <c r="I6" s="381">
        <v>1</v>
      </c>
      <c r="J6" s="230">
        <v>0</v>
      </c>
      <c r="K6" s="231">
        <v>1</v>
      </c>
      <c r="L6" s="133">
        <f t="shared" si="0"/>
        <v>2</v>
      </c>
      <c r="M6" s="133">
        <f t="shared" si="0"/>
        <v>0</v>
      </c>
      <c r="N6" s="133">
        <f t="shared" si="0"/>
        <v>2</v>
      </c>
      <c r="O6" s="134">
        <f t="shared" si="1"/>
        <v>2</v>
      </c>
      <c r="P6" s="382">
        <v>0.5</v>
      </c>
      <c r="Q6" s="383" t="s">
        <v>199</v>
      </c>
      <c r="R6" s="120"/>
      <c r="S6" s="120"/>
      <c r="T6" s="120"/>
      <c r="U6" s="120"/>
      <c r="V6" s="120"/>
      <c r="W6" s="120"/>
    </row>
    <row r="7" spans="1:23" s="136" customFormat="1" ht="12" customHeight="1" thickBot="1">
      <c r="A7" s="226" t="s">
        <v>162</v>
      </c>
      <c r="B7" s="232" t="s">
        <v>22</v>
      </c>
      <c r="C7" s="227">
        <v>1.25</v>
      </c>
      <c r="D7" s="227">
        <v>0</v>
      </c>
      <c r="E7" s="227">
        <v>1.25</v>
      </c>
      <c r="F7" s="228">
        <v>4.75</v>
      </c>
      <c r="G7" s="228">
        <v>0</v>
      </c>
      <c r="H7" s="229">
        <v>4.75</v>
      </c>
      <c r="I7" s="381">
        <v>1</v>
      </c>
      <c r="J7" s="230">
        <v>0</v>
      </c>
      <c r="K7" s="231">
        <v>1</v>
      </c>
      <c r="L7" s="133">
        <f t="shared" si="0"/>
        <v>7</v>
      </c>
      <c r="M7" s="133">
        <f t="shared" si="0"/>
        <v>0</v>
      </c>
      <c r="N7" s="133">
        <f t="shared" si="0"/>
        <v>7</v>
      </c>
      <c r="O7" s="134">
        <f t="shared" si="1"/>
        <v>7</v>
      </c>
      <c r="P7" s="382">
        <v>2</v>
      </c>
      <c r="Q7" s="383" t="s">
        <v>200</v>
      </c>
      <c r="R7" s="120"/>
      <c r="S7" s="120"/>
      <c r="T7" s="120"/>
      <c r="U7" s="120"/>
      <c r="V7" s="120"/>
      <c r="W7" s="120"/>
    </row>
    <row r="8" spans="1:23" s="136" customFormat="1" ht="12" customHeight="1" thickBot="1">
      <c r="A8" s="226" t="s">
        <v>161</v>
      </c>
      <c r="B8" s="232" t="s">
        <v>23</v>
      </c>
      <c r="C8" s="227">
        <v>1</v>
      </c>
      <c r="D8" s="227">
        <v>0</v>
      </c>
      <c r="E8" s="227">
        <v>1</v>
      </c>
      <c r="F8" s="228">
        <v>4</v>
      </c>
      <c r="G8" s="228">
        <v>0</v>
      </c>
      <c r="H8" s="229">
        <v>4</v>
      </c>
      <c r="I8" s="381">
        <v>0</v>
      </c>
      <c r="J8" s="230">
        <v>0</v>
      </c>
      <c r="K8" s="231">
        <v>0</v>
      </c>
      <c r="L8" s="133">
        <f t="shared" si="0"/>
        <v>5</v>
      </c>
      <c r="M8" s="133">
        <f t="shared" si="0"/>
        <v>0</v>
      </c>
      <c r="N8" s="133">
        <f t="shared" si="0"/>
        <v>5</v>
      </c>
      <c r="O8" s="134">
        <f t="shared" si="1"/>
        <v>5</v>
      </c>
      <c r="P8" s="382">
        <v>0.25</v>
      </c>
      <c r="Q8" s="383" t="s">
        <v>201</v>
      </c>
      <c r="R8" s="120"/>
      <c r="S8" s="120"/>
      <c r="T8" s="120"/>
      <c r="U8" s="120"/>
      <c r="V8" s="120"/>
      <c r="W8" s="120"/>
    </row>
    <row r="9" spans="1:23" s="136" customFormat="1" ht="12" customHeight="1" thickBot="1">
      <c r="A9" s="226" t="s">
        <v>163</v>
      </c>
      <c r="B9" s="232" t="s">
        <v>24</v>
      </c>
      <c r="C9" s="227">
        <v>0</v>
      </c>
      <c r="D9" s="227">
        <v>0</v>
      </c>
      <c r="E9" s="227">
        <v>0</v>
      </c>
      <c r="F9" s="228">
        <v>1</v>
      </c>
      <c r="G9" s="228">
        <v>0</v>
      </c>
      <c r="H9" s="229">
        <v>1</v>
      </c>
      <c r="I9" s="381">
        <v>0</v>
      </c>
      <c r="J9" s="230">
        <v>0</v>
      </c>
      <c r="K9" s="231">
        <v>0</v>
      </c>
      <c r="L9" s="133">
        <f t="shared" si="0"/>
        <v>1</v>
      </c>
      <c r="M9" s="133">
        <f t="shared" si="0"/>
        <v>0</v>
      </c>
      <c r="N9" s="133">
        <f t="shared" si="0"/>
        <v>1</v>
      </c>
      <c r="O9" s="134">
        <f t="shared" si="1"/>
        <v>1</v>
      </c>
      <c r="P9" s="382">
        <v>0.05</v>
      </c>
      <c r="Q9" s="383" t="s">
        <v>202</v>
      </c>
      <c r="R9" s="120"/>
      <c r="S9" s="120"/>
      <c r="T9" s="120"/>
      <c r="U9" s="120"/>
      <c r="V9" s="120"/>
      <c r="W9" s="120"/>
    </row>
    <row r="10" spans="1:23" s="136" customFormat="1" ht="12" customHeight="1" thickBot="1">
      <c r="A10" s="226" t="s">
        <v>164</v>
      </c>
      <c r="B10" s="232" t="s">
        <v>25</v>
      </c>
      <c r="C10" s="227">
        <v>1.75</v>
      </c>
      <c r="D10" s="227">
        <v>0</v>
      </c>
      <c r="E10" s="227">
        <v>1.75</v>
      </c>
      <c r="F10" s="228">
        <v>7.5</v>
      </c>
      <c r="G10" s="228">
        <v>0</v>
      </c>
      <c r="H10" s="229">
        <v>7.5</v>
      </c>
      <c r="I10" s="381">
        <v>0.75</v>
      </c>
      <c r="J10" s="230">
        <v>0</v>
      </c>
      <c r="K10" s="231">
        <v>0.75</v>
      </c>
      <c r="L10" s="133">
        <f t="shared" si="0"/>
        <v>10</v>
      </c>
      <c r="M10" s="133">
        <f t="shared" si="0"/>
        <v>0</v>
      </c>
      <c r="N10" s="133">
        <f t="shared" si="0"/>
        <v>10</v>
      </c>
      <c r="O10" s="134">
        <f t="shared" si="1"/>
        <v>10</v>
      </c>
      <c r="P10" s="382">
        <v>0.3</v>
      </c>
      <c r="Q10" s="383" t="s">
        <v>203</v>
      </c>
      <c r="R10" s="120"/>
      <c r="S10" s="120"/>
      <c r="T10" s="120"/>
      <c r="U10" s="120"/>
      <c r="V10" s="120"/>
      <c r="W10" s="120"/>
    </row>
    <row r="11" spans="1:23" s="136" customFormat="1" ht="12" customHeight="1" thickBot="1">
      <c r="A11" s="226" t="s">
        <v>164</v>
      </c>
      <c r="B11" s="232" t="s">
        <v>26</v>
      </c>
      <c r="C11" s="227">
        <v>0.5</v>
      </c>
      <c r="D11" s="227">
        <v>0</v>
      </c>
      <c r="E11" s="227">
        <v>0.5</v>
      </c>
      <c r="F11" s="228">
        <v>3.5</v>
      </c>
      <c r="G11" s="228">
        <v>0</v>
      </c>
      <c r="H11" s="229">
        <v>3.5</v>
      </c>
      <c r="I11" s="381">
        <v>0</v>
      </c>
      <c r="J11" s="230">
        <v>0</v>
      </c>
      <c r="K11" s="231">
        <v>0</v>
      </c>
      <c r="L11" s="133">
        <f t="shared" si="0"/>
        <v>4</v>
      </c>
      <c r="M11" s="133">
        <f t="shared" si="0"/>
        <v>0</v>
      </c>
      <c r="N11" s="133">
        <f t="shared" si="0"/>
        <v>4</v>
      </c>
      <c r="O11" s="134">
        <f t="shared" si="1"/>
        <v>4</v>
      </c>
      <c r="P11" s="382">
        <v>7.0000000000000007E-2</v>
      </c>
      <c r="Q11" s="383" t="s">
        <v>204</v>
      </c>
      <c r="R11" s="120"/>
      <c r="S11" s="120"/>
      <c r="T11" s="120"/>
      <c r="U11" s="120"/>
      <c r="V11" s="120"/>
      <c r="W11" s="120"/>
    </row>
    <row r="12" spans="1:23" ht="12" customHeight="1" thickBot="1">
      <c r="A12" s="226" t="s">
        <v>165</v>
      </c>
      <c r="B12" s="232" t="s">
        <v>27</v>
      </c>
      <c r="C12" s="227">
        <v>1</v>
      </c>
      <c r="D12" s="227">
        <v>0</v>
      </c>
      <c r="E12" s="227">
        <v>1</v>
      </c>
      <c r="F12" s="228">
        <v>6</v>
      </c>
      <c r="G12" s="228">
        <v>0</v>
      </c>
      <c r="H12" s="229">
        <v>6</v>
      </c>
      <c r="I12" s="381">
        <v>1</v>
      </c>
      <c r="J12" s="230">
        <v>0</v>
      </c>
      <c r="K12" s="231">
        <v>1</v>
      </c>
      <c r="L12" s="133">
        <f t="shared" si="0"/>
        <v>8</v>
      </c>
      <c r="M12" s="133">
        <f t="shared" si="0"/>
        <v>0</v>
      </c>
      <c r="N12" s="133">
        <f t="shared" si="0"/>
        <v>8</v>
      </c>
      <c r="O12" s="134">
        <f t="shared" si="1"/>
        <v>8</v>
      </c>
      <c r="P12" s="382">
        <v>2.6</v>
      </c>
      <c r="Q12" s="383" t="s">
        <v>205</v>
      </c>
    </row>
    <row r="13" spans="1:23" ht="12" customHeight="1" thickBot="1">
      <c r="A13" s="226" t="s">
        <v>166</v>
      </c>
      <c r="B13" s="232" t="s">
        <v>28</v>
      </c>
      <c r="C13" s="227">
        <v>1.25</v>
      </c>
      <c r="D13" s="227">
        <v>0</v>
      </c>
      <c r="E13" s="227">
        <v>1.25</v>
      </c>
      <c r="F13" s="228">
        <v>10.75</v>
      </c>
      <c r="G13" s="228">
        <v>0</v>
      </c>
      <c r="H13" s="229">
        <v>10.75</v>
      </c>
      <c r="I13" s="381">
        <v>1</v>
      </c>
      <c r="J13" s="230">
        <v>0</v>
      </c>
      <c r="K13" s="231">
        <v>1</v>
      </c>
      <c r="L13" s="133">
        <f t="shared" si="0"/>
        <v>13</v>
      </c>
      <c r="M13" s="133">
        <f t="shared" si="0"/>
        <v>0</v>
      </c>
      <c r="N13" s="133">
        <f t="shared" si="0"/>
        <v>13</v>
      </c>
      <c r="O13" s="134">
        <f t="shared" si="1"/>
        <v>13</v>
      </c>
      <c r="P13" s="382">
        <v>0</v>
      </c>
      <c r="Q13" s="383" t="s">
        <v>206</v>
      </c>
    </row>
    <row r="14" spans="1:23" s="136" customFormat="1" ht="12" customHeight="1" thickBot="1">
      <c r="A14" s="226" t="s">
        <v>167</v>
      </c>
      <c r="B14" s="232" t="s">
        <v>29</v>
      </c>
      <c r="C14" s="227">
        <v>2</v>
      </c>
      <c r="D14" s="227">
        <v>0</v>
      </c>
      <c r="E14" s="227">
        <v>2</v>
      </c>
      <c r="F14" s="228">
        <v>10.75</v>
      </c>
      <c r="G14" s="228">
        <v>0</v>
      </c>
      <c r="H14" s="229">
        <v>10.75</v>
      </c>
      <c r="I14" s="381">
        <v>5.6</v>
      </c>
      <c r="J14" s="230">
        <v>0</v>
      </c>
      <c r="K14" s="231">
        <v>5.6</v>
      </c>
      <c r="L14" s="133">
        <f t="shared" si="0"/>
        <v>18.350000000000001</v>
      </c>
      <c r="M14" s="133">
        <f t="shared" si="0"/>
        <v>0</v>
      </c>
      <c r="N14" s="133">
        <f t="shared" si="0"/>
        <v>18.350000000000001</v>
      </c>
      <c r="O14" s="134">
        <f t="shared" si="1"/>
        <v>18.350000000000001</v>
      </c>
      <c r="P14" s="382">
        <v>0</v>
      </c>
      <c r="Q14" s="383" t="s">
        <v>207</v>
      </c>
      <c r="R14" s="120"/>
      <c r="S14" s="120"/>
      <c r="T14" s="120"/>
      <c r="U14" s="120"/>
      <c r="V14" s="120"/>
      <c r="W14" s="120"/>
    </row>
    <row r="15" spans="1:23" s="136" customFormat="1" ht="12" customHeight="1" thickBot="1">
      <c r="A15" s="226" t="s">
        <v>163</v>
      </c>
      <c r="B15" s="232" t="s">
        <v>30</v>
      </c>
      <c r="C15" s="227">
        <v>1</v>
      </c>
      <c r="D15" s="227">
        <v>0</v>
      </c>
      <c r="E15" s="227">
        <v>1</v>
      </c>
      <c r="F15" s="228">
        <v>8</v>
      </c>
      <c r="G15" s="228">
        <v>0</v>
      </c>
      <c r="H15" s="229">
        <v>8</v>
      </c>
      <c r="I15" s="381">
        <v>1</v>
      </c>
      <c r="J15" s="230">
        <v>0</v>
      </c>
      <c r="K15" s="231">
        <v>1</v>
      </c>
      <c r="L15" s="133">
        <f t="shared" si="0"/>
        <v>10</v>
      </c>
      <c r="M15" s="133">
        <f t="shared" si="0"/>
        <v>0</v>
      </c>
      <c r="N15" s="133">
        <f t="shared" si="0"/>
        <v>10</v>
      </c>
      <c r="O15" s="134">
        <f t="shared" si="1"/>
        <v>10</v>
      </c>
      <c r="P15" s="382">
        <v>0.2</v>
      </c>
      <c r="Q15" s="383" t="s">
        <v>208</v>
      </c>
      <c r="R15" s="120"/>
      <c r="S15" s="120"/>
      <c r="T15" s="120"/>
      <c r="U15" s="120"/>
      <c r="V15" s="120"/>
      <c r="W15" s="120"/>
    </row>
    <row r="16" spans="1:23" s="136" customFormat="1" ht="12" customHeight="1" thickBot="1">
      <c r="A16" s="226" t="s">
        <v>162</v>
      </c>
      <c r="B16" s="232" t="s">
        <v>31</v>
      </c>
      <c r="C16" s="227">
        <v>4.25</v>
      </c>
      <c r="D16" s="227">
        <v>0</v>
      </c>
      <c r="E16" s="227">
        <v>4.25</v>
      </c>
      <c r="F16" s="228">
        <v>16.75</v>
      </c>
      <c r="G16" s="228">
        <v>0</v>
      </c>
      <c r="H16" s="229">
        <v>16.75</v>
      </c>
      <c r="I16" s="381">
        <v>2</v>
      </c>
      <c r="J16" s="230">
        <v>0</v>
      </c>
      <c r="K16" s="231">
        <v>2</v>
      </c>
      <c r="L16" s="133">
        <f t="shared" si="0"/>
        <v>23</v>
      </c>
      <c r="M16" s="133">
        <f t="shared" si="0"/>
        <v>0</v>
      </c>
      <c r="N16" s="133">
        <f t="shared" si="0"/>
        <v>23</v>
      </c>
      <c r="O16" s="134">
        <f t="shared" si="1"/>
        <v>23</v>
      </c>
      <c r="P16" s="382">
        <v>3.2</v>
      </c>
      <c r="Q16" s="383" t="s">
        <v>209</v>
      </c>
      <c r="R16" s="120"/>
      <c r="S16" s="120"/>
      <c r="T16" s="120"/>
      <c r="U16" s="120"/>
      <c r="V16" s="120"/>
      <c r="W16" s="120"/>
    </row>
    <row r="17" spans="1:23" s="136" customFormat="1" ht="12" customHeight="1" thickBot="1">
      <c r="A17" s="226" t="s">
        <v>163</v>
      </c>
      <c r="B17" s="232" t="s">
        <v>32</v>
      </c>
      <c r="C17" s="227">
        <v>1.25</v>
      </c>
      <c r="D17" s="227">
        <v>0</v>
      </c>
      <c r="E17" s="227">
        <v>1.25</v>
      </c>
      <c r="F17" s="228">
        <v>7.75</v>
      </c>
      <c r="G17" s="228">
        <v>0</v>
      </c>
      <c r="H17" s="229">
        <v>7.75</v>
      </c>
      <c r="I17" s="381">
        <v>1</v>
      </c>
      <c r="J17" s="230">
        <v>0</v>
      </c>
      <c r="K17" s="231">
        <v>1</v>
      </c>
      <c r="L17" s="133">
        <f t="shared" si="0"/>
        <v>10</v>
      </c>
      <c r="M17" s="133">
        <f t="shared" si="0"/>
        <v>0</v>
      </c>
      <c r="N17" s="133">
        <f t="shared" si="0"/>
        <v>10</v>
      </c>
      <c r="O17" s="134">
        <f t="shared" si="1"/>
        <v>10</v>
      </c>
      <c r="P17" s="382">
        <v>1</v>
      </c>
      <c r="Q17" s="383" t="s">
        <v>202</v>
      </c>
      <c r="R17" s="120"/>
      <c r="S17" s="120"/>
      <c r="T17" s="120"/>
      <c r="U17" s="120"/>
      <c r="V17" s="120"/>
      <c r="W17" s="120"/>
    </row>
    <row r="18" spans="1:23" s="136" customFormat="1" ht="12" customHeight="1" thickBot="1">
      <c r="A18" s="226" t="s">
        <v>164</v>
      </c>
      <c r="B18" s="232" t="s">
        <v>33</v>
      </c>
      <c r="C18" s="227">
        <v>0.25</v>
      </c>
      <c r="D18" s="227">
        <v>0</v>
      </c>
      <c r="E18" s="227">
        <v>0.25</v>
      </c>
      <c r="F18" s="228">
        <v>1</v>
      </c>
      <c r="G18" s="228">
        <v>0</v>
      </c>
      <c r="H18" s="229">
        <v>1</v>
      </c>
      <c r="I18" s="381">
        <v>0.5</v>
      </c>
      <c r="J18" s="230">
        <v>0</v>
      </c>
      <c r="K18" s="231">
        <v>0.5</v>
      </c>
      <c r="L18" s="133">
        <f t="shared" si="0"/>
        <v>1.75</v>
      </c>
      <c r="M18" s="133">
        <f t="shared" si="0"/>
        <v>0</v>
      </c>
      <c r="N18" s="133">
        <f t="shared" si="0"/>
        <v>1.75</v>
      </c>
      <c r="O18" s="134">
        <f t="shared" si="1"/>
        <v>1.75</v>
      </c>
      <c r="P18" s="382">
        <v>0.03</v>
      </c>
      <c r="Q18" s="383" t="s">
        <v>210</v>
      </c>
      <c r="R18" s="120"/>
      <c r="S18" s="120"/>
      <c r="T18" s="120"/>
      <c r="U18" s="120"/>
      <c r="V18" s="120"/>
      <c r="W18" s="120"/>
    </row>
    <row r="19" spans="1:23" s="136" customFormat="1" ht="12" customHeight="1" thickBot="1">
      <c r="A19" s="226" t="s">
        <v>166</v>
      </c>
      <c r="B19" s="232" t="s">
        <v>34</v>
      </c>
      <c r="C19" s="227">
        <v>1</v>
      </c>
      <c r="D19" s="227">
        <v>0</v>
      </c>
      <c r="E19" s="227">
        <v>1</v>
      </c>
      <c r="F19" s="228">
        <v>4</v>
      </c>
      <c r="G19" s="228">
        <v>0</v>
      </c>
      <c r="H19" s="229">
        <v>4</v>
      </c>
      <c r="I19" s="381">
        <v>0.25</v>
      </c>
      <c r="J19" s="230">
        <v>0</v>
      </c>
      <c r="K19" s="231">
        <v>0.25</v>
      </c>
      <c r="L19" s="133">
        <f t="shared" si="0"/>
        <v>5.25</v>
      </c>
      <c r="M19" s="133">
        <f t="shared" si="0"/>
        <v>0</v>
      </c>
      <c r="N19" s="133">
        <f t="shared" si="0"/>
        <v>5.25</v>
      </c>
      <c r="O19" s="134">
        <f t="shared" si="1"/>
        <v>5.25</v>
      </c>
      <c r="P19" s="382">
        <v>0.5</v>
      </c>
      <c r="Q19" s="383" t="s">
        <v>211</v>
      </c>
      <c r="R19" s="120"/>
      <c r="S19" s="120"/>
      <c r="T19" s="120"/>
      <c r="U19" s="120"/>
      <c r="V19" s="120"/>
      <c r="W19" s="120"/>
    </row>
    <row r="20" spans="1:23" s="136" customFormat="1" ht="12" customHeight="1" thickBot="1">
      <c r="A20" s="226" t="s">
        <v>168</v>
      </c>
      <c r="B20" s="232" t="s">
        <v>35</v>
      </c>
      <c r="C20" s="227">
        <v>0.33</v>
      </c>
      <c r="D20" s="227">
        <v>0</v>
      </c>
      <c r="E20" s="227">
        <v>0.33</v>
      </c>
      <c r="F20" s="228">
        <v>3</v>
      </c>
      <c r="G20" s="228">
        <v>0</v>
      </c>
      <c r="H20" s="229">
        <v>3</v>
      </c>
      <c r="I20" s="381">
        <v>1</v>
      </c>
      <c r="J20" s="230">
        <v>0</v>
      </c>
      <c r="K20" s="231">
        <v>1</v>
      </c>
      <c r="L20" s="133">
        <f t="shared" si="0"/>
        <v>4.33</v>
      </c>
      <c r="M20" s="133">
        <f t="shared" si="0"/>
        <v>0</v>
      </c>
      <c r="N20" s="133">
        <f t="shared" si="0"/>
        <v>4.33</v>
      </c>
      <c r="O20" s="134">
        <f t="shared" si="1"/>
        <v>4.33</v>
      </c>
      <c r="P20" s="382">
        <v>1</v>
      </c>
      <c r="Q20" s="383" t="s">
        <v>212</v>
      </c>
      <c r="R20" s="120"/>
      <c r="S20" s="120"/>
      <c r="T20" s="120"/>
      <c r="U20" s="120"/>
      <c r="V20" s="120"/>
      <c r="W20" s="120"/>
    </row>
    <row r="21" spans="1:23" s="136" customFormat="1" ht="12" customHeight="1" thickBot="1">
      <c r="A21" s="226" t="s">
        <v>163</v>
      </c>
      <c r="B21" s="232" t="s">
        <v>36</v>
      </c>
      <c r="C21" s="227">
        <v>1.5</v>
      </c>
      <c r="D21" s="227">
        <v>0</v>
      </c>
      <c r="E21" s="227">
        <v>1.5</v>
      </c>
      <c r="F21" s="228">
        <v>16.5</v>
      </c>
      <c r="G21" s="228">
        <v>0</v>
      </c>
      <c r="H21" s="229">
        <v>16.5</v>
      </c>
      <c r="I21" s="381">
        <v>3</v>
      </c>
      <c r="J21" s="230">
        <v>0</v>
      </c>
      <c r="K21" s="231">
        <v>3</v>
      </c>
      <c r="L21" s="133">
        <f t="shared" si="0"/>
        <v>21</v>
      </c>
      <c r="M21" s="133">
        <f t="shared" si="0"/>
        <v>0</v>
      </c>
      <c r="N21" s="133">
        <f t="shared" si="0"/>
        <v>21</v>
      </c>
      <c r="O21" s="134">
        <f t="shared" si="1"/>
        <v>21</v>
      </c>
      <c r="P21" s="382">
        <v>1</v>
      </c>
      <c r="Q21" s="383" t="s">
        <v>213</v>
      </c>
      <c r="R21" s="120"/>
      <c r="S21" s="120"/>
      <c r="T21" s="120"/>
      <c r="U21" s="120"/>
      <c r="V21" s="120"/>
      <c r="W21" s="120"/>
    </row>
    <row r="22" spans="1:23" s="136" customFormat="1" ht="12" customHeight="1" thickBot="1">
      <c r="A22" s="226" t="s">
        <v>160</v>
      </c>
      <c r="B22" s="232" t="s">
        <v>37</v>
      </c>
      <c r="C22" s="227">
        <v>1</v>
      </c>
      <c r="D22" s="227">
        <v>0</v>
      </c>
      <c r="E22" s="227">
        <v>1</v>
      </c>
      <c r="F22" s="228">
        <v>4</v>
      </c>
      <c r="G22" s="228">
        <v>0</v>
      </c>
      <c r="H22" s="229">
        <v>4</v>
      </c>
      <c r="I22" s="381">
        <v>0</v>
      </c>
      <c r="J22" s="230">
        <v>0</v>
      </c>
      <c r="K22" s="231">
        <v>0</v>
      </c>
      <c r="L22" s="133">
        <f t="shared" si="0"/>
        <v>5</v>
      </c>
      <c r="M22" s="133">
        <f t="shared" si="0"/>
        <v>0</v>
      </c>
      <c r="N22" s="133">
        <f t="shared" si="0"/>
        <v>5</v>
      </c>
      <c r="O22" s="134">
        <f t="shared" si="1"/>
        <v>5</v>
      </c>
      <c r="P22" s="382">
        <v>0.5</v>
      </c>
      <c r="Q22" s="383" t="s">
        <v>214</v>
      </c>
      <c r="R22" s="120"/>
      <c r="S22" s="120"/>
      <c r="T22" s="120"/>
      <c r="U22" s="120"/>
      <c r="V22" s="120"/>
      <c r="W22" s="120"/>
    </row>
    <row r="23" spans="1:23" s="136" customFormat="1" ht="12" customHeight="1" thickBot="1">
      <c r="A23" s="226" t="s">
        <v>167</v>
      </c>
      <c r="B23" s="232" t="s">
        <v>38</v>
      </c>
      <c r="C23" s="227">
        <v>1</v>
      </c>
      <c r="D23" s="227">
        <v>0</v>
      </c>
      <c r="E23" s="227">
        <v>1</v>
      </c>
      <c r="F23" s="228">
        <v>2</v>
      </c>
      <c r="G23" s="228">
        <v>0</v>
      </c>
      <c r="H23" s="229">
        <v>2</v>
      </c>
      <c r="I23" s="381">
        <v>1</v>
      </c>
      <c r="J23" s="230">
        <v>0</v>
      </c>
      <c r="K23" s="231">
        <v>1</v>
      </c>
      <c r="L23" s="133">
        <f t="shared" si="0"/>
        <v>4</v>
      </c>
      <c r="M23" s="133">
        <f t="shared" si="0"/>
        <v>0</v>
      </c>
      <c r="N23" s="133">
        <f t="shared" si="0"/>
        <v>4</v>
      </c>
      <c r="O23" s="134">
        <f t="shared" si="1"/>
        <v>4</v>
      </c>
      <c r="P23" s="382">
        <v>0.1</v>
      </c>
      <c r="Q23" s="383" t="s">
        <v>215</v>
      </c>
      <c r="R23" s="120"/>
      <c r="S23" s="120"/>
      <c r="T23" s="120"/>
      <c r="U23" s="120"/>
      <c r="V23" s="120"/>
      <c r="W23" s="120"/>
    </row>
    <row r="24" spans="1:23" s="136" customFormat="1" ht="12" customHeight="1" thickBot="1">
      <c r="A24" s="226" t="s">
        <v>164</v>
      </c>
      <c r="B24" s="232" t="s">
        <v>39</v>
      </c>
      <c r="C24" s="227">
        <v>1</v>
      </c>
      <c r="D24" s="227">
        <v>0</v>
      </c>
      <c r="E24" s="227">
        <v>1</v>
      </c>
      <c r="F24" s="228">
        <v>2</v>
      </c>
      <c r="G24" s="228">
        <v>0</v>
      </c>
      <c r="H24" s="229">
        <v>2</v>
      </c>
      <c r="I24" s="381">
        <v>1</v>
      </c>
      <c r="J24" s="230">
        <v>0</v>
      </c>
      <c r="K24" s="231">
        <v>1</v>
      </c>
      <c r="L24" s="133">
        <f t="shared" si="0"/>
        <v>4</v>
      </c>
      <c r="M24" s="133">
        <f t="shared" si="0"/>
        <v>0</v>
      </c>
      <c r="N24" s="133">
        <f t="shared" si="0"/>
        <v>4</v>
      </c>
      <c r="O24" s="134">
        <f t="shared" si="1"/>
        <v>4</v>
      </c>
      <c r="P24" s="382">
        <v>0.04</v>
      </c>
      <c r="Q24" s="383" t="s">
        <v>216</v>
      </c>
      <c r="R24" s="120"/>
      <c r="S24" s="120"/>
      <c r="T24" s="120"/>
      <c r="U24" s="120"/>
      <c r="V24" s="120"/>
      <c r="W24" s="120"/>
    </row>
    <row r="25" spans="1:23" s="136" customFormat="1" ht="12" customHeight="1" thickBot="1">
      <c r="A25" s="226" t="s">
        <v>167</v>
      </c>
      <c r="B25" s="232" t="s">
        <v>40</v>
      </c>
      <c r="C25" s="227">
        <v>0.1</v>
      </c>
      <c r="D25" s="227">
        <v>0</v>
      </c>
      <c r="E25" s="227">
        <v>0.1</v>
      </c>
      <c r="F25" s="228">
        <v>2</v>
      </c>
      <c r="G25" s="228">
        <v>0</v>
      </c>
      <c r="H25" s="229">
        <v>2</v>
      </c>
      <c r="I25" s="381">
        <v>0</v>
      </c>
      <c r="J25" s="230">
        <v>0</v>
      </c>
      <c r="K25" s="231">
        <v>0</v>
      </c>
      <c r="L25" s="133">
        <f t="shared" si="0"/>
        <v>2.1</v>
      </c>
      <c r="M25" s="133">
        <f t="shared" si="0"/>
        <v>0</v>
      </c>
      <c r="N25" s="133">
        <f t="shared" si="0"/>
        <v>2.1</v>
      </c>
      <c r="O25" s="134">
        <f t="shared" si="1"/>
        <v>2.1</v>
      </c>
      <c r="P25" s="382">
        <v>0.1</v>
      </c>
      <c r="Q25" s="383" t="s">
        <v>215</v>
      </c>
      <c r="R25" s="120"/>
      <c r="S25" s="120"/>
      <c r="T25" s="120"/>
      <c r="U25" s="120"/>
      <c r="V25" s="120"/>
      <c r="W25" s="120"/>
    </row>
    <row r="26" spans="1:23" s="136" customFormat="1" ht="12" customHeight="1" thickBot="1">
      <c r="A26" s="226" t="s">
        <v>163</v>
      </c>
      <c r="B26" s="232" t="s">
        <v>41</v>
      </c>
      <c r="C26" s="227">
        <v>4</v>
      </c>
      <c r="D26" s="227">
        <v>0</v>
      </c>
      <c r="E26" s="227">
        <v>4</v>
      </c>
      <c r="F26" s="228">
        <v>17</v>
      </c>
      <c r="G26" s="228">
        <v>0</v>
      </c>
      <c r="H26" s="229">
        <v>17</v>
      </c>
      <c r="I26" s="381">
        <v>3</v>
      </c>
      <c r="J26" s="230">
        <v>0</v>
      </c>
      <c r="K26" s="231">
        <v>3</v>
      </c>
      <c r="L26" s="133">
        <f t="shared" si="0"/>
        <v>24</v>
      </c>
      <c r="M26" s="133">
        <f t="shared" si="0"/>
        <v>0</v>
      </c>
      <c r="N26" s="133">
        <f t="shared" si="0"/>
        <v>24</v>
      </c>
      <c r="O26" s="134">
        <f t="shared" si="1"/>
        <v>24</v>
      </c>
      <c r="P26" s="382">
        <v>1</v>
      </c>
      <c r="Q26" s="383" t="s">
        <v>198</v>
      </c>
      <c r="R26" s="120"/>
      <c r="S26" s="120"/>
      <c r="T26" s="120"/>
      <c r="U26" s="120"/>
      <c r="V26" s="120"/>
      <c r="W26" s="120"/>
    </row>
    <row r="27" spans="1:23" s="136" customFormat="1" ht="12" customHeight="1" thickBot="1">
      <c r="A27" s="226" t="s">
        <v>166</v>
      </c>
      <c r="B27" s="232" t="s">
        <v>42</v>
      </c>
      <c r="C27" s="227">
        <v>3</v>
      </c>
      <c r="D27" s="227">
        <v>0</v>
      </c>
      <c r="E27" s="227">
        <v>3</v>
      </c>
      <c r="F27" s="228">
        <v>11</v>
      </c>
      <c r="G27" s="228">
        <v>0</v>
      </c>
      <c r="H27" s="229">
        <v>11</v>
      </c>
      <c r="I27" s="381">
        <v>2</v>
      </c>
      <c r="J27" s="230">
        <v>0</v>
      </c>
      <c r="K27" s="231">
        <v>2</v>
      </c>
      <c r="L27" s="133">
        <f t="shared" si="0"/>
        <v>16</v>
      </c>
      <c r="M27" s="133">
        <f t="shared" si="0"/>
        <v>0</v>
      </c>
      <c r="N27" s="133">
        <f t="shared" si="0"/>
        <v>16</v>
      </c>
      <c r="O27" s="134">
        <f t="shared" si="1"/>
        <v>16</v>
      </c>
      <c r="P27" s="382">
        <v>2</v>
      </c>
      <c r="Q27" s="383" t="s">
        <v>217</v>
      </c>
      <c r="R27" s="120"/>
      <c r="S27" s="120"/>
      <c r="T27" s="120"/>
      <c r="U27" s="120"/>
      <c r="V27" s="120"/>
      <c r="W27" s="120"/>
    </row>
    <row r="28" spans="1:23" s="136" customFormat="1" ht="12" customHeight="1" thickBot="1">
      <c r="A28" s="226" t="s">
        <v>164</v>
      </c>
      <c r="B28" s="232" t="s">
        <v>43</v>
      </c>
      <c r="C28" s="227">
        <v>1.5</v>
      </c>
      <c r="D28" s="227">
        <v>0</v>
      </c>
      <c r="E28" s="227">
        <v>1.5</v>
      </c>
      <c r="F28" s="228">
        <v>8</v>
      </c>
      <c r="G28" s="228">
        <v>0</v>
      </c>
      <c r="H28" s="229">
        <v>8</v>
      </c>
      <c r="I28" s="381">
        <v>1</v>
      </c>
      <c r="J28" s="230">
        <v>0</v>
      </c>
      <c r="K28" s="231">
        <v>1</v>
      </c>
      <c r="L28" s="133">
        <f t="shared" si="0"/>
        <v>10.5</v>
      </c>
      <c r="M28" s="133">
        <f t="shared" si="0"/>
        <v>0</v>
      </c>
      <c r="N28" s="133">
        <f t="shared" si="0"/>
        <v>10.5</v>
      </c>
      <c r="O28" s="134">
        <f t="shared" si="1"/>
        <v>10.5</v>
      </c>
      <c r="P28" s="382">
        <v>1.28</v>
      </c>
      <c r="Q28" s="383" t="s">
        <v>218</v>
      </c>
      <c r="R28" s="120"/>
      <c r="S28" s="120"/>
      <c r="T28" s="120"/>
      <c r="U28" s="120"/>
      <c r="V28" s="120"/>
      <c r="W28" s="120"/>
    </row>
    <row r="29" spans="1:23" s="136" customFormat="1" ht="12" customHeight="1" thickBot="1">
      <c r="A29" s="226" t="s">
        <v>165</v>
      </c>
      <c r="B29" s="232" t="s">
        <v>44</v>
      </c>
      <c r="C29" s="227">
        <v>8</v>
      </c>
      <c r="D29" s="227">
        <v>0</v>
      </c>
      <c r="E29" s="227">
        <v>8</v>
      </c>
      <c r="F29" s="228">
        <v>46</v>
      </c>
      <c r="G29" s="228">
        <v>0</v>
      </c>
      <c r="H29" s="229">
        <v>46</v>
      </c>
      <c r="I29" s="381">
        <v>16</v>
      </c>
      <c r="J29" s="230">
        <v>0</v>
      </c>
      <c r="K29" s="231">
        <v>16</v>
      </c>
      <c r="L29" s="133">
        <f t="shared" si="0"/>
        <v>70</v>
      </c>
      <c r="M29" s="133">
        <f t="shared" si="0"/>
        <v>0</v>
      </c>
      <c r="N29" s="133">
        <f t="shared" si="0"/>
        <v>70</v>
      </c>
      <c r="O29" s="134">
        <f t="shared" si="1"/>
        <v>70</v>
      </c>
      <c r="P29" s="382">
        <v>6.5</v>
      </c>
      <c r="Q29" s="383" t="s">
        <v>219</v>
      </c>
      <c r="R29" s="120"/>
      <c r="S29" s="120"/>
      <c r="T29" s="120"/>
      <c r="U29" s="120"/>
      <c r="V29" s="120"/>
      <c r="W29" s="120"/>
    </row>
    <row r="30" spans="1:23" s="136" customFormat="1" ht="12" customHeight="1" thickBot="1">
      <c r="A30" s="226" t="s">
        <v>164</v>
      </c>
      <c r="B30" s="232" t="s">
        <v>45</v>
      </c>
      <c r="C30" s="227">
        <v>0.5</v>
      </c>
      <c r="D30" s="227">
        <v>0</v>
      </c>
      <c r="E30" s="227">
        <v>0.5</v>
      </c>
      <c r="F30" s="228">
        <v>2</v>
      </c>
      <c r="G30" s="228">
        <v>0</v>
      </c>
      <c r="H30" s="229">
        <v>2</v>
      </c>
      <c r="I30" s="381">
        <v>0</v>
      </c>
      <c r="J30" s="230">
        <v>0</v>
      </c>
      <c r="K30" s="231">
        <v>0</v>
      </c>
      <c r="L30" s="133">
        <v>2.5</v>
      </c>
      <c r="M30" s="133">
        <f t="shared" si="0"/>
        <v>0</v>
      </c>
      <c r="N30" s="133">
        <v>2.5</v>
      </c>
      <c r="O30" s="134">
        <v>2.5</v>
      </c>
      <c r="P30" s="382">
        <v>7.0000000000000007E-2</v>
      </c>
      <c r="Q30" s="383" t="s">
        <v>220</v>
      </c>
      <c r="R30" s="120"/>
      <c r="S30" s="120"/>
      <c r="T30" s="120"/>
      <c r="U30" s="120"/>
      <c r="V30" s="120"/>
      <c r="W30" s="120"/>
    </row>
    <row r="31" spans="1:23" s="136" customFormat="1" ht="12" customHeight="1" thickBot="1">
      <c r="A31" s="226" t="s">
        <v>164</v>
      </c>
      <c r="B31" s="232" t="s">
        <v>46</v>
      </c>
      <c r="C31" s="227">
        <v>0.5</v>
      </c>
      <c r="D31" s="227">
        <v>0</v>
      </c>
      <c r="E31" s="227">
        <v>0.5</v>
      </c>
      <c r="F31" s="228">
        <v>2</v>
      </c>
      <c r="G31" s="228">
        <v>0</v>
      </c>
      <c r="H31" s="229">
        <v>2</v>
      </c>
      <c r="I31" s="381">
        <v>0</v>
      </c>
      <c r="J31" s="230">
        <v>0</v>
      </c>
      <c r="K31" s="231">
        <v>0</v>
      </c>
      <c r="L31" s="133">
        <f t="shared" si="0"/>
        <v>2.5</v>
      </c>
      <c r="M31" s="133">
        <f t="shared" si="0"/>
        <v>0</v>
      </c>
      <c r="N31" s="133">
        <v>2.5</v>
      </c>
      <c r="O31" s="134">
        <f t="shared" si="1"/>
        <v>2.5</v>
      </c>
      <c r="P31" s="382">
        <v>0.1</v>
      </c>
      <c r="Q31" s="383" t="s">
        <v>221</v>
      </c>
      <c r="R31" s="120"/>
      <c r="S31" s="120"/>
      <c r="T31" s="120"/>
      <c r="U31" s="120"/>
      <c r="V31" s="120"/>
      <c r="W31" s="120"/>
    </row>
    <row r="32" spans="1:23" s="136" customFormat="1" ht="12" customHeight="1" thickBot="1">
      <c r="A32" s="226" t="s">
        <v>162</v>
      </c>
      <c r="B32" s="232" t="s">
        <v>47</v>
      </c>
      <c r="C32" s="227">
        <v>2</v>
      </c>
      <c r="D32" s="227">
        <v>0</v>
      </c>
      <c r="E32" s="227">
        <v>2</v>
      </c>
      <c r="F32" s="228">
        <v>15</v>
      </c>
      <c r="G32" s="228">
        <v>0</v>
      </c>
      <c r="H32" s="229">
        <v>15</v>
      </c>
      <c r="I32" s="381">
        <v>2</v>
      </c>
      <c r="J32" s="230">
        <v>0</v>
      </c>
      <c r="K32" s="231">
        <v>2</v>
      </c>
      <c r="L32" s="133">
        <f t="shared" si="0"/>
        <v>19</v>
      </c>
      <c r="M32" s="133">
        <f t="shared" si="0"/>
        <v>0</v>
      </c>
      <c r="N32" s="133">
        <f t="shared" si="0"/>
        <v>19</v>
      </c>
      <c r="O32" s="134">
        <v>19</v>
      </c>
      <c r="P32" s="382">
        <v>1</v>
      </c>
      <c r="Q32" s="383" t="s">
        <v>222</v>
      </c>
      <c r="R32" s="120"/>
      <c r="S32" s="120"/>
      <c r="T32" s="120"/>
      <c r="U32" s="120"/>
      <c r="V32" s="120"/>
      <c r="W32" s="120"/>
    </row>
    <row r="33" spans="1:23" s="136" customFormat="1" ht="12" customHeight="1" thickBot="1">
      <c r="A33" s="226" t="s">
        <v>161</v>
      </c>
      <c r="B33" s="232" t="s">
        <v>48</v>
      </c>
      <c r="C33" s="227">
        <v>0.25</v>
      </c>
      <c r="D33" s="227">
        <v>0</v>
      </c>
      <c r="E33" s="227">
        <v>0.25</v>
      </c>
      <c r="F33" s="228">
        <v>3.75</v>
      </c>
      <c r="G33" s="228">
        <v>0</v>
      </c>
      <c r="H33" s="229">
        <v>3.75</v>
      </c>
      <c r="I33" s="381">
        <v>1</v>
      </c>
      <c r="J33" s="230">
        <v>0</v>
      </c>
      <c r="K33" s="231">
        <v>1</v>
      </c>
      <c r="L33" s="133">
        <f t="shared" si="0"/>
        <v>5</v>
      </c>
      <c r="M33" s="133">
        <f t="shared" si="0"/>
        <v>0</v>
      </c>
      <c r="N33" s="133">
        <f t="shared" si="0"/>
        <v>5</v>
      </c>
      <c r="O33" s="134">
        <f t="shared" si="1"/>
        <v>5</v>
      </c>
      <c r="P33" s="382">
        <v>0.25</v>
      </c>
      <c r="Q33" s="383" t="s">
        <v>223</v>
      </c>
      <c r="R33" s="120"/>
      <c r="S33" s="120"/>
      <c r="T33" s="120"/>
      <c r="U33" s="120"/>
      <c r="V33" s="120"/>
      <c r="W33" s="120"/>
    </row>
    <row r="34" spans="1:23" ht="12" customHeight="1" thickBot="1">
      <c r="A34" s="226" t="s">
        <v>166</v>
      </c>
      <c r="B34" s="232" t="s">
        <v>49</v>
      </c>
      <c r="C34" s="227">
        <v>1</v>
      </c>
      <c r="D34" s="227">
        <v>0</v>
      </c>
      <c r="E34" s="227">
        <v>1</v>
      </c>
      <c r="F34" s="228">
        <v>9</v>
      </c>
      <c r="G34" s="228">
        <v>0</v>
      </c>
      <c r="H34" s="229">
        <v>9</v>
      </c>
      <c r="I34" s="381">
        <v>1</v>
      </c>
      <c r="J34" s="230">
        <v>0</v>
      </c>
      <c r="K34" s="231">
        <v>1</v>
      </c>
      <c r="L34" s="133">
        <f t="shared" si="0"/>
        <v>11</v>
      </c>
      <c r="M34" s="133">
        <f t="shared" si="0"/>
        <v>0</v>
      </c>
      <c r="N34" s="133">
        <f t="shared" si="0"/>
        <v>11</v>
      </c>
      <c r="O34" s="134">
        <f t="shared" si="1"/>
        <v>11</v>
      </c>
      <c r="P34" s="382">
        <v>1.1000000000000001</v>
      </c>
      <c r="Q34" s="383" t="s">
        <v>224</v>
      </c>
    </row>
    <row r="35" spans="1:23" s="136" customFormat="1" ht="12" customHeight="1" thickBot="1">
      <c r="A35" s="226" t="s">
        <v>160</v>
      </c>
      <c r="B35" s="232" t="s">
        <v>50</v>
      </c>
      <c r="C35" s="227">
        <v>6</v>
      </c>
      <c r="D35" s="227">
        <v>0</v>
      </c>
      <c r="E35" s="227">
        <v>6</v>
      </c>
      <c r="F35" s="228">
        <v>28</v>
      </c>
      <c r="G35" s="228">
        <v>1</v>
      </c>
      <c r="H35" s="229">
        <v>27</v>
      </c>
      <c r="I35" s="381">
        <v>4</v>
      </c>
      <c r="J35" s="230">
        <v>0</v>
      </c>
      <c r="K35" s="231">
        <v>4</v>
      </c>
      <c r="L35" s="133">
        <f t="shared" si="0"/>
        <v>38</v>
      </c>
      <c r="M35" s="133">
        <f t="shared" si="0"/>
        <v>1</v>
      </c>
      <c r="N35" s="133">
        <f t="shared" si="0"/>
        <v>37</v>
      </c>
      <c r="O35" s="134">
        <v>37</v>
      </c>
      <c r="P35" s="382">
        <v>0</v>
      </c>
      <c r="Q35" s="383"/>
      <c r="R35" s="120"/>
      <c r="S35" s="120"/>
      <c r="T35" s="120"/>
      <c r="U35" s="120"/>
      <c r="V35" s="120"/>
      <c r="W35" s="120"/>
    </row>
    <row r="36" spans="1:23" ht="12" customHeight="1" thickBot="1">
      <c r="A36" s="226" t="s">
        <v>168</v>
      </c>
      <c r="B36" s="232" t="s">
        <v>225</v>
      </c>
      <c r="C36" s="227">
        <v>1.5</v>
      </c>
      <c r="D36" s="227">
        <v>0</v>
      </c>
      <c r="E36" s="227">
        <v>1.5</v>
      </c>
      <c r="F36" s="228">
        <v>8.5</v>
      </c>
      <c r="G36" s="228">
        <v>0</v>
      </c>
      <c r="H36" s="229">
        <v>8.5</v>
      </c>
      <c r="I36" s="381">
        <v>1</v>
      </c>
      <c r="J36" s="230">
        <v>0</v>
      </c>
      <c r="K36" s="231">
        <v>1</v>
      </c>
      <c r="L36" s="133">
        <f t="shared" si="0"/>
        <v>11</v>
      </c>
      <c r="M36" s="133">
        <f t="shared" si="0"/>
        <v>0</v>
      </c>
      <c r="N36" s="133">
        <f t="shared" si="0"/>
        <v>11</v>
      </c>
      <c r="O36" s="134">
        <f t="shared" si="1"/>
        <v>11</v>
      </c>
      <c r="P36" s="382">
        <v>1.75</v>
      </c>
      <c r="Q36" s="383" t="s">
        <v>226</v>
      </c>
    </row>
    <row r="37" spans="1:23" ht="12" customHeight="1" thickBot="1">
      <c r="A37" s="226" t="s">
        <v>168</v>
      </c>
      <c r="B37" s="232" t="s">
        <v>227</v>
      </c>
      <c r="C37" s="227">
        <v>1.5</v>
      </c>
      <c r="D37" s="227">
        <v>0</v>
      </c>
      <c r="E37" s="227">
        <v>1.5</v>
      </c>
      <c r="F37" s="228">
        <v>6.5</v>
      </c>
      <c r="G37" s="228">
        <v>0</v>
      </c>
      <c r="H37" s="229">
        <v>6.5</v>
      </c>
      <c r="I37" s="381">
        <v>1</v>
      </c>
      <c r="J37" s="230">
        <v>1</v>
      </c>
      <c r="K37" s="231">
        <v>0</v>
      </c>
      <c r="L37" s="133">
        <f t="shared" si="0"/>
        <v>9</v>
      </c>
      <c r="M37" s="133">
        <f t="shared" si="0"/>
        <v>1</v>
      </c>
      <c r="N37" s="133">
        <f t="shared" si="0"/>
        <v>8</v>
      </c>
      <c r="O37" s="134">
        <v>8</v>
      </c>
      <c r="P37" s="382">
        <v>1.75</v>
      </c>
      <c r="Q37" s="383" t="s">
        <v>226</v>
      </c>
    </row>
    <row r="38" spans="1:23" s="136" customFormat="1" ht="12" customHeight="1" thickBot="1">
      <c r="A38" s="226" t="s">
        <v>162</v>
      </c>
      <c r="B38" s="232" t="s">
        <v>52</v>
      </c>
      <c r="C38" s="227">
        <v>6.75</v>
      </c>
      <c r="D38" s="227">
        <v>0</v>
      </c>
      <c r="E38" s="227">
        <v>6.75</v>
      </c>
      <c r="F38" s="228">
        <v>32.5</v>
      </c>
      <c r="G38" s="228">
        <v>0</v>
      </c>
      <c r="H38" s="229">
        <v>32.5</v>
      </c>
      <c r="I38" s="381">
        <v>9</v>
      </c>
      <c r="J38" s="230">
        <v>0</v>
      </c>
      <c r="K38" s="231">
        <v>9</v>
      </c>
      <c r="L38" s="133">
        <f t="shared" si="0"/>
        <v>48.25</v>
      </c>
      <c r="M38" s="133">
        <f t="shared" si="0"/>
        <v>0</v>
      </c>
      <c r="N38" s="133">
        <f t="shared" si="0"/>
        <v>48.25</v>
      </c>
      <c r="O38" s="134">
        <v>48.25</v>
      </c>
      <c r="P38" s="382">
        <v>2</v>
      </c>
      <c r="Q38" s="384" t="s">
        <v>228</v>
      </c>
      <c r="R38" s="120"/>
      <c r="S38" s="120"/>
      <c r="T38" s="120"/>
      <c r="U38" s="120"/>
      <c r="V38" s="120"/>
      <c r="W38" s="120"/>
    </row>
    <row r="39" spans="1:23" s="136" customFormat="1" ht="12" customHeight="1" thickBot="1">
      <c r="A39" s="226" t="s">
        <v>160</v>
      </c>
      <c r="B39" s="232" t="s">
        <v>53</v>
      </c>
      <c r="C39" s="227">
        <v>1</v>
      </c>
      <c r="D39" s="227">
        <v>0</v>
      </c>
      <c r="E39" s="227">
        <v>1</v>
      </c>
      <c r="F39" s="228">
        <v>8</v>
      </c>
      <c r="G39" s="228">
        <v>0</v>
      </c>
      <c r="H39" s="229">
        <v>8</v>
      </c>
      <c r="I39" s="381">
        <v>0</v>
      </c>
      <c r="J39" s="230">
        <v>0</v>
      </c>
      <c r="K39" s="231">
        <v>0</v>
      </c>
      <c r="L39" s="133">
        <f t="shared" si="0"/>
        <v>9</v>
      </c>
      <c r="M39" s="133">
        <f t="shared" si="0"/>
        <v>0</v>
      </c>
      <c r="N39" s="133">
        <f t="shared" si="0"/>
        <v>9</v>
      </c>
      <c r="O39" s="134">
        <f t="shared" si="1"/>
        <v>9</v>
      </c>
      <c r="P39" s="382">
        <v>2</v>
      </c>
      <c r="Q39" s="383" t="s">
        <v>229</v>
      </c>
      <c r="R39" s="120"/>
      <c r="S39" s="120"/>
      <c r="T39" s="120"/>
      <c r="U39" s="120"/>
      <c r="V39" s="120"/>
      <c r="W39" s="120"/>
    </row>
    <row r="40" spans="1:23" s="136" customFormat="1" ht="12" customHeight="1" thickBot="1">
      <c r="A40" s="226" t="s">
        <v>163</v>
      </c>
      <c r="B40" s="232" t="s">
        <v>54</v>
      </c>
      <c r="C40" s="227">
        <v>5.25</v>
      </c>
      <c r="D40" s="227">
        <v>0</v>
      </c>
      <c r="E40" s="227">
        <v>5.25</v>
      </c>
      <c r="F40" s="228">
        <v>23.75</v>
      </c>
      <c r="G40" s="228">
        <v>0</v>
      </c>
      <c r="H40" s="229">
        <v>23.75</v>
      </c>
      <c r="I40" s="381">
        <v>4</v>
      </c>
      <c r="J40" s="230">
        <v>0</v>
      </c>
      <c r="K40" s="231">
        <v>4</v>
      </c>
      <c r="L40" s="133">
        <f t="shared" si="0"/>
        <v>33</v>
      </c>
      <c r="M40" s="133">
        <f t="shared" si="0"/>
        <v>0</v>
      </c>
      <c r="N40" s="133">
        <f t="shared" si="0"/>
        <v>33</v>
      </c>
      <c r="O40" s="134">
        <f t="shared" si="1"/>
        <v>33</v>
      </c>
      <c r="P40" s="382">
        <v>2</v>
      </c>
      <c r="Q40" s="383" t="s">
        <v>230</v>
      </c>
      <c r="R40" s="120"/>
      <c r="S40" s="120"/>
      <c r="T40" s="120"/>
      <c r="U40" s="120"/>
      <c r="V40" s="120"/>
      <c r="W40" s="120"/>
    </row>
    <row r="41" spans="1:23" s="136" customFormat="1" ht="12" customHeight="1" thickBot="1">
      <c r="A41" s="226" t="s">
        <v>164</v>
      </c>
      <c r="B41" s="232" t="s">
        <v>55</v>
      </c>
      <c r="C41" s="227">
        <v>0.25</v>
      </c>
      <c r="D41" s="227">
        <v>0</v>
      </c>
      <c r="E41" s="227">
        <v>0.25</v>
      </c>
      <c r="F41" s="228">
        <v>1</v>
      </c>
      <c r="G41" s="228">
        <v>0</v>
      </c>
      <c r="H41" s="229">
        <v>1</v>
      </c>
      <c r="I41" s="381">
        <v>0.5</v>
      </c>
      <c r="J41" s="230">
        <v>0</v>
      </c>
      <c r="K41" s="231">
        <v>0.5</v>
      </c>
      <c r="L41" s="133">
        <f t="shared" si="0"/>
        <v>1.75</v>
      </c>
      <c r="M41" s="133">
        <f t="shared" si="0"/>
        <v>0</v>
      </c>
      <c r="N41" s="133">
        <f t="shared" si="0"/>
        <v>1.75</v>
      </c>
      <c r="O41" s="134">
        <f t="shared" si="1"/>
        <v>1.75</v>
      </c>
      <c r="P41" s="382">
        <v>0.04</v>
      </c>
      <c r="Q41" s="383" t="s">
        <v>231</v>
      </c>
      <c r="R41" s="120"/>
      <c r="S41" s="120"/>
      <c r="T41" s="120"/>
      <c r="U41" s="120"/>
      <c r="V41" s="120"/>
      <c r="W41" s="120"/>
    </row>
    <row r="42" spans="1:23" s="136" customFormat="1" ht="12" customHeight="1" thickBot="1">
      <c r="A42" s="226" t="s">
        <v>167</v>
      </c>
      <c r="B42" s="232" t="s">
        <v>56</v>
      </c>
      <c r="C42" s="227">
        <v>0.25</v>
      </c>
      <c r="D42" s="227">
        <v>0</v>
      </c>
      <c r="E42" s="227">
        <v>0.25</v>
      </c>
      <c r="F42" s="228">
        <v>0.75</v>
      </c>
      <c r="G42" s="228">
        <v>0</v>
      </c>
      <c r="H42" s="229">
        <v>0.75</v>
      </c>
      <c r="I42" s="381">
        <v>0</v>
      </c>
      <c r="J42" s="230">
        <v>0</v>
      </c>
      <c r="K42" s="231">
        <v>0</v>
      </c>
      <c r="L42" s="133">
        <f t="shared" si="0"/>
        <v>1</v>
      </c>
      <c r="M42" s="133">
        <f t="shared" si="0"/>
        <v>0</v>
      </c>
      <c r="N42" s="133">
        <f t="shared" si="0"/>
        <v>1</v>
      </c>
      <c r="O42" s="134">
        <f t="shared" si="1"/>
        <v>1</v>
      </c>
      <c r="P42" s="382">
        <v>0.1</v>
      </c>
      <c r="Q42" s="383" t="s">
        <v>215</v>
      </c>
      <c r="R42" s="120"/>
      <c r="S42" s="120"/>
      <c r="T42" s="120"/>
      <c r="U42" s="120"/>
      <c r="V42" s="120"/>
      <c r="W42" s="120"/>
    </row>
    <row r="43" spans="1:23" s="136" customFormat="1" ht="12" customHeight="1" thickBot="1">
      <c r="A43" s="226" t="s">
        <v>168</v>
      </c>
      <c r="B43" s="232" t="s">
        <v>57</v>
      </c>
      <c r="C43" s="227">
        <v>1.5</v>
      </c>
      <c r="D43" s="227">
        <v>0</v>
      </c>
      <c r="E43" s="227">
        <v>1.5</v>
      </c>
      <c r="F43" s="228">
        <v>9.5</v>
      </c>
      <c r="G43" s="228">
        <v>0</v>
      </c>
      <c r="H43" s="229">
        <v>9.5</v>
      </c>
      <c r="I43" s="381">
        <v>0</v>
      </c>
      <c r="J43" s="230">
        <v>0</v>
      </c>
      <c r="K43" s="231">
        <v>0</v>
      </c>
      <c r="L43" s="133">
        <f t="shared" si="0"/>
        <v>11</v>
      </c>
      <c r="M43" s="133">
        <f t="shared" si="0"/>
        <v>0</v>
      </c>
      <c r="N43" s="133">
        <f t="shared" si="0"/>
        <v>11</v>
      </c>
      <c r="O43" s="134">
        <f t="shared" si="1"/>
        <v>11</v>
      </c>
      <c r="P43" s="382">
        <v>0</v>
      </c>
      <c r="Q43" s="383" t="s">
        <v>232</v>
      </c>
      <c r="R43" s="120"/>
      <c r="S43" s="120"/>
      <c r="T43" s="120"/>
      <c r="U43" s="120"/>
      <c r="V43" s="120"/>
      <c r="W43" s="120"/>
    </row>
    <row r="44" spans="1:23" ht="12" customHeight="1" thickBot="1">
      <c r="A44" s="226" t="s">
        <v>160</v>
      </c>
      <c r="B44" s="232" t="s">
        <v>58</v>
      </c>
      <c r="C44" s="227">
        <v>1</v>
      </c>
      <c r="D44" s="227">
        <v>0</v>
      </c>
      <c r="E44" s="227">
        <v>1</v>
      </c>
      <c r="F44" s="228">
        <v>3</v>
      </c>
      <c r="G44" s="228">
        <v>0</v>
      </c>
      <c r="H44" s="229">
        <v>3</v>
      </c>
      <c r="I44" s="381">
        <v>0.5</v>
      </c>
      <c r="J44" s="230">
        <v>0</v>
      </c>
      <c r="K44" s="231">
        <v>0.5</v>
      </c>
      <c r="L44" s="133">
        <f t="shared" si="0"/>
        <v>4.5</v>
      </c>
      <c r="M44" s="133">
        <f t="shared" si="0"/>
        <v>0</v>
      </c>
      <c r="N44" s="133">
        <f t="shared" si="0"/>
        <v>4.5</v>
      </c>
      <c r="O44" s="134">
        <f t="shared" si="1"/>
        <v>4.5</v>
      </c>
      <c r="P44" s="382">
        <v>0.05</v>
      </c>
      <c r="Q44" s="383" t="s">
        <v>233</v>
      </c>
    </row>
    <row r="45" spans="1:23" ht="12" customHeight="1" thickBot="1">
      <c r="A45" s="226" t="s">
        <v>161</v>
      </c>
      <c r="B45" s="232" t="s">
        <v>234</v>
      </c>
      <c r="C45" s="227">
        <v>12</v>
      </c>
      <c r="D45" s="227">
        <v>0</v>
      </c>
      <c r="E45" s="227">
        <v>12</v>
      </c>
      <c r="F45" s="228">
        <v>35</v>
      </c>
      <c r="G45" s="228">
        <v>0</v>
      </c>
      <c r="H45" s="229">
        <v>35</v>
      </c>
      <c r="I45" s="381">
        <v>19</v>
      </c>
      <c r="J45" s="230">
        <v>0</v>
      </c>
      <c r="K45" s="231">
        <v>19</v>
      </c>
      <c r="L45" s="133">
        <f t="shared" si="0"/>
        <v>66</v>
      </c>
      <c r="M45" s="133">
        <f t="shared" si="0"/>
        <v>0</v>
      </c>
      <c r="N45" s="133">
        <f t="shared" si="0"/>
        <v>66</v>
      </c>
      <c r="O45" s="134">
        <f t="shared" si="1"/>
        <v>66</v>
      </c>
      <c r="P45" s="382">
        <v>1</v>
      </c>
      <c r="Q45" s="383" t="s">
        <v>235</v>
      </c>
    </row>
    <row r="46" spans="1:23" ht="12" customHeight="1" thickBot="1">
      <c r="A46" s="226" t="s">
        <v>161</v>
      </c>
      <c r="B46" s="232" t="s">
        <v>236</v>
      </c>
      <c r="C46" s="227">
        <v>6</v>
      </c>
      <c r="D46" s="227">
        <v>0</v>
      </c>
      <c r="E46" s="227">
        <v>6</v>
      </c>
      <c r="F46" s="228">
        <v>15</v>
      </c>
      <c r="G46" s="228">
        <v>0</v>
      </c>
      <c r="H46" s="229">
        <v>15</v>
      </c>
      <c r="I46" s="381">
        <v>9</v>
      </c>
      <c r="J46" s="230">
        <v>0</v>
      </c>
      <c r="K46" s="231">
        <v>9</v>
      </c>
      <c r="L46" s="133">
        <f t="shared" si="0"/>
        <v>30</v>
      </c>
      <c r="M46" s="133">
        <f t="shared" si="0"/>
        <v>0</v>
      </c>
      <c r="N46" s="133">
        <f t="shared" si="0"/>
        <v>30</v>
      </c>
      <c r="O46" s="134">
        <f t="shared" si="1"/>
        <v>30</v>
      </c>
      <c r="P46" s="382">
        <v>0.4</v>
      </c>
      <c r="Q46" s="383" t="s">
        <v>212</v>
      </c>
    </row>
    <row r="47" spans="1:23" s="136" customFormat="1" ht="12" customHeight="1" thickBot="1">
      <c r="A47" s="226" t="s">
        <v>168</v>
      </c>
      <c r="B47" s="232" t="s">
        <v>60</v>
      </c>
      <c r="C47" s="227">
        <v>3</v>
      </c>
      <c r="D47" s="227">
        <v>0</v>
      </c>
      <c r="E47" s="227">
        <v>3</v>
      </c>
      <c r="F47" s="228">
        <v>12</v>
      </c>
      <c r="G47" s="228">
        <v>0</v>
      </c>
      <c r="H47" s="229">
        <v>12</v>
      </c>
      <c r="I47" s="381">
        <v>3</v>
      </c>
      <c r="J47" s="230">
        <v>0</v>
      </c>
      <c r="K47" s="231">
        <v>3</v>
      </c>
      <c r="L47" s="133">
        <f t="shared" si="0"/>
        <v>18</v>
      </c>
      <c r="M47" s="133">
        <f t="shared" si="0"/>
        <v>0</v>
      </c>
      <c r="N47" s="133">
        <f t="shared" si="0"/>
        <v>18</v>
      </c>
      <c r="O47" s="134">
        <f t="shared" si="1"/>
        <v>18</v>
      </c>
      <c r="P47" s="382">
        <v>0.6</v>
      </c>
      <c r="Q47" s="383" t="s">
        <v>237</v>
      </c>
      <c r="R47" s="120"/>
      <c r="S47" s="120"/>
      <c r="T47" s="120"/>
      <c r="U47" s="120"/>
      <c r="V47" s="120"/>
      <c r="W47" s="120"/>
    </row>
    <row r="48" spans="1:23" s="136" customFormat="1" ht="12" customHeight="1" thickBot="1">
      <c r="A48" s="226" t="s">
        <v>165</v>
      </c>
      <c r="B48" s="232" t="s">
        <v>61</v>
      </c>
      <c r="C48" s="227">
        <v>3</v>
      </c>
      <c r="D48" s="227">
        <v>0</v>
      </c>
      <c r="E48" s="227">
        <v>3</v>
      </c>
      <c r="F48" s="228">
        <v>12.5</v>
      </c>
      <c r="G48" s="228">
        <v>0</v>
      </c>
      <c r="H48" s="229">
        <v>12.5</v>
      </c>
      <c r="I48" s="381">
        <v>2</v>
      </c>
      <c r="J48" s="230">
        <v>0</v>
      </c>
      <c r="K48" s="231">
        <v>2</v>
      </c>
      <c r="L48" s="133">
        <f t="shared" si="0"/>
        <v>17.5</v>
      </c>
      <c r="M48" s="133">
        <f t="shared" si="0"/>
        <v>0</v>
      </c>
      <c r="N48" s="133">
        <f t="shared" si="0"/>
        <v>17.5</v>
      </c>
      <c r="O48" s="134">
        <f t="shared" si="1"/>
        <v>17.5</v>
      </c>
      <c r="P48" s="382">
        <v>1</v>
      </c>
      <c r="Q48" s="383" t="s">
        <v>238</v>
      </c>
      <c r="R48" s="120"/>
      <c r="S48" s="120"/>
      <c r="T48" s="120"/>
      <c r="U48" s="120"/>
      <c r="V48" s="120"/>
      <c r="W48" s="120"/>
    </row>
    <row r="49" spans="1:23" s="136" customFormat="1" ht="12" customHeight="1" thickBot="1">
      <c r="A49" s="226" t="s">
        <v>167</v>
      </c>
      <c r="B49" s="232" t="s">
        <v>62</v>
      </c>
      <c r="C49" s="227">
        <v>1</v>
      </c>
      <c r="D49" s="227">
        <v>0</v>
      </c>
      <c r="E49" s="227">
        <v>1</v>
      </c>
      <c r="F49" s="228">
        <v>4</v>
      </c>
      <c r="G49" s="228">
        <v>0</v>
      </c>
      <c r="H49" s="229">
        <v>4</v>
      </c>
      <c r="I49" s="381">
        <v>1</v>
      </c>
      <c r="J49" s="230">
        <v>0</v>
      </c>
      <c r="K49" s="231">
        <v>1</v>
      </c>
      <c r="L49" s="133">
        <f t="shared" si="0"/>
        <v>6</v>
      </c>
      <c r="M49" s="133">
        <f t="shared" si="0"/>
        <v>0</v>
      </c>
      <c r="N49" s="133">
        <f t="shared" si="0"/>
        <v>6</v>
      </c>
      <c r="O49" s="134">
        <f t="shared" si="1"/>
        <v>6</v>
      </c>
      <c r="P49" s="382">
        <v>0.25</v>
      </c>
      <c r="Q49" s="383" t="s">
        <v>239</v>
      </c>
      <c r="R49" s="120"/>
      <c r="S49" s="120"/>
      <c r="T49" s="120"/>
      <c r="U49" s="120"/>
      <c r="V49" s="120"/>
      <c r="W49" s="120"/>
    </row>
    <row r="50" spans="1:23" s="136" customFormat="1" ht="12" customHeight="1" thickBot="1">
      <c r="A50" s="226" t="s">
        <v>167</v>
      </c>
      <c r="B50" s="232" t="s">
        <v>63</v>
      </c>
      <c r="C50" s="227">
        <v>1</v>
      </c>
      <c r="D50" s="227">
        <v>0</v>
      </c>
      <c r="E50" s="227">
        <v>1</v>
      </c>
      <c r="F50" s="228">
        <v>5</v>
      </c>
      <c r="G50" s="228">
        <v>0</v>
      </c>
      <c r="H50" s="229">
        <v>5</v>
      </c>
      <c r="I50" s="381">
        <v>1</v>
      </c>
      <c r="J50" s="230">
        <v>0</v>
      </c>
      <c r="K50" s="231">
        <v>1</v>
      </c>
      <c r="L50" s="133">
        <f t="shared" si="0"/>
        <v>7</v>
      </c>
      <c r="M50" s="133">
        <f t="shared" si="0"/>
        <v>0</v>
      </c>
      <c r="N50" s="133">
        <f t="shared" si="0"/>
        <v>7</v>
      </c>
      <c r="O50" s="134">
        <f t="shared" si="1"/>
        <v>7</v>
      </c>
      <c r="P50" s="382">
        <v>0.5</v>
      </c>
      <c r="Q50" s="383" t="s">
        <v>213</v>
      </c>
      <c r="R50" s="120"/>
      <c r="S50" s="120"/>
      <c r="T50" s="120"/>
      <c r="U50" s="120"/>
      <c r="V50" s="120"/>
      <c r="W50" s="120"/>
    </row>
    <row r="51" spans="1:23" s="136" customFormat="1" ht="12" customHeight="1" thickBot="1">
      <c r="A51" s="226" t="s">
        <v>164</v>
      </c>
      <c r="B51" s="232" t="s">
        <v>64</v>
      </c>
      <c r="C51" s="227">
        <v>0.5</v>
      </c>
      <c r="D51" s="227">
        <v>0</v>
      </c>
      <c r="E51" s="227">
        <v>0.5</v>
      </c>
      <c r="F51" s="228">
        <v>3.5</v>
      </c>
      <c r="G51" s="228">
        <v>0</v>
      </c>
      <c r="H51" s="229">
        <v>3.5</v>
      </c>
      <c r="I51" s="381">
        <v>0</v>
      </c>
      <c r="J51" s="230">
        <v>0</v>
      </c>
      <c r="K51" s="231">
        <v>0</v>
      </c>
      <c r="L51" s="133">
        <f t="shared" si="0"/>
        <v>4</v>
      </c>
      <c r="M51" s="133">
        <f t="shared" si="0"/>
        <v>0</v>
      </c>
      <c r="N51" s="133">
        <f t="shared" si="0"/>
        <v>4</v>
      </c>
      <c r="O51" s="134">
        <f t="shared" si="1"/>
        <v>4</v>
      </c>
      <c r="P51" s="382">
        <v>0.11</v>
      </c>
      <c r="Q51" s="383" t="s">
        <v>240</v>
      </c>
      <c r="R51" s="120"/>
      <c r="S51" s="120"/>
      <c r="T51" s="120"/>
      <c r="U51" s="120"/>
      <c r="V51" s="120"/>
      <c r="W51" s="120"/>
    </row>
    <row r="52" spans="1:23" s="136" customFormat="1" ht="12" customHeight="1" thickBot="1">
      <c r="A52" s="226" t="s">
        <v>165</v>
      </c>
      <c r="B52" s="232" t="s">
        <v>65</v>
      </c>
      <c r="C52" s="227">
        <v>2</v>
      </c>
      <c r="D52" s="227">
        <v>0</v>
      </c>
      <c r="E52" s="227">
        <v>2</v>
      </c>
      <c r="F52" s="228">
        <v>6</v>
      </c>
      <c r="G52" s="228">
        <v>0</v>
      </c>
      <c r="H52" s="229">
        <v>6</v>
      </c>
      <c r="I52" s="381">
        <v>1</v>
      </c>
      <c r="J52" s="230">
        <v>0</v>
      </c>
      <c r="K52" s="231">
        <v>1</v>
      </c>
      <c r="L52" s="133">
        <f t="shared" si="0"/>
        <v>9</v>
      </c>
      <c r="M52" s="133">
        <f t="shared" si="0"/>
        <v>0</v>
      </c>
      <c r="N52" s="133">
        <f t="shared" si="0"/>
        <v>9</v>
      </c>
      <c r="O52" s="134">
        <f t="shared" si="1"/>
        <v>9</v>
      </c>
      <c r="P52" s="382">
        <v>0.93</v>
      </c>
      <c r="Q52" s="383" t="s">
        <v>241</v>
      </c>
      <c r="R52" s="120"/>
      <c r="S52" s="120"/>
      <c r="T52" s="120"/>
      <c r="U52" s="120"/>
      <c r="V52" s="120"/>
      <c r="W52" s="120"/>
    </row>
    <row r="53" spans="1:23" s="136" customFormat="1" ht="12" customHeight="1" thickBot="1">
      <c r="A53" s="226" t="s">
        <v>164</v>
      </c>
      <c r="B53" s="232" t="s">
        <v>66</v>
      </c>
      <c r="C53" s="227">
        <v>0.25</v>
      </c>
      <c r="D53" s="227">
        <v>0</v>
      </c>
      <c r="E53" s="227">
        <v>0.25</v>
      </c>
      <c r="F53" s="228">
        <v>0.5</v>
      </c>
      <c r="G53" s="228">
        <v>0</v>
      </c>
      <c r="H53" s="229">
        <v>0.5</v>
      </c>
      <c r="I53" s="381">
        <v>0.25</v>
      </c>
      <c r="J53" s="230">
        <v>0</v>
      </c>
      <c r="K53" s="231">
        <v>0.25</v>
      </c>
      <c r="L53" s="133">
        <f t="shared" si="0"/>
        <v>1</v>
      </c>
      <c r="M53" s="133">
        <f t="shared" si="0"/>
        <v>0</v>
      </c>
      <c r="N53" s="133">
        <f t="shared" si="0"/>
        <v>1</v>
      </c>
      <c r="O53" s="134">
        <f t="shared" si="1"/>
        <v>1</v>
      </c>
      <c r="P53" s="382">
        <v>0.01</v>
      </c>
      <c r="Q53" s="383" t="s">
        <v>242</v>
      </c>
      <c r="R53" s="120"/>
      <c r="S53" s="120"/>
      <c r="T53" s="120"/>
      <c r="U53" s="120"/>
      <c r="V53" s="120"/>
      <c r="W53" s="120"/>
    </row>
    <row r="54" spans="1:23" s="136" customFormat="1" ht="12" customHeight="1" thickBot="1">
      <c r="A54" s="226" t="s">
        <v>161</v>
      </c>
      <c r="B54" s="232" t="s">
        <v>67</v>
      </c>
      <c r="C54" s="227">
        <v>2</v>
      </c>
      <c r="D54" s="227">
        <v>0</v>
      </c>
      <c r="E54" s="227">
        <v>2</v>
      </c>
      <c r="F54" s="228">
        <v>13</v>
      </c>
      <c r="G54" s="228">
        <v>0</v>
      </c>
      <c r="H54" s="229">
        <v>13</v>
      </c>
      <c r="I54" s="381">
        <v>2</v>
      </c>
      <c r="J54" s="230">
        <v>0</v>
      </c>
      <c r="K54" s="231">
        <v>2</v>
      </c>
      <c r="L54" s="133">
        <f t="shared" si="0"/>
        <v>17</v>
      </c>
      <c r="M54" s="133">
        <f t="shared" si="0"/>
        <v>0</v>
      </c>
      <c r="N54" s="133">
        <f t="shared" si="0"/>
        <v>17</v>
      </c>
      <c r="O54" s="134">
        <f t="shared" si="1"/>
        <v>17</v>
      </c>
      <c r="P54" s="382">
        <v>2</v>
      </c>
      <c r="Q54" s="383" t="s">
        <v>243</v>
      </c>
      <c r="R54" s="120"/>
      <c r="S54" s="120"/>
      <c r="T54" s="120"/>
      <c r="U54" s="120"/>
      <c r="V54" s="120"/>
      <c r="W54" s="120"/>
    </row>
    <row r="55" spans="1:23" s="136" customFormat="1" ht="12" customHeight="1" thickBot="1">
      <c r="A55" s="226" t="s">
        <v>167</v>
      </c>
      <c r="B55" s="232" t="s">
        <v>68</v>
      </c>
      <c r="C55" s="227">
        <v>1</v>
      </c>
      <c r="D55" s="227">
        <v>0</v>
      </c>
      <c r="E55" s="227">
        <v>1</v>
      </c>
      <c r="F55" s="228">
        <v>2</v>
      </c>
      <c r="G55" s="228">
        <v>0</v>
      </c>
      <c r="H55" s="229">
        <v>2</v>
      </c>
      <c r="I55" s="381">
        <v>1</v>
      </c>
      <c r="J55" s="230">
        <v>0</v>
      </c>
      <c r="K55" s="231">
        <v>1</v>
      </c>
      <c r="L55" s="133">
        <f t="shared" si="0"/>
        <v>4</v>
      </c>
      <c r="M55" s="133">
        <f t="shared" si="0"/>
        <v>0</v>
      </c>
      <c r="N55" s="133">
        <f t="shared" si="0"/>
        <v>4</v>
      </c>
      <c r="O55" s="134">
        <f t="shared" si="1"/>
        <v>4</v>
      </c>
      <c r="P55" s="382">
        <v>0.1</v>
      </c>
      <c r="Q55" s="383" t="s">
        <v>215</v>
      </c>
      <c r="R55" s="120"/>
      <c r="S55" s="120"/>
      <c r="T55" s="120"/>
      <c r="U55" s="120"/>
      <c r="V55" s="120"/>
      <c r="W55" s="120"/>
    </row>
    <row r="56" spans="1:23" s="136" customFormat="1" ht="12" customHeight="1" thickBot="1">
      <c r="A56" s="226" t="s">
        <v>160</v>
      </c>
      <c r="B56" s="232" t="s">
        <v>69</v>
      </c>
      <c r="C56" s="227">
        <v>4</v>
      </c>
      <c r="D56" s="227">
        <v>0</v>
      </c>
      <c r="E56" s="227">
        <v>4</v>
      </c>
      <c r="F56" s="228">
        <v>16</v>
      </c>
      <c r="G56" s="228">
        <v>0</v>
      </c>
      <c r="H56" s="229">
        <v>16</v>
      </c>
      <c r="I56" s="381">
        <v>3</v>
      </c>
      <c r="J56" s="230">
        <v>0</v>
      </c>
      <c r="K56" s="231">
        <v>3</v>
      </c>
      <c r="L56" s="133">
        <f t="shared" si="0"/>
        <v>23</v>
      </c>
      <c r="M56" s="133">
        <f t="shared" si="0"/>
        <v>0</v>
      </c>
      <c r="N56" s="133">
        <f t="shared" si="0"/>
        <v>23</v>
      </c>
      <c r="O56" s="134">
        <f t="shared" si="1"/>
        <v>23</v>
      </c>
      <c r="P56" s="382">
        <v>0.18</v>
      </c>
      <c r="Q56" s="383" t="s">
        <v>244</v>
      </c>
      <c r="R56" s="120"/>
      <c r="S56" s="120"/>
      <c r="T56" s="120"/>
      <c r="U56" s="120"/>
      <c r="V56" s="120"/>
      <c r="W56" s="120"/>
    </row>
    <row r="57" spans="1:23" s="136" customFormat="1" ht="12" customHeight="1" thickBot="1">
      <c r="A57" s="226" t="s">
        <v>166</v>
      </c>
      <c r="B57" s="232" t="s">
        <v>70</v>
      </c>
      <c r="C57" s="227">
        <v>0.2</v>
      </c>
      <c r="D57" s="227">
        <v>0</v>
      </c>
      <c r="E57" s="227">
        <v>0.2</v>
      </c>
      <c r="F57" s="228">
        <v>1</v>
      </c>
      <c r="G57" s="228">
        <v>0</v>
      </c>
      <c r="H57" s="229">
        <v>1</v>
      </c>
      <c r="I57" s="381">
        <v>0</v>
      </c>
      <c r="J57" s="230">
        <v>0</v>
      </c>
      <c r="K57" s="231">
        <v>0</v>
      </c>
      <c r="L57" s="133">
        <f t="shared" si="0"/>
        <v>1.2</v>
      </c>
      <c r="M57" s="133">
        <f t="shared" si="0"/>
        <v>0</v>
      </c>
      <c r="N57" s="133">
        <f t="shared" si="0"/>
        <v>1.2</v>
      </c>
      <c r="O57" s="134">
        <f t="shared" si="1"/>
        <v>1.2</v>
      </c>
      <c r="P57" s="382">
        <v>0.1</v>
      </c>
      <c r="Q57" s="383" t="s">
        <v>245</v>
      </c>
      <c r="R57" s="120"/>
      <c r="S57" s="120"/>
      <c r="T57" s="120"/>
      <c r="U57" s="120"/>
      <c r="V57" s="120"/>
      <c r="W57" s="120"/>
    </row>
    <row r="58" spans="1:23" s="136" customFormat="1" ht="12" customHeight="1" thickBot="1">
      <c r="A58" s="226" t="s">
        <v>165</v>
      </c>
      <c r="B58" s="232" t="s">
        <v>71</v>
      </c>
      <c r="C58" s="227">
        <v>1.5</v>
      </c>
      <c r="D58" s="227">
        <v>0</v>
      </c>
      <c r="E58" s="227">
        <v>1.5</v>
      </c>
      <c r="F58" s="228">
        <v>6.75</v>
      </c>
      <c r="G58" s="228">
        <v>0</v>
      </c>
      <c r="H58" s="229">
        <v>6.75</v>
      </c>
      <c r="I58" s="381">
        <v>1</v>
      </c>
      <c r="J58" s="230">
        <v>0</v>
      </c>
      <c r="K58" s="231">
        <v>1</v>
      </c>
      <c r="L58" s="133">
        <f t="shared" si="0"/>
        <v>9.25</v>
      </c>
      <c r="M58" s="133">
        <f t="shared" si="0"/>
        <v>0</v>
      </c>
      <c r="N58" s="133">
        <f t="shared" si="0"/>
        <v>9.25</v>
      </c>
      <c r="O58" s="134">
        <f t="shared" si="1"/>
        <v>9.25</v>
      </c>
      <c r="P58" s="382">
        <v>0.12</v>
      </c>
      <c r="Q58" s="383" t="s">
        <v>246</v>
      </c>
      <c r="R58" s="120"/>
      <c r="S58" s="120"/>
      <c r="T58" s="120"/>
      <c r="U58" s="120"/>
      <c r="V58" s="120"/>
      <c r="W58" s="120"/>
    </row>
    <row r="59" spans="1:23" ht="12" customHeight="1" thickBot="1">
      <c r="A59" s="226" t="s">
        <v>166</v>
      </c>
      <c r="B59" s="232" t="s">
        <v>72</v>
      </c>
      <c r="C59" s="227">
        <v>3</v>
      </c>
      <c r="D59" s="227">
        <v>1</v>
      </c>
      <c r="E59" s="227">
        <v>2</v>
      </c>
      <c r="F59" s="228">
        <v>13</v>
      </c>
      <c r="G59" s="228">
        <v>0</v>
      </c>
      <c r="H59" s="229">
        <v>13</v>
      </c>
      <c r="I59" s="381">
        <v>2</v>
      </c>
      <c r="J59" s="230">
        <v>0</v>
      </c>
      <c r="K59" s="231">
        <v>2</v>
      </c>
      <c r="L59" s="133">
        <f t="shared" si="0"/>
        <v>18</v>
      </c>
      <c r="M59" s="133">
        <v>1</v>
      </c>
      <c r="N59" s="133">
        <v>17</v>
      </c>
      <c r="O59" s="134">
        <v>17</v>
      </c>
      <c r="P59" s="382">
        <v>1</v>
      </c>
      <c r="Q59" s="383" t="s">
        <v>247</v>
      </c>
    </row>
    <row r="60" spans="1:23" s="136" customFormat="1" ht="12" customHeight="1" thickBot="1">
      <c r="A60" s="226" t="s">
        <v>163</v>
      </c>
      <c r="B60" s="232" t="s">
        <v>73</v>
      </c>
      <c r="C60" s="227">
        <v>1.25</v>
      </c>
      <c r="D60" s="227">
        <v>0</v>
      </c>
      <c r="E60" s="227">
        <v>1.25</v>
      </c>
      <c r="F60" s="228">
        <v>7.75</v>
      </c>
      <c r="G60" s="228">
        <v>0</v>
      </c>
      <c r="H60" s="229">
        <v>7.75</v>
      </c>
      <c r="I60" s="381">
        <v>1</v>
      </c>
      <c r="J60" s="230">
        <v>0</v>
      </c>
      <c r="K60" s="231">
        <v>1</v>
      </c>
      <c r="L60" s="133">
        <f t="shared" si="0"/>
        <v>10</v>
      </c>
      <c r="M60" s="133">
        <f t="shared" si="0"/>
        <v>0</v>
      </c>
      <c r="N60" s="133">
        <f t="shared" si="0"/>
        <v>10</v>
      </c>
      <c r="O60" s="134">
        <f t="shared" si="1"/>
        <v>10</v>
      </c>
      <c r="P60" s="382"/>
      <c r="Q60" s="383" t="s">
        <v>213</v>
      </c>
      <c r="R60" s="120"/>
      <c r="S60" s="120"/>
      <c r="T60" s="120"/>
      <c r="U60" s="120"/>
      <c r="V60" s="120"/>
      <c r="W60" s="120"/>
    </row>
    <row r="61" spans="1:23" s="136" customFormat="1" ht="12" customHeight="1" thickBot="1">
      <c r="A61" s="226" t="s">
        <v>167</v>
      </c>
      <c r="B61" s="232" t="s">
        <v>74</v>
      </c>
      <c r="C61" s="227">
        <v>0.25</v>
      </c>
      <c r="D61" s="227">
        <v>0</v>
      </c>
      <c r="E61" s="227">
        <v>0.25</v>
      </c>
      <c r="F61" s="228">
        <v>3</v>
      </c>
      <c r="G61" s="228">
        <v>0</v>
      </c>
      <c r="H61" s="229">
        <v>3</v>
      </c>
      <c r="I61" s="381">
        <v>0</v>
      </c>
      <c r="J61" s="230">
        <v>0</v>
      </c>
      <c r="K61" s="231">
        <v>0</v>
      </c>
      <c r="L61" s="133">
        <f t="shared" si="0"/>
        <v>3.25</v>
      </c>
      <c r="M61" s="133">
        <f t="shared" si="0"/>
        <v>0</v>
      </c>
      <c r="N61" s="133">
        <f t="shared" si="0"/>
        <v>3.25</v>
      </c>
      <c r="O61" s="134">
        <f t="shared" si="1"/>
        <v>3.25</v>
      </c>
      <c r="P61" s="382">
        <v>0.1</v>
      </c>
      <c r="Q61" s="383" t="s">
        <v>248</v>
      </c>
      <c r="R61" s="120"/>
      <c r="S61" s="120"/>
      <c r="T61" s="120"/>
      <c r="U61" s="120"/>
      <c r="V61" s="120"/>
      <c r="W61" s="120"/>
    </row>
    <row r="62" spans="1:23" s="136" customFormat="1" ht="12" customHeight="1" thickBot="1">
      <c r="A62" s="226" t="s">
        <v>167</v>
      </c>
      <c r="B62" s="232" t="s">
        <v>75</v>
      </c>
      <c r="C62" s="227">
        <v>0.25</v>
      </c>
      <c r="D62" s="227">
        <v>0</v>
      </c>
      <c r="E62" s="227">
        <v>0.25</v>
      </c>
      <c r="F62" s="228">
        <v>0.75</v>
      </c>
      <c r="G62" s="228">
        <v>0</v>
      </c>
      <c r="H62" s="229">
        <v>0.75</v>
      </c>
      <c r="I62" s="381">
        <v>0.25</v>
      </c>
      <c r="J62" s="230">
        <v>0</v>
      </c>
      <c r="K62" s="231">
        <v>0.25</v>
      </c>
      <c r="L62" s="133">
        <f t="shared" si="0"/>
        <v>1.25</v>
      </c>
      <c r="M62" s="133">
        <f t="shared" si="0"/>
        <v>0</v>
      </c>
      <c r="N62" s="133">
        <f t="shared" si="0"/>
        <v>1.25</v>
      </c>
      <c r="O62" s="134">
        <f t="shared" si="1"/>
        <v>1.25</v>
      </c>
      <c r="P62" s="382">
        <v>0.1</v>
      </c>
      <c r="Q62" s="383" t="s">
        <v>215</v>
      </c>
      <c r="R62" s="120"/>
      <c r="S62" s="120"/>
      <c r="T62" s="120"/>
      <c r="U62" s="120"/>
      <c r="V62" s="120"/>
      <c r="W62" s="120"/>
    </row>
    <row r="63" spans="1:23" s="136" customFormat="1" ht="12" customHeight="1" thickBot="1">
      <c r="A63" s="226" t="s">
        <v>168</v>
      </c>
      <c r="B63" s="232" t="s">
        <v>76</v>
      </c>
      <c r="C63" s="227">
        <v>1</v>
      </c>
      <c r="D63" s="227">
        <v>0</v>
      </c>
      <c r="E63" s="227">
        <v>1</v>
      </c>
      <c r="F63" s="228">
        <v>6</v>
      </c>
      <c r="G63" s="228">
        <v>0</v>
      </c>
      <c r="H63" s="229">
        <v>6</v>
      </c>
      <c r="I63" s="381">
        <v>0.4</v>
      </c>
      <c r="J63" s="230">
        <v>0</v>
      </c>
      <c r="K63" s="231">
        <v>0.4</v>
      </c>
      <c r="L63" s="133">
        <f t="shared" si="0"/>
        <v>7.4</v>
      </c>
      <c r="M63" s="133">
        <f t="shared" si="0"/>
        <v>0</v>
      </c>
      <c r="N63" s="133">
        <f t="shared" si="0"/>
        <v>7.4</v>
      </c>
      <c r="O63" s="134">
        <f t="shared" si="1"/>
        <v>7.4</v>
      </c>
      <c r="P63" s="382">
        <v>0.08</v>
      </c>
      <c r="Q63" s="383" t="s">
        <v>249</v>
      </c>
      <c r="R63" s="120"/>
      <c r="S63" s="120"/>
      <c r="T63" s="120"/>
      <c r="U63" s="120"/>
      <c r="V63" s="120"/>
      <c r="W63" s="120"/>
    </row>
    <row r="64" spans="1:23" s="136" customFormat="1" ht="12" customHeight="1" thickBot="1">
      <c r="A64" s="226" t="s">
        <v>163</v>
      </c>
      <c r="B64" s="232" t="s">
        <v>77</v>
      </c>
      <c r="C64" s="227">
        <v>1</v>
      </c>
      <c r="D64" s="227">
        <v>0</v>
      </c>
      <c r="E64" s="227">
        <v>1</v>
      </c>
      <c r="F64" s="228">
        <v>4</v>
      </c>
      <c r="G64" s="228">
        <v>0</v>
      </c>
      <c r="H64" s="229">
        <v>4</v>
      </c>
      <c r="I64" s="381">
        <v>2</v>
      </c>
      <c r="J64" s="230">
        <v>0</v>
      </c>
      <c r="K64" s="231">
        <v>2</v>
      </c>
      <c r="L64" s="133">
        <f t="shared" si="0"/>
        <v>7</v>
      </c>
      <c r="M64" s="133">
        <f t="shared" si="0"/>
        <v>0</v>
      </c>
      <c r="N64" s="133">
        <f t="shared" si="0"/>
        <v>7</v>
      </c>
      <c r="O64" s="134">
        <f t="shared" si="1"/>
        <v>7</v>
      </c>
      <c r="P64" s="382">
        <v>0.1</v>
      </c>
      <c r="Q64" s="383" t="s">
        <v>250</v>
      </c>
      <c r="R64" s="120"/>
      <c r="S64" s="120"/>
      <c r="T64" s="120"/>
      <c r="U64" s="120"/>
      <c r="V64" s="120"/>
      <c r="W64" s="120"/>
    </row>
    <row r="65" spans="1:26" ht="12" customHeight="1" thickBot="1">
      <c r="A65" s="226" t="s">
        <v>162</v>
      </c>
      <c r="B65" s="232" t="s">
        <v>78</v>
      </c>
      <c r="C65" s="227">
        <v>25.25</v>
      </c>
      <c r="D65" s="227">
        <v>0</v>
      </c>
      <c r="E65" s="227">
        <v>25.25</v>
      </c>
      <c r="F65" s="228">
        <v>80</v>
      </c>
      <c r="G65" s="228">
        <v>0</v>
      </c>
      <c r="H65" s="229">
        <v>80</v>
      </c>
      <c r="I65" s="381">
        <v>26.75</v>
      </c>
      <c r="J65" s="230">
        <v>0</v>
      </c>
      <c r="K65" s="231">
        <v>26.75</v>
      </c>
      <c r="L65" s="133">
        <f t="shared" si="0"/>
        <v>132</v>
      </c>
      <c r="M65" s="133">
        <f t="shared" si="0"/>
        <v>0</v>
      </c>
      <c r="N65" s="133">
        <f t="shared" si="0"/>
        <v>132</v>
      </c>
      <c r="O65" s="134">
        <v>132</v>
      </c>
      <c r="P65" s="382">
        <v>22</v>
      </c>
      <c r="Q65" s="383" t="s">
        <v>251</v>
      </c>
    </row>
    <row r="66" spans="1:26" s="136" customFormat="1" ht="12" customHeight="1" thickBot="1">
      <c r="A66" s="226" t="s">
        <v>163</v>
      </c>
      <c r="B66" s="232" t="s">
        <v>79</v>
      </c>
      <c r="C66" s="227">
        <v>0</v>
      </c>
      <c r="D66" s="227">
        <v>0</v>
      </c>
      <c r="E66" s="227">
        <v>0</v>
      </c>
      <c r="F66" s="228">
        <v>1</v>
      </c>
      <c r="G66" s="228">
        <v>0</v>
      </c>
      <c r="H66" s="229">
        <v>1</v>
      </c>
      <c r="I66" s="381">
        <v>0</v>
      </c>
      <c r="J66" s="230">
        <v>0</v>
      </c>
      <c r="K66" s="231">
        <v>0</v>
      </c>
      <c r="L66" s="133">
        <f t="shared" si="0"/>
        <v>1</v>
      </c>
      <c r="M66" s="133">
        <f t="shared" si="0"/>
        <v>0</v>
      </c>
      <c r="N66" s="133">
        <f t="shared" si="0"/>
        <v>1</v>
      </c>
      <c r="O66" s="134">
        <f t="shared" si="1"/>
        <v>1</v>
      </c>
      <c r="P66" s="382">
        <v>0.05</v>
      </c>
      <c r="Q66" s="383" t="s">
        <v>208</v>
      </c>
      <c r="R66" s="120"/>
      <c r="S66" s="120"/>
      <c r="T66" s="120"/>
      <c r="U66" s="120"/>
      <c r="V66" s="120"/>
      <c r="W66" s="120"/>
    </row>
    <row r="67" spans="1:26" s="136" customFormat="1" ht="12" customHeight="1" thickBot="1">
      <c r="A67" s="226" t="s">
        <v>162</v>
      </c>
      <c r="B67" s="232" t="s">
        <v>80</v>
      </c>
      <c r="C67" s="227">
        <v>1</v>
      </c>
      <c r="D67" s="227">
        <v>0</v>
      </c>
      <c r="E67" s="227">
        <v>1</v>
      </c>
      <c r="F67" s="228">
        <v>5</v>
      </c>
      <c r="G67" s="228">
        <v>1</v>
      </c>
      <c r="H67" s="229">
        <v>4</v>
      </c>
      <c r="I67" s="381">
        <v>1</v>
      </c>
      <c r="J67" s="230">
        <v>0</v>
      </c>
      <c r="K67" s="231">
        <v>1</v>
      </c>
      <c r="L67" s="133">
        <f t="shared" si="0"/>
        <v>7</v>
      </c>
      <c r="M67" s="133">
        <f t="shared" si="0"/>
        <v>1</v>
      </c>
      <c r="N67" s="133">
        <f t="shared" si="0"/>
        <v>6</v>
      </c>
      <c r="O67" s="134">
        <v>6</v>
      </c>
      <c r="P67" s="382">
        <v>1</v>
      </c>
      <c r="Q67" s="383" t="s">
        <v>223</v>
      </c>
      <c r="R67" s="120"/>
      <c r="S67" s="120"/>
      <c r="T67" s="120"/>
      <c r="U67" s="120"/>
      <c r="V67" s="120"/>
      <c r="W67" s="120"/>
    </row>
    <row r="68" spans="1:26" s="136" customFormat="1" ht="12" customHeight="1" thickBot="1">
      <c r="A68" s="226" t="s">
        <v>165</v>
      </c>
      <c r="B68" s="232" t="s">
        <v>81</v>
      </c>
      <c r="C68" s="227">
        <v>2</v>
      </c>
      <c r="D68" s="227">
        <v>0</v>
      </c>
      <c r="E68" s="227">
        <v>2</v>
      </c>
      <c r="F68" s="228">
        <v>7</v>
      </c>
      <c r="G68" s="228">
        <v>0</v>
      </c>
      <c r="H68" s="229">
        <v>7</v>
      </c>
      <c r="I68" s="381">
        <v>2</v>
      </c>
      <c r="J68" s="230">
        <v>0</v>
      </c>
      <c r="K68" s="231">
        <v>2</v>
      </c>
      <c r="L68" s="133">
        <f t="shared" si="0"/>
        <v>11</v>
      </c>
      <c r="M68" s="133">
        <f t="shared" si="0"/>
        <v>0</v>
      </c>
      <c r="N68" s="133">
        <f t="shared" si="0"/>
        <v>11</v>
      </c>
      <c r="O68" s="134">
        <f t="shared" si="1"/>
        <v>11</v>
      </c>
      <c r="P68" s="382">
        <v>0</v>
      </c>
      <c r="Q68" s="383"/>
      <c r="R68" s="120"/>
      <c r="S68" s="120"/>
      <c r="T68" s="120"/>
      <c r="U68" s="120"/>
      <c r="V68" s="120"/>
      <c r="W68" s="120"/>
    </row>
    <row r="69" spans="1:26" s="136" customFormat="1" ht="12" customHeight="1" thickBot="1">
      <c r="A69" s="226" t="s">
        <v>168</v>
      </c>
      <c r="B69" s="232" t="s">
        <v>82</v>
      </c>
      <c r="C69" s="227">
        <v>2</v>
      </c>
      <c r="D69" s="227">
        <v>0</v>
      </c>
      <c r="E69" s="227">
        <v>2</v>
      </c>
      <c r="F69" s="228">
        <v>13</v>
      </c>
      <c r="G69" s="228">
        <v>0</v>
      </c>
      <c r="H69" s="229">
        <v>13</v>
      </c>
      <c r="I69" s="381">
        <v>4</v>
      </c>
      <c r="J69" s="230">
        <v>0</v>
      </c>
      <c r="K69" s="231">
        <v>4</v>
      </c>
      <c r="L69" s="133">
        <f t="shared" ref="L69:N106" si="2">SUM(C69,F69,I69)</f>
        <v>19</v>
      </c>
      <c r="M69" s="133">
        <f t="shared" si="2"/>
        <v>0</v>
      </c>
      <c r="N69" s="133">
        <f t="shared" si="2"/>
        <v>19</v>
      </c>
      <c r="O69" s="134">
        <f t="shared" ref="O69:O106" si="3">L69</f>
        <v>19</v>
      </c>
      <c r="P69" s="382">
        <v>1.5</v>
      </c>
      <c r="Q69" s="383" t="s">
        <v>252</v>
      </c>
      <c r="R69" s="120"/>
      <c r="S69" s="120"/>
      <c r="T69" s="120"/>
      <c r="U69" s="120"/>
      <c r="V69" s="120"/>
      <c r="W69" s="120"/>
    </row>
    <row r="70" spans="1:26" ht="12" customHeight="1" thickBot="1">
      <c r="A70" s="226" t="s">
        <v>166</v>
      </c>
      <c r="B70" s="232" t="s">
        <v>83</v>
      </c>
      <c r="C70" s="227">
        <v>1</v>
      </c>
      <c r="D70" s="227">
        <v>0</v>
      </c>
      <c r="E70" s="227">
        <v>1</v>
      </c>
      <c r="F70" s="228">
        <v>10</v>
      </c>
      <c r="G70" s="228">
        <v>0</v>
      </c>
      <c r="H70" s="229">
        <v>10</v>
      </c>
      <c r="I70" s="381">
        <v>5</v>
      </c>
      <c r="J70" s="230">
        <v>0</v>
      </c>
      <c r="K70" s="231">
        <v>5</v>
      </c>
      <c r="L70" s="133">
        <f t="shared" si="2"/>
        <v>16</v>
      </c>
      <c r="M70" s="133">
        <f t="shared" si="2"/>
        <v>0</v>
      </c>
      <c r="N70" s="133">
        <f t="shared" si="2"/>
        <v>16</v>
      </c>
      <c r="O70" s="134">
        <f t="shared" si="3"/>
        <v>16</v>
      </c>
      <c r="P70" s="382">
        <v>1</v>
      </c>
      <c r="Q70" s="383" t="s">
        <v>253</v>
      </c>
    </row>
    <row r="71" spans="1:26" s="136" customFormat="1" ht="12" customHeight="1" thickBot="1">
      <c r="A71" s="226" t="s">
        <v>169</v>
      </c>
      <c r="B71" s="232" t="s">
        <v>254</v>
      </c>
      <c r="C71" s="227">
        <v>0</v>
      </c>
      <c r="D71" s="227">
        <v>0</v>
      </c>
      <c r="E71" s="227">
        <v>0</v>
      </c>
      <c r="F71" s="228">
        <v>0</v>
      </c>
      <c r="G71" s="228">
        <v>0</v>
      </c>
      <c r="H71" s="229">
        <v>0</v>
      </c>
      <c r="I71" s="381">
        <v>0</v>
      </c>
      <c r="J71" s="230">
        <v>0</v>
      </c>
      <c r="K71" s="231">
        <v>0</v>
      </c>
      <c r="L71" s="133">
        <f t="shared" si="2"/>
        <v>0</v>
      </c>
      <c r="M71" s="133">
        <f t="shared" si="2"/>
        <v>0</v>
      </c>
      <c r="N71" s="133">
        <f t="shared" si="2"/>
        <v>0</v>
      </c>
      <c r="O71" s="134">
        <f t="shared" si="3"/>
        <v>0</v>
      </c>
      <c r="P71" s="382">
        <v>0</v>
      </c>
      <c r="Q71" s="383" t="s">
        <v>255</v>
      </c>
      <c r="R71" s="120"/>
      <c r="S71" s="120"/>
      <c r="T71" s="120"/>
      <c r="U71" s="120"/>
      <c r="V71" s="120"/>
      <c r="W71" s="120"/>
    </row>
    <row r="72" spans="1:26" s="136" customFormat="1" ht="12" customHeight="1" thickBot="1">
      <c r="A72" s="226" t="s">
        <v>168</v>
      </c>
      <c r="B72" s="232" t="s">
        <v>84</v>
      </c>
      <c r="C72" s="227">
        <v>1</v>
      </c>
      <c r="D72" s="227">
        <v>0</v>
      </c>
      <c r="E72" s="227">
        <v>1</v>
      </c>
      <c r="F72" s="228">
        <v>6</v>
      </c>
      <c r="G72" s="228">
        <v>0</v>
      </c>
      <c r="H72" s="229">
        <v>6</v>
      </c>
      <c r="I72" s="381">
        <v>1</v>
      </c>
      <c r="J72" s="230">
        <v>0</v>
      </c>
      <c r="K72" s="231">
        <v>1</v>
      </c>
      <c r="L72" s="133">
        <f t="shared" si="2"/>
        <v>8</v>
      </c>
      <c r="M72" s="133">
        <f t="shared" si="2"/>
        <v>0</v>
      </c>
      <c r="N72" s="133">
        <f t="shared" si="2"/>
        <v>8</v>
      </c>
      <c r="O72" s="134">
        <f t="shared" si="3"/>
        <v>8</v>
      </c>
      <c r="P72" s="382">
        <v>0.09</v>
      </c>
      <c r="Q72" s="383" t="s">
        <v>256</v>
      </c>
      <c r="R72" s="120"/>
      <c r="S72" s="120"/>
      <c r="T72" s="120"/>
      <c r="U72" s="120"/>
      <c r="V72" s="120"/>
      <c r="W72" s="120"/>
    </row>
    <row r="73" spans="1:26" ht="12" customHeight="1" thickBot="1">
      <c r="A73" s="226" t="s">
        <v>166</v>
      </c>
      <c r="B73" s="232" t="s">
        <v>85</v>
      </c>
      <c r="C73" s="227">
        <v>3</v>
      </c>
      <c r="D73" s="227">
        <v>0</v>
      </c>
      <c r="E73" s="227">
        <v>3</v>
      </c>
      <c r="F73" s="228">
        <v>11</v>
      </c>
      <c r="G73" s="228">
        <v>0</v>
      </c>
      <c r="H73" s="229">
        <v>11</v>
      </c>
      <c r="I73" s="381">
        <v>4</v>
      </c>
      <c r="J73" s="230">
        <v>0</v>
      </c>
      <c r="K73" s="231">
        <v>4</v>
      </c>
      <c r="L73" s="133">
        <f t="shared" si="2"/>
        <v>18</v>
      </c>
      <c r="M73" s="133">
        <f t="shared" si="2"/>
        <v>0</v>
      </c>
      <c r="N73" s="133">
        <f t="shared" si="2"/>
        <v>18</v>
      </c>
      <c r="O73" s="134">
        <f t="shared" si="3"/>
        <v>18</v>
      </c>
      <c r="P73" s="382">
        <v>1</v>
      </c>
      <c r="Q73" s="383" t="s">
        <v>257</v>
      </c>
    </row>
    <row r="74" spans="1:26" s="136" customFormat="1" ht="12" customHeight="1" thickBot="1">
      <c r="A74" s="226" t="s">
        <v>160</v>
      </c>
      <c r="B74" s="232" t="s">
        <v>86</v>
      </c>
      <c r="C74" s="227">
        <v>2</v>
      </c>
      <c r="D74" s="227">
        <v>0</v>
      </c>
      <c r="E74" s="227">
        <v>2</v>
      </c>
      <c r="F74" s="228">
        <v>8</v>
      </c>
      <c r="G74" s="228">
        <v>1</v>
      </c>
      <c r="H74" s="229">
        <v>7</v>
      </c>
      <c r="I74" s="381">
        <v>3</v>
      </c>
      <c r="J74" s="230">
        <v>0</v>
      </c>
      <c r="K74" s="231">
        <v>3</v>
      </c>
      <c r="L74" s="133">
        <f t="shared" si="2"/>
        <v>13</v>
      </c>
      <c r="M74" s="133">
        <f t="shared" si="2"/>
        <v>1</v>
      </c>
      <c r="N74" s="133">
        <f t="shared" si="2"/>
        <v>12</v>
      </c>
      <c r="O74" s="134">
        <v>12</v>
      </c>
      <c r="P74" s="382">
        <v>0.1</v>
      </c>
      <c r="Q74" s="383" t="s">
        <v>258</v>
      </c>
      <c r="R74" s="120"/>
      <c r="S74" s="120"/>
      <c r="T74" s="120"/>
      <c r="U74" s="120"/>
      <c r="V74" s="120"/>
      <c r="W74" s="120"/>
    </row>
    <row r="75" spans="1:26" s="136" customFormat="1" ht="12" customHeight="1" thickBot="1">
      <c r="A75" s="226" t="s">
        <v>164</v>
      </c>
      <c r="B75" s="232" t="s">
        <v>87</v>
      </c>
      <c r="C75" s="227">
        <v>0.33</v>
      </c>
      <c r="D75" s="227">
        <v>0</v>
      </c>
      <c r="E75" s="227">
        <v>0.33</v>
      </c>
      <c r="F75" s="228">
        <v>2</v>
      </c>
      <c r="G75" s="228">
        <v>0</v>
      </c>
      <c r="H75" s="229">
        <v>2</v>
      </c>
      <c r="I75" s="381">
        <v>0</v>
      </c>
      <c r="J75" s="230">
        <v>0</v>
      </c>
      <c r="K75" s="231">
        <v>0</v>
      </c>
      <c r="L75" s="133">
        <f t="shared" si="2"/>
        <v>2.33</v>
      </c>
      <c r="M75" s="133">
        <f t="shared" si="2"/>
        <v>0</v>
      </c>
      <c r="N75" s="133">
        <f t="shared" si="2"/>
        <v>2.33</v>
      </c>
      <c r="O75" s="134">
        <f t="shared" si="3"/>
        <v>2.33</v>
      </c>
      <c r="P75" s="382">
        <v>0.25</v>
      </c>
      <c r="Q75" s="383" t="s">
        <v>259</v>
      </c>
      <c r="R75" s="120"/>
      <c r="S75" s="120"/>
      <c r="T75" s="120"/>
      <c r="U75" s="120"/>
      <c r="V75" s="120"/>
      <c r="W75" s="120"/>
    </row>
    <row r="76" spans="1:26" s="136" customFormat="1" ht="12" customHeight="1" thickBot="1">
      <c r="A76" s="226" t="s">
        <v>164</v>
      </c>
      <c r="B76" s="232" t="s">
        <v>88</v>
      </c>
      <c r="C76" s="227">
        <v>0.25</v>
      </c>
      <c r="D76" s="227">
        <v>0</v>
      </c>
      <c r="E76" s="227">
        <v>0.25</v>
      </c>
      <c r="F76" s="228">
        <v>6</v>
      </c>
      <c r="G76" s="228">
        <v>0</v>
      </c>
      <c r="H76" s="229">
        <v>6</v>
      </c>
      <c r="I76" s="381">
        <v>0.5</v>
      </c>
      <c r="J76" s="230">
        <v>0</v>
      </c>
      <c r="K76" s="231">
        <v>0.5</v>
      </c>
      <c r="L76" s="133">
        <f t="shared" si="2"/>
        <v>6.75</v>
      </c>
      <c r="M76" s="133">
        <f t="shared" si="2"/>
        <v>0</v>
      </c>
      <c r="N76" s="133">
        <f t="shared" si="2"/>
        <v>6.75</v>
      </c>
      <c r="O76" s="134">
        <f t="shared" si="3"/>
        <v>6.75</v>
      </c>
      <c r="P76" s="382">
        <v>0.55000000000000004</v>
      </c>
      <c r="Q76" s="383" t="s">
        <v>260</v>
      </c>
      <c r="R76" s="120"/>
      <c r="S76" s="120"/>
      <c r="T76" s="120"/>
      <c r="U76" s="120"/>
      <c r="V76" s="120"/>
      <c r="W76" s="120"/>
    </row>
    <row r="77" spans="1:26" ht="12" customHeight="1" thickBot="1">
      <c r="A77" s="226" t="s">
        <v>166</v>
      </c>
      <c r="B77" s="232" t="s">
        <v>89</v>
      </c>
      <c r="C77" s="227">
        <v>1.25</v>
      </c>
      <c r="D77" s="227">
        <v>0</v>
      </c>
      <c r="E77" s="227">
        <v>1.25</v>
      </c>
      <c r="F77" s="228">
        <v>3</v>
      </c>
      <c r="G77" s="228">
        <v>0</v>
      </c>
      <c r="H77" s="229">
        <v>3</v>
      </c>
      <c r="I77" s="381">
        <v>1</v>
      </c>
      <c r="J77" s="230">
        <v>0</v>
      </c>
      <c r="K77" s="231">
        <v>1</v>
      </c>
      <c r="L77" s="133">
        <v>5.25</v>
      </c>
      <c r="M77" s="133">
        <f t="shared" si="2"/>
        <v>0</v>
      </c>
      <c r="N77" s="133">
        <v>5.25</v>
      </c>
      <c r="O77" s="134">
        <f t="shared" si="3"/>
        <v>5.25</v>
      </c>
      <c r="P77" s="382">
        <v>1</v>
      </c>
      <c r="Q77" s="385" t="s">
        <v>261</v>
      </c>
    </row>
    <row r="78" spans="1:26" s="136" customFormat="1" ht="12" customHeight="1" thickBot="1">
      <c r="A78" s="226" t="s">
        <v>164</v>
      </c>
      <c r="B78" s="232" t="s">
        <v>90</v>
      </c>
      <c r="C78" s="227">
        <v>0.25</v>
      </c>
      <c r="D78" s="227">
        <v>0</v>
      </c>
      <c r="E78" s="227">
        <v>0.25</v>
      </c>
      <c r="F78" s="228">
        <v>2</v>
      </c>
      <c r="G78" s="228">
        <v>0</v>
      </c>
      <c r="H78" s="229">
        <v>2</v>
      </c>
      <c r="I78" s="381">
        <v>0.5</v>
      </c>
      <c r="J78" s="230">
        <v>0</v>
      </c>
      <c r="K78" s="231">
        <v>0.5</v>
      </c>
      <c r="L78" s="133">
        <f t="shared" si="2"/>
        <v>2.75</v>
      </c>
      <c r="M78" s="133">
        <f t="shared" si="2"/>
        <v>0</v>
      </c>
      <c r="N78" s="133">
        <f t="shared" si="2"/>
        <v>2.75</v>
      </c>
      <c r="O78" s="134">
        <f t="shared" si="3"/>
        <v>2.75</v>
      </c>
      <c r="P78" s="382">
        <v>0.05</v>
      </c>
      <c r="Q78" s="383" t="s">
        <v>262</v>
      </c>
      <c r="R78" s="120"/>
      <c r="S78" s="120"/>
      <c r="T78" s="120"/>
      <c r="U78" s="120"/>
      <c r="V78" s="120"/>
      <c r="W78" s="120"/>
    </row>
    <row r="79" spans="1:26" s="136" customFormat="1" ht="12" customHeight="1" thickBot="1">
      <c r="A79" s="226" t="s">
        <v>168</v>
      </c>
      <c r="B79" s="232" t="s">
        <v>91</v>
      </c>
      <c r="C79" s="227">
        <v>1</v>
      </c>
      <c r="D79" s="227">
        <v>0</v>
      </c>
      <c r="E79" s="227">
        <v>1</v>
      </c>
      <c r="F79" s="228">
        <v>6</v>
      </c>
      <c r="G79" s="228">
        <v>0</v>
      </c>
      <c r="H79" s="229">
        <v>6</v>
      </c>
      <c r="I79" s="381">
        <v>1</v>
      </c>
      <c r="J79" s="230">
        <v>0</v>
      </c>
      <c r="K79" s="231">
        <v>1</v>
      </c>
      <c r="L79" s="133">
        <f t="shared" si="2"/>
        <v>8</v>
      </c>
      <c r="M79" s="133">
        <f t="shared" si="2"/>
        <v>0</v>
      </c>
      <c r="N79" s="133">
        <f t="shared" si="2"/>
        <v>8</v>
      </c>
      <c r="O79" s="134">
        <f t="shared" si="3"/>
        <v>8</v>
      </c>
      <c r="P79" s="382">
        <v>0</v>
      </c>
      <c r="Q79" s="383" t="s">
        <v>255</v>
      </c>
      <c r="R79" s="120"/>
      <c r="S79" s="120"/>
      <c r="T79" s="120"/>
      <c r="U79" s="120"/>
      <c r="V79" s="120"/>
      <c r="W79" s="120"/>
    </row>
    <row r="80" spans="1:26" s="136" customFormat="1" ht="12" customHeight="1" thickBot="1">
      <c r="A80" s="226" t="s">
        <v>166</v>
      </c>
      <c r="B80" s="232" t="s">
        <v>92</v>
      </c>
      <c r="C80" s="227">
        <v>3.38</v>
      </c>
      <c r="D80" s="227">
        <v>0</v>
      </c>
      <c r="E80" s="227">
        <v>3.38</v>
      </c>
      <c r="F80" s="228">
        <v>21.25</v>
      </c>
      <c r="G80" s="228">
        <v>0</v>
      </c>
      <c r="H80" s="229">
        <v>21.25</v>
      </c>
      <c r="I80" s="381">
        <v>3</v>
      </c>
      <c r="J80" s="230">
        <v>0</v>
      </c>
      <c r="K80" s="231">
        <v>3</v>
      </c>
      <c r="L80" s="133">
        <f t="shared" si="2"/>
        <v>27.63</v>
      </c>
      <c r="M80" s="133">
        <f t="shared" si="2"/>
        <v>0</v>
      </c>
      <c r="N80" s="133">
        <f t="shared" si="2"/>
        <v>27.63</v>
      </c>
      <c r="O80" s="134">
        <f t="shared" si="3"/>
        <v>27.63</v>
      </c>
      <c r="P80" s="382">
        <v>8.8000000000000007</v>
      </c>
      <c r="Q80" s="383" t="s">
        <v>263</v>
      </c>
      <c r="R80" s="120"/>
      <c r="S80" s="120"/>
      <c r="T80" s="120"/>
      <c r="U80" s="120"/>
      <c r="V80" s="120"/>
      <c r="W80" s="120"/>
      <c r="X80" s="120"/>
      <c r="Y80" s="120"/>
      <c r="Z80" s="120"/>
    </row>
    <row r="81" spans="1:23" s="136" customFormat="1" ht="12" customHeight="1" thickBot="1">
      <c r="A81" s="226" t="s">
        <v>167</v>
      </c>
      <c r="B81" s="232" t="s">
        <v>93</v>
      </c>
      <c r="C81" s="227">
        <v>0</v>
      </c>
      <c r="D81" s="227">
        <v>0</v>
      </c>
      <c r="E81" s="227">
        <v>0</v>
      </c>
      <c r="F81" s="228">
        <v>1</v>
      </c>
      <c r="G81" s="228">
        <v>0</v>
      </c>
      <c r="H81" s="229">
        <v>1</v>
      </c>
      <c r="I81" s="381">
        <v>0</v>
      </c>
      <c r="J81" s="230">
        <v>0</v>
      </c>
      <c r="K81" s="231">
        <v>0</v>
      </c>
      <c r="L81" s="133">
        <f t="shared" si="2"/>
        <v>1</v>
      </c>
      <c r="M81" s="133">
        <f t="shared" si="2"/>
        <v>0</v>
      </c>
      <c r="N81" s="133">
        <f t="shared" si="2"/>
        <v>1</v>
      </c>
      <c r="O81" s="134">
        <f t="shared" si="3"/>
        <v>1</v>
      </c>
      <c r="P81" s="382">
        <v>0.1</v>
      </c>
      <c r="Q81" s="383" t="s">
        <v>215</v>
      </c>
      <c r="R81" s="120"/>
      <c r="S81" s="120"/>
      <c r="T81" s="120"/>
      <c r="U81" s="120"/>
      <c r="V81" s="120"/>
      <c r="W81" s="120"/>
    </row>
    <row r="82" spans="1:23" s="136" customFormat="1" ht="12" customHeight="1" thickBot="1">
      <c r="A82" s="226" t="s">
        <v>160</v>
      </c>
      <c r="B82" s="232" t="s">
        <v>94</v>
      </c>
      <c r="C82" s="227">
        <v>1</v>
      </c>
      <c r="D82" s="227">
        <v>0</v>
      </c>
      <c r="E82" s="227">
        <v>1</v>
      </c>
      <c r="F82" s="228">
        <v>10</v>
      </c>
      <c r="G82" s="228">
        <v>0</v>
      </c>
      <c r="H82" s="229">
        <v>10</v>
      </c>
      <c r="I82" s="381">
        <v>3</v>
      </c>
      <c r="J82" s="230">
        <v>0</v>
      </c>
      <c r="K82" s="231">
        <v>3</v>
      </c>
      <c r="L82" s="133">
        <f t="shared" si="2"/>
        <v>14</v>
      </c>
      <c r="M82" s="133">
        <f t="shared" si="2"/>
        <v>0</v>
      </c>
      <c r="N82" s="133">
        <f t="shared" si="2"/>
        <v>14</v>
      </c>
      <c r="O82" s="134">
        <f t="shared" si="3"/>
        <v>14</v>
      </c>
      <c r="P82" s="382">
        <v>0</v>
      </c>
      <c r="Q82" s="383" t="s">
        <v>255</v>
      </c>
      <c r="R82" s="120"/>
      <c r="S82" s="120"/>
      <c r="T82" s="120"/>
      <c r="U82" s="120"/>
      <c r="V82" s="120"/>
      <c r="W82" s="120"/>
    </row>
    <row r="83" spans="1:23" s="136" customFormat="1" ht="12" customHeight="1" thickBot="1">
      <c r="A83" s="226" t="s">
        <v>165</v>
      </c>
      <c r="B83" s="232" t="s">
        <v>95</v>
      </c>
      <c r="C83" s="227">
        <v>1</v>
      </c>
      <c r="D83" s="227">
        <v>0</v>
      </c>
      <c r="E83" s="227">
        <v>1</v>
      </c>
      <c r="F83" s="228">
        <v>10</v>
      </c>
      <c r="G83" s="228">
        <v>0</v>
      </c>
      <c r="H83" s="229">
        <v>10</v>
      </c>
      <c r="I83" s="381">
        <v>1.25</v>
      </c>
      <c r="J83" s="230">
        <v>0</v>
      </c>
      <c r="K83" s="231">
        <v>1.25</v>
      </c>
      <c r="L83" s="133">
        <f t="shared" si="2"/>
        <v>12.25</v>
      </c>
      <c r="M83" s="133">
        <f t="shared" si="2"/>
        <v>0</v>
      </c>
      <c r="N83" s="133">
        <f t="shared" si="2"/>
        <v>12.25</v>
      </c>
      <c r="O83" s="134">
        <f t="shared" si="3"/>
        <v>12.25</v>
      </c>
      <c r="P83" s="382">
        <v>1.4</v>
      </c>
      <c r="Q83" s="383" t="s">
        <v>264</v>
      </c>
      <c r="R83" s="120"/>
      <c r="S83" s="120"/>
      <c r="T83" s="120"/>
      <c r="U83" s="120"/>
      <c r="V83" s="120"/>
      <c r="W83" s="120"/>
    </row>
    <row r="84" spans="1:23" ht="12" customHeight="1" thickBot="1">
      <c r="A84" s="226" t="s">
        <v>165</v>
      </c>
      <c r="B84" s="232" t="s">
        <v>96</v>
      </c>
      <c r="C84" s="227">
        <v>4</v>
      </c>
      <c r="D84" s="227">
        <v>0</v>
      </c>
      <c r="E84" s="227">
        <v>4</v>
      </c>
      <c r="F84" s="228">
        <v>25</v>
      </c>
      <c r="G84" s="228">
        <v>0</v>
      </c>
      <c r="H84" s="229">
        <v>25</v>
      </c>
      <c r="I84" s="381">
        <v>1</v>
      </c>
      <c r="J84" s="230">
        <v>0</v>
      </c>
      <c r="K84" s="231">
        <v>1</v>
      </c>
      <c r="L84" s="133">
        <f t="shared" si="2"/>
        <v>30</v>
      </c>
      <c r="M84" s="133">
        <f t="shared" si="2"/>
        <v>0</v>
      </c>
      <c r="N84" s="133">
        <f t="shared" si="2"/>
        <v>30</v>
      </c>
      <c r="O84" s="134">
        <f t="shared" si="3"/>
        <v>30</v>
      </c>
      <c r="P84" s="382">
        <v>6</v>
      </c>
      <c r="Q84" s="383" t="s">
        <v>265</v>
      </c>
    </row>
    <row r="85" spans="1:23" s="136" customFormat="1" ht="12" customHeight="1" thickBot="1">
      <c r="A85" s="226" t="s">
        <v>161</v>
      </c>
      <c r="B85" s="232" t="s">
        <v>97</v>
      </c>
      <c r="C85" s="227">
        <v>1</v>
      </c>
      <c r="D85" s="227">
        <v>0</v>
      </c>
      <c r="E85" s="231">
        <v>1</v>
      </c>
      <c r="F85" s="386">
        <v>8</v>
      </c>
      <c r="G85" s="228">
        <v>0</v>
      </c>
      <c r="H85" s="229">
        <v>8</v>
      </c>
      <c r="I85" s="381">
        <v>2</v>
      </c>
      <c r="J85" s="230">
        <v>0</v>
      </c>
      <c r="K85" s="231">
        <v>2</v>
      </c>
      <c r="L85" s="133">
        <f t="shared" si="2"/>
        <v>11</v>
      </c>
      <c r="M85" s="133">
        <f t="shared" si="2"/>
        <v>0</v>
      </c>
      <c r="N85" s="133">
        <f t="shared" si="2"/>
        <v>11</v>
      </c>
      <c r="O85" s="134">
        <f t="shared" si="3"/>
        <v>11</v>
      </c>
      <c r="P85" s="382">
        <v>1</v>
      </c>
      <c r="Q85" s="383" t="s">
        <v>212</v>
      </c>
      <c r="R85" s="120"/>
      <c r="S85" s="120"/>
      <c r="T85" s="120"/>
      <c r="U85" s="120"/>
      <c r="V85" s="120"/>
      <c r="W85" s="120"/>
    </row>
    <row r="86" spans="1:23" s="136" customFormat="1" ht="12" customHeight="1" thickBot="1">
      <c r="A86" s="226" t="s">
        <v>162</v>
      </c>
      <c r="B86" s="232" t="s">
        <v>98</v>
      </c>
      <c r="C86" s="227">
        <v>2.25</v>
      </c>
      <c r="D86" s="227">
        <v>0</v>
      </c>
      <c r="E86" s="231">
        <v>2.25</v>
      </c>
      <c r="F86" s="386">
        <v>15.75</v>
      </c>
      <c r="G86" s="228">
        <v>0</v>
      </c>
      <c r="H86" s="229">
        <v>15.75</v>
      </c>
      <c r="I86" s="381">
        <v>4</v>
      </c>
      <c r="J86" s="230">
        <v>0</v>
      </c>
      <c r="K86" s="231">
        <v>4</v>
      </c>
      <c r="L86" s="133">
        <f t="shared" si="2"/>
        <v>22</v>
      </c>
      <c r="M86" s="133">
        <f t="shared" si="2"/>
        <v>0</v>
      </c>
      <c r="N86" s="133">
        <f t="shared" si="2"/>
        <v>22</v>
      </c>
      <c r="O86" s="134">
        <v>22</v>
      </c>
      <c r="P86" s="382">
        <v>1</v>
      </c>
      <c r="Q86" s="384" t="s">
        <v>222</v>
      </c>
      <c r="R86" s="120"/>
      <c r="S86" s="120"/>
      <c r="T86" s="120"/>
      <c r="U86" s="120"/>
      <c r="V86" s="120"/>
      <c r="W86" s="120"/>
    </row>
    <row r="87" spans="1:23" s="136" customFormat="1" ht="12" customHeight="1" thickBot="1">
      <c r="A87" s="226" t="s">
        <v>163</v>
      </c>
      <c r="B87" s="232" t="s">
        <v>99</v>
      </c>
      <c r="C87" s="227">
        <v>1</v>
      </c>
      <c r="D87" s="227">
        <v>0</v>
      </c>
      <c r="E87" s="231">
        <v>1</v>
      </c>
      <c r="F87" s="386">
        <v>9</v>
      </c>
      <c r="G87" s="228">
        <v>0</v>
      </c>
      <c r="H87" s="229">
        <v>9</v>
      </c>
      <c r="I87" s="381">
        <v>0</v>
      </c>
      <c r="J87" s="230">
        <v>0</v>
      </c>
      <c r="K87" s="231">
        <v>0</v>
      </c>
      <c r="L87" s="133">
        <f t="shared" si="2"/>
        <v>10</v>
      </c>
      <c r="M87" s="133">
        <f t="shared" si="2"/>
        <v>0</v>
      </c>
      <c r="N87" s="133">
        <f t="shared" si="2"/>
        <v>10</v>
      </c>
      <c r="O87" s="134">
        <f t="shared" si="3"/>
        <v>10</v>
      </c>
      <c r="P87" s="382">
        <v>0.11</v>
      </c>
      <c r="Q87" s="383" t="s">
        <v>208</v>
      </c>
      <c r="R87" s="120"/>
      <c r="S87" s="120"/>
      <c r="T87" s="120"/>
      <c r="U87" s="120"/>
      <c r="V87" s="120"/>
      <c r="W87" s="120"/>
    </row>
    <row r="88" spans="1:23" ht="12" customHeight="1" thickBot="1">
      <c r="A88" s="226" t="s">
        <v>165</v>
      </c>
      <c r="B88" s="232" t="s">
        <v>100</v>
      </c>
      <c r="C88" s="227">
        <v>2</v>
      </c>
      <c r="D88" s="227">
        <v>0</v>
      </c>
      <c r="E88" s="231">
        <v>2</v>
      </c>
      <c r="F88" s="386">
        <v>11</v>
      </c>
      <c r="G88" s="228">
        <v>0</v>
      </c>
      <c r="H88" s="229">
        <v>11</v>
      </c>
      <c r="I88" s="381">
        <v>1</v>
      </c>
      <c r="J88" s="230">
        <v>0</v>
      </c>
      <c r="K88" s="231">
        <v>1</v>
      </c>
      <c r="L88" s="133">
        <f t="shared" si="2"/>
        <v>14</v>
      </c>
      <c r="M88" s="133">
        <f t="shared" si="2"/>
        <v>0</v>
      </c>
      <c r="N88" s="133">
        <f t="shared" si="2"/>
        <v>14</v>
      </c>
      <c r="O88" s="134">
        <f t="shared" si="3"/>
        <v>14</v>
      </c>
      <c r="P88" s="382">
        <v>2.4</v>
      </c>
      <c r="Q88" s="383" t="s">
        <v>266</v>
      </c>
    </row>
    <row r="89" spans="1:23" s="136" customFormat="1" ht="12" customHeight="1" thickBot="1">
      <c r="A89" s="226" t="s">
        <v>165</v>
      </c>
      <c r="B89" s="232" t="s">
        <v>101</v>
      </c>
      <c r="C89" s="227">
        <v>2</v>
      </c>
      <c r="D89" s="227">
        <v>0</v>
      </c>
      <c r="E89" s="231">
        <v>2</v>
      </c>
      <c r="F89" s="386">
        <v>11</v>
      </c>
      <c r="G89" s="228">
        <v>0</v>
      </c>
      <c r="H89" s="229">
        <v>11</v>
      </c>
      <c r="I89" s="381">
        <v>0</v>
      </c>
      <c r="J89" s="230">
        <v>0</v>
      </c>
      <c r="K89" s="231">
        <v>0</v>
      </c>
      <c r="L89" s="133">
        <f t="shared" si="2"/>
        <v>13</v>
      </c>
      <c r="M89" s="133">
        <f t="shared" si="2"/>
        <v>0</v>
      </c>
      <c r="N89" s="133">
        <f t="shared" si="2"/>
        <v>13</v>
      </c>
      <c r="O89" s="134">
        <f t="shared" si="3"/>
        <v>13</v>
      </c>
      <c r="P89" s="382">
        <v>1.4</v>
      </c>
      <c r="Q89" s="383" t="s">
        <v>264</v>
      </c>
      <c r="R89" s="120"/>
      <c r="S89" s="120"/>
      <c r="T89" s="120"/>
      <c r="U89" s="120"/>
      <c r="V89" s="120"/>
      <c r="W89" s="120"/>
    </row>
    <row r="90" spans="1:23" s="136" customFormat="1" ht="12" customHeight="1" thickBot="1">
      <c r="A90" s="226" t="s">
        <v>162</v>
      </c>
      <c r="B90" s="232" t="s">
        <v>102</v>
      </c>
      <c r="C90" s="227">
        <v>1</v>
      </c>
      <c r="D90" s="227">
        <v>0</v>
      </c>
      <c r="E90" s="231">
        <v>1</v>
      </c>
      <c r="F90" s="386">
        <v>6.625</v>
      </c>
      <c r="G90" s="228">
        <v>0</v>
      </c>
      <c r="H90" s="229">
        <v>6.625</v>
      </c>
      <c r="I90" s="381">
        <v>2</v>
      </c>
      <c r="J90" s="230">
        <v>0</v>
      </c>
      <c r="K90" s="231">
        <v>2</v>
      </c>
      <c r="L90" s="133">
        <f t="shared" si="2"/>
        <v>9.625</v>
      </c>
      <c r="M90" s="133">
        <f t="shared" si="2"/>
        <v>0</v>
      </c>
      <c r="N90" s="133">
        <f t="shared" si="2"/>
        <v>9.625</v>
      </c>
      <c r="O90" s="134">
        <v>9.6300000000000008</v>
      </c>
      <c r="P90" s="382">
        <v>1</v>
      </c>
      <c r="Q90" s="384" t="s">
        <v>222</v>
      </c>
      <c r="R90" s="120"/>
      <c r="S90" s="120"/>
      <c r="T90" s="120"/>
      <c r="U90" s="120"/>
      <c r="V90" s="120"/>
      <c r="W90" s="120"/>
    </row>
    <row r="91" spans="1:23" s="136" customFormat="1" ht="12" customHeight="1" thickBot="1">
      <c r="A91" s="226" t="s">
        <v>161</v>
      </c>
      <c r="B91" s="232" t="s">
        <v>103</v>
      </c>
      <c r="C91" s="227">
        <v>0.5</v>
      </c>
      <c r="D91" s="227">
        <v>0</v>
      </c>
      <c r="E91" s="231">
        <v>0.5</v>
      </c>
      <c r="F91" s="386">
        <v>4</v>
      </c>
      <c r="G91" s="228">
        <v>0</v>
      </c>
      <c r="H91" s="229">
        <v>4</v>
      </c>
      <c r="I91" s="381">
        <v>0</v>
      </c>
      <c r="J91" s="230">
        <v>0</v>
      </c>
      <c r="K91" s="231">
        <v>0</v>
      </c>
      <c r="L91" s="133">
        <f t="shared" si="2"/>
        <v>4.5</v>
      </c>
      <c r="M91" s="133">
        <f t="shared" si="2"/>
        <v>0</v>
      </c>
      <c r="N91" s="133">
        <f t="shared" si="2"/>
        <v>4.5</v>
      </c>
      <c r="O91" s="134">
        <f t="shared" si="3"/>
        <v>4.5</v>
      </c>
      <c r="P91" s="382">
        <v>0</v>
      </c>
      <c r="Q91" s="383" t="s">
        <v>255</v>
      </c>
      <c r="R91" s="120"/>
      <c r="S91" s="120"/>
      <c r="T91" s="120"/>
      <c r="U91" s="120"/>
      <c r="V91" s="120"/>
      <c r="W91" s="120"/>
    </row>
    <row r="92" spans="1:23" s="136" customFormat="1" ht="12" customHeight="1" thickBot="1">
      <c r="A92" s="226" t="s">
        <v>161</v>
      </c>
      <c r="B92" s="232" t="s">
        <v>104</v>
      </c>
      <c r="C92" s="227">
        <v>1</v>
      </c>
      <c r="D92" s="227">
        <v>0</v>
      </c>
      <c r="E92" s="231">
        <v>1</v>
      </c>
      <c r="F92" s="386">
        <v>7</v>
      </c>
      <c r="G92" s="228">
        <v>0</v>
      </c>
      <c r="H92" s="229">
        <v>7</v>
      </c>
      <c r="I92" s="381">
        <v>2</v>
      </c>
      <c r="J92" s="230">
        <v>0</v>
      </c>
      <c r="K92" s="231">
        <v>2</v>
      </c>
      <c r="L92" s="133">
        <f t="shared" si="2"/>
        <v>10</v>
      </c>
      <c r="M92" s="133">
        <f t="shared" si="2"/>
        <v>0</v>
      </c>
      <c r="N92" s="133">
        <f t="shared" si="2"/>
        <v>10</v>
      </c>
      <c r="O92" s="134">
        <f t="shared" si="3"/>
        <v>10</v>
      </c>
      <c r="P92" s="382">
        <v>0</v>
      </c>
      <c r="Q92" s="383" t="s">
        <v>255</v>
      </c>
      <c r="R92" s="120"/>
      <c r="S92" s="120"/>
      <c r="T92" s="120"/>
      <c r="U92" s="120"/>
      <c r="V92" s="120"/>
      <c r="W92" s="120"/>
    </row>
    <row r="93" spans="1:23" s="136" customFormat="1" ht="12" customHeight="1" thickBot="1">
      <c r="A93" s="226" t="s">
        <v>167</v>
      </c>
      <c r="B93" s="232" t="s">
        <v>105</v>
      </c>
      <c r="C93" s="227">
        <v>0.1</v>
      </c>
      <c r="D93" s="227">
        <v>0</v>
      </c>
      <c r="E93" s="231">
        <v>0.1</v>
      </c>
      <c r="F93" s="386">
        <v>1</v>
      </c>
      <c r="G93" s="228">
        <v>0</v>
      </c>
      <c r="H93" s="229">
        <v>1</v>
      </c>
      <c r="I93" s="381">
        <v>0</v>
      </c>
      <c r="J93" s="230">
        <v>0</v>
      </c>
      <c r="K93" s="231">
        <v>0</v>
      </c>
      <c r="L93" s="133">
        <f t="shared" si="2"/>
        <v>1.1000000000000001</v>
      </c>
      <c r="M93" s="133">
        <f t="shared" si="2"/>
        <v>0</v>
      </c>
      <c r="N93" s="133">
        <f t="shared" si="2"/>
        <v>1.1000000000000001</v>
      </c>
      <c r="O93" s="134">
        <f t="shared" si="3"/>
        <v>1.1000000000000001</v>
      </c>
      <c r="P93" s="382">
        <v>0.1</v>
      </c>
      <c r="Q93" s="383" t="s">
        <v>267</v>
      </c>
      <c r="R93" s="120"/>
      <c r="S93" s="120"/>
      <c r="T93" s="120"/>
      <c r="U93" s="120"/>
      <c r="V93" s="120"/>
      <c r="W93" s="120"/>
    </row>
    <row r="94" spans="1:23" s="136" customFormat="1" ht="12" customHeight="1" thickBot="1">
      <c r="A94" s="226" t="s">
        <v>167</v>
      </c>
      <c r="B94" s="232" t="s">
        <v>106</v>
      </c>
      <c r="C94" s="227">
        <v>1</v>
      </c>
      <c r="D94" s="227">
        <v>0</v>
      </c>
      <c r="E94" s="231">
        <v>1</v>
      </c>
      <c r="F94" s="386">
        <v>3</v>
      </c>
      <c r="G94" s="228">
        <v>0</v>
      </c>
      <c r="H94" s="229">
        <v>3</v>
      </c>
      <c r="I94" s="381">
        <v>0</v>
      </c>
      <c r="J94" s="230">
        <v>0</v>
      </c>
      <c r="K94" s="231">
        <v>0</v>
      </c>
      <c r="L94" s="133">
        <f t="shared" si="2"/>
        <v>4</v>
      </c>
      <c r="M94" s="133">
        <f t="shared" si="2"/>
        <v>0</v>
      </c>
      <c r="N94" s="133">
        <f t="shared" si="2"/>
        <v>4</v>
      </c>
      <c r="O94" s="134">
        <f t="shared" si="3"/>
        <v>4</v>
      </c>
      <c r="P94" s="382">
        <v>0.1</v>
      </c>
      <c r="Q94" s="383" t="s">
        <v>215</v>
      </c>
      <c r="R94" s="120"/>
      <c r="S94" s="120"/>
      <c r="T94" s="120"/>
      <c r="U94" s="120"/>
      <c r="V94" s="120"/>
      <c r="W94" s="120"/>
    </row>
    <row r="95" spans="1:23" ht="12" customHeight="1" thickBot="1">
      <c r="A95" s="226" t="s">
        <v>164</v>
      </c>
      <c r="B95" s="232" t="s">
        <v>107</v>
      </c>
      <c r="C95" s="227">
        <v>0.25</v>
      </c>
      <c r="D95" s="227">
        <v>0</v>
      </c>
      <c r="E95" s="231">
        <v>0.25</v>
      </c>
      <c r="F95" s="386">
        <v>0.5</v>
      </c>
      <c r="G95" s="228">
        <v>0</v>
      </c>
      <c r="H95" s="229">
        <v>0.5</v>
      </c>
      <c r="I95" s="381">
        <v>0.25</v>
      </c>
      <c r="J95" s="230">
        <v>0</v>
      </c>
      <c r="K95" s="231">
        <v>0.25</v>
      </c>
      <c r="L95" s="133">
        <f t="shared" si="2"/>
        <v>1</v>
      </c>
      <c r="M95" s="133">
        <f t="shared" si="2"/>
        <v>0</v>
      </c>
      <c r="N95" s="133">
        <f t="shared" si="2"/>
        <v>1</v>
      </c>
      <c r="O95" s="134">
        <f t="shared" si="3"/>
        <v>1</v>
      </c>
      <c r="P95" s="382">
        <v>1.4E-2</v>
      </c>
      <c r="Q95" s="383" t="s">
        <v>242</v>
      </c>
    </row>
    <row r="96" spans="1:23" ht="12" customHeight="1" thickBot="1">
      <c r="A96" s="226" t="s">
        <v>162</v>
      </c>
      <c r="B96" s="232" t="s">
        <v>108</v>
      </c>
      <c r="C96" s="227">
        <v>2</v>
      </c>
      <c r="D96" s="227">
        <v>0</v>
      </c>
      <c r="E96" s="231">
        <v>2</v>
      </c>
      <c r="F96" s="386">
        <v>10</v>
      </c>
      <c r="G96" s="228">
        <v>0</v>
      </c>
      <c r="H96" s="229">
        <v>10</v>
      </c>
      <c r="I96" s="381">
        <v>2</v>
      </c>
      <c r="J96" s="230">
        <v>0</v>
      </c>
      <c r="K96" s="231">
        <v>2</v>
      </c>
      <c r="L96" s="133">
        <f t="shared" si="2"/>
        <v>14</v>
      </c>
      <c r="M96" s="133">
        <f t="shared" si="2"/>
        <v>0</v>
      </c>
      <c r="N96" s="133">
        <f t="shared" si="2"/>
        <v>14</v>
      </c>
      <c r="O96" s="134">
        <f t="shared" si="3"/>
        <v>14</v>
      </c>
      <c r="P96" s="382">
        <v>1</v>
      </c>
      <c r="Q96" s="383" t="s">
        <v>268</v>
      </c>
    </row>
    <row r="97" spans="1:23" ht="12" customHeight="1" thickBot="1">
      <c r="A97" s="226" t="s">
        <v>168</v>
      </c>
      <c r="B97" s="232" t="s">
        <v>109</v>
      </c>
      <c r="C97" s="227">
        <v>1.5</v>
      </c>
      <c r="D97" s="227">
        <v>0</v>
      </c>
      <c r="E97" s="231">
        <v>1.5</v>
      </c>
      <c r="F97" s="386">
        <v>10.5</v>
      </c>
      <c r="G97" s="228">
        <v>0</v>
      </c>
      <c r="H97" s="229">
        <v>10.5</v>
      </c>
      <c r="I97" s="381">
        <v>0</v>
      </c>
      <c r="J97" s="230">
        <v>0</v>
      </c>
      <c r="K97" s="231">
        <v>0</v>
      </c>
      <c r="L97" s="133">
        <f t="shared" si="2"/>
        <v>12</v>
      </c>
      <c r="M97" s="133">
        <f t="shared" si="2"/>
        <v>0</v>
      </c>
      <c r="N97" s="133">
        <f t="shared" si="2"/>
        <v>12</v>
      </c>
      <c r="O97" s="134">
        <f t="shared" si="3"/>
        <v>12</v>
      </c>
      <c r="P97" s="382">
        <v>1.23</v>
      </c>
      <c r="Q97" s="383" t="s">
        <v>269</v>
      </c>
    </row>
    <row r="98" spans="1:23" ht="12" customHeight="1" thickBot="1">
      <c r="A98" s="226" t="s">
        <v>160</v>
      </c>
      <c r="B98" s="232" t="s">
        <v>110</v>
      </c>
      <c r="C98" s="227">
        <v>8</v>
      </c>
      <c r="D98" s="227">
        <v>0</v>
      </c>
      <c r="E98" s="231">
        <v>8</v>
      </c>
      <c r="F98" s="386">
        <v>45</v>
      </c>
      <c r="G98" s="228">
        <v>0</v>
      </c>
      <c r="H98" s="229">
        <v>45</v>
      </c>
      <c r="I98" s="381">
        <v>13</v>
      </c>
      <c r="J98" s="230">
        <v>0</v>
      </c>
      <c r="K98" s="231">
        <v>13</v>
      </c>
      <c r="L98" s="133">
        <f t="shared" si="2"/>
        <v>66</v>
      </c>
      <c r="M98" s="133">
        <f t="shared" si="2"/>
        <v>0</v>
      </c>
      <c r="N98" s="133">
        <f t="shared" si="2"/>
        <v>66</v>
      </c>
      <c r="O98" s="134">
        <f t="shared" si="3"/>
        <v>66</v>
      </c>
      <c r="P98" s="382">
        <v>0</v>
      </c>
      <c r="Q98" s="387" t="s">
        <v>270</v>
      </c>
    </row>
    <row r="99" spans="1:23" ht="12" customHeight="1" thickBot="1">
      <c r="A99" s="226" t="s">
        <v>168</v>
      </c>
      <c r="B99" s="232" t="s">
        <v>111</v>
      </c>
      <c r="C99" s="227">
        <v>1</v>
      </c>
      <c r="D99" s="227">
        <v>0</v>
      </c>
      <c r="E99" s="231">
        <v>1</v>
      </c>
      <c r="F99" s="386">
        <v>4</v>
      </c>
      <c r="G99" s="228">
        <v>0</v>
      </c>
      <c r="H99" s="229">
        <v>4</v>
      </c>
      <c r="I99" s="381">
        <v>1</v>
      </c>
      <c r="J99" s="230">
        <v>0</v>
      </c>
      <c r="K99" s="231">
        <v>1</v>
      </c>
      <c r="L99" s="133">
        <f t="shared" si="2"/>
        <v>6</v>
      </c>
      <c r="M99" s="133">
        <f t="shared" si="2"/>
        <v>0</v>
      </c>
      <c r="N99" s="133">
        <f t="shared" si="2"/>
        <v>6</v>
      </c>
      <c r="O99" s="134">
        <f t="shared" si="3"/>
        <v>6</v>
      </c>
      <c r="P99" s="382">
        <v>2</v>
      </c>
      <c r="Q99" s="383" t="s">
        <v>271</v>
      </c>
    </row>
    <row r="100" spans="1:23" ht="12" customHeight="1" thickBot="1">
      <c r="A100" s="226" t="s">
        <v>164</v>
      </c>
      <c r="B100" s="232" t="s">
        <v>112</v>
      </c>
      <c r="C100" s="227">
        <v>0.75</v>
      </c>
      <c r="D100" s="227">
        <v>0</v>
      </c>
      <c r="E100" s="231">
        <v>0.75</v>
      </c>
      <c r="F100" s="386">
        <v>3.5</v>
      </c>
      <c r="G100" s="228">
        <v>0</v>
      </c>
      <c r="H100" s="229">
        <v>3.5</v>
      </c>
      <c r="I100" s="381">
        <v>1.75</v>
      </c>
      <c r="J100" s="230">
        <v>0</v>
      </c>
      <c r="K100" s="231">
        <v>1.75</v>
      </c>
      <c r="L100" s="133">
        <f t="shared" si="2"/>
        <v>6</v>
      </c>
      <c r="M100" s="133">
        <f t="shared" si="2"/>
        <v>0</v>
      </c>
      <c r="N100" s="133">
        <f t="shared" si="2"/>
        <v>6</v>
      </c>
      <c r="O100" s="134">
        <f t="shared" si="3"/>
        <v>6</v>
      </c>
      <c r="P100" s="382">
        <v>0.04</v>
      </c>
      <c r="Q100" s="383" t="s">
        <v>272</v>
      </c>
    </row>
    <row r="101" spans="1:23" ht="12" customHeight="1" thickBot="1">
      <c r="A101" s="226" t="s">
        <v>161</v>
      </c>
      <c r="B101" s="232" t="s">
        <v>113</v>
      </c>
      <c r="C101" s="227">
        <v>1</v>
      </c>
      <c r="D101" s="227">
        <v>0</v>
      </c>
      <c r="E101" s="231">
        <v>1</v>
      </c>
      <c r="F101" s="386">
        <v>1</v>
      </c>
      <c r="G101" s="228">
        <v>0</v>
      </c>
      <c r="H101" s="229">
        <v>1</v>
      </c>
      <c r="I101" s="381">
        <v>1</v>
      </c>
      <c r="J101" s="230">
        <v>0</v>
      </c>
      <c r="K101" s="231">
        <v>1</v>
      </c>
      <c r="L101" s="133">
        <f t="shared" si="2"/>
        <v>3</v>
      </c>
      <c r="M101" s="133">
        <f t="shared" si="2"/>
        <v>0</v>
      </c>
      <c r="N101" s="133">
        <f t="shared" si="2"/>
        <v>3</v>
      </c>
      <c r="O101" s="134">
        <f t="shared" si="3"/>
        <v>3</v>
      </c>
      <c r="P101" s="382">
        <v>0.11</v>
      </c>
      <c r="Q101" s="383" t="s">
        <v>208</v>
      </c>
    </row>
    <row r="102" spans="1:23" ht="12" customHeight="1" thickBot="1">
      <c r="A102" s="226" t="s">
        <v>160</v>
      </c>
      <c r="B102" s="232" t="s">
        <v>114</v>
      </c>
      <c r="C102" s="227">
        <v>3</v>
      </c>
      <c r="D102" s="227">
        <v>0</v>
      </c>
      <c r="E102" s="231">
        <v>3</v>
      </c>
      <c r="F102" s="386">
        <v>20</v>
      </c>
      <c r="G102" s="228">
        <v>0</v>
      </c>
      <c r="H102" s="229">
        <v>20</v>
      </c>
      <c r="I102" s="381">
        <v>5</v>
      </c>
      <c r="J102" s="230">
        <v>0</v>
      </c>
      <c r="K102" s="231">
        <v>5</v>
      </c>
      <c r="L102" s="133">
        <f t="shared" si="2"/>
        <v>28</v>
      </c>
      <c r="M102" s="133">
        <f t="shared" si="2"/>
        <v>0</v>
      </c>
      <c r="N102" s="133">
        <f t="shared" si="2"/>
        <v>28</v>
      </c>
      <c r="O102" s="134">
        <f t="shared" si="3"/>
        <v>28</v>
      </c>
      <c r="P102" s="382">
        <v>0.6</v>
      </c>
      <c r="Q102" s="383" t="s">
        <v>232</v>
      </c>
    </row>
    <row r="103" spans="1:23" ht="12" customHeight="1" thickBot="1">
      <c r="A103" s="226" t="s">
        <v>161</v>
      </c>
      <c r="B103" s="232" t="s">
        <v>115</v>
      </c>
      <c r="C103" s="227">
        <v>1</v>
      </c>
      <c r="D103" s="227">
        <v>0</v>
      </c>
      <c r="E103" s="231">
        <v>1</v>
      </c>
      <c r="F103" s="386">
        <v>6</v>
      </c>
      <c r="G103" s="228">
        <v>0</v>
      </c>
      <c r="H103" s="229">
        <v>6</v>
      </c>
      <c r="I103" s="381">
        <v>1</v>
      </c>
      <c r="J103" s="230">
        <v>0</v>
      </c>
      <c r="K103" s="231">
        <v>1</v>
      </c>
      <c r="L103" s="133">
        <f t="shared" si="2"/>
        <v>8</v>
      </c>
      <c r="M103" s="133">
        <f t="shared" si="2"/>
        <v>0</v>
      </c>
      <c r="N103" s="133">
        <f t="shared" si="2"/>
        <v>8</v>
      </c>
      <c r="O103" s="134">
        <f t="shared" si="3"/>
        <v>8</v>
      </c>
      <c r="P103" s="382">
        <v>0.90900000000000003</v>
      </c>
      <c r="Q103" s="383" t="s">
        <v>208</v>
      </c>
    </row>
    <row r="104" spans="1:23" ht="12" customHeight="1" thickBot="1">
      <c r="A104" s="226" t="s">
        <v>168</v>
      </c>
      <c r="B104" s="232" t="s">
        <v>116</v>
      </c>
      <c r="C104" s="227">
        <v>2.5</v>
      </c>
      <c r="D104" s="227">
        <v>0</v>
      </c>
      <c r="E104" s="231">
        <v>2.5</v>
      </c>
      <c r="F104" s="386">
        <v>12.5</v>
      </c>
      <c r="G104" s="228">
        <v>0</v>
      </c>
      <c r="H104" s="229">
        <v>12.5</v>
      </c>
      <c r="I104" s="381">
        <v>3</v>
      </c>
      <c r="J104" s="230">
        <v>0</v>
      </c>
      <c r="K104" s="231">
        <v>3</v>
      </c>
      <c r="L104" s="133">
        <f t="shared" si="2"/>
        <v>18</v>
      </c>
      <c r="M104" s="133">
        <f t="shared" si="2"/>
        <v>0</v>
      </c>
      <c r="N104" s="133">
        <f t="shared" si="2"/>
        <v>18</v>
      </c>
      <c r="O104" s="134">
        <f t="shared" si="3"/>
        <v>18</v>
      </c>
      <c r="P104" s="382">
        <v>3.8</v>
      </c>
      <c r="Q104" s="383" t="s">
        <v>273</v>
      </c>
    </row>
    <row r="105" spans="1:23" ht="12" customHeight="1" thickBot="1">
      <c r="A105" s="226" t="s">
        <v>161</v>
      </c>
      <c r="B105" s="232" t="s">
        <v>117</v>
      </c>
      <c r="C105" s="227">
        <v>0</v>
      </c>
      <c r="D105" s="227">
        <v>0</v>
      </c>
      <c r="E105" s="231">
        <v>0</v>
      </c>
      <c r="F105" s="386">
        <v>3.8</v>
      </c>
      <c r="G105" s="228">
        <v>0</v>
      </c>
      <c r="H105" s="229">
        <v>3.8</v>
      </c>
      <c r="I105" s="381">
        <v>0</v>
      </c>
      <c r="J105" s="230">
        <v>0</v>
      </c>
      <c r="K105" s="231">
        <v>0</v>
      </c>
      <c r="L105" s="133">
        <f t="shared" si="2"/>
        <v>3.8</v>
      </c>
      <c r="M105" s="133">
        <f t="shared" si="2"/>
        <v>0</v>
      </c>
      <c r="N105" s="133">
        <f t="shared" si="2"/>
        <v>3.8</v>
      </c>
      <c r="O105" s="134">
        <f t="shared" si="3"/>
        <v>3.8</v>
      </c>
      <c r="P105" s="382">
        <v>0</v>
      </c>
      <c r="Q105" s="383" t="s">
        <v>255</v>
      </c>
    </row>
    <row r="106" spans="1:23" s="136" customFormat="1" ht="12" customHeight="1">
      <c r="A106" s="226" t="s">
        <v>163</v>
      </c>
      <c r="B106" s="232" t="s">
        <v>118</v>
      </c>
      <c r="C106" s="227">
        <v>0.25</v>
      </c>
      <c r="D106" s="227">
        <v>0</v>
      </c>
      <c r="E106" s="231">
        <v>0.25</v>
      </c>
      <c r="F106" s="386">
        <v>0.75</v>
      </c>
      <c r="G106" s="228">
        <v>0</v>
      </c>
      <c r="H106" s="229">
        <v>0.75</v>
      </c>
      <c r="I106" s="381">
        <v>0</v>
      </c>
      <c r="J106" s="230">
        <v>0</v>
      </c>
      <c r="K106" s="231">
        <v>0</v>
      </c>
      <c r="L106" s="133">
        <f t="shared" si="2"/>
        <v>1</v>
      </c>
      <c r="M106" s="133">
        <f t="shared" si="2"/>
        <v>0</v>
      </c>
      <c r="N106" s="133">
        <f t="shared" si="2"/>
        <v>1</v>
      </c>
      <c r="O106" s="134">
        <f t="shared" si="3"/>
        <v>1</v>
      </c>
      <c r="P106" s="382">
        <v>0.05</v>
      </c>
      <c r="Q106" s="383" t="s">
        <v>215</v>
      </c>
      <c r="R106" s="137"/>
      <c r="S106" s="120"/>
      <c r="T106" s="120"/>
      <c r="U106" s="120"/>
      <c r="V106" s="120"/>
      <c r="W106" s="120"/>
    </row>
    <row r="107" spans="1:23" ht="12.75" customHeight="1">
      <c r="A107" s="254"/>
      <c r="B107" s="234" t="s">
        <v>274</v>
      </c>
      <c r="C107" s="227">
        <f>SUBTOTAL(109,C4:C106)</f>
        <v>198.94</v>
      </c>
      <c r="D107" s="227">
        <f t="shared" ref="D107:P107" si="4">SUBTOTAL(109,D4:D106)</f>
        <v>1</v>
      </c>
      <c r="E107" s="227">
        <f t="shared" si="4"/>
        <v>197.94</v>
      </c>
      <c r="F107" s="235">
        <f t="shared" si="4"/>
        <v>954.17499999999995</v>
      </c>
      <c r="G107" s="235">
        <f t="shared" si="4"/>
        <v>3</v>
      </c>
      <c r="H107" s="235">
        <f t="shared" si="4"/>
        <v>951.17499999999995</v>
      </c>
      <c r="I107" s="227">
        <f t="shared" si="4"/>
        <v>216</v>
      </c>
      <c r="J107" s="227">
        <f t="shared" si="4"/>
        <v>1</v>
      </c>
      <c r="K107" s="227">
        <f>SUBTOTAL(109,K4:K106)</f>
        <v>215</v>
      </c>
      <c r="L107" s="235">
        <f t="shared" si="4"/>
        <v>1369.115</v>
      </c>
      <c r="M107" s="235">
        <f>SUBTOTAL(109,M4:M106)</f>
        <v>5</v>
      </c>
      <c r="N107" s="235">
        <f t="shared" si="4"/>
        <v>1364.115</v>
      </c>
      <c r="O107" s="235">
        <f>SUBTOTAL(109,O4:O106)</f>
        <v>1364.1200000000001</v>
      </c>
      <c r="P107" s="235">
        <f t="shared" si="4"/>
        <v>109.61299999999999</v>
      </c>
      <c r="Q107" s="383"/>
    </row>
    <row r="108" spans="1:23" ht="12" customHeight="1">
      <c r="A108" s="138"/>
      <c r="B108" s="138"/>
      <c r="C108" s="138"/>
      <c r="D108" s="138"/>
      <c r="E108" s="138"/>
      <c r="F108" s="139"/>
      <c r="G108" s="139"/>
      <c r="H108" s="140"/>
      <c r="I108" s="138"/>
      <c r="J108" s="138"/>
      <c r="K108" s="138"/>
      <c r="L108" s="139"/>
      <c r="M108" s="139"/>
      <c r="N108" s="140"/>
      <c r="O108" s="140"/>
      <c r="P108" s="140"/>
      <c r="Q108" s="141"/>
    </row>
    <row r="109" spans="1:23" ht="12" customHeight="1">
      <c r="A109" s="233" t="s">
        <v>168</v>
      </c>
      <c r="B109" s="234" t="s">
        <v>275</v>
      </c>
      <c r="C109" s="247">
        <f>SUM(C36:C37)</f>
        <v>3</v>
      </c>
      <c r="D109" s="247">
        <f t="shared" ref="D109:P109" si="5">SUM(D36:D37)</f>
        <v>0</v>
      </c>
      <c r="E109" s="247">
        <f t="shared" si="5"/>
        <v>3</v>
      </c>
      <c r="F109" s="235">
        <f t="shared" si="5"/>
        <v>15</v>
      </c>
      <c r="G109" s="235">
        <f t="shared" si="5"/>
        <v>0</v>
      </c>
      <c r="H109" s="235">
        <f t="shared" si="5"/>
        <v>15</v>
      </c>
      <c r="I109" s="247">
        <f t="shared" si="5"/>
        <v>2</v>
      </c>
      <c r="J109" s="247">
        <f t="shared" si="5"/>
        <v>1</v>
      </c>
      <c r="K109" s="247">
        <f t="shared" si="5"/>
        <v>1</v>
      </c>
      <c r="L109" s="235">
        <f t="shared" si="5"/>
        <v>20</v>
      </c>
      <c r="M109" s="235">
        <f t="shared" si="5"/>
        <v>1</v>
      </c>
      <c r="N109" s="235">
        <f t="shared" si="5"/>
        <v>19</v>
      </c>
      <c r="O109" s="235">
        <f t="shared" si="5"/>
        <v>19</v>
      </c>
      <c r="P109" s="235">
        <f t="shared" si="5"/>
        <v>3.5</v>
      </c>
      <c r="Q109" s="383"/>
    </row>
    <row r="110" spans="1:23" ht="12" customHeight="1">
      <c r="A110" s="233" t="s">
        <v>161</v>
      </c>
      <c r="B110" s="234" t="s">
        <v>276</v>
      </c>
      <c r="C110" s="227">
        <f t="shared" ref="C110:L110" si="6">SUM(C45:C46)</f>
        <v>18</v>
      </c>
      <c r="D110" s="227">
        <f t="shared" si="6"/>
        <v>0</v>
      </c>
      <c r="E110" s="231">
        <f t="shared" si="6"/>
        <v>18</v>
      </c>
      <c r="F110" s="388">
        <f t="shared" si="6"/>
        <v>50</v>
      </c>
      <c r="G110" s="236">
        <f t="shared" si="6"/>
        <v>0</v>
      </c>
      <c r="H110" s="237">
        <f t="shared" si="6"/>
        <v>50</v>
      </c>
      <c r="I110" s="389">
        <f t="shared" si="6"/>
        <v>28</v>
      </c>
      <c r="J110" s="227">
        <f t="shared" si="6"/>
        <v>0</v>
      </c>
      <c r="K110" s="231">
        <f t="shared" si="6"/>
        <v>28</v>
      </c>
      <c r="L110" s="390">
        <f t="shared" si="6"/>
        <v>96</v>
      </c>
      <c r="M110" s="390">
        <f t="shared" ref="M110:P110" si="7">SUM(M45:M46)</f>
        <v>0</v>
      </c>
      <c r="N110" s="390">
        <f t="shared" si="7"/>
        <v>96</v>
      </c>
      <c r="O110" s="390">
        <f t="shared" si="7"/>
        <v>96</v>
      </c>
      <c r="P110" s="390">
        <f t="shared" si="7"/>
        <v>1.4</v>
      </c>
      <c r="Q110" s="383"/>
    </row>
    <row r="111" spans="1:23" ht="15" customHeight="1">
      <c r="A111" s="238"/>
      <c r="B111" s="239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0"/>
      <c r="N111" s="241"/>
      <c r="O111" s="391"/>
      <c r="P111" s="391"/>
      <c r="Q111" s="392"/>
    </row>
    <row r="112" spans="1:23" s="142" customFormat="1" ht="25.5">
      <c r="A112" s="242" t="str">
        <f>A1</f>
        <v>TOTAL STAFFING as of 06.30.2020</v>
      </c>
      <c r="B112" s="243"/>
      <c r="C112" s="244">
        <f t="shared" ref="C112:P112" si="8">C107</f>
        <v>198.94</v>
      </c>
      <c r="D112" s="244">
        <f t="shared" si="8"/>
        <v>1</v>
      </c>
      <c r="E112" s="244">
        <f t="shared" si="8"/>
        <v>197.94</v>
      </c>
      <c r="F112" s="244">
        <f t="shared" si="8"/>
        <v>954.17499999999995</v>
      </c>
      <c r="G112" s="244">
        <f t="shared" si="8"/>
        <v>3</v>
      </c>
      <c r="H112" s="244">
        <f t="shared" si="8"/>
        <v>951.17499999999995</v>
      </c>
      <c r="I112" s="244">
        <f t="shared" si="8"/>
        <v>216</v>
      </c>
      <c r="J112" s="244">
        <f t="shared" si="8"/>
        <v>1</v>
      </c>
      <c r="K112" s="244">
        <f t="shared" si="8"/>
        <v>215</v>
      </c>
      <c r="L112" s="244">
        <f t="shared" si="8"/>
        <v>1369.115</v>
      </c>
      <c r="M112" s="244">
        <f t="shared" si="8"/>
        <v>5</v>
      </c>
      <c r="N112" s="245">
        <f t="shared" si="8"/>
        <v>1364.115</v>
      </c>
      <c r="O112" s="393">
        <f t="shared" si="8"/>
        <v>1364.1200000000001</v>
      </c>
      <c r="P112" s="393">
        <f t="shared" si="8"/>
        <v>109.61299999999999</v>
      </c>
      <c r="Q112" s="394">
        <f>SUM(O112:P112)</f>
        <v>1473.7330000000002</v>
      </c>
    </row>
    <row r="113" spans="1:17" ht="12" customHeight="1">
      <c r="A113" s="324" t="s">
        <v>277</v>
      </c>
      <c r="B113" s="325"/>
      <c r="C113" s="143"/>
      <c r="D113" s="143"/>
      <c r="E113" s="143"/>
      <c r="F113" s="143"/>
      <c r="G113" s="143"/>
      <c r="H113" s="144"/>
      <c r="I113" s="145"/>
      <c r="J113" s="146"/>
      <c r="K113" s="144"/>
      <c r="L113" s="143"/>
      <c r="M113" s="143"/>
      <c r="N113" s="143"/>
      <c r="O113" s="143"/>
      <c r="P113" s="143"/>
      <c r="Q113" s="147"/>
    </row>
  </sheetData>
  <sheetProtection formatCells="0" formatColumns="0" formatRows="0" insertColumns="0" insertRows="0" insertHyperlinks="0" deleteColumns="0" deleteRows="0" sort="0" autoFilter="0" pivotTables="0"/>
  <autoFilter ref="A3:B107" xr:uid="{00000000-0009-0000-0000-000005000000}"/>
  <mergeCells count="8">
    <mergeCell ref="P2:P3"/>
    <mergeCell ref="A113:B113"/>
    <mergeCell ref="A1:B1"/>
    <mergeCell ref="C2:E2"/>
    <mergeCell ref="F2:H2"/>
    <mergeCell ref="I2:K2"/>
    <mergeCell ref="L2:N2"/>
    <mergeCell ref="O2:O3"/>
  </mergeCells>
  <pageMargins left="0.88" right="1.1100000000000001" top="0.75" bottom="0.68" header="0.5" footer="0.5"/>
  <pageSetup scale="65" pageOrder="overThenDown" orientation="landscape" r:id="rId1"/>
  <headerFooter alignWithMargins="0">
    <oddFooter>&amp;C&amp;"Arial,Bold"&amp;9&amp;P of &amp;N&amp;R&amp;"Arial,Bold"&amp;9last revised &amp;D</oddFooter>
  </headerFooter>
  <rowBreaks count="1" manualBreakCount="1">
    <brk id="52" max="16" man="1"/>
  </rowBreaks>
  <colBreaks count="1" manualBreakCount="1">
    <brk id="14" min="3" max="114" man="1"/>
  </colBreaks>
  <ignoredErrors>
    <ignoredError sqref="C109:C110 D109:K110 P109:P1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112"/>
  <sheetViews>
    <sheetView workbookViewId="0">
      <selection activeCell="A2" sqref="A2"/>
    </sheetView>
  </sheetViews>
  <sheetFormatPr defaultColWidth="8.85546875" defaultRowHeight="12.75"/>
  <cols>
    <col min="1" max="1" width="14.7109375" style="2" bestFit="1" customWidth="1"/>
    <col min="2" max="2" width="25.42578125" style="2" customWidth="1"/>
    <col min="3" max="3" width="16" style="2" customWidth="1"/>
    <col min="4" max="4" width="15.85546875" style="2" customWidth="1"/>
    <col min="5" max="11" width="16" style="2" customWidth="1"/>
    <col min="12" max="12" width="4.7109375" style="2" customWidth="1"/>
    <col min="13" max="16384" width="8.85546875" style="2"/>
  </cols>
  <sheetData>
    <row r="1" spans="1:11" s="1" customFormat="1" ht="38.25" customHeight="1">
      <c r="A1" s="339" t="s">
        <v>278</v>
      </c>
      <c r="B1" s="340"/>
      <c r="C1" s="45" t="s">
        <v>279</v>
      </c>
      <c r="D1" s="46" t="s">
        <v>280</v>
      </c>
      <c r="E1" s="46" t="s">
        <v>281</v>
      </c>
      <c r="F1" s="46" t="s">
        <v>282</v>
      </c>
      <c r="G1" s="46" t="s">
        <v>283</v>
      </c>
      <c r="H1" s="46" t="s">
        <v>284</v>
      </c>
      <c r="I1" s="46" t="s">
        <v>285</v>
      </c>
      <c r="J1" s="46" t="s">
        <v>286</v>
      </c>
      <c r="K1" s="46" t="s">
        <v>287</v>
      </c>
    </row>
    <row r="2" spans="1:11" s="1" customFormat="1" ht="38.25" customHeight="1">
      <c r="A2" s="287"/>
      <c r="B2" s="271"/>
      <c r="C2" s="45" t="s">
        <v>288</v>
      </c>
      <c r="D2" s="269" t="s">
        <v>288</v>
      </c>
      <c r="E2" s="269" t="s">
        <v>288</v>
      </c>
      <c r="F2" s="269" t="s">
        <v>288</v>
      </c>
      <c r="G2" s="269" t="s">
        <v>288</v>
      </c>
      <c r="H2" s="269" t="s">
        <v>288</v>
      </c>
      <c r="I2" s="269" t="s">
        <v>288</v>
      </c>
      <c r="J2" s="46" t="s">
        <v>288</v>
      </c>
      <c r="K2" s="270" t="s">
        <v>288</v>
      </c>
    </row>
    <row r="3" spans="1:11" s="1" customFormat="1" ht="15.75">
      <c r="A3" s="207"/>
      <c r="B3" s="208" t="s">
        <v>289</v>
      </c>
      <c r="C3" s="273">
        <v>90</v>
      </c>
      <c r="D3" s="275">
        <v>75</v>
      </c>
      <c r="E3" s="275">
        <v>75</v>
      </c>
      <c r="F3" s="275">
        <v>90</v>
      </c>
      <c r="G3" s="275">
        <v>75</v>
      </c>
      <c r="H3" s="275">
        <v>75</v>
      </c>
      <c r="I3" s="275">
        <v>75</v>
      </c>
      <c r="J3" s="276">
        <v>75</v>
      </c>
      <c r="K3" s="277">
        <v>75</v>
      </c>
    </row>
    <row r="4" spans="1:11" s="1" customFormat="1" ht="17.25" customHeight="1">
      <c r="A4" s="38" t="s">
        <v>290</v>
      </c>
      <c r="B4" s="39" t="s">
        <v>291</v>
      </c>
      <c r="C4" s="40">
        <v>98.958633266148397</v>
      </c>
      <c r="D4" s="41">
        <v>82.377005779766904</v>
      </c>
      <c r="E4" s="41">
        <v>67.200104273776603</v>
      </c>
      <c r="F4" s="41">
        <v>94.169167139729097</v>
      </c>
      <c r="G4" s="41">
        <v>85.696507738974901</v>
      </c>
      <c r="H4" s="41">
        <v>80.745277143450295</v>
      </c>
      <c r="I4" s="41">
        <v>85.796106138697397</v>
      </c>
      <c r="J4" s="41">
        <v>98.488035487431503</v>
      </c>
      <c r="K4" s="41">
        <v>88.921104837479007</v>
      </c>
    </row>
    <row r="5" spans="1:11" s="1" customFormat="1" ht="17.25" customHeight="1">
      <c r="A5" s="42" t="s">
        <v>160</v>
      </c>
      <c r="B5" s="43" t="s">
        <v>19</v>
      </c>
      <c r="C5" s="274">
        <v>99.145299145299205</v>
      </c>
      <c r="D5" s="272">
        <v>74.262734584450399</v>
      </c>
      <c r="E5" s="278">
        <v>32.855280312907396</v>
      </c>
      <c r="F5" s="272">
        <v>78.971962616822395</v>
      </c>
      <c r="G5" s="278">
        <v>69.736842105263193</v>
      </c>
      <c r="H5" s="272">
        <v>68.965517241379303</v>
      </c>
      <c r="I5" s="278">
        <v>82.874354561101597</v>
      </c>
      <c r="J5" s="272">
        <v>95.297029702970306</v>
      </c>
      <c r="K5" s="278">
        <v>54.761904761904802</v>
      </c>
    </row>
    <row r="6" spans="1:11" s="1" customFormat="1" ht="17.25" customHeight="1">
      <c r="A6" s="395" t="s">
        <v>161</v>
      </c>
      <c r="B6" s="396" t="s">
        <v>20</v>
      </c>
      <c r="C6" s="397">
        <v>97.058823529411796</v>
      </c>
      <c r="D6" s="398">
        <v>77.414075286415695</v>
      </c>
      <c r="E6" s="399">
        <v>58.156028368794303</v>
      </c>
      <c r="F6" s="398">
        <v>97.368421052631604</v>
      </c>
      <c r="G6" s="399">
        <v>92.307692307692307</v>
      </c>
      <c r="H6" s="398">
        <v>85.185185185185205</v>
      </c>
      <c r="I6" s="399">
        <v>93.586698337292205</v>
      </c>
      <c r="J6" s="398">
        <v>96.350364963503694</v>
      </c>
      <c r="K6" s="399">
        <v>68.75</v>
      </c>
    </row>
    <row r="7" spans="1:11" s="1" customFormat="1" ht="17.25" customHeight="1">
      <c r="A7" s="395" t="s">
        <v>161</v>
      </c>
      <c r="B7" s="396" t="s">
        <v>21</v>
      </c>
      <c r="C7" s="397">
        <v>100</v>
      </c>
      <c r="D7" s="398">
        <v>97.435897435897402</v>
      </c>
      <c r="E7" s="399">
        <v>90.476190476190496</v>
      </c>
      <c r="F7" s="398"/>
      <c r="G7" s="399"/>
      <c r="H7" s="398">
        <v>90.909090909090907</v>
      </c>
      <c r="I7" s="399">
        <v>87.878787878787904</v>
      </c>
      <c r="J7" s="398">
        <v>100</v>
      </c>
      <c r="K7" s="399">
        <v>100</v>
      </c>
    </row>
    <row r="8" spans="1:11" s="1" customFormat="1" ht="17.25" customHeight="1">
      <c r="A8" s="395" t="s">
        <v>162</v>
      </c>
      <c r="B8" s="396" t="s">
        <v>22</v>
      </c>
      <c r="C8" s="397">
        <v>97.727272727272705</v>
      </c>
      <c r="D8" s="398">
        <v>88.300597779675499</v>
      </c>
      <c r="E8" s="399">
        <v>78.2945736434108</v>
      </c>
      <c r="F8" s="398">
        <v>96.202531645569593</v>
      </c>
      <c r="G8" s="399">
        <v>89.024390243902502</v>
      </c>
      <c r="H8" s="398">
        <v>65</v>
      </c>
      <c r="I8" s="399">
        <v>90.309690309690296</v>
      </c>
      <c r="J8" s="398">
        <v>98.814229249011902</v>
      </c>
      <c r="K8" s="399">
        <v>93.3333333333333</v>
      </c>
    </row>
    <row r="9" spans="1:11" s="1" customFormat="1" ht="17.25" customHeight="1">
      <c r="A9" s="395" t="s">
        <v>161</v>
      </c>
      <c r="B9" s="396" t="s">
        <v>23</v>
      </c>
      <c r="C9" s="397">
        <v>100</v>
      </c>
      <c r="D9" s="398">
        <v>81.542699724517902</v>
      </c>
      <c r="E9" s="399">
        <v>87.029288702928895</v>
      </c>
      <c r="F9" s="398">
        <v>93.650793650793702</v>
      </c>
      <c r="G9" s="399">
        <v>83.076923076923094</v>
      </c>
      <c r="H9" s="398">
        <v>75</v>
      </c>
      <c r="I9" s="399">
        <v>93.647540983606604</v>
      </c>
      <c r="J9" s="398">
        <v>99.1666666666667</v>
      </c>
      <c r="K9" s="399">
        <v>85.714285714285694</v>
      </c>
    </row>
    <row r="10" spans="1:11" s="1" customFormat="1" ht="17.25" customHeight="1">
      <c r="A10" s="395" t="s">
        <v>163</v>
      </c>
      <c r="B10" s="396" t="s">
        <v>24</v>
      </c>
      <c r="C10" s="397">
        <v>100</v>
      </c>
      <c r="D10" s="398">
        <v>78.2945736434108</v>
      </c>
      <c r="E10" s="399">
        <v>59.420289855072497</v>
      </c>
      <c r="F10" s="398">
        <v>100</v>
      </c>
      <c r="G10" s="399">
        <v>93.3333333333333</v>
      </c>
      <c r="H10" s="398">
        <v>40.909090909090899</v>
      </c>
      <c r="I10" s="399">
        <v>80.158730158730194</v>
      </c>
      <c r="J10" s="398">
        <v>100</v>
      </c>
      <c r="K10" s="399">
        <v>100</v>
      </c>
    </row>
    <row r="11" spans="1:11" s="1" customFormat="1" ht="17.25" customHeight="1">
      <c r="A11" s="395" t="s">
        <v>164</v>
      </c>
      <c r="B11" s="396" t="s">
        <v>25</v>
      </c>
      <c r="C11" s="397">
        <v>98.901098901098905</v>
      </c>
      <c r="D11" s="398">
        <v>78.438948995363205</v>
      </c>
      <c r="E11" s="399">
        <v>46.096654275092902</v>
      </c>
      <c r="F11" s="398">
        <v>100</v>
      </c>
      <c r="G11" s="399">
        <v>90.909090909090907</v>
      </c>
      <c r="H11" s="398">
        <v>72</v>
      </c>
      <c r="I11" s="399">
        <v>88.876146788990795</v>
      </c>
      <c r="J11" s="398">
        <v>99.050632911392398</v>
      </c>
      <c r="K11" s="399">
        <v>94.230769230769198</v>
      </c>
    </row>
    <row r="12" spans="1:11" s="1" customFormat="1" ht="17.25" customHeight="1">
      <c r="A12" s="395" t="s">
        <v>164</v>
      </c>
      <c r="B12" s="396" t="s">
        <v>26</v>
      </c>
      <c r="C12" s="397">
        <v>100</v>
      </c>
      <c r="D12" s="398">
        <v>85.283474065138705</v>
      </c>
      <c r="E12" s="399">
        <v>68.932038834951499</v>
      </c>
      <c r="F12" s="398">
        <v>91.428571428571402</v>
      </c>
      <c r="G12" s="399">
        <v>86.1111111111111</v>
      </c>
      <c r="H12" s="398">
        <v>88</v>
      </c>
      <c r="I12" s="399">
        <v>83.524904214559399</v>
      </c>
      <c r="J12" s="398">
        <v>98.3783783783784</v>
      </c>
      <c r="K12" s="399">
        <v>85.714285714285694</v>
      </c>
    </row>
    <row r="13" spans="1:11" s="1" customFormat="1" ht="17.25" customHeight="1">
      <c r="A13" s="395" t="s">
        <v>165</v>
      </c>
      <c r="B13" s="396" t="s">
        <v>27</v>
      </c>
      <c r="C13" s="397">
        <v>100</v>
      </c>
      <c r="D13" s="398">
        <v>92.124352331606204</v>
      </c>
      <c r="E13" s="399">
        <v>93.823529411764696</v>
      </c>
      <c r="F13" s="398">
        <v>100</v>
      </c>
      <c r="G13" s="399">
        <v>89.873417721519004</v>
      </c>
      <c r="H13" s="398">
        <v>89.041095890411</v>
      </c>
      <c r="I13" s="399">
        <v>98.852223816355803</v>
      </c>
      <c r="J13" s="398">
        <v>100</v>
      </c>
      <c r="K13" s="399">
        <v>100</v>
      </c>
    </row>
    <row r="14" spans="1:11" s="1" customFormat="1" ht="17.25" customHeight="1">
      <c r="A14" s="395" t="s">
        <v>166</v>
      </c>
      <c r="B14" s="396" t="s">
        <v>28</v>
      </c>
      <c r="C14" s="397">
        <v>100</v>
      </c>
      <c r="D14" s="398">
        <v>83.428981348636995</v>
      </c>
      <c r="E14" s="399">
        <v>78.1448538754765</v>
      </c>
      <c r="F14" s="398">
        <v>96.153846153846203</v>
      </c>
      <c r="G14" s="399">
        <v>83.458646616541401</v>
      </c>
      <c r="H14" s="398">
        <v>92.105263157894697</v>
      </c>
      <c r="I14" s="399">
        <v>84.127942063971005</v>
      </c>
      <c r="J14" s="398">
        <v>97.3958333333333</v>
      </c>
      <c r="K14" s="399">
        <v>73.684210526315795</v>
      </c>
    </row>
    <row r="15" spans="1:11" s="1" customFormat="1" ht="17.25" customHeight="1">
      <c r="A15" s="395" t="s">
        <v>167</v>
      </c>
      <c r="B15" s="396" t="s">
        <v>29</v>
      </c>
      <c r="C15" s="397">
        <v>99.591836734693899</v>
      </c>
      <c r="D15" s="398">
        <v>85.072178477690301</v>
      </c>
      <c r="E15" s="399">
        <v>96.770472895040399</v>
      </c>
      <c r="F15" s="398">
        <v>99.665551839464896</v>
      </c>
      <c r="G15" s="399">
        <v>98.993288590603996</v>
      </c>
      <c r="H15" s="398">
        <v>80.252100840336098</v>
      </c>
      <c r="I15" s="399">
        <v>92.760823278921194</v>
      </c>
      <c r="J15" s="398">
        <v>100</v>
      </c>
      <c r="K15" s="399">
        <v>100</v>
      </c>
    </row>
    <row r="16" spans="1:11" s="1" customFormat="1" ht="17.25" customHeight="1">
      <c r="A16" s="395" t="s">
        <v>163</v>
      </c>
      <c r="B16" s="396" t="s">
        <v>30</v>
      </c>
      <c r="C16" s="397">
        <v>99.417475728155296</v>
      </c>
      <c r="D16" s="398">
        <v>72.979797979797993</v>
      </c>
      <c r="E16" s="399">
        <v>61.628883291351798</v>
      </c>
      <c r="F16" s="398">
        <v>93.103448275862107</v>
      </c>
      <c r="G16" s="399">
        <v>80</v>
      </c>
      <c r="H16" s="398">
        <v>60.606060606060602</v>
      </c>
      <c r="I16" s="399">
        <v>86.967418546365906</v>
      </c>
      <c r="J16" s="398">
        <v>97.560975609756099</v>
      </c>
      <c r="K16" s="399">
        <v>76.6666666666667</v>
      </c>
    </row>
    <row r="17" spans="1:11" s="1" customFormat="1" ht="17.25" customHeight="1">
      <c r="A17" s="395" t="s">
        <v>162</v>
      </c>
      <c r="B17" s="396" t="s">
        <v>31</v>
      </c>
      <c r="C17" s="397">
        <v>99.603174603174594</v>
      </c>
      <c r="D17" s="398">
        <v>92.857142857142904</v>
      </c>
      <c r="E17" s="399">
        <v>95.331465919701202</v>
      </c>
      <c r="F17" s="398">
        <v>97.463768115942003</v>
      </c>
      <c r="G17" s="399">
        <v>94.964028776978395</v>
      </c>
      <c r="H17" s="398">
        <v>82.629107981220699</v>
      </c>
      <c r="I17" s="399">
        <v>98.854805725971403</v>
      </c>
      <c r="J17" s="398">
        <v>100</v>
      </c>
      <c r="K17" s="399">
        <v>100</v>
      </c>
    </row>
    <row r="18" spans="1:11" s="1" customFormat="1" ht="17.25" customHeight="1">
      <c r="A18" s="395" t="s">
        <v>163</v>
      </c>
      <c r="B18" s="396" t="s">
        <v>32</v>
      </c>
      <c r="C18" s="397">
        <v>99.528301886792406</v>
      </c>
      <c r="D18" s="398">
        <v>87.9777070063694</v>
      </c>
      <c r="E18" s="399">
        <v>69.296740994854204</v>
      </c>
      <c r="F18" s="398">
        <v>80</v>
      </c>
      <c r="G18" s="399">
        <v>80</v>
      </c>
      <c r="H18" s="398">
        <v>84.7222222222222</v>
      </c>
      <c r="I18" s="399">
        <v>88.747616020343301</v>
      </c>
      <c r="J18" s="398">
        <v>99.776785714285694</v>
      </c>
      <c r="K18" s="399">
        <v>92.857142857142904</v>
      </c>
    </row>
    <row r="19" spans="1:11" s="1" customFormat="1" ht="17.25" customHeight="1">
      <c r="A19" s="395" t="s">
        <v>164</v>
      </c>
      <c r="B19" s="396" t="s">
        <v>33</v>
      </c>
      <c r="C19" s="397">
        <v>66.6666666666667</v>
      </c>
      <c r="D19" s="398">
        <v>82.575757575757606</v>
      </c>
      <c r="E19" s="399">
        <v>70.270270270270302</v>
      </c>
      <c r="F19" s="398">
        <v>100</v>
      </c>
      <c r="G19" s="399">
        <v>85.714285714285694</v>
      </c>
      <c r="H19" s="398">
        <v>77.7777777777778</v>
      </c>
      <c r="I19" s="399">
        <v>80.487804878048806</v>
      </c>
      <c r="J19" s="398">
        <v>100</v>
      </c>
      <c r="K19" s="399" t="s">
        <v>292</v>
      </c>
    </row>
    <row r="20" spans="1:11" s="1" customFormat="1" ht="17.25" customHeight="1">
      <c r="A20" s="395" t="s">
        <v>166</v>
      </c>
      <c r="B20" s="396" t="s">
        <v>34</v>
      </c>
      <c r="C20" s="397">
        <v>98.701298701298697</v>
      </c>
      <c r="D20" s="398">
        <v>85.849056603773604</v>
      </c>
      <c r="E20" s="399">
        <v>97.953216374269005</v>
      </c>
      <c r="F20" s="398">
        <v>96.363636363636402</v>
      </c>
      <c r="G20" s="399">
        <v>94.642857142857096</v>
      </c>
      <c r="H20" s="398">
        <v>82.352941176470594</v>
      </c>
      <c r="I20" s="399">
        <v>92.951015531660701</v>
      </c>
      <c r="J20" s="398">
        <v>99.022801302931597</v>
      </c>
      <c r="K20" s="399">
        <v>90.625</v>
      </c>
    </row>
    <row r="21" spans="1:11" s="1" customFormat="1" ht="17.25" customHeight="1">
      <c r="A21" s="400" t="s">
        <v>168</v>
      </c>
      <c r="B21" s="396" t="s">
        <v>35</v>
      </c>
      <c r="C21" s="397">
        <v>100</v>
      </c>
      <c r="D21" s="398">
        <v>88.440860215053803</v>
      </c>
      <c r="E21" s="399">
        <v>86.928104575163403</v>
      </c>
      <c r="F21" s="398">
        <v>100</v>
      </c>
      <c r="G21" s="399">
        <v>80</v>
      </c>
      <c r="H21" s="398">
        <v>80.851063829787194</v>
      </c>
      <c r="I21" s="399">
        <v>74.940334128878305</v>
      </c>
      <c r="J21" s="398">
        <v>96.385542168674704</v>
      </c>
      <c r="K21" s="399">
        <v>70</v>
      </c>
    </row>
    <row r="22" spans="1:11" s="1" customFormat="1" ht="17.25" customHeight="1">
      <c r="A22" s="400" t="s">
        <v>163</v>
      </c>
      <c r="B22" s="396" t="s">
        <v>36</v>
      </c>
      <c r="C22" s="397">
        <v>99.548532731376994</v>
      </c>
      <c r="D22" s="398">
        <v>82.780300384212396</v>
      </c>
      <c r="E22" s="399">
        <v>78.443113772455106</v>
      </c>
      <c r="F22" s="398">
        <v>87.142857142857096</v>
      </c>
      <c r="G22" s="399">
        <v>72.483221476510096</v>
      </c>
      <c r="H22" s="398">
        <v>82.4</v>
      </c>
      <c r="I22" s="399">
        <v>90.853264382676102</v>
      </c>
      <c r="J22" s="398">
        <v>99.879081015719507</v>
      </c>
      <c r="K22" s="399">
        <v>98.876404494382001</v>
      </c>
    </row>
    <row r="23" spans="1:11" s="1" customFormat="1" ht="17.25" customHeight="1">
      <c r="A23" s="395" t="s">
        <v>160</v>
      </c>
      <c r="B23" s="396" t="s">
        <v>37</v>
      </c>
      <c r="C23" s="397">
        <v>100</v>
      </c>
      <c r="D23" s="398">
        <v>79.377431906614802</v>
      </c>
      <c r="E23" s="399">
        <v>77.682403433476395</v>
      </c>
      <c r="F23" s="398">
        <v>93.181818181818201</v>
      </c>
      <c r="G23" s="399">
        <v>90.909090909090907</v>
      </c>
      <c r="H23" s="398">
        <v>88.571428571428598</v>
      </c>
      <c r="I23" s="399">
        <v>86.984126984127002</v>
      </c>
      <c r="J23" s="398">
        <v>99.047619047619094</v>
      </c>
      <c r="K23" s="399">
        <v>92.592592592592595</v>
      </c>
    </row>
    <row r="24" spans="1:11" s="1" customFormat="1" ht="17.25" customHeight="1">
      <c r="A24" s="395" t="s">
        <v>167</v>
      </c>
      <c r="B24" s="396" t="s">
        <v>38</v>
      </c>
      <c r="C24" s="397">
        <v>92.592592592592595</v>
      </c>
      <c r="D24" s="398">
        <v>92.885375494071099</v>
      </c>
      <c r="E24" s="399">
        <v>93.3333333333333</v>
      </c>
      <c r="F24" s="398">
        <v>95</v>
      </c>
      <c r="G24" s="399">
        <v>95</v>
      </c>
      <c r="H24" s="398">
        <v>95</v>
      </c>
      <c r="I24" s="399">
        <v>92.261904761904802</v>
      </c>
      <c r="J24" s="398">
        <v>100</v>
      </c>
      <c r="K24" s="399">
        <v>100</v>
      </c>
    </row>
    <row r="25" spans="1:11" s="1" customFormat="1" ht="17.25" customHeight="1">
      <c r="A25" s="395" t="s">
        <v>164</v>
      </c>
      <c r="B25" s="396" t="s">
        <v>39</v>
      </c>
      <c r="C25" s="397">
        <v>100</v>
      </c>
      <c r="D25" s="398">
        <v>80.360721442885804</v>
      </c>
      <c r="E25" s="399">
        <v>66.6666666666667</v>
      </c>
      <c r="F25" s="398">
        <v>100</v>
      </c>
      <c r="G25" s="399">
        <v>100</v>
      </c>
      <c r="H25" s="398">
        <v>78.571428571428598</v>
      </c>
      <c r="I25" s="399">
        <v>76.0416666666667</v>
      </c>
      <c r="J25" s="398">
        <v>93.617021276595807</v>
      </c>
      <c r="K25" s="399">
        <v>47.058823529411796</v>
      </c>
    </row>
    <row r="26" spans="1:11" s="1" customFormat="1" ht="17.25" customHeight="1">
      <c r="A26" s="395" t="s">
        <v>167</v>
      </c>
      <c r="B26" s="396" t="s">
        <v>40</v>
      </c>
      <c r="C26" s="397">
        <v>100</v>
      </c>
      <c r="D26" s="398">
        <v>88.461538461538495</v>
      </c>
      <c r="E26" s="399">
        <v>98.305084745762699</v>
      </c>
      <c r="F26" s="398">
        <v>100</v>
      </c>
      <c r="G26" s="399">
        <v>100</v>
      </c>
      <c r="H26" s="398">
        <v>92.307692307692307</v>
      </c>
      <c r="I26" s="399">
        <v>99.065420560747697</v>
      </c>
      <c r="J26" s="398">
        <v>100</v>
      </c>
      <c r="K26" s="399">
        <v>100</v>
      </c>
    </row>
    <row r="27" spans="1:11" s="1" customFormat="1" ht="17.25" customHeight="1">
      <c r="A27" s="395" t="s">
        <v>163</v>
      </c>
      <c r="B27" s="396" t="s">
        <v>41</v>
      </c>
      <c r="C27" s="397">
        <v>97.476340694006296</v>
      </c>
      <c r="D27" s="398">
        <v>78.368121442125201</v>
      </c>
      <c r="E27" s="399">
        <v>45.467322557976097</v>
      </c>
      <c r="F27" s="398">
        <v>83.783783783783804</v>
      </c>
      <c r="G27" s="399">
        <v>78.191489361702097</v>
      </c>
      <c r="H27" s="398">
        <v>75.675675675675706</v>
      </c>
      <c r="I27" s="399">
        <v>76.409366869037299</v>
      </c>
      <c r="J27" s="398">
        <v>95</v>
      </c>
      <c r="K27" s="399">
        <v>54.320987654321002</v>
      </c>
    </row>
    <row r="28" spans="1:11" s="1" customFormat="1" ht="17.25" customHeight="1">
      <c r="A28" s="395" t="s">
        <v>166</v>
      </c>
      <c r="B28" s="396" t="s">
        <v>42</v>
      </c>
      <c r="C28" s="397">
        <v>99.103139013452903</v>
      </c>
      <c r="D28" s="398">
        <v>83.076923076923094</v>
      </c>
      <c r="E28" s="399">
        <v>60.980392156862798</v>
      </c>
      <c r="F28" s="398">
        <v>88.505747126436802</v>
      </c>
      <c r="G28" s="399">
        <v>76.0416666666667</v>
      </c>
      <c r="H28" s="398">
        <v>86.075949367088597</v>
      </c>
      <c r="I28" s="399">
        <v>79.7526041666667</v>
      </c>
      <c r="J28" s="398">
        <v>97.505668934240404</v>
      </c>
      <c r="K28" s="399">
        <v>84.285714285714306</v>
      </c>
    </row>
    <row r="29" spans="1:11" s="1" customFormat="1" ht="17.25" customHeight="1">
      <c r="A29" s="395" t="s">
        <v>164</v>
      </c>
      <c r="B29" s="396" t="s">
        <v>43</v>
      </c>
      <c r="C29" s="397">
        <v>100</v>
      </c>
      <c r="D29" s="398">
        <v>86.984687868080101</v>
      </c>
      <c r="E29" s="399">
        <v>72.023809523809504</v>
      </c>
      <c r="F29" s="398">
        <v>94.505494505494497</v>
      </c>
      <c r="G29" s="399">
        <v>85.263157894736807</v>
      </c>
      <c r="H29" s="398">
        <v>70.256410256410305</v>
      </c>
      <c r="I29" s="399">
        <v>85.1453175457481</v>
      </c>
      <c r="J29" s="398">
        <v>96.958855098390003</v>
      </c>
      <c r="K29" s="399">
        <v>79.518072289156606</v>
      </c>
    </row>
    <row r="30" spans="1:11" s="1" customFormat="1" ht="17.25" customHeight="1">
      <c r="A30" s="395" t="s">
        <v>165</v>
      </c>
      <c r="B30" s="396" t="s">
        <v>44</v>
      </c>
      <c r="C30" s="397">
        <v>96.718480138169298</v>
      </c>
      <c r="D30" s="398">
        <v>82.659951928579602</v>
      </c>
      <c r="E30" s="399">
        <v>69.637883008356596</v>
      </c>
      <c r="F30" s="398">
        <v>96.171516079632497</v>
      </c>
      <c r="G30" s="399">
        <v>89.450222882615193</v>
      </c>
      <c r="H30" s="398">
        <v>83.601286173633397</v>
      </c>
      <c r="I30" s="399">
        <v>87.742287742287701</v>
      </c>
      <c r="J30" s="398">
        <v>99.173212071103805</v>
      </c>
      <c r="K30" s="399">
        <v>95.157384987893494</v>
      </c>
    </row>
    <row r="31" spans="1:11" s="1" customFormat="1" ht="17.25" customHeight="1">
      <c r="A31" s="395" t="s">
        <v>164</v>
      </c>
      <c r="B31" s="396" t="s">
        <v>45</v>
      </c>
      <c r="C31" s="397">
        <v>100</v>
      </c>
      <c r="D31" s="398">
        <v>88.379204892966399</v>
      </c>
      <c r="E31" s="399">
        <v>90.816326530612201</v>
      </c>
      <c r="F31" s="398">
        <v>100</v>
      </c>
      <c r="G31" s="399">
        <v>96.153846153846203</v>
      </c>
      <c r="H31" s="398">
        <v>94</v>
      </c>
      <c r="I31" s="399">
        <v>89.5833333333333</v>
      </c>
      <c r="J31" s="398">
        <v>97.802197802197796</v>
      </c>
      <c r="K31" s="399">
        <v>88.8888888888889</v>
      </c>
    </row>
    <row r="32" spans="1:11" s="1" customFormat="1" ht="17.25" customHeight="1">
      <c r="A32" s="395" t="s">
        <v>164</v>
      </c>
      <c r="B32" s="396" t="s">
        <v>46</v>
      </c>
      <c r="C32" s="397">
        <v>97.297297297297305</v>
      </c>
      <c r="D32" s="398">
        <v>88.423645320196997</v>
      </c>
      <c r="E32" s="399">
        <v>95.973154362416096</v>
      </c>
      <c r="F32" s="398">
        <v>100</v>
      </c>
      <c r="G32" s="399">
        <v>90.909090909090907</v>
      </c>
      <c r="H32" s="398">
        <v>82.051282051282001</v>
      </c>
      <c r="I32" s="399">
        <v>91.472868217054298</v>
      </c>
      <c r="J32" s="398">
        <v>99.248120300751907</v>
      </c>
      <c r="K32" s="399">
        <v>95.652173913043498</v>
      </c>
    </row>
    <row r="33" spans="1:11" s="1" customFormat="1" ht="17.25" customHeight="1">
      <c r="A33" s="395" t="s">
        <v>162</v>
      </c>
      <c r="B33" s="396" t="s">
        <v>47</v>
      </c>
      <c r="C33" s="397">
        <v>98.287671232876704</v>
      </c>
      <c r="D33" s="398">
        <v>80.682670667666898</v>
      </c>
      <c r="E33" s="399">
        <v>73.612297181895798</v>
      </c>
      <c r="F33" s="398">
        <v>94.941634241245097</v>
      </c>
      <c r="G33" s="399">
        <v>72.945205479452099</v>
      </c>
      <c r="H33" s="398">
        <v>87.050359712230204</v>
      </c>
      <c r="I33" s="399">
        <v>85.339885339885299</v>
      </c>
      <c r="J33" s="398">
        <v>97.2796517954298</v>
      </c>
      <c r="K33" s="399">
        <v>85.549132947976901</v>
      </c>
    </row>
    <row r="34" spans="1:11" s="1" customFormat="1" ht="17.25" customHeight="1">
      <c r="A34" s="395" t="s">
        <v>161</v>
      </c>
      <c r="B34" s="396" t="s">
        <v>48</v>
      </c>
      <c r="C34" s="397">
        <v>98.245614035087698</v>
      </c>
      <c r="D34" s="398">
        <v>78.279266572637496</v>
      </c>
      <c r="E34" s="399">
        <v>23.979591836734699</v>
      </c>
      <c r="F34" s="398">
        <v>95.454545454545496</v>
      </c>
      <c r="G34" s="399">
        <v>84</v>
      </c>
      <c r="H34" s="398">
        <v>51.612903225806498</v>
      </c>
      <c r="I34" s="399">
        <v>84.395604395604394</v>
      </c>
      <c r="J34" s="398">
        <v>96.296296296296305</v>
      </c>
      <c r="K34" s="399">
        <v>76</v>
      </c>
    </row>
    <row r="35" spans="1:11" s="1" customFormat="1" ht="17.25" customHeight="1">
      <c r="A35" s="395" t="s">
        <v>166</v>
      </c>
      <c r="B35" s="396" t="s">
        <v>49</v>
      </c>
      <c r="C35" s="397">
        <v>96.6666666666667</v>
      </c>
      <c r="D35" s="398">
        <v>82.352941176470594</v>
      </c>
      <c r="E35" s="399">
        <v>59.143968871595298</v>
      </c>
      <c r="F35" s="398">
        <v>84.7826086956522</v>
      </c>
      <c r="G35" s="399">
        <v>73.076923076923094</v>
      </c>
      <c r="H35" s="398">
        <v>76.25</v>
      </c>
      <c r="I35" s="399">
        <v>83.729050279329599</v>
      </c>
      <c r="J35" s="398">
        <v>98.546511627906995</v>
      </c>
      <c r="K35" s="399">
        <v>84.848484848484901</v>
      </c>
    </row>
    <row r="36" spans="1:11" s="1" customFormat="1" ht="17.25" customHeight="1">
      <c r="A36" s="400" t="s">
        <v>160</v>
      </c>
      <c r="B36" s="396" t="s">
        <v>50</v>
      </c>
      <c r="C36" s="397">
        <v>98.630136986301395</v>
      </c>
      <c r="D36" s="398">
        <v>81.244131455399099</v>
      </c>
      <c r="E36" s="399">
        <v>77.534039334341898</v>
      </c>
      <c r="F36" s="398">
        <v>92.5</v>
      </c>
      <c r="G36" s="399">
        <v>87.951807228915698</v>
      </c>
      <c r="H36" s="398">
        <v>88.157894736842096</v>
      </c>
      <c r="I36" s="399">
        <v>87.474191328286295</v>
      </c>
      <c r="J36" s="398">
        <v>98.668885191347798</v>
      </c>
      <c r="K36" s="399">
        <v>85.840707964601805</v>
      </c>
    </row>
    <row r="37" spans="1:11" s="1" customFormat="1" ht="17.25" customHeight="1">
      <c r="A37" s="395" t="s">
        <v>168</v>
      </c>
      <c r="B37" s="396" t="s">
        <v>293</v>
      </c>
      <c r="C37" s="397">
        <v>88.8888888888889</v>
      </c>
      <c r="D37" s="398">
        <v>79.007323026851097</v>
      </c>
      <c r="E37" s="399">
        <v>16.0804020100503</v>
      </c>
      <c r="F37" s="398">
        <v>91.6666666666667</v>
      </c>
      <c r="G37" s="399">
        <v>84</v>
      </c>
      <c r="H37" s="398">
        <v>90</v>
      </c>
      <c r="I37" s="399">
        <v>80.116391852570302</v>
      </c>
      <c r="J37" s="398">
        <v>96.047430830039502</v>
      </c>
      <c r="K37" s="399">
        <v>73.684210526315795</v>
      </c>
    </row>
    <row r="38" spans="1:11" s="1" customFormat="1" ht="17.25" customHeight="1">
      <c r="A38" s="395" t="s">
        <v>168</v>
      </c>
      <c r="B38" s="396" t="s">
        <v>294</v>
      </c>
      <c r="C38" s="397">
        <v>99.009900990098998</v>
      </c>
      <c r="D38" s="398">
        <v>80.234657039711195</v>
      </c>
      <c r="E38" s="399">
        <v>26.348547717842301</v>
      </c>
      <c r="F38" s="398">
        <v>82.608695652173907</v>
      </c>
      <c r="G38" s="399">
        <v>75.510204081632693</v>
      </c>
      <c r="H38" s="398">
        <v>88.8888888888889</v>
      </c>
      <c r="I38" s="399">
        <v>78.366445916114799</v>
      </c>
      <c r="J38" s="398">
        <v>99.572649572649595</v>
      </c>
      <c r="K38" s="399">
        <v>96.428571428571402</v>
      </c>
    </row>
    <row r="39" spans="1:11" s="1" customFormat="1" ht="17.25" customHeight="1">
      <c r="A39" s="395" t="s">
        <v>162</v>
      </c>
      <c r="B39" s="396" t="s">
        <v>52</v>
      </c>
      <c r="C39" s="397">
        <v>98.644067796610202</v>
      </c>
      <c r="D39" s="398">
        <v>83.283793347487602</v>
      </c>
      <c r="E39" s="399">
        <v>82.877772047447095</v>
      </c>
      <c r="F39" s="398">
        <v>98.583569405099098</v>
      </c>
      <c r="G39" s="399">
        <v>93.188010899182601</v>
      </c>
      <c r="H39" s="398">
        <v>90.794979079497907</v>
      </c>
      <c r="I39" s="399">
        <v>97.314743093209401</v>
      </c>
      <c r="J39" s="398">
        <v>99.952267303102602</v>
      </c>
      <c r="K39" s="399">
        <v>99.581589958159</v>
      </c>
    </row>
    <row r="40" spans="1:11" s="1" customFormat="1" ht="17.25" customHeight="1">
      <c r="A40" s="395" t="s">
        <v>160</v>
      </c>
      <c r="B40" s="396" t="s">
        <v>53</v>
      </c>
      <c r="C40" s="397">
        <v>98.979591836734699</v>
      </c>
      <c r="D40" s="398">
        <v>88.448844884488494</v>
      </c>
      <c r="E40" s="399">
        <v>75.324675324675297</v>
      </c>
      <c r="F40" s="398">
        <v>97.142857142857096</v>
      </c>
      <c r="G40" s="399">
        <v>87.387387387387406</v>
      </c>
      <c r="H40" s="398">
        <v>84.615384615384599</v>
      </c>
      <c r="I40" s="399">
        <v>84.437596302003101</v>
      </c>
      <c r="J40" s="398">
        <v>99.041533546325894</v>
      </c>
      <c r="K40" s="399">
        <v>89.285714285714306</v>
      </c>
    </row>
    <row r="41" spans="1:11" s="1" customFormat="1" ht="17.25" customHeight="1">
      <c r="A41" s="395" t="s">
        <v>163</v>
      </c>
      <c r="B41" s="396" t="s">
        <v>54</v>
      </c>
      <c r="C41" s="397">
        <v>99.548192771084402</v>
      </c>
      <c r="D41" s="398">
        <v>84.078489816194704</v>
      </c>
      <c r="E41" s="399">
        <v>79.339276350288401</v>
      </c>
      <c r="F41" s="398">
        <v>98.832684824902699</v>
      </c>
      <c r="G41" s="399">
        <v>94.9612403100775</v>
      </c>
      <c r="H41" s="398">
        <v>75.545851528384304</v>
      </c>
      <c r="I41" s="399">
        <v>78.444084278768202</v>
      </c>
      <c r="J41" s="398">
        <v>99.096657633242998</v>
      </c>
      <c r="K41" s="399">
        <v>92.957746478873204</v>
      </c>
    </row>
    <row r="42" spans="1:11" s="1" customFormat="1" ht="17.25" customHeight="1">
      <c r="A42" s="395" t="s">
        <v>164</v>
      </c>
      <c r="B42" s="396" t="s">
        <v>55</v>
      </c>
      <c r="C42" s="397">
        <v>95.652173913043498</v>
      </c>
      <c r="D42" s="398">
        <v>82.969432314410497</v>
      </c>
      <c r="E42" s="399">
        <v>68.965517241379303</v>
      </c>
      <c r="F42" s="398">
        <v>100</v>
      </c>
      <c r="G42" s="399">
        <v>100</v>
      </c>
      <c r="H42" s="398">
        <v>77.7777777777778</v>
      </c>
      <c r="I42" s="399">
        <v>83.448275862068996</v>
      </c>
      <c r="J42" s="398">
        <v>100</v>
      </c>
      <c r="K42" s="399">
        <v>100</v>
      </c>
    </row>
    <row r="43" spans="1:11" s="1" customFormat="1" ht="17.25" customHeight="1">
      <c r="A43" s="395" t="s">
        <v>167</v>
      </c>
      <c r="B43" s="396" t="s">
        <v>56</v>
      </c>
      <c r="C43" s="397">
        <v>100</v>
      </c>
      <c r="D43" s="398">
        <v>95.8041958041958</v>
      </c>
      <c r="E43" s="399">
        <v>95.714285714285694</v>
      </c>
      <c r="F43" s="398">
        <v>100</v>
      </c>
      <c r="G43" s="399">
        <v>100</v>
      </c>
      <c r="H43" s="398">
        <v>94.4444444444444</v>
      </c>
      <c r="I43" s="399">
        <v>96.894409937888199</v>
      </c>
      <c r="J43" s="398">
        <v>100</v>
      </c>
      <c r="K43" s="399">
        <v>100</v>
      </c>
    </row>
    <row r="44" spans="1:11" s="1" customFormat="1" ht="17.25" customHeight="1">
      <c r="A44" s="395" t="s">
        <v>168</v>
      </c>
      <c r="B44" s="396" t="s">
        <v>57</v>
      </c>
      <c r="C44" s="397">
        <v>99.029126213592207</v>
      </c>
      <c r="D44" s="398">
        <v>83.319705641864303</v>
      </c>
      <c r="E44" s="399">
        <v>63.356164383561598</v>
      </c>
      <c r="F44" s="398">
        <v>88.764044943820195</v>
      </c>
      <c r="G44" s="399">
        <v>78.723404255319195</v>
      </c>
      <c r="H44" s="398">
        <v>78.571428571428598</v>
      </c>
      <c r="I44" s="399">
        <v>88.969823100936495</v>
      </c>
      <c r="J44" s="398">
        <v>97.489539748954002</v>
      </c>
      <c r="K44" s="399">
        <v>84.615384615384599</v>
      </c>
    </row>
    <row r="45" spans="1:11" s="1" customFormat="1" ht="17.25" customHeight="1">
      <c r="A45" s="395" t="s">
        <v>160</v>
      </c>
      <c r="B45" s="396" t="s">
        <v>58</v>
      </c>
      <c r="C45" s="397">
        <v>100</v>
      </c>
      <c r="D45" s="398">
        <v>85.151515151515198</v>
      </c>
      <c r="E45" s="399">
        <v>91.851851851851805</v>
      </c>
      <c r="F45" s="398">
        <v>100</v>
      </c>
      <c r="G45" s="399">
        <v>97.619047619047606</v>
      </c>
      <c r="H45" s="398">
        <v>80</v>
      </c>
      <c r="I45" s="399">
        <v>81.456953642384093</v>
      </c>
      <c r="J45" s="398">
        <v>98.773006134969293</v>
      </c>
      <c r="K45" s="399">
        <v>90.909090909090907</v>
      </c>
    </row>
    <row r="46" spans="1:11" s="1" customFormat="1" ht="17.25" customHeight="1">
      <c r="A46" s="395" t="s">
        <v>161</v>
      </c>
      <c r="B46" s="396" t="s">
        <v>295</v>
      </c>
      <c r="C46" s="397">
        <v>98.743016759776495</v>
      </c>
      <c r="D46" s="398">
        <v>84.096162736939405</v>
      </c>
      <c r="E46" s="399">
        <v>72.927597061909793</v>
      </c>
      <c r="F46" s="398">
        <v>92.747252747252801</v>
      </c>
      <c r="G46" s="399">
        <v>78.225806451612897</v>
      </c>
      <c r="H46" s="398">
        <v>87.535410764872495</v>
      </c>
      <c r="I46" s="399">
        <v>86.831999999999994</v>
      </c>
      <c r="J46" s="398">
        <v>99.473407056345394</v>
      </c>
      <c r="K46" s="399">
        <v>95.689655172413794</v>
      </c>
    </row>
    <row r="47" spans="1:11" s="1" customFormat="1" ht="17.25" customHeight="1">
      <c r="A47" s="395" t="s">
        <v>161</v>
      </c>
      <c r="B47" s="396" t="s">
        <v>296</v>
      </c>
      <c r="C47" s="397">
        <v>99.622641509434004</v>
      </c>
      <c r="D47" s="398">
        <v>83.307086614173201</v>
      </c>
      <c r="E47" s="399">
        <v>75.300546448087402</v>
      </c>
      <c r="F47" s="398">
        <v>93.965517241379303</v>
      </c>
      <c r="G47" s="399">
        <v>85.8333333333333</v>
      </c>
      <c r="H47" s="398">
        <v>68.965517241379303</v>
      </c>
      <c r="I47" s="399">
        <v>95.458440445587001</v>
      </c>
      <c r="J47" s="398">
        <v>98.632010943912405</v>
      </c>
      <c r="K47" s="399">
        <v>90.654205607476598</v>
      </c>
    </row>
    <row r="48" spans="1:11" s="1" customFormat="1" ht="17.25" customHeight="1">
      <c r="A48" s="395" t="s">
        <v>168</v>
      </c>
      <c r="B48" s="396" t="s">
        <v>60</v>
      </c>
      <c r="C48" s="397">
        <v>99.206349206349202</v>
      </c>
      <c r="D48" s="398">
        <v>84.321785085143901</v>
      </c>
      <c r="E48" s="399">
        <v>42.284569138276602</v>
      </c>
      <c r="F48" s="398">
        <v>91.891891891891902</v>
      </c>
      <c r="G48" s="399">
        <v>87.012987012986997</v>
      </c>
      <c r="H48" s="398">
        <v>78.75</v>
      </c>
      <c r="I48" s="399">
        <v>81.115017579105995</v>
      </c>
      <c r="J48" s="398">
        <v>97.336065573770497</v>
      </c>
      <c r="K48" s="399">
        <v>84.883720930232599</v>
      </c>
    </row>
    <row r="49" spans="1:11" s="1" customFormat="1" ht="17.25" customHeight="1">
      <c r="A49" s="395" t="s">
        <v>165</v>
      </c>
      <c r="B49" s="396" t="s">
        <v>61</v>
      </c>
      <c r="C49" s="397">
        <v>98.139534883720899</v>
      </c>
      <c r="D49" s="398">
        <v>96.173615077098802</v>
      </c>
      <c r="E49" s="399">
        <v>82.618261826182604</v>
      </c>
      <c r="F49" s="398">
        <v>95.857988165680496</v>
      </c>
      <c r="G49" s="399">
        <v>87.428571428571402</v>
      </c>
      <c r="H49" s="398">
        <v>85.585585585585605</v>
      </c>
      <c r="I49" s="399">
        <v>83.113590263691705</v>
      </c>
      <c r="J49" s="398">
        <v>97.476340694006296</v>
      </c>
      <c r="K49" s="399">
        <v>80.246913580246897</v>
      </c>
    </row>
    <row r="50" spans="1:11" s="1" customFormat="1" ht="17.25" customHeight="1">
      <c r="A50" s="395" t="s">
        <v>167</v>
      </c>
      <c r="B50" s="396" t="s">
        <v>62</v>
      </c>
      <c r="C50" s="397">
        <v>98.734177215189902</v>
      </c>
      <c r="D50" s="398">
        <v>86.324786324786302</v>
      </c>
      <c r="E50" s="399">
        <v>97.805642633228899</v>
      </c>
      <c r="F50" s="398">
        <v>100</v>
      </c>
      <c r="G50" s="399">
        <v>98.757763975155299</v>
      </c>
      <c r="H50" s="398">
        <v>89.898989898989896</v>
      </c>
      <c r="I50" s="399">
        <v>95.777351247600805</v>
      </c>
      <c r="J50" s="398">
        <v>100</v>
      </c>
      <c r="K50" s="399">
        <v>100</v>
      </c>
    </row>
    <row r="51" spans="1:11" s="1" customFormat="1" ht="17.25" customHeight="1">
      <c r="A51" s="395" t="s">
        <v>167</v>
      </c>
      <c r="B51" s="396" t="s">
        <v>63</v>
      </c>
      <c r="C51" s="397">
        <v>99.285714285714306</v>
      </c>
      <c r="D51" s="398">
        <v>86.603375527426195</v>
      </c>
      <c r="E51" s="399">
        <v>89.389534883720899</v>
      </c>
      <c r="F51" s="398">
        <v>97.927461139896394</v>
      </c>
      <c r="G51" s="399">
        <v>83.568075117370896</v>
      </c>
      <c r="H51" s="398">
        <v>82.142857142857096</v>
      </c>
      <c r="I51" s="399">
        <v>93.149171270718199</v>
      </c>
      <c r="J51" s="398">
        <v>99.640287769784194</v>
      </c>
      <c r="K51" s="399">
        <v>97.368421052631604</v>
      </c>
    </row>
    <row r="52" spans="1:11" s="1" customFormat="1" ht="17.25" customHeight="1">
      <c r="A52" s="395" t="s">
        <v>164</v>
      </c>
      <c r="B52" s="396" t="s">
        <v>64</v>
      </c>
      <c r="C52" s="397">
        <v>100</v>
      </c>
      <c r="D52" s="398">
        <v>89.858793324775405</v>
      </c>
      <c r="E52" s="399">
        <v>63.253012048192801</v>
      </c>
      <c r="F52" s="398">
        <v>100</v>
      </c>
      <c r="G52" s="399">
        <v>80.434782608695699</v>
      </c>
      <c r="H52" s="398">
        <v>93.103448275862107</v>
      </c>
      <c r="I52" s="399">
        <v>84.829329962073302</v>
      </c>
      <c r="J52" s="398">
        <v>99.576271186440707</v>
      </c>
      <c r="K52" s="399">
        <v>98</v>
      </c>
    </row>
    <row r="53" spans="1:11" s="1" customFormat="1" ht="17.25" customHeight="1">
      <c r="A53" s="395" t="s">
        <v>165</v>
      </c>
      <c r="B53" s="396" t="s">
        <v>65</v>
      </c>
      <c r="C53" s="397">
        <v>100</v>
      </c>
      <c r="D53" s="398">
        <v>83.673469387755105</v>
      </c>
      <c r="E53" s="399">
        <v>63.953488372092998</v>
      </c>
      <c r="F53" s="398">
        <v>77.142857142857196</v>
      </c>
      <c r="G53" s="399">
        <v>61.428571428571402</v>
      </c>
      <c r="H53" s="398">
        <v>84.7222222222222</v>
      </c>
      <c r="I53" s="399">
        <v>90.718232044198899</v>
      </c>
      <c r="J53" s="398">
        <v>96.884735202492195</v>
      </c>
      <c r="K53" s="399">
        <v>80.392156862745097</v>
      </c>
    </row>
    <row r="54" spans="1:11" s="1" customFormat="1" ht="17.25" customHeight="1">
      <c r="A54" s="395" t="s">
        <v>164</v>
      </c>
      <c r="B54" s="396" t="s">
        <v>66</v>
      </c>
      <c r="C54" s="397">
        <v>100</v>
      </c>
      <c r="D54" s="398">
        <v>78.021978021978001</v>
      </c>
      <c r="E54" s="399">
        <v>54.545454545454497</v>
      </c>
      <c r="F54" s="398">
        <v>100</v>
      </c>
      <c r="G54" s="399">
        <v>100</v>
      </c>
      <c r="H54" s="398">
        <v>100</v>
      </c>
      <c r="I54" s="399">
        <v>95.774647887323894</v>
      </c>
      <c r="J54" s="398">
        <v>100</v>
      </c>
      <c r="K54" s="399">
        <v>100</v>
      </c>
    </row>
    <row r="55" spans="1:11" s="1" customFormat="1" ht="17.25" customHeight="1">
      <c r="A55" s="395" t="s">
        <v>161</v>
      </c>
      <c r="B55" s="396" t="s">
        <v>67</v>
      </c>
      <c r="C55" s="397">
        <v>99.275362318840607</v>
      </c>
      <c r="D55" s="398">
        <v>81.003811944091495</v>
      </c>
      <c r="E55" s="399">
        <v>87.514585764294097</v>
      </c>
      <c r="F55" s="398">
        <v>94.594594594594597</v>
      </c>
      <c r="G55" s="399">
        <v>87.3626373626374</v>
      </c>
      <c r="H55" s="398">
        <v>84.210526315789494</v>
      </c>
      <c r="I55" s="399">
        <v>84.803921568627402</v>
      </c>
      <c r="J55" s="398">
        <v>98.297872340425499</v>
      </c>
      <c r="K55" s="399">
        <v>70</v>
      </c>
    </row>
    <row r="56" spans="1:11" s="1" customFormat="1" ht="17.25" customHeight="1">
      <c r="A56" s="395" t="s">
        <v>167</v>
      </c>
      <c r="B56" s="396" t="s">
        <v>68</v>
      </c>
      <c r="C56" s="397">
        <v>100</v>
      </c>
      <c r="D56" s="398">
        <v>86.230248306997794</v>
      </c>
      <c r="E56" s="399">
        <v>77.391304347826093</v>
      </c>
      <c r="F56" s="398">
        <v>93.3333333333333</v>
      </c>
      <c r="G56" s="399">
        <v>84.7826086956522</v>
      </c>
      <c r="H56" s="398">
        <v>70.731707317073202</v>
      </c>
      <c r="I56" s="399">
        <v>88.524590163934405</v>
      </c>
      <c r="J56" s="398">
        <v>94.610778443113801</v>
      </c>
      <c r="K56" s="399">
        <v>83.636363636363598</v>
      </c>
    </row>
    <row r="57" spans="1:11" s="1" customFormat="1" ht="17.25" customHeight="1">
      <c r="A57" s="395" t="s">
        <v>160</v>
      </c>
      <c r="B57" s="396" t="s">
        <v>69</v>
      </c>
      <c r="C57" s="397">
        <v>99.152542372881399</v>
      </c>
      <c r="D57" s="398">
        <v>89.840881272949801</v>
      </c>
      <c r="E57" s="399">
        <v>91.950207468879697</v>
      </c>
      <c r="F57" s="398">
        <v>96.896551724137893</v>
      </c>
      <c r="G57" s="399">
        <v>94.217687074829897</v>
      </c>
      <c r="H57" s="398">
        <v>91.262135922330103</v>
      </c>
      <c r="I57" s="399">
        <v>90.971540726202207</v>
      </c>
      <c r="J57" s="398">
        <v>98.6714975845411</v>
      </c>
      <c r="K57" s="399">
        <v>93.167701863353997</v>
      </c>
    </row>
    <row r="58" spans="1:11" s="1" customFormat="1" ht="17.25" customHeight="1">
      <c r="A58" s="395" t="s">
        <v>166</v>
      </c>
      <c r="B58" s="396" t="s">
        <v>70</v>
      </c>
      <c r="C58" s="397">
        <v>100</v>
      </c>
      <c r="D58" s="398">
        <v>86.046511627906995</v>
      </c>
      <c r="E58" s="399">
        <v>87.179487179487197</v>
      </c>
      <c r="F58" s="398">
        <v>100</v>
      </c>
      <c r="G58" s="399">
        <v>100</v>
      </c>
      <c r="H58" s="398">
        <v>100</v>
      </c>
      <c r="I58" s="399">
        <v>85.074626865671704</v>
      </c>
      <c r="J58" s="398">
        <v>100</v>
      </c>
      <c r="K58" s="399">
        <v>100</v>
      </c>
    </row>
    <row r="59" spans="1:11" s="1" customFormat="1" ht="17.25" customHeight="1">
      <c r="A59" s="395" t="s">
        <v>165</v>
      </c>
      <c r="B59" s="396" t="s">
        <v>71</v>
      </c>
      <c r="C59" s="397">
        <v>95.180722891566305</v>
      </c>
      <c r="D59" s="398">
        <v>82.796610169491501</v>
      </c>
      <c r="E59" s="399">
        <v>64.238410596026498</v>
      </c>
      <c r="F59" s="398">
        <v>96.078431372549005</v>
      </c>
      <c r="G59" s="399">
        <v>80.392156862745097</v>
      </c>
      <c r="H59" s="398">
        <v>78.873239436619698</v>
      </c>
      <c r="I59" s="399">
        <v>83.582089552238799</v>
      </c>
      <c r="J59" s="398">
        <v>96.100278551532099</v>
      </c>
      <c r="K59" s="399">
        <v>71.428571428571402</v>
      </c>
    </row>
    <row r="60" spans="1:11" s="1" customFormat="1" ht="17.25" customHeight="1">
      <c r="A60" s="395" t="s">
        <v>166</v>
      </c>
      <c r="B60" s="396" t="s">
        <v>72</v>
      </c>
      <c r="C60" s="397">
        <v>96.6480446927374</v>
      </c>
      <c r="D60" s="398">
        <v>78.441959120709598</v>
      </c>
      <c r="E60" s="399">
        <v>74.647887323943706</v>
      </c>
      <c r="F60" s="398">
        <v>89.3333333333333</v>
      </c>
      <c r="G60" s="399">
        <v>84</v>
      </c>
      <c r="H60" s="398">
        <v>94.6666666666667</v>
      </c>
      <c r="I60" s="399">
        <v>80.473684210526301</v>
      </c>
      <c r="J60" s="398">
        <v>97.891566265060206</v>
      </c>
      <c r="K60" s="399">
        <v>86.9158878504673</v>
      </c>
    </row>
    <row r="61" spans="1:11" s="1" customFormat="1" ht="17.25" customHeight="1">
      <c r="A61" s="395" t="s">
        <v>163</v>
      </c>
      <c r="B61" s="396" t="s">
        <v>73</v>
      </c>
      <c r="C61" s="397">
        <v>98.963730569948197</v>
      </c>
      <c r="D61" s="398">
        <v>89.661016949152497</v>
      </c>
      <c r="E61" s="399">
        <v>81.370826010544803</v>
      </c>
      <c r="F61" s="398">
        <v>92.233009708737896</v>
      </c>
      <c r="G61" s="399">
        <v>88.679245283018901</v>
      </c>
      <c r="H61" s="398">
        <v>88.235294117647101</v>
      </c>
      <c r="I61" s="399">
        <v>91.545893719806799</v>
      </c>
      <c r="J61" s="398">
        <v>100</v>
      </c>
      <c r="K61" s="399">
        <v>100</v>
      </c>
    </row>
    <row r="62" spans="1:11" s="1" customFormat="1" ht="17.25" customHeight="1">
      <c r="A62" s="395" t="s">
        <v>167</v>
      </c>
      <c r="B62" s="396" t="s">
        <v>74</v>
      </c>
      <c r="C62" s="397">
        <v>98.113207547169793</v>
      </c>
      <c r="D62" s="398">
        <v>86.858316221765904</v>
      </c>
      <c r="E62" s="399">
        <v>99.004975124378106</v>
      </c>
      <c r="F62" s="398">
        <v>100</v>
      </c>
      <c r="G62" s="399">
        <v>100</v>
      </c>
      <c r="H62" s="398">
        <v>77.464788732394396</v>
      </c>
      <c r="I62" s="399">
        <v>94.2196531791908</v>
      </c>
      <c r="J62" s="398">
        <v>96.183206106870202</v>
      </c>
      <c r="K62" s="399">
        <v>81.481481481481495</v>
      </c>
    </row>
    <row r="63" spans="1:11" s="1" customFormat="1" ht="17.25" customHeight="1">
      <c r="A63" s="395" t="s">
        <v>167</v>
      </c>
      <c r="B63" s="396" t="s">
        <v>75</v>
      </c>
      <c r="C63" s="397">
        <v>100</v>
      </c>
      <c r="D63" s="398">
        <v>86.974789915966397</v>
      </c>
      <c r="E63" s="399">
        <v>86.842105263157904</v>
      </c>
      <c r="F63" s="398">
        <v>100</v>
      </c>
      <c r="G63" s="399">
        <v>100</v>
      </c>
      <c r="H63" s="398">
        <v>100</v>
      </c>
      <c r="I63" s="399">
        <v>92.5696594427245</v>
      </c>
      <c r="J63" s="398">
        <v>100</v>
      </c>
      <c r="K63" s="399">
        <v>100</v>
      </c>
    </row>
    <row r="64" spans="1:11" s="1" customFormat="1" ht="17.25" customHeight="1">
      <c r="A64" s="395" t="s">
        <v>168</v>
      </c>
      <c r="B64" s="396" t="s">
        <v>76</v>
      </c>
      <c r="C64" s="397">
        <v>100</v>
      </c>
      <c r="D64" s="398">
        <v>80.683760683760696</v>
      </c>
      <c r="E64" s="399">
        <v>72.9166666666667</v>
      </c>
      <c r="F64" s="398">
        <v>100</v>
      </c>
      <c r="G64" s="399">
        <v>96.296296296296305</v>
      </c>
      <c r="H64" s="398">
        <v>84.375</v>
      </c>
      <c r="I64" s="399">
        <v>96.839729119638804</v>
      </c>
      <c r="J64" s="398">
        <v>96.875</v>
      </c>
      <c r="K64" s="399">
        <v>82.2222222222222</v>
      </c>
    </row>
    <row r="65" spans="1:11" s="1" customFormat="1" ht="17.25" customHeight="1">
      <c r="A65" s="395" t="s">
        <v>163</v>
      </c>
      <c r="B65" s="396" t="s">
        <v>77</v>
      </c>
      <c r="C65" s="397">
        <v>98.850574712643706</v>
      </c>
      <c r="D65" s="398">
        <v>78.301886792452805</v>
      </c>
      <c r="E65" s="399">
        <v>95.912806539509504</v>
      </c>
      <c r="F65" s="398">
        <v>72.2222222222222</v>
      </c>
      <c r="G65" s="399">
        <v>58.823529411764703</v>
      </c>
      <c r="H65" s="398">
        <v>72.727272727272705</v>
      </c>
      <c r="I65" s="399">
        <v>89.7959183673469</v>
      </c>
      <c r="J65" s="398">
        <v>100</v>
      </c>
      <c r="K65" s="399">
        <v>100</v>
      </c>
    </row>
    <row r="66" spans="1:11" s="1" customFormat="1" ht="17.25" customHeight="1">
      <c r="A66" s="395" t="s">
        <v>162</v>
      </c>
      <c r="B66" s="396" t="s">
        <v>78</v>
      </c>
      <c r="C66" s="397">
        <v>98.931226765799295</v>
      </c>
      <c r="D66" s="398">
        <v>76.243648453672904</v>
      </c>
      <c r="E66" s="399">
        <v>24.970787567188601</v>
      </c>
      <c r="F66" s="398">
        <v>91.741071428571402</v>
      </c>
      <c r="G66" s="399">
        <v>81.059063136456203</v>
      </c>
      <c r="H66" s="398">
        <v>70.164233576642303</v>
      </c>
      <c r="I66" s="399">
        <v>84.394814043720999</v>
      </c>
      <c r="J66" s="398">
        <v>99.455743340017193</v>
      </c>
      <c r="K66" s="399">
        <v>96.607142857142904</v>
      </c>
    </row>
    <row r="67" spans="1:11" s="1" customFormat="1" ht="17.25" customHeight="1">
      <c r="A67" s="395" t="s">
        <v>163</v>
      </c>
      <c r="B67" s="396" t="s">
        <v>79</v>
      </c>
      <c r="C67" s="397">
        <v>100</v>
      </c>
      <c r="D67" s="398">
        <v>89.312977099236605</v>
      </c>
      <c r="E67" s="399">
        <v>98.684210526315795</v>
      </c>
      <c r="F67" s="398">
        <v>100</v>
      </c>
      <c r="G67" s="399">
        <v>100</v>
      </c>
      <c r="H67" s="398">
        <v>87.5</v>
      </c>
      <c r="I67" s="399">
        <v>95.428571428571402</v>
      </c>
      <c r="J67" s="398">
        <v>97.435897435897402</v>
      </c>
      <c r="K67" s="399">
        <v>80</v>
      </c>
    </row>
    <row r="68" spans="1:11" s="1" customFormat="1" ht="17.25" customHeight="1">
      <c r="A68" s="395" t="s">
        <v>162</v>
      </c>
      <c r="B68" s="396" t="s">
        <v>80</v>
      </c>
      <c r="C68" s="397">
        <v>100</v>
      </c>
      <c r="D68" s="398">
        <v>90.265486725663706</v>
      </c>
      <c r="E68" s="399">
        <v>74.456521739130395</v>
      </c>
      <c r="F68" s="398">
        <v>96.153846153846203</v>
      </c>
      <c r="G68" s="399">
        <v>92.592592592592595</v>
      </c>
      <c r="H68" s="398">
        <v>95.238095238095198</v>
      </c>
      <c r="I68" s="399">
        <v>98.161764705882405</v>
      </c>
      <c r="J68" s="398">
        <v>100</v>
      </c>
      <c r="K68" s="399">
        <v>100</v>
      </c>
    </row>
    <row r="69" spans="1:11" s="1" customFormat="1" ht="17.25" customHeight="1">
      <c r="A69" s="395" t="s">
        <v>165</v>
      </c>
      <c r="B69" s="396" t="s">
        <v>81</v>
      </c>
      <c r="C69" s="397">
        <v>99.264705882352899</v>
      </c>
      <c r="D69" s="398">
        <v>91.162343900096104</v>
      </c>
      <c r="E69" s="399">
        <v>98.415492957746494</v>
      </c>
      <c r="F69" s="398">
        <v>99.145299145299205</v>
      </c>
      <c r="G69" s="399">
        <v>93.442622950819697</v>
      </c>
      <c r="H69" s="398">
        <v>93.75</v>
      </c>
      <c r="I69" s="399">
        <v>99.465648854961799</v>
      </c>
      <c r="J69" s="398">
        <v>100</v>
      </c>
      <c r="K69" s="399">
        <v>100</v>
      </c>
    </row>
    <row r="70" spans="1:11" s="1" customFormat="1" ht="17.25" customHeight="1">
      <c r="A70" s="395" t="s">
        <v>168</v>
      </c>
      <c r="B70" s="396" t="s">
        <v>82</v>
      </c>
      <c r="C70" s="397">
        <v>98.484848484848499</v>
      </c>
      <c r="D70" s="398">
        <v>87.960687960688006</v>
      </c>
      <c r="E70" s="399">
        <v>81.003584229390697</v>
      </c>
      <c r="F70" s="398">
        <v>86.746987951807199</v>
      </c>
      <c r="G70" s="399">
        <v>72.067039106145202</v>
      </c>
      <c r="H70" s="398">
        <v>92.248062015503905</v>
      </c>
      <c r="I70" s="399">
        <v>89.6196513470681</v>
      </c>
      <c r="J70" s="398">
        <v>99.823008849557496</v>
      </c>
      <c r="K70" s="399">
        <v>98.387096774193594</v>
      </c>
    </row>
    <row r="71" spans="1:11" s="1" customFormat="1" ht="17.25" customHeight="1">
      <c r="A71" s="395" t="s">
        <v>166</v>
      </c>
      <c r="B71" s="396" t="s">
        <v>83</v>
      </c>
      <c r="C71" s="397">
        <v>98.559077809798296</v>
      </c>
      <c r="D71" s="398">
        <v>82.085106382978694</v>
      </c>
      <c r="E71" s="399">
        <v>67.381316998468606</v>
      </c>
      <c r="F71" s="398">
        <v>94.656488549618302</v>
      </c>
      <c r="G71" s="399">
        <v>90.9774436090226</v>
      </c>
      <c r="H71" s="398">
        <v>86.153846153846203</v>
      </c>
      <c r="I71" s="399">
        <v>79.714390333211298</v>
      </c>
      <c r="J71" s="398">
        <v>99.856527977044493</v>
      </c>
      <c r="K71" s="399">
        <v>99.411764705882405</v>
      </c>
    </row>
    <row r="72" spans="1:11" s="1" customFormat="1" ht="17.25" customHeight="1">
      <c r="A72" s="395" t="s">
        <v>168</v>
      </c>
      <c r="B72" s="396" t="s">
        <v>84</v>
      </c>
      <c r="C72" s="397">
        <v>97.826086956521706</v>
      </c>
      <c r="D72" s="398">
        <v>76.556776556776597</v>
      </c>
      <c r="E72" s="399">
        <v>39.664804469273697</v>
      </c>
      <c r="F72" s="398">
        <v>96.551724137931004</v>
      </c>
      <c r="G72" s="399">
        <v>93.220338983050794</v>
      </c>
      <c r="H72" s="398">
        <v>46.6666666666667</v>
      </c>
      <c r="I72" s="399">
        <v>82.935560859188499</v>
      </c>
      <c r="J72" s="398">
        <v>97.087378640776706</v>
      </c>
      <c r="K72" s="399">
        <v>78.571428571428598</v>
      </c>
    </row>
    <row r="73" spans="1:11" s="1" customFormat="1" ht="17.25" customHeight="1">
      <c r="A73" s="395" t="s">
        <v>170</v>
      </c>
      <c r="B73" s="396" t="s">
        <v>254</v>
      </c>
      <c r="C73" s="397">
        <v>100</v>
      </c>
      <c r="D73" s="398"/>
      <c r="E73" s="399">
        <v>33.3333333333333</v>
      </c>
      <c r="F73" s="398">
        <v>100</v>
      </c>
      <c r="G73" s="399">
        <v>0</v>
      </c>
      <c r="H73" s="398"/>
      <c r="I73" s="399">
        <v>100</v>
      </c>
      <c r="J73" s="398"/>
      <c r="K73" s="399"/>
    </row>
    <row r="74" spans="1:11" s="1" customFormat="1" ht="17.25" customHeight="1">
      <c r="A74" s="395" t="s">
        <v>166</v>
      </c>
      <c r="B74" s="396" t="s">
        <v>85</v>
      </c>
      <c r="C74" s="397">
        <v>99.063231850117106</v>
      </c>
      <c r="D74" s="398">
        <v>78.497676819824505</v>
      </c>
      <c r="E74" s="399">
        <v>75.161812297734599</v>
      </c>
      <c r="F74" s="398">
        <v>93.866666666666703</v>
      </c>
      <c r="G74" s="399">
        <v>86.153846153846203</v>
      </c>
      <c r="H74" s="398">
        <v>89.632829373650097</v>
      </c>
      <c r="I74" s="399">
        <v>78.163466272771998</v>
      </c>
      <c r="J74" s="398">
        <v>97.690086621751703</v>
      </c>
      <c r="K74" s="399">
        <v>78.3783783783784</v>
      </c>
    </row>
    <row r="75" spans="1:11" s="1" customFormat="1" ht="17.25" customHeight="1">
      <c r="A75" s="395" t="s">
        <v>160</v>
      </c>
      <c r="B75" s="396" t="s">
        <v>86</v>
      </c>
      <c r="C75" s="397">
        <v>99.590163934426201</v>
      </c>
      <c r="D75" s="398">
        <v>83.668122270742401</v>
      </c>
      <c r="E75" s="399">
        <v>89.603024574669206</v>
      </c>
      <c r="F75" s="398">
        <v>94.915254237288096</v>
      </c>
      <c r="G75" s="399">
        <v>88.8888888888889</v>
      </c>
      <c r="H75" s="398">
        <v>84</v>
      </c>
      <c r="I75" s="399">
        <v>85.4304635761589</v>
      </c>
      <c r="J75" s="398">
        <v>98.653198653198601</v>
      </c>
      <c r="K75" s="399">
        <v>86.2068965517241</v>
      </c>
    </row>
    <row r="76" spans="1:11" s="1" customFormat="1" ht="17.25" customHeight="1">
      <c r="A76" s="395" t="s">
        <v>164</v>
      </c>
      <c r="B76" s="396" t="s">
        <v>87</v>
      </c>
      <c r="C76" s="397">
        <v>100</v>
      </c>
      <c r="D76" s="398">
        <v>82.945736434108497</v>
      </c>
      <c r="E76" s="399">
        <v>43.3333333333333</v>
      </c>
      <c r="F76" s="398">
        <v>100</v>
      </c>
      <c r="G76" s="399">
        <v>87.5</v>
      </c>
      <c r="H76" s="398">
        <v>53.846153846153904</v>
      </c>
      <c r="I76" s="399">
        <v>90.613718411552298</v>
      </c>
      <c r="J76" s="398">
        <v>97.530864197530903</v>
      </c>
      <c r="K76" s="399">
        <v>86.6666666666667</v>
      </c>
    </row>
    <row r="77" spans="1:11" s="1" customFormat="1" ht="17.25" customHeight="1">
      <c r="A77" s="395" t="s">
        <v>164</v>
      </c>
      <c r="B77" s="396" t="s">
        <v>88</v>
      </c>
      <c r="C77" s="397">
        <v>97.674418604651194</v>
      </c>
      <c r="D77" s="398">
        <v>81.614349775784802</v>
      </c>
      <c r="E77" s="399">
        <v>58.507462686567202</v>
      </c>
      <c r="F77" s="398">
        <v>91.489361702127695</v>
      </c>
      <c r="G77" s="399">
        <v>91.489361702127695</v>
      </c>
      <c r="H77" s="398">
        <v>75.925925925925895</v>
      </c>
      <c r="I77" s="399">
        <v>82.387190684133898</v>
      </c>
      <c r="J77" s="398">
        <v>98.327759197324397</v>
      </c>
      <c r="K77" s="399">
        <v>90</v>
      </c>
    </row>
    <row r="78" spans="1:11" s="1" customFormat="1" ht="17.25" customHeight="1">
      <c r="A78" s="395" t="s">
        <v>166</v>
      </c>
      <c r="B78" s="396" t="s">
        <v>89</v>
      </c>
      <c r="C78" s="397">
        <v>98.863636363636402</v>
      </c>
      <c r="D78" s="398">
        <v>85.1720047449585</v>
      </c>
      <c r="E78" s="399">
        <v>96.280991735537199</v>
      </c>
      <c r="F78" s="398">
        <v>98.484848484848499</v>
      </c>
      <c r="G78" s="399">
        <v>98.484848484848499</v>
      </c>
      <c r="H78" s="398">
        <v>86.274509803921603</v>
      </c>
      <c r="I78" s="399">
        <v>84.375</v>
      </c>
      <c r="J78" s="398">
        <v>100</v>
      </c>
      <c r="K78" s="399">
        <v>100</v>
      </c>
    </row>
    <row r="79" spans="1:11" s="1" customFormat="1" ht="17.25" customHeight="1">
      <c r="A79" s="395" t="s">
        <v>164</v>
      </c>
      <c r="B79" s="396" t="s">
        <v>90</v>
      </c>
      <c r="C79" s="397">
        <v>100</v>
      </c>
      <c r="D79" s="398">
        <v>83.141762452107301</v>
      </c>
      <c r="E79" s="399">
        <v>56.521739130434803</v>
      </c>
      <c r="F79" s="398">
        <v>100</v>
      </c>
      <c r="G79" s="399">
        <v>88.235294117647101</v>
      </c>
      <c r="H79" s="398">
        <v>71.428571428571402</v>
      </c>
      <c r="I79" s="399">
        <v>85.534591194968598</v>
      </c>
      <c r="J79" s="398">
        <v>98.3333333333333</v>
      </c>
      <c r="K79" s="399">
        <v>90.909090909090907</v>
      </c>
    </row>
    <row r="80" spans="1:11" s="1" customFormat="1" ht="17.25" customHeight="1">
      <c r="A80" s="395" t="s">
        <v>168</v>
      </c>
      <c r="B80" s="396" t="s">
        <v>91</v>
      </c>
      <c r="C80" s="397">
        <v>100</v>
      </c>
      <c r="D80" s="398">
        <v>86.345776031434198</v>
      </c>
      <c r="E80" s="399">
        <v>80.203045685279207</v>
      </c>
      <c r="F80" s="398">
        <v>97.959183673469397</v>
      </c>
      <c r="G80" s="399">
        <v>92</v>
      </c>
      <c r="H80" s="398">
        <v>66.071428571428598</v>
      </c>
      <c r="I80" s="399">
        <v>78.6813186813187</v>
      </c>
      <c r="J80" s="398">
        <v>98.2683982683983</v>
      </c>
      <c r="K80" s="399">
        <v>86.2068965517241</v>
      </c>
    </row>
    <row r="81" spans="1:11" s="1" customFormat="1" ht="17.25" customHeight="1">
      <c r="A81" s="395" t="s">
        <v>166</v>
      </c>
      <c r="B81" s="396" t="s">
        <v>92</v>
      </c>
      <c r="C81" s="397">
        <v>99.647887323943706</v>
      </c>
      <c r="D81" s="398">
        <v>81.878787878787904</v>
      </c>
      <c r="E81" s="399">
        <v>75.164690382081702</v>
      </c>
      <c r="F81" s="398">
        <v>96.082949308755801</v>
      </c>
      <c r="G81" s="399">
        <v>81.263157894736807</v>
      </c>
      <c r="H81" s="398">
        <v>82.278481012658204</v>
      </c>
      <c r="I81" s="399">
        <v>86.980830670926494</v>
      </c>
      <c r="J81" s="398">
        <v>97.718631178707199</v>
      </c>
      <c r="K81" s="399">
        <v>80.263157894736906</v>
      </c>
    </row>
    <row r="82" spans="1:11" s="1" customFormat="1" ht="17.25" customHeight="1">
      <c r="A82" s="395" t="s">
        <v>167</v>
      </c>
      <c r="B82" s="396" t="s">
        <v>93</v>
      </c>
      <c r="C82" s="397">
        <v>100</v>
      </c>
      <c r="D82" s="398">
        <v>97.3958333333333</v>
      </c>
      <c r="E82" s="399">
        <v>82.278481012658204</v>
      </c>
      <c r="F82" s="398">
        <v>100</v>
      </c>
      <c r="G82" s="399">
        <v>93.3333333333333</v>
      </c>
      <c r="H82" s="398">
        <v>51.851851851851897</v>
      </c>
      <c r="I82" s="399">
        <v>86.175115207373295</v>
      </c>
      <c r="J82" s="398">
        <v>100</v>
      </c>
      <c r="K82" s="399">
        <v>100</v>
      </c>
    </row>
    <row r="83" spans="1:11" s="1" customFormat="1" ht="17.25" customHeight="1">
      <c r="A83" s="395" t="s">
        <v>160</v>
      </c>
      <c r="B83" s="396" t="s">
        <v>94</v>
      </c>
      <c r="C83" s="397">
        <v>98.141263940520403</v>
      </c>
      <c r="D83" s="398">
        <v>74.067366896052206</v>
      </c>
      <c r="E83" s="399">
        <v>46.301633045148897</v>
      </c>
      <c r="F83" s="398">
        <v>89.690721649484502</v>
      </c>
      <c r="G83" s="399">
        <v>78.431372549019599</v>
      </c>
      <c r="H83" s="398">
        <v>46</v>
      </c>
      <c r="I83" s="399">
        <v>81.021897810219002</v>
      </c>
      <c r="J83" s="398">
        <v>95.218579234972694</v>
      </c>
      <c r="K83" s="399">
        <v>61.956521739130402</v>
      </c>
    </row>
    <row r="84" spans="1:11" s="1" customFormat="1" ht="17.25" customHeight="1">
      <c r="A84" s="395" t="s">
        <v>165</v>
      </c>
      <c r="B84" s="396" t="s">
        <v>95</v>
      </c>
      <c r="C84" s="397">
        <v>100</v>
      </c>
      <c r="D84" s="398">
        <v>93.901593901593898</v>
      </c>
      <c r="E84" s="399">
        <v>97.476340694006296</v>
      </c>
      <c r="F84" s="398">
        <v>96.818181818181799</v>
      </c>
      <c r="G84" s="399">
        <v>92.093023255814003</v>
      </c>
      <c r="H84" s="398">
        <v>89.285714285714306</v>
      </c>
      <c r="I84" s="399">
        <v>97.578803106441299</v>
      </c>
      <c r="J84" s="398">
        <v>100</v>
      </c>
      <c r="K84" s="399">
        <v>100</v>
      </c>
    </row>
    <row r="85" spans="1:11" s="1" customFormat="1" ht="17.25" customHeight="1">
      <c r="A85" s="395" t="s">
        <v>165</v>
      </c>
      <c r="B85" s="396" t="s">
        <v>96</v>
      </c>
      <c r="C85" s="397">
        <v>98.7610619469027</v>
      </c>
      <c r="D85" s="398">
        <v>85.241344452868304</v>
      </c>
      <c r="E85" s="399">
        <v>87.077997671711302</v>
      </c>
      <c r="F85" s="398">
        <v>96.735905044510403</v>
      </c>
      <c r="G85" s="399">
        <v>93.548387096774206</v>
      </c>
      <c r="H85" s="398">
        <v>79.729729729729698</v>
      </c>
      <c r="I85" s="399">
        <v>74.412654105605995</v>
      </c>
      <c r="J85" s="398">
        <v>98.7390882638215</v>
      </c>
      <c r="K85" s="399">
        <v>89.84375</v>
      </c>
    </row>
    <row r="86" spans="1:11" s="1" customFormat="1" ht="17.25" customHeight="1">
      <c r="A86" s="395" t="s">
        <v>161</v>
      </c>
      <c r="B86" s="396" t="s">
        <v>97</v>
      </c>
      <c r="C86" s="397">
        <v>98.989898989899004</v>
      </c>
      <c r="D86" s="398">
        <v>83.770161290322605</v>
      </c>
      <c r="E86" s="399">
        <v>89.703989703989706</v>
      </c>
      <c r="F86" s="398">
        <v>98.536585365853696</v>
      </c>
      <c r="G86" s="399">
        <v>94.711538461538495</v>
      </c>
      <c r="H86" s="398">
        <v>78.260869565217405</v>
      </c>
      <c r="I86" s="399">
        <v>89.561354802887294</v>
      </c>
      <c r="J86" s="398">
        <v>98.931623931623903</v>
      </c>
      <c r="K86" s="399">
        <v>92.063492063492106</v>
      </c>
    </row>
    <row r="87" spans="1:11" s="1" customFormat="1" ht="17.25" customHeight="1">
      <c r="A87" s="395" t="s">
        <v>162</v>
      </c>
      <c r="B87" s="396" t="s">
        <v>98</v>
      </c>
      <c r="C87" s="397">
        <v>99.3031358885017</v>
      </c>
      <c r="D87" s="398">
        <v>99.920571882446396</v>
      </c>
      <c r="E87" s="399">
        <v>83.8983050847458</v>
      </c>
      <c r="F87" s="398">
        <v>96.311475409836106</v>
      </c>
      <c r="G87" s="399">
        <v>93.927125506072898</v>
      </c>
      <c r="H87" s="398">
        <v>75.438596491228097</v>
      </c>
      <c r="I87" s="399">
        <v>85.799404170804394</v>
      </c>
      <c r="J87" s="398">
        <v>99.862825788751707</v>
      </c>
      <c r="K87" s="399">
        <v>99.038461538461604</v>
      </c>
    </row>
    <row r="88" spans="1:11" s="1" customFormat="1" ht="17.25" customHeight="1">
      <c r="A88" s="395" t="s">
        <v>163</v>
      </c>
      <c r="B88" s="396" t="s">
        <v>99</v>
      </c>
      <c r="C88" s="397">
        <v>100</v>
      </c>
      <c r="D88" s="398">
        <v>72.885032537960996</v>
      </c>
      <c r="E88" s="399">
        <v>56.695652173913103</v>
      </c>
      <c r="F88" s="398">
        <v>87.179487179487197</v>
      </c>
      <c r="G88" s="399">
        <v>71.09375</v>
      </c>
      <c r="H88" s="398">
        <v>70.422535211267601</v>
      </c>
      <c r="I88" s="399">
        <v>79.782903663500704</v>
      </c>
      <c r="J88" s="398">
        <v>93.216630196936507</v>
      </c>
      <c r="K88" s="399">
        <v>52.307692307692299</v>
      </c>
    </row>
    <row r="89" spans="1:11" s="1" customFormat="1" ht="17.25" customHeight="1">
      <c r="A89" s="395" t="s">
        <v>165</v>
      </c>
      <c r="B89" s="396" t="s">
        <v>100</v>
      </c>
      <c r="C89" s="397">
        <v>97.435897435897402</v>
      </c>
      <c r="D89" s="398">
        <v>85.204855842185097</v>
      </c>
      <c r="E89" s="399">
        <v>73.409090909090907</v>
      </c>
      <c r="F89" s="398">
        <v>93.6</v>
      </c>
      <c r="G89" s="399">
        <v>83.3333333333333</v>
      </c>
      <c r="H89" s="398">
        <v>86.486486486486498</v>
      </c>
      <c r="I89" s="399">
        <v>81.216577540106996</v>
      </c>
      <c r="J89" s="398">
        <v>99.769585253456199</v>
      </c>
      <c r="K89" s="399">
        <v>98</v>
      </c>
    </row>
    <row r="90" spans="1:11" s="1" customFormat="1" ht="17.25" customHeight="1">
      <c r="A90" s="395" t="s">
        <v>165</v>
      </c>
      <c r="B90" s="396" t="s">
        <v>101</v>
      </c>
      <c r="C90" s="397">
        <v>97.577854671280306</v>
      </c>
      <c r="D90" s="398">
        <v>74.851091992058201</v>
      </c>
      <c r="E90" s="399">
        <v>70.441458733205394</v>
      </c>
      <c r="F90" s="398">
        <v>93.518518518518505</v>
      </c>
      <c r="G90" s="399">
        <v>74.576271186440707</v>
      </c>
      <c r="H90" s="398">
        <v>57.142857142857103</v>
      </c>
      <c r="I90" s="399">
        <v>81.778505182760497</v>
      </c>
      <c r="J90" s="398">
        <v>99.030694668820701</v>
      </c>
      <c r="K90" s="399">
        <v>92.771084337349393</v>
      </c>
    </row>
    <row r="91" spans="1:11" s="1" customFormat="1" ht="17.25" customHeight="1">
      <c r="A91" s="395" t="s">
        <v>162</v>
      </c>
      <c r="B91" s="396" t="s">
        <v>102</v>
      </c>
      <c r="C91" s="397">
        <v>98.947368421052602</v>
      </c>
      <c r="D91" s="398">
        <v>84.147557328016006</v>
      </c>
      <c r="E91" s="399">
        <v>90.227272727272705</v>
      </c>
      <c r="F91" s="398">
        <v>97.142857142857096</v>
      </c>
      <c r="G91" s="399">
        <v>96.969696969696997</v>
      </c>
      <c r="H91" s="398">
        <v>90.697674418604706</v>
      </c>
      <c r="I91" s="399">
        <v>90.077519379845</v>
      </c>
      <c r="J91" s="398">
        <v>98.4375</v>
      </c>
      <c r="K91" s="399">
        <v>91.8032786885246</v>
      </c>
    </row>
    <row r="92" spans="1:11" s="1" customFormat="1" ht="17.25" customHeight="1">
      <c r="A92" s="395" t="s">
        <v>161</v>
      </c>
      <c r="B92" s="396" t="s">
        <v>103</v>
      </c>
      <c r="C92" s="397">
        <v>100</v>
      </c>
      <c r="D92" s="398">
        <v>78.431372549019599</v>
      </c>
      <c r="E92" s="399">
        <v>76.635514018691595</v>
      </c>
      <c r="F92" s="398">
        <v>97.826086956521706</v>
      </c>
      <c r="G92" s="399">
        <v>82</v>
      </c>
      <c r="H92" s="398">
        <v>75.757575757575793</v>
      </c>
      <c r="I92" s="399">
        <v>83.002207505518797</v>
      </c>
      <c r="J92" s="398">
        <v>98.305084745762699</v>
      </c>
      <c r="K92" s="399">
        <v>85.714285714285694</v>
      </c>
    </row>
    <row r="93" spans="1:11" s="1" customFormat="1" ht="17.25" customHeight="1">
      <c r="A93" s="395" t="s">
        <v>161</v>
      </c>
      <c r="B93" s="396" t="s">
        <v>104</v>
      </c>
      <c r="C93" s="397">
        <v>99.074074074074105</v>
      </c>
      <c r="D93" s="398">
        <v>83.276836158192097</v>
      </c>
      <c r="E93" s="399">
        <v>76.850094876660407</v>
      </c>
      <c r="F93" s="398">
        <v>99.236641221374001</v>
      </c>
      <c r="G93" s="399">
        <v>94.656488549618302</v>
      </c>
      <c r="H93" s="398">
        <v>84.7826086956522</v>
      </c>
      <c r="I93" s="399">
        <v>82.510729613733901</v>
      </c>
      <c r="J93" s="398">
        <v>98.6013986013986</v>
      </c>
      <c r="K93" s="399">
        <v>87.5</v>
      </c>
    </row>
    <row r="94" spans="1:11" s="1" customFormat="1" ht="17.25" customHeight="1">
      <c r="A94" s="395" t="s">
        <v>167</v>
      </c>
      <c r="B94" s="396" t="s">
        <v>105</v>
      </c>
      <c r="C94" s="397">
        <v>100</v>
      </c>
      <c r="D94" s="398">
        <v>84</v>
      </c>
      <c r="E94" s="399">
        <v>94.736842105263193</v>
      </c>
      <c r="F94" s="398">
        <v>84.615384615384599</v>
      </c>
      <c r="G94" s="399">
        <v>84.615384615384599</v>
      </c>
      <c r="H94" s="398">
        <v>96.428571428571402</v>
      </c>
      <c r="I94" s="399">
        <v>88.75</v>
      </c>
      <c r="J94" s="398">
        <v>100</v>
      </c>
      <c r="K94" s="399">
        <v>100</v>
      </c>
    </row>
    <row r="95" spans="1:11" s="1" customFormat="1" ht="17.25" customHeight="1">
      <c r="A95" s="395" t="s">
        <v>167</v>
      </c>
      <c r="B95" s="396" t="s">
        <v>106</v>
      </c>
      <c r="C95" s="397">
        <v>100</v>
      </c>
      <c r="D95" s="398">
        <v>85.752688172042994</v>
      </c>
      <c r="E95" s="399">
        <v>99.346405228758201</v>
      </c>
      <c r="F95" s="398">
        <v>93.220338983050794</v>
      </c>
      <c r="G95" s="399">
        <v>89.830508474576305</v>
      </c>
      <c r="H95" s="398">
        <v>78.260869565217405</v>
      </c>
      <c r="I95" s="399">
        <v>90.410958904109606</v>
      </c>
      <c r="J95" s="398">
        <v>100</v>
      </c>
      <c r="K95" s="399">
        <v>100</v>
      </c>
    </row>
    <row r="96" spans="1:11" s="1" customFormat="1" ht="17.25" customHeight="1">
      <c r="A96" s="395" t="s">
        <v>170</v>
      </c>
      <c r="B96" s="396" t="s">
        <v>297</v>
      </c>
      <c r="C96" s="397"/>
      <c r="D96" s="398"/>
      <c r="E96" s="399"/>
      <c r="F96" s="398"/>
      <c r="G96" s="399"/>
      <c r="H96" s="398"/>
      <c r="I96" s="399"/>
      <c r="J96" s="398"/>
      <c r="K96" s="399"/>
    </row>
    <row r="97" spans="1:11" s="1" customFormat="1" ht="17.25" customHeight="1">
      <c r="A97" s="395" t="s">
        <v>164</v>
      </c>
      <c r="B97" s="396" t="s">
        <v>107</v>
      </c>
      <c r="C97" s="397">
        <v>100</v>
      </c>
      <c r="D97" s="398">
        <v>81.081081081081095</v>
      </c>
      <c r="E97" s="399">
        <v>21.739130434782599</v>
      </c>
      <c r="F97" s="398">
        <v>100</v>
      </c>
      <c r="G97" s="399">
        <v>75</v>
      </c>
      <c r="H97" s="398">
        <v>83.3333333333333</v>
      </c>
      <c r="I97" s="399">
        <v>78</v>
      </c>
      <c r="J97" s="398">
        <v>96.428571428571402</v>
      </c>
      <c r="K97" s="399">
        <v>80</v>
      </c>
    </row>
    <row r="98" spans="1:11" s="1" customFormat="1" ht="17.25" customHeight="1">
      <c r="A98" s="395" t="s">
        <v>162</v>
      </c>
      <c r="B98" s="396" t="s">
        <v>108</v>
      </c>
      <c r="C98" s="397">
        <v>96.566523605150195</v>
      </c>
      <c r="D98" s="398">
        <v>74.828113063407201</v>
      </c>
      <c r="E98" s="399">
        <v>39.846153846153797</v>
      </c>
      <c r="F98" s="398">
        <v>94.594594594594597</v>
      </c>
      <c r="G98" s="399">
        <v>87.898089171974505</v>
      </c>
      <c r="H98" s="398">
        <v>71.739130434782595</v>
      </c>
      <c r="I98" s="399">
        <v>78.944174757281601</v>
      </c>
      <c r="J98" s="398">
        <v>98.373983739837399</v>
      </c>
      <c r="K98" s="399">
        <v>83.3333333333333</v>
      </c>
    </row>
    <row r="99" spans="1:11" s="1" customFormat="1" ht="17.25" customHeight="1">
      <c r="A99" s="395" t="s">
        <v>168</v>
      </c>
      <c r="B99" s="396" t="s">
        <v>109</v>
      </c>
      <c r="C99" s="397">
        <v>98.974358974359006</v>
      </c>
      <c r="D99" s="398">
        <v>83.895960154953002</v>
      </c>
      <c r="E99" s="399">
        <v>77.484472049689401</v>
      </c>
      <c r="F99" s="398">
        <v>97.9166666666667</v>
      </c>
      <c r="G99" s="399">
        <v>95.8333333333333</v>
      </c>
      <c r="H99" s="398">
        <v>78</v>
      </c>
      <c r="I99" s="399">
        <v>91.286644951140104</v>
      </c>
      <c r="J99" s="398">
        <v>100</v>
      </c>
      <c r="K99" s="399">
        <v>100</v>
      </c>
    </row>
    <row r="100" spans="1:11" s="1" customFormat="1" ht="17.25" customHeight="1">
      <c r="A100" s="395" t="s">
        <v>160</v>
      </c>
      <c r="B100" s="396" t="s">
        <v>110</v>
      </c>
      <c r="C100" s="397">
        <v>98.914354644149597</v>
      </c>
      <c r="D100" s="398">
        <v>80.616048656072195</v>
      </c>
      <c r="E100" s="399">
        <v>75.748591758078902</v>
      </c>
      <c r="F100" s="398">
        <v>89.579158316633297</v>
      </c>
      <c r="G100" s="399">
        <v>72.625698324022395</v>
      </c>
      <c r="H100" s="398">
        <v>82.142857142857096</v>
      </c>
      <c r="I100" s="399">
        <v>79.017576898932802</v>
      </c>
      <c r="J100" s="398">
        <v>97.819660014782002</v>
      </c>
      <c r="K100" s="399">
        <v>79.655172413793096</v>
      </c>
    </row>
    <row r="101" spans="1:11" s="1" customFormat="1" ht="17.25" customHeight="1">
      <c r="A101" s="395" t="s">
        <v>168</v>
      </c>
      <c r="B101" s="396" t="s">
        <v>111</v>
      </c>
      <c r="C101" s="397">
        <v>100</v>
      </c>
      <c r="D101" s="398">
        <v>86.641929499072404</v>
      </c>
      <c r="E101" s="399">
        <v>98.290598290598297</v>
      </c>
      <c r="F101" s="398">
        <v>97.297297297297305</v>
      </c>
      <c r="G101" s="399">
        <v>94.736842105263193</v>
      </c>
      <c r="H101" s="398">
        <v>82.142857142857096</v>
      </c>
      <c r="I101" s="399">
        <v>94.545454545454504</v>
      </c>
      <c r="J101" s="398">
        <v>98.787878787878796</v>
      </c>
      <c r="K101" s="399">
        <v>80</v>
      </c>
    </row>
    <row r="102" spans="1:11" s="1" customFormat="1" ht="17.25" customHeight="1">
      <c r="A102" s="395" t="s">
        <v>164</v>
      </c>
      <c r="B102" s="396" t="s">
        <v>112</v>
      </c>
      <c r="C102" s="397">
        <v>97.142857142857096</v>
      </c>
      <c r="D102" s="398">
        <v>82.758620689655203</v>
      </c>
      <c r="E102" s="399">
        <v>60</v>
      </c>
      <c r="F102" s="398">
        <v>86.6666666666667</v>
      </c>
      <c r="G102" s="399">
        <v>80.645161290322605</v>
      </c>
      <c r="H102" s="398">
        <v>57.142857142857103</v>
      </c>
      <c r="I102" s="399">
        <v>74.911032028469805</v>
      </c>
      <c r="J102" s="398">
        <v>97.810218978102199</v>
      </c>
      <c r="K102" s="399">
        <v>85</v>
      </c>
    </row>
    <row r="103" spans="1:11" s="1" customFormat="1" ht="17.25" customHeight="1">
      <c r="A103" s="395" t="s">
        <v>161</v>
      </c>
      <c r="B103" s="396" t="s">
        <v>113</v>
      </c>
      <c r="C103" s="397">
        <v>100</v>
      </c>
      <c r="D103" s="398">
        <v>89.385474860335194</v>
      </c>
      <c r="E103" s="399">
        <v>89.285714285714306</v>
      </c>
      <c r="F103" s="398">
        <v>94.594594594594597</v>
      </c>
      <c r="G103" s="399">
        <v>87.179487179487197</v>
      </c>
      <c r="H103" s="398">
        <v>93.548387096774206</v>
      </c>
      <c r="I103" s="399">
        <v>98.672566371681398</v>
      </c>
      <c r="J103" s="398">
        <v>98.876404494382001</v>
      </c>
      <c r="K103" s="399">
        <v>92.307692307692307</v>
      </c>
    </row>
    <row r="104" spans="1:11" s="1" customFormat="1" ht="17.25" customHeight="1">
      <c r="A104" s="395" t="s">
        <v>160</v>
      </c>
      <c r="B104" s="396" t="s">
        <v>114</v>
      </c>
      <c r="C104" s="397">
        <v>99.384615384615401</v>
      </c>
      <c r="D104" s="398">
        <v>78.477402369460293</v>
      </c>
      <c r="E104" s="399">
        <v>50.471063257066</v>
      </c>
      <c r="F104" s="398">
        <v>90.090090090090101</v>
      </c>
      <c r="G104" s="399">
        <v>85.087719298245602</v>
      </c>
      <c r="H104" s="398">
        <v>84.018264840182596</v>
      </c>
      <c r="I104" s="399">
        <v>79.633654144675603</v>
      </c>
      <c r="J104" s="398">
        <v>96.455696202531698</v>
      </c>
      <c r="K104" s="399">
        <v>69.230769230769198</v>
      </c>
    </row>
    <row r="105" spans="1:11" s="1" customFormat="1" ht="16.899999999999999" customHeight="1">
      <c r="A105" s="395" t="s">
        <v>161</v>
      </c>
      <c r="B105" s="396" t="s">
        <v>115</v>
      </c>
      <c r="C105" s="397">
        <v>98.9583333333333</v>
      </c>
      <c r="D105" s="398">
        <v>89.261168384879696</v>
      </c>
      <c r="E105" s="399">
        <v>51.535836177474401</v>
      </c>
      <c r="F105" s="398">
        <v>92.391304347826093</v>
      </c>
      <c r="G105" s="399">
        <v>90.322580645161295</v>
      </c>
      <c r="H105" s="398">
        <v>52.380952380952401</v>
      </c>
      <c r="I105" s="399">
        <v>98.691301000769798</v>
      </c>
      <c r="J105" s="398">
        <v>99.696969696969703</v>
      </c>
      <c r="K105" s="399">
        <v>97.674418604651194</v>
      </c>
    </row>
    <row r="106" spans="1:11" ht="17.25" customHeight="1">
      <c r="A106" s="395" t="s">
        <v>168</v>
      </c>
      <c r="B106" s="396" t="s">
        <v>116</v>
      </c>
      <c r="C106" s="397">
        <v>99.206349206349202</v>
      </c>
      <c r="D106" s="398">
        <v>89.358245329000795</v>
      </c>
      <c r="E106" s="399">
        <v>88.702290076335899</v>
      </c>
      <c r="F106" s="398">
        <v>98.742138364779905</v>
      </c>
      <c r="G106" s="399">
        <v>89.534883720930196</v>
      </c>
      <c r="H106" s="398">
        <v>94.366197183098606</v>
      </c>
      <c r="I106" s="399">
        <v>96.060352053646298</v>
      </c>
      <c r="J106" s="398">
        <v>97.6945244956772</v>
      </c>
      <c r="K106" s="399">
        <v>78.6666666666667</v>
      </c>
    </row>
    <row r="107" spans="1:11" ht="17.25" customHeight="1">
      <c r="A107" s="395" t="s">
        <v>161</v>
      </c>
      <c r="B107" s="396" t="s">
        <v>117</v>
      </c>
      <c r="C107" s="397">
        <v>98.863636363636402</v>
      </c>
      <c r="D107" s="398">
        <v>78.412256267409504</v>
      </c>
      <c r="E107" s="399">
        <v>94.581280788177295</v>
      </c>
      <c r="F107" s="398">
        <v>96.078431372549005</v>
      </c>
      <c r="G107" s="399">
        <v>88.461538461538495</v>
      </c>
      <c r="H107" s="398">
        <v>74.074074074074105</v>
      </c>
      <c r="I107" s="399">
        <v>89.233278955954304</v>
      </c>
      <c r="J107" s="398">
        <v>96.590909090909093</v>
      </c>
      <c r="K107" s="399">
        <v>78.571428571428598</v>
      </c>
    </row>
    <row r="108" spans="1:11" ht="17.25" customHeight="1">
      <c r="A108" s="395" t="s">
        <v>163</v>
      </c>
      <c r="B108" s="396" t="s">
        <v>118</v>
      </c>
      <c r="C108" s="397">
        <v>100</v>
      </c>
      <c r="D108" s="398">
        <v>80.5555555555556</v>
      </c>
      <c r="E108" s="399">
        <v>58.139534883720899</v>
      </c>
      <c r="F108" s="398">
        <v>100</v>
      </c>
      <c r="G108" s="399">
        <v>77.7777777777778</v>
      </c>
      <c r="H108" s="398">
        <v>50</v>
      </c>
      <c r="I108" s="399">
        <v>87.179487179487197</v>
      </c>
      <c r="J108" s="398">
        <v>97.7777777777778</v>
      </c>
      <c r="K108" s="399">
        <v>90.909090909090907</v>
      </c>
    </row>
    <row r="109" spans="1:11">
      <c r="A109" s="401"/>
      <c r="B109" s="401"/>
      <c r="C109" s="402"/>
      <c r="D109" s="401">
        <v>66.153846153846104</v>
      </c>
      <c r="E109" s="401">
        <v>55.652173913043498</v>
      </c>
      <c r="F109" s="401">
        <v>100</v>
      </c>
      <c r="G109" s="401">
        <v>88.8888888888889</v>
      </c>
      <c r="H109" s="401">
        <v>55.5555555555556</v>
      </c>
      <c r="I109" s="401">
        <v>88.700564971751405</v>
      </c>
      <c r="J109" s="401">
        <v>80.952380952381006</v>
      </c>
      <c r="K109" s="401">
        <v>38.461538461538503</v>
      </c>
    </row>
    <row r="110" spans="1:11" ht="17.25" customHeight="1">
      <c r="A110" s="403" t="s">
        <v>168</v>
      </c>
      <c r="B110" s="404" t="s">
        <v>298</v>
      </c>
      <c r="C110" s="405">
        <v>96.350364963503694</v>
      </c>
      <c r="D110" s="406">
        <v>79.589216944800995</v>
      </c>
      <c r="E110" s="407">
        <v>23.348017621145399</v>
      </c>
      <c r="F110" s="408">
        <v>85.714285714285694</v>
      </c>
      <c r="G110" s="409">
        <v>78.3783783783784</v>
      </c>
      <c r="H110" s="406">
        <v>89.361702127659598</v>
      </c>
      <c r="I110" s="409">
        <v>79.297883324729</v>
      </c>
      <c r="J110" s="408">
        <v>97.741273100615999</v>
      </c>
      <c r="K110" s="409">
        <v>83.3333333333333</v>
      </c>
    </row>
    <row r="111" spans="1:11" ht="17.25" customHeight="1">
      <c r="A111" s="410" t="s">
        <v>161</v>
      </c>
      <c r="B111" s="403" t="s">
        <v>299</v>
      </c>
      <c r="C111" s="411">
        <v>98.980632008154899</v>
      </c>
      <c r="D111" s="408">
        <v>83.874183187506901</v>
      </c>
      <c r="E111" s="407">
        <v>73.502914679385299</v>
      </c>
      <c r="F111" s="408">
        <v>92.994746059544696</v>
      </c>
      <c r="G111" s="407">
        <v>79.70779220779221</v>
      </c>
      <c r="H111" s="408">
        <v>82.942430703624709</v>
      </c>
      <c r="I111" s="407">
        <v>88.189294863152199</v>
      </c>
      <c r="J111" s="408">
        <v>99.239543726235695</v>
      </c>
      <c r="K111" s="407">
        <v>94.100294985250699</v>
      </c>
    </row>
    <row r="112" spans="1:11" ht="17.25" customHeight="1">
      <c r="A112" s="44"/>
      <c r="B112" s="412"/>
      <c r="C112" s="413"/>
      <c r="D112" s="412"/>
      <c r="E112" s="412"/>
      <c r="F112" s="412"/>
      <c r="G112" s="412"/>
      <c r="H112" s="412"/>
      <c r="I112" s="412"/>
      <c r="J112" s="412"/>
      <c r="K112" s="414"/>
    </row>
  </sheetData>
  <autoFilter ref="A1:K111" xr:uid="{782F16CB-608B-42E6-85CE-1B6570AA2833}">
    <filterColumn colId="0" showButton="0"/>
  </autoFilter>
  <mergeCells count="1">
    <mergeCell ref="A1:B1"/>
  </mergeCells>
  <phoneticPr fontId="2" type="noConversion"/>
  <pageMargins left="0.2" right="0.78431372549019596" top="0.4" bottom="0.98039215686274495" header="0.50980392156862797" footer="0.50980392156862797"/>
  <pageSetup paperSize="9" scale="75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AL114"/>
  <sheetViews>
    <sheetView zoomScaleNormal="100" workbookViewId="0">
      <pane xSplit="2" ySplit="2" topLeftCell="C3" activePane="bottomRight" state="frozen"/>
      <selection pane="bottomRight" activeCell="F118" sqref="F118"/>
      <selection pane="bottomLeft" activeCell="A3" sqref="A3"/>
      <selection pane="topRight" activeCell="C1" sqref="C1"/>
    </sheetView>
  </sheetViews>
  <sheetFormatPr defaultColWidth="9.140625" defaultRowHeight="12.75"/>
  <cols>
    <col min="1" max="1" width="21.140625" style="7" customWidth="1"/>
    <col min="2" max="2" width="16.42578125" style="7" bestFit="1" customWidth="1"/>
    <col min="3" max="3" width="15" style="53" bestFit="1" customWidth="1"/>
    <col min="4" max="4" width="15.7109375" style="53" customWidth="1"/>
    <col min="5" max="5" width="12.28515625" style="8" customWidth="1"/>
    <col min="6" max="7" width="12.28515625" style="9" customWidth="1"/>
    <col min="8" max="8" width="12.5703125" style="10" bestFit="1" customWidth="1"/>
    <col min="9" max="9" width="12.28515625" style="10" customWidth="1"/>
    <col min="10" max="11" width="10.7109375" style="9" customWidth="1"/>
    <col min="12" max="12" width="9.5703125" style="10" customWidth="1"/>
    <col min="13" max="13" width="15.42578125" style="10" bestFit="1" customWidth="1"/>
    <col min="14" max="14" width="15.140625" style="11" customWidth="1"/>
    <col min="15" max="15" width="15" style="11" bestFit="1" customWidth="1"/>
    <col min="16" max="16" width="10.85546875" style="10" customWidth="1"/>
    <col min="17" max="17" width="9.85546875" style="10" customWidth="1"/>
    <col min="18" max="18" width="13" style="9" customWidth="1"/>
    <col min="19" max="19" width="16.140625" style="9" customWidth="1"/>
    <col min="20" max="20" width="9.85546875" style="10" bestFit="1" customWidth="1"/>
    <col min="21" max="21" width="9.85546875" style="10" customWidth="1"/>
    <col min="22" max="22" width="10.140625" style="9" customWidth="1"/>
    <col min="23" max="23" width="13.85546875" style="9" customWidth="1"/>
    <col min="24" max="24" width="8.7109375" style="10" customWidth="1"/>
    <col min="25" max="25" width="17.42578125" style="10" hidden="1" customWidth="1"/>
    <col min="26" max="27" width="9.140625" style="9" hidden="1" customWidth="1"/>
    <col min="28" max="28" width="10.7109375" style="10" hidden="1" customWidth="1"/>
    <col min="29" max="29" width="8.85546875" style="9" hidden="1" customWidth="1"/>
    <col min="30" max="30" width="9.140625" style="9" hidden="1" customWidth="1"/>
    <col min="31" max="31" width="9.140625" style="10" hidden="1" customWidth="1"/>
    <col min="32" max="32" width="13.42578125" style="203" hidden="1" customWidth="1"/>
    <col min="33" max="33" width="12.140625" style="203" hidden="1" customWidth="1"/>
    <col min="34" max="34" width="10.5703125" style="10" hidden="1" customWidth="1"/>
    <col min="35" max="35" width="9.140625" style="9" hidden="1" customWidth="1"/>
    <col min="36" max="36" width="11" style="9" hidden="1" customWidth="1"/>
    <col min="37" max="37" width="8.85546875" style="10" hidden="1" customWidth="1"/>
    <col min="38" max="38" width="9.140625" style="6" customWidth="1"/>
    <col min="39" max="16384" width="9.140625" style="6"/>
  </cols>
  <sheetData>
    <row r="1" spans="1:38" s="3" customFormat="1" ht="25.5">
      <c r="A1" s="415" t="s">
        <v>300</v>
      </c>
      <c r="B1" s="416" t="s">
        <v>301</v>
      </c>
      <c r="C1" s="417" t="s">
        <v>302</v>
      </c>
      <c r="D1" s="417"/>
      <c r="E1" s="417"/>
      <c r="F1" s="418" t="s">
        <v>303</v>
      </c>
      <c r="G1" s="418"/>
      <c r="H1" s="418"/>
      <c r="I1" s="418"/>
      <c r="J1" s="419" t="s">
        <v>304</v>
      </c>
      <c r="K1" s="419"/>
      <c r="L1" s="419"/>
      <c r="M1" s="419"/>
      <c r="N1" s="420" t="s">
        <v>305</v>
      </c>
      <c r="O1" s="418"/>
      <c r="P1" s="421"/>
      <c r="Q1" s="418"/>
      <c r="R1" s="419" t="s">
        <v>306</v>
      </c>
      <c r="S1" s="419"/>
      <c r="T1" s="419"/>
      <c r="U1" s="419"/>
      <c r="V1" s="418" t="s">
        <v>285</v>
      </c>
      <c r="W1" s="418"/>
      <c r="X1" s="418"/>
      <c r="Y1" s="194"/>
      <c r="Z1" s="193"/>
      <c r="AA1" s="194"/>
      <c r="AB1" s="195"/>
      <c r="AC1" s="193"/>
      <c r="AD1" s="194"/>
      <c r="AE1" s="195"/>
      <c r="AF1" s="196"/>
      <c r="AG1" s="197"/>
      <c r="AH1" s="195"/>
      <c r="AI1" s="193"/>
      <c r="AJ1" s="194"/>
      <c r="AK1" s="195"/>
      <c r="AL1" s="12"/>
    </row>
    <row r="2" spans="1:38" s="4" customFormat="1" ht="15.75">
      <c r="A2" s="422" t="s">
        <v>145</v>
      </c>
      <c r="B2" s="423" t="s">
        <v>146</v>
      </c>
      <c r="C2" s="424" t="s">
        <v>307</v>
      </c>
      <c r="D2" s="424" t="s">
        <v>308</v>
      </c>
      <c r="E2" s="425" t="s">
        <v>309</v>
      </c>
      <c r="F2" s="423" t="s">
        <v>310</v>
      </c>
      <c r="G2" s="423" t="s">
        <v>149</v>
      </c>
      <c r="H2" s="426" t="s">
        <v>311</v>
      </c>
      <c r="I2" s="426" t="s">
        <v>308</v>
      </c>
      <c r="J2" s="427" t="s">
        <v>125</v>
      </c>
      <c r="K2" s="427" t="s">
        <v>312</v>
      </c>
      <c r="L2" s="428" t="s">
        <v>313</v>
      </c>
      <c r="M2" s="428" t="s">
        <v>308</v>
      </c>
      <c r="N2" s="429" t="s">
        <v>314</v>
      </c>
      <c r="O2" s="429" t="s">
        <v>315</v>
      </c>
      <c r="P2" s="426" t="s">
        <v>316</v>
      </c>
      <c r="Q2" s="426" t="s">
        <v>308</v>
      </c>
      <c r="R2" s="427" t="s">
        <v>317</v>
      </c>
      <c r="S2" s="427" t="s">
        <v>318</v>
      </c>
      <c r="T2" s="428" t="s">
        <v>319</v>
      </c>
      <c r="U2" s="428" t="s">
        <v>308</v>
      </c>
      <c r="V2" s="430" t="s">
        <v>320</v>
      </c>
      <c r="W2" s="430" t="s">
        <v>321</v>
      </c>
      <c r="X2" s="426" t="s">
        <v>322</v>
      </c>
      <c r="Y2" s="204" t="s">
        <v>323</v>
      </c>
      <c r="Z2" s="188" t="s">
        <v>324</v>
      </c>
      <c r="AA2" s="189" t="s">
        <v>325</v>
      </c>
      <c r="AB2" s="190" t="s">
        <v>326</v>
      </c>
      <c r="AC2" s="188" t="s">
        <v>327</v>
      </c>
      <c r="AD2" s="189" t="s">
        <v>328</v>
      </c>
      <c r="AE2" s="190" t="s">
        <v>329</v>
      </c>
      <c r="AF2" s="191" t="s">
        <v>330</v>
      </c>
      <c r="AG2" s="192" t="s">
        <v>331</v>
      </c>
      <c r="AH2" s="190" t="s">
        <v>332</v>
      </c>
      <c r="AI2" s="188" t="s">
        <v>333</v>
      </c>
      <c r="AJ2" s="189" t="s">
        <v>334</v>
      </c>
      <c r="AK2" s="190" t="s">
        <v>335</v>
      </c>
      <c r="AL2" s="13" t="s">
        <v>336</v>
      </c>
    </row>
    <row r="3" spans="1:38" s="3" customFormat="1">
      <c r="A3" s="225" t="s">
        <v>160</v>
      </c>
      <c r="B3" s="225" t="s">
        <v>19</v>
      </c>
      <c r="C3" s="431">
        <v>11191782.939999999</v>
      </c>
      <c r="D3" s="431">
        <v>11031533.189999999</v>
      </c>
      <c r="E3" s="428">
        <v>1.0145265165992801</v>
      </c>
      <c r="F3" s="432">
        <v>5292</v>
      </c>
      <c r="G3" s="432">
        <v>4915</v>
      </c>
      <c r="H3" s="433">
        <v>0.92879999999999996</v>
      </c>
      <c r="I3" s="426">
        <v>1</v>
      </c>
      <c r="J3" s="434">
        <v>6736</v>
      </c>
      <c r="K3" s="434">
        <v>5244</v>
      </c>
      <c r="L3" s="435">
        <v>0.77849999999999997</v>
      </c>
      <c r="M3" s="428">
        <v>0.78439999999999999</v>
      </c>
      <c r="N3" s="436">
        <v>12174313.84</v>
      </c>
      <c r="O3" s="436">
        <v>7836359.1900000004</v>
      </c>
      <c r="P3" s="433">
        <v>0.64370000000000005</v>
      </c>
      <c r="Q3" s="433">
        <v>0.67130000000000001</v>
      </c>
      <c r="R3" s="434">
        <v>4684</v>
      </c>
      <c r="S3" s="434">
        <v>3184</v>
      </c>
      <c r="T3" s="435">
        <v>0.67979999999999996</v>
      </c>
      <c r="U3" s="435">
        <v>0.67479999999999996</v>
      </c>
      <c r="V3" s="432">
        <v>3518</v>
      </c>
      <c r="W3" s="432">
        <v>2894</v>
      </c>
      <c r="X3" s="433">
        <v>0.8226</v>
      </c>
      <c r="Y3" s="205"/>
      <c r="Z3" s="193">
        <v>4654</v>
      </c>
      <c r="AA3" s="194">
        <v>4816</v>
      </c>
      <c r="AB3" s="195">
        <v>1.0347999999999999</v>
      </c>
      <c r="AC3" s="193">
        <v>6433</v>
      </c>
      <c r="AD3" s="194">
        <v>5312</v>
      </c>
      <c r="AE3" s="195">
        <v>0.82569999999999999</v>
      </c>
      <c r="AF3" s="196">
        <v>12240226.41</v>
      </c>
      <c r="AG3" s="197">
        <v>8173147.7199999997</v>
      </c>
      <c r="AH3" s="195">
        <v>0.66769999999999996</v>
      </c>
      <c r="AI3" s="193">
        <v>4843</v>
      </c>
      <c r="AJ3" s="194">
        <v>3326</v>
      </c>
      <c r="AK3" s="195">
        <v>0.68679999999999997</v>
      </c>
      <c r="AL3" s="12" t="s">
        <v>337</v>
      </c>
    </row>
    <row r="4" spans="1:38" s="3" customFormat="1">
      <c r="A4" s="225" t="s">
        <v>161</v>
      </c>
      <c r="B4" s="225" t="s">
        <v>20</v>
      </c>
      <c r="C4" s="431">
        <v>2002720.95</v>
      </c>
      <c r="D4" s="431">
        <v>2106912.09</v>
      </c>
      <c r="E4" s="428">
        <v>0.95054794146631905</v>
      </c>
      <c r="F4" s="432">
        <v>978</v>
      </c>
      <c r="G4" s="432">
        <v>1005</v>
      </c>
      <c r="H4" s="433">
        <v>1.0276000000000001</v>
      </c>
      <c r="I4" s="426">
        <v>1</v>
      </c>
      <c r="J4" s="434">
        <v>1288</v>
      </c>
      <c r="K4" s="434">
        <v>1177</v>
      </c>
      <c r="L4" s="435">
        <v>0.91379999999999995</v>
      </c>
      <c r="M4" s="428">
        <v>0.89229999999999998</v>
      </c>
      <c r="N4" s="436">
        <v>2255108.85</v>
      </c>
      <c r="O4" s="436">
        <v>1486674.29</v>
      </c>
      <c r="P4" s="433">
        <v>0.65920000000000001</v>
      </c>
      <c r="Q4" s="433">
        <v>0.68720000000000003</v>
      </c>
      <c r="R4" s="434">
        <v>966</v>
      </c>
      <c r="S4" s="434">
        <v>640</v>
      </c>
      <c r="T4" s="435">
        <v>0.66249999999999998</v>
      </c>
      <c r="U4" s="435">
        <v>0.66020000000000001</v>
      </c>
      <c r="V4" s="432">
        <v>892</v>
      </c>
      <c r="W4" s="432">
        <v>791</v>
      </c>
      <c r="X4" s="433">
        <v>0.88680000000000003</v>
      </c>
      <c r="Y4" s="205"/>
      <c r="Z4" s="193">
        <v>932</v>
      </c>
      <c r="AA4" s="194">
        <v>1055</v>
      </c>
      <c r="AB4" s="195">
        <v>1.1319999999999999</v>
      </c>
      <c r="AC4" s="193">
        <v>1357</v>
      </c>
      <c r="AD4" s="194">
        <v>1212</v>
      </c>
      <c r="AE4" s="195">
        <v>0.8931</v>
      </c>
      <c r="AF4" s="196">
        <v>2330160</v>
      </c>
      <c r="AG4" s="197">
        <v>1640929.57</v>
      </c>
      <c r="AH4" s="195">
        <v>0.70420000000000005</v>
      </c>
      <c r="AI4" s="193">
        <v>1010</v>
      </c>
      <c r="AJ4" s="194">
        <v>671</v>
      </c>
      <c r="AK4" s="195">
        <v>0.66439999999999999</v>
      </c>
      <c r="AL4" s="12" t="s">
        <v>337</v>
      </c>
    </row>
    <row r="5" spans="1:38" s="3" customFormat="1">
      <c r="A5" s="225" t="s">
        <v>161</v>
      </c>
      <c r="B5" s="225" t="s">
        <v>21</v>
      </c>
      <c r="C5" s="431">
        <v>578031.4</v>
      </c>
      <c r="D5" s="431">
        <v>513687.35849999997</v>
      </c>
      <c r="E5" s="428">
        <v>1.12525914923795</v>
      </c>
      <c r="F5" s="432">
        <v>212</v>
      </c>
      <c r="G5" s="432">
        <v>255</v>
      </c>
      <c r="H5" s="433">
        <v>1.2028000000000001</v>
      </c>
      <c r="I5" s="426">
        <v>1</v>
      </c>
      <c r="J5" s="434">
        <v>375</v>
      </c>
      <c r="K5" s="434">
        <v>329</v>
      </c>
      <c r="L5" s="435">
        <v>0.87729999999999997</v>
      </c>
      <c r="M5" s="428">
        <v>0.89200000000000002</v>
      </c>
      <c r="N5" s="436">
        <v>652616.55000000005</v>
      </c>
      <c r="O5" s="436">
        <v>433473.56</v>
      </c>
      <c r="P5" s="433">
        <v>0.66420000000000001</v>
      </c>
      <c r="Q5" s="433">
        <v>0.62339999999999995</v>
      </c>
      <c r="R5" s="434">
        <v>315</v>
      </c>
      <c r="S5" s="434">
        <v>199</v>
      </c>
      <c r="T5" s="435">
        <v>0.63170000000000004</v>
      </c>
      <c r="U5" s="435">
        <v>0.62729999999999997</v>
      </c>
      <c r="V5" s="432">
        <v>186</v>
      </c>
      <c r="W5" s="432">
        <v>146</v>
      </c>
      <c r="X5" s="433">
        <v>0.78490000000000004</v>
      </c>
      <c r="Y5" s="205"/>
      <c r="Z5" s="193">
        <v>200</v>
      </c>
      <c r="AA5" s="194">
        <v>216</v>
      </c>
      <c r="AB5" s="195">
        <v>1.08</v>
      </c>
      <c r="AC5" s="193">
        <v>390</v>
      </c>
      <c r="AD5" s="194">
        <v>340</v>
      </c>
      <c r="AE5" s="195">
        <v>0.87180000000000002</v>
      </c>
      <c r="AF5" s="196">
        <v>634979.81999999995</v>
      </c>
      <c r="AG5" s="197">
        <v>397345.08</v>
      </c>
      <c r="AH5" s="195">
        <v>0.62580000000000002</v>
      </c>
      <c r="AI5" s="193">
        <v>315</v>
      </c>
      <c r="AJ5" s="194">
        <v>186</v>
      </c>
      <c r="AK5" s="195">
        <v>0.59050000000000002</v>
      </c>
      <c r="AL5" s="12" t="s">
        <v>337</v>
      </c>
    </row>
    <row r="6" spans="1:38" s="3" customFormat="1">
      <c r="A6" s="225" t="s">
        <v>162</v>
      </c>
      <c r="B6" s="225" t="s">
        <v>22</v>
      </c>
      <c r="C6" s="431">
        <v>3321934.67</v>
      </c>
      <c r="D6" s="431">
        <v>3255565.33</v>
      </c>
      <c r="E6" s="428">
        <v>1.0203864254814401</v>
      </c>
      <c r="F6" s="432">
        <v>1732</v>
      </c>
      <c r="G6" s="432">
        <v>1744</v>
      </c>
      <c r="H6" s="433">
        <v>1.0068999999999999</v>
      </c>
      <c r="I6" s="426">
        <v>1</v>
      </c>
      <c r="J6" s="434">
        <v>2064</v>
      </c>
      <c r="K6" s="434">
        <v>1871</v>
      </c>
      <c r="L6" s="435">
        <v>0.90649999999999997</v>
      </c>
      <c r="M6" s="428">
        <v>0.9</v>
      </c>
      <c r="N6" s="436">
        <v>3408262.36</v>
      </c>
      <c r="O6" s="436">
        <v>2248900.33</v>
      </c>
      <c r="P6" s="433">
        <v>0.65980000000000005</v>
      </c>
      <c r="Q6" s="433">
        <v>0.67279999999999995</v>
      </c>
      <c r="R6" s="434">
        <v>1620</v>
      </c>
      <c r="S6" s="434">
        <v>1180</v>
      </c>
      <c r="T6" s="435">
        <v>0.72840000000000005</v>
      </c>
      <c r="U6" s="435">
        <v>0.7</v>
      </c>
      <c r="V6" s="432">
        <v>1300</v>
      </c>
      <c r="W6" s="432">
        <v>1201</v>
      </c>
      <c r="X6" s="433">
        <v>0.92379999999999995</v>
      </c>
      <c r="Y6" s="205"/>
      <c r="Z6" s="193">
        <v>1772</v>
      </c>
      <c r="AA6" s="194">
        <v>1756</v>
      </c>
      <c r="AB6" s="195">
        <v>0.99099999999999999</v>
      </c>
      <c r="AC6" s="193">
        <v>2085</v>
      </c>
      <c r="AD6" s="194">
        <v>1876</v>
      </c>
      <c r="AE6" s="195">
        <v>0.89980000000000004</v>
      </c>
      <c r="AF6" s="196">
        <v>3482669.87</v>
      </c>
      <c r="AG6" s="197">
        <v>2367007.67</v>
      </c>
      <c r="AH6" s="195">
        <v>0.67969999999999997</v>
      </c>
      <c r="AI6" s="193">
        <v>1604</v>
      </c>
      <c r="AJ6" s="194">
        <v>1173</v>
      </c>
      <c r="AK6" s="195">
        <v>0.73129999999999995</v>
      </c>
      <c r="AL6" s="12" t="s">
        <v>337</v>
      </c>
    </row>
    <row r="7" spans="1:38" s="3" customFormat="1">
      <c r="A7" s="225" t="s">
        <v>161</v>
      </c>
      <c r="B7" s="225" t="s">
        <v>23</v>
      </c>
      <c r="C7" s="431">
        <v>1307245.8500000001</v>
      </c>
      <c r="D7" s="431">
        <v>1312032.1000000001</v>
      </c>
      <c r="E7" s="428">
        <v>0.99635203285041596</v>
      </c>
      <c r="F7" s="432">
        <v>614</v>
      </c>
      <c r="G7" s="432">
        <v>627</v>
      </c>
      <c r="H7" s="433">
        <v>1.0212000000000001</v>
      </c>
      <c r="I7" s="426">
        <v>1</v>
      </c>
      <c r="J7" s="434">
        <v>1047</v>
      </c>
      <c r="K7" s="434">
        <v>889</v>
      </c>
      <c r="L7" s="435">
        <v>0.84909999999999997</v>
      </c>
      <c r="M7" s="428">
        <v>0.875</v>
      </c>
      <c r="N7" s="436">
        <v>1430451.9</v>
      </c>
      <c r="O7" s="436">
        <v>956522.09</v>
      </c>
      <c r="P7" s="433">
        <v>0.66869999999999996</v>
      </c>
      <c r="Q7" s="433">
        <v>0.68020000000000003</v>
      </c>
      <c r="R7" s="434">
        <v>745</v>
      </c>
      <c r="S7" s="434">
        <v>489</v>
      </c>
      <c r="T7" s="435">
        <v>0.65639999999999998</v>
      </c>
      <c r="U7" s="435">
        <v>0.64749999999999996</v>
      </c>
      <c r="V7" s="432">
        <v>647</v>
      </c>
      <c r="W7" s="432">
        <v>548</v>
      </c>
      <c r="X7" s="433">
        <v>0.84699999999999998</v>
      </c>
      <c r="Y7" s="205"/>
      <c r="Z7" s="193">
        <v>569</v>
      </c>
      <c r="AA7" s="194">
        <v>587</v>
      </c>
      <c r="AB7" s="195">
        <v>1.0316000000000001</v>
      </c>
      <c r="AC7" s="193">
        <v>1064</v>
      </c>
      <c r="AD7" s="194">
        <v>977</v>
      </c>
      <c r="AE7" s="195">
        <v>0.91820000000000002</v>
      </c>
      <c r="AF7" s="196">
        <v>1519368.44</v>
      </c>
      <c r="AG7" s="197">
        <v>1012460.17</v>
      </c>
      <c r="AH7" s="195">
        <v>0.66639999999999999</v>
      </c>
      <c r="AI7" s="193">
        <v>802</v>
      </c>
      <c r="AJ7" s="194">
        <v>530</v>
      </c>
      <c r="AK7" s="195">
        <v>0.66080000000000005</v>
      </c>
      <c r="AL7" s="12" t="s">
        <v>337</v>
      </c>
    </row>
    <row r="8" spans="1:38" s="3" customFormat="1">
      <c r="A8" s="225" t="s">
        <v>163</v>
      </c>
      <c r="B8" s="225" t="s">
        <v>24</v>
      </c>
      <c r="C8" s="431">
        <v>537825.67000000004</v>
      </c>
      <c r="D8" s="431">
        <v>529600.87</v>
      </c>
      <c r="E8" s="428">
        <v>1.01553018596816</v>
      </c>
      <c r="F8" s="432">
        <v>162</v>
      </c>
      <c r="G8" s="432">
        <v>181</v>
      </c>
      <c r="H8" s="433">
        <v>1.1173</v>
      </c>
      <c r="I8" s="426">
        <v>1</v>
      </c>
      <c r="J8" s="434">
        <v>324</v>
      </c>
      <c r="K8" s="434">
        <v>258</v>
      </c>
      <c r="L8" s="435">
        <v>0.79630000000000001</v>
      </c>
      <c r="M8" s="428">
        <v>0.85189999999999999</v>
      </c>
      <c r="N8" s="436">
        <v>580332.80000000005</v>
      </c>
      <c r="O8" s="436">
        <v>390102.81</v>
      </c>
      <c r="P8" s="433">
        <v>0.67220000000000002</v>
      </c>
      <c r="Q8" s="433">
        <v>0.65739999999999998</v>
      </c>
      <c r="R8" s="434">
        <v>224</v>
      </c>
      <c r="S8" s="434">
        <v>147</v>
      </c>
      <c r="T8" s="435">
        <v>0.65629999999999999</v>
      </c>
      <c r="U8" s="435">
        <v>0.63870000000000005</v>
      </c>
      <c r="V8" s="432">
        <v>192</v>
      </c>
      <c r="W8" s="432">
        <v>108</v>
      </c>
      <c r="X8" s="433">
        <v>0.5625</v>
      </c>
      <c r="Y8" s="205"/>
      <c r="Z8" s="193">
        <v>193</v>
      </c>
      <c r="AA8" s="194">
        <v>202</v>
      </c>
      <c r="AB8" s="195">
        <v>1.0466</v>
      </c>
      <c r="AC8" s="193">
        <v>338</v>
      </c>
      <c r="AD8" s="194">
        <v>289</v>
      </c>
      <c r="AE8" s="195">
        <v>0.85499999999999998</v>
      </c>
      <c r="AF8" s="196">
        <v>664596.23</v>
      </c>
      <c r="AG8" s="197">
        <v>391250.49</v>
      </c>
      <c r="AH8" s="195">
        <v>0.5887</v>
      </c>
      <c r="AI8" s="193">
        <v>259</v>
      </c>
      <c r="AJ8" s="194">
        <v>160</v>
      </c>
      <c r="AK8" s="195">
        <v>0.61780000000000002</v>
      </c>
      <c r="AL8" s="12" t="s">
        <v>337</v>
      </c>
    </row>
    <row r="9" spans="1:38" s="3" customFormat="1">
      <c r="A9" s="225" t="s">
        <v>164</v>
      </c>
      <c r="B9" s="225" t="s">
        <v>25</v>
      </c>
      <c r="C9" s="431">
        <v>4351153.83</v>
      </c>
      <c r="D9" s="431">
        <v>4327376.6500000004</v>
      </c>
      <c r="E9" s="428">
        <v>1.0054945945137499</v>
      </c>
      <c r="F9" s="432">
        <v>1869</v>
      </c>
      <c r="G9" s="432">
        <v>1898</v>
      </c>
      <c r="H9" s="433">
        <v>1.0155000000000001</v>
      </c>
      <c r="I9" s="426">
        <v>1</v>
      </c>
      <c r="J9" s="434">
        <v>2842</v>
      </c>
      <c r="K9" s="434">
        <v>2432</v>
      </c>
      <c r="L9" s="435">
        <v>0.85570000000000002</v>
      </c>
      <c r="M9" s="428">
        <v>0.87749999999999995</v>
      </c>
      <c r="N9" s="436">
        <v>4613749.16</v>
      </c>
      <c r="O9" s="436">
        <v>3048481.02</v>
      </c>
      <c r="P9" s="433">
        <v>0.66069999999999995</v>
      </c>
      <c r="Q9" s="433">
        <v>0.67330000000000001</v>
      </c>
      <c r="R9" s="434">
        <v>2136</v>
      </c>
      <c r="S9" s="434">
        <v>1373</v>
      </c>
      <c r="T9" s="435">
        <v>0.64280000000000004</v>
      </c>
      <c r="U9" s="435">
        <v>0.66149999999999998</v>
      </c>
      <c r="V9" s="432">
        <v>1577</v>
      </c>
      <c r="W9" s="432">
        <v>1279</v>
      </c>
      <c r="X9" s="433">
        <v>0.81100000000000005</v>
      </c>
      <c r="Y9" s="205"/>
      <c r="Z9" s="193">
        <v>1985</v>
      </c>
      <c r="AA9" s="194">
        <v>1930</v>
      </c>
      <c r="AB9" s="195">
        <v>0.97230000000000005</v>
      </c>
      <c r="AC9" s="193">
        <v>2647</v>
      </c>
      <c r="AD9" s="194">
        <v>2341</v>
      </c>
      <c r="AE9" s="195">
        <v>0.88439999999999996</v>
      </c>
      <c r="AF9" s="196">
        <v>4867421.97</v>
      </c>
      <c r="AG9" s="197">
        <v>3282523.27</v>
      </c>
      <c r="AH9" s="195">
        <v>0.6744</v>
      </c>
      <c r="AI9" s="193">
        <v>2145</v>
      </c>
      <c r="AJ9" s="194">
        <v>1434</v>
      </c>
      <c r="AK9" s="195">
        <v>0.66849999999999998</v>
      </c>
      <c r="AL9" s="12" t="s">
        <v>337</v>
      </c>
    </row>
    <row r="10" spans="1:38" s="3" customFormat="1">
      <c r="A10" s="225" t="s">
        <v>164</v>
      </c>
      <c r="B10" s="225" t="s">
        <v>26</v>
      </c>
      <c r="C10" s="431">
        <v>2444119.58</v>
      </c>
      <c r="D10" s="431">
        <v>2431492.87</v>
      </c>
      <c r="E10" s="428">
        <v>1.00519298664446</v>
      </c>
      <c r="F10" s="432">
        <v>1336</v>
      </c>
      <c r="G10" s="432">
        <v>1291</v>
      </c>
      <c r="H10" s="433">
        <v>0.96630000000000005</v>
      </c>
      <c r="I10" s="426">
        <v>0.98470000000000002</v>
      </c>
      <c r="J10" s="434">
        <v>1545</v>
      </c>
      <c r="K10" s="434">
        <v>1462</v>
      </c>
      <c r="L10" s="435">
        <v>0.94630000000000003</v>
      </c>
      <c r="M10" s="428">
        <v>0.9</v>
      </c>
      <c r="N10" s="436">
        <v>2552079.83</v>
      </c>
      <c r="O10" s="436">
        <v>1766948.05</v>
      </c>
      <c r="P10" s="433">
        <v>0.69240000000000002</v>
      </c>
      <c r="Q10" s="433">
        <v>0.7</v>
      </c>
      <c r="R10" s="434">
        <v>1218</v>
      </c>
      <c r="S10" s="434">
        <v>857</v>
      </c>
      <c r="T10" s="435">
        <v>0.7036</v>
      </c>
      <c r="U10" s="435">
        <v>0.7</v>
      </c>
      <c r="V10" s="432">
        <v>1010</v>
      </c>
      <c r="W10" s="432">
        <v>880</v>
      </c>
      <c r="X10" s="433">
        <v>0.87129999999999996</v>
      </c>
      <c r="Y10" s="205"/>
      <c r="Z10" s="193">
        <v>1498</v>
      </c>
      <c r="AA10" s="194">
        <v>1473</v>
      </c>
      <c r="AB10" s="195">
        <v>0.98329999999999995</v>
      </c>
      <c r="AC10" s="193">
        <v>1702</v>
      </c>
      <c r="AD10" s="194">
        <v>1560</v>
      </c>
      <c r="AE10" s="195">
        <v>0.91659999999999997</v>
      </c>
      <c r="AF10" s="196">
        <v>2664049</v>
      </c>
      <c r="AG10" s="197">
        <v>1900128.98</v>
      </c>
      <c r="AH10" s="195">
        <v>0.71319999999999995</v>
      </c>
      <c r="AI10" s="193">
        <v>1314</v>
      </c>
      <c r="AJ10" s="194">
        <v>917</v>
      </c>
      <c r="AK10" s="195">
        <v>0.69789999999999996</v>
      </c>
      <c r="AL10" s="12" t="s">
        <v>337</v>
      </c>
    </row>
    <row r="11" spans="1:38" s="3" customFormat="1">
      <c r="A11" s="225" t="s">
        <v>165</v>
      </c>
      <c r="B11" s="225" t="s">
        <v>27</v>
      </c>
      <c r="C11" s="431">
        <v>3897338.81</v>
      </c>
      <c r="D11" s="431">
        <v>3649124.64</v>
      </c>
      <c r="E11" s="428">
        <v>1.06802019511178</v>
      </c>
      <c r="F11" s="432">
        <v>1647</v>
      </c>
      <c r="G11" s="432">
        <v>1651</v>
      </c>
      <c r="H11" s="433">
        <v>1.0024</v>
      </c>
      <c r="I11" s="426">
        <v>1</v>
      </c>
      <c r="J11" s="434">
        <v>2028</v>
      </c>
      <c r="K11" s="434">
        <v>1827</v>
      </c>
      <c r="L11" s="435">
        <v>0.90090000000000003</v>
      </c>
      <c r="M11" s="428">
        <v>0.8982</v>
      </c>
      <c r="N11" s="436">
        <v>4054299.55</v>
      </c>
      <c r="O11" s="436">
        <v>2862633.73</v>
      </c>
      <c r="P11" s="433">
        <v>0.70609999999999995</v>
      </c>
      <c r="Q11" s="433">
        <v>0.67800000000000005</v>
      </c>
      <c r="R11" s="434">
        <v>1736</v>
      </c>
      <c r="S11" s="434">
        <v>1281</v>
      </c>
      <c r="T11" s="435">
        <v>0.7379</v>
      </c>
      <c r="U11" s="435">
        <v>0.7</v>
      </c>
      <c r="V11" s="432">
        <v>1351</v>
      </c>
      <c r="W11" s="432">
        <v>1203</v>
      </c>
      <c r="X11" s="433">
        <v>0.89049999999999996</v>
      </c>
      <c r="Y11" s="205"/>
      <c r="Z11" s="193">
        <v>1693</v>
      </c>
      <c r="AA11" s="194">
        <v>1758</v>
      </c>
      <c r="AB11" s="195">
        <v>1.0384</v>
      </c>
      <c r="AC11" s="193">
        <v>2131</v>
      </c>
      <c r="AD11" s="194">
        <v>1911</v>
      </c>
      <c r="AE11" s="195">
        <v>0.89680000000000004</v>
      </c>
      <c r="AF11" s="196">
        <v>3939368.3</v>
      </c>
      <c r="AG11" s="197">
        <v>2658573.13</v>
      </c>
      <c r="AH11" s="195">
        <v>0.67490000000000006</v>
      </c>
      <c r="AI11" s="193">
        <v>1813</v>
      </c>
      <c r="AJ11" s="194">
        <v>1314</v>
      </c>
      <c r="AK11" s="195">
        <v>0.7248</v>
      </c>
      <c r="AL11" s="12" t="s">
        <v>337</v>
      </c>
    </row>
    <row r="12" spans="1:38" s="3" customFormat="1" ht="15" customHeight="1">
      <c r="A12" s="225" t="s">
        <v>166</v>
      </c>
      <c r="B12" s="225" t="s">
        <v>28</v>
      </c>
      <c r="C12" s="431">
        <v>6565723.4500000002</v>
      </c>
      <c r="D12" s="431">
        <v>6354137.9900000002</v>
      </c>
      <c r="E12" s="428">
        <v>1.0332988456235901</v>
      </c>
      <c r="F12" s="432">
        <v>2504</v>
      </c>
      <c r="G12" s="432">
        <v>2713</v>
      </c>
      <c r="H12" s="433">
        <v>1.0834999999999999</v>
      </c>
      <c r="I12" s="426">
        <v>1</v>
      </c>
      <c r="J12" s="434">
        <v>3583</v>
      </c>
      <c r="K12" s="434">
        <v>2949</v>
      </c>
      <c r="L12" s="435">
        <v>0.82310000000000005</v>
      </c>
      <c r="M12" s="428">
        <v>0.8548</v>
      </c>
      <c r="N12" s="436">
        <v>7239456.4699999997</v>
      </c>
      <c r="O12" s="436">
        <v>4988048.8499999996</v>
      </c>
      <c r="P12" s="433">
        <v>0.68899999999999995</v>
      </c>
      <c r="Q12" s="433">
        <v>0.67989999999999995</v>
      </c>
      <c r="R12" s="434">
        <v>2490</v>
      </c>
      <c r="S12" s="434">
        <v>1751</v>
      </c>
      <c r="T12" s="435">
        <v>0.70320000000000005</v>
      </c>
      <c r="U12" s="435">
        <v>0.69540000000000002</v>
      </c>
      <c r="V12" s="432">
        <v>2332</v>
      </c>
      <c r="W12" s="432">
        <v>2000</v>
      </c>
      <c r="X12" s="433">
        <v>0.85760000000000003</v>
      </c>
      <c r="Y12" s="205"/>
      <c r="Z12" s="193">
        <v>2364</v>
      </c>
      <c r="AA12" s="194">
        <v>2494</v>
      </c>
      <c r="AB12" s="195">
        <v>1.0549999999999999</v>
      </c>
      <c r="AC12" s="193">
        <v>3418</v>
      </c>
      <c r="AD12" s="194">
        <v>2866</v>
      </c>
      <c r="AE12" s="195">
        <v>0.83850000000000002</v>
      </c>
      <c r="AF12" s="196">
        <v>7201929.4199999999</v>
      </c>
      <c r="AG12" s="197">
        <v>4997438.4000000004</v>
      </c>
      <c r="AH12" s="195">
        <v>0.69389999999999996</v>
      </c>
      <c r="AI12" s="193">
        <v>2384</v>
      </c>
      <c r="AJ12" s="194">
        <v>1714</v>
      </c>
      <c r="AK12" s="195">
        <v>0.71899999999999997</v>
      </c>
      <c r="AL12" s="12" t="s">
        <v>337</v>
      </c>
    </row>
    <row r="13" spans="1:38" s="3" customFormat="1">
      <c r="A13" s="225" t="s">
        <v>167</v>
      </c>
      <c r="B13" s="225" t="s">
        <v>29</v>
      </c>
      <c r="C13" s="431">
        <v>12963455.029999999</v>
      </c>
      <c r="D13" s="431">
        <v>13012012.789999999</v>
      </c>
      <c r="E13" s="428">
        <v>0.99626823606895598</v>
      </c>
      <c r="F13" s="432">
        <v>4436</v>
      </c>
      <c r="G13" s="432">
        <v>4605</v>
      </c>
      <c r="H13" s="433">
        <v>1.0381</v>
      </c>
      <c r="I13" s="426">
        <v>1</v>
      </c>
      <c r="J13" s="434">
        <v>6533</v>
      </c>
      <c r="K13" s="434">
        <v>6021</v>
      </c>
      <c r="L13" s="435">
        <v>0.92159999999999997</v>
      </c>
      <c r="M13" s="428">
        <v>0.9</v>
      </c>
      <c r="N13" s="436">
        <v>13318311.949999999</v>
      </c>
      <c r="O13" s="436">
        <v>9290134.8200000003</v>
      </c>
      <c r="P13" s="433">
        <v>0.69750000000000001</v>
      </c>
      <c r="Q13" s="433">
        <v>0.7</v>
      </c>
      <c r="R13" s="434">
        <v>5344</v>
      </c>
      <c r="S13" s="434">
        <v>3907</v>
      </c>
      <c r="T13" s="435">
        <v>0.73109999999999997</v>
      </c>
      <c r="U13" s="435">
        <v>0.7</v>
      </c>
      <c r="V13" s="432">
        <v>3928</v>
      </c>
      <c r="W13" s="432">
        <v>3088</v>
      </c>
      <c r="X13" s="433">
        <v>0.78620000000000001</v>
      </c>
      <c r="Y13" s="205"/>
      <c r="Z13" s="193">
        <v>4430</v>
      </c>
      <c r="AA13" s="194">
        <v>4888</v>
      </c>
      <c r="AB13" s="195">
        <v>1.1033999999999999</v>
      </c>
      <c r="AC13" s="193">
        <v>6770</v>
      </c>
      <c r="AD13" s="194">
        <v>6298</v>
      </c>
      <c r="AE13" s="195">
        <v>0.93030000000000002</v>
      </c>
      <c r="AF13" s="196">
        <v>13974667.890000001</v>
      </c>
      <c r="AG13" s="197">
        <v>9780606.1500000004</v>
      </c>
      <c r="AH13" s="195">
        <v>0.69989999999999997</v>
      </c>
      <c r="AI13" s="193">
        <v>5797</v>
      </c>
      <c r="AJ13" s="194">
        <v>4222</v>
      </c>
      <c r="AK13" s="195">
        <v>0.72829999999999995</v>
      </c>
      <c r="AL13" s="12" t="s">
        <v>337</v>
      </c>
    </row>
    <row r="14" spans="1:38" s="3" customFormat="1">
      <c r="A14" s="225" t="s">
        <v>163</v>
      </c>
      <c r="B14" s="225" t="s">
        <v>30</v>
      </c>
      <c r="C14" s="431">
        <v>4180477.47</v>
      </c>
      <c r="D14" s="431">
        <v>4038601.75</v>
      </c>
      <c r="E14" s="428">
        <v>1.0351299109896099</v>
      </c>
      <c r="F14" s="432">
        <v>2096</v>
      </c>
      <c r="G14" s="432">
        <v>1857</v>
      </c>
      <c r="H14" s="433">
        <v>0.88600000000000001</v>
      </c>
      <c r="I14" s="426">
        <v>0.88590000000000002</v>
      </c>
      <c r="J14" s="434">
        <v>3462</v>
      </c>
      <c r="K14" s="434">
        <v>2474</v>
      </c>
      <c r="L14" s="435">
        <v>0.71460000000000001</v>
      </c>
      <c r="M14" s="428">
        <v>0.69489999999999996</v>
      </c>
      <c r="N14" s="436">
        <v>4317977.42</v>
      </c>
      <c r="O14" s="436">
        <v>2710280.25</v>
      </c>
      <c r="P14" s="433">
        <v>0.62770000000000004</v>
      </c>
      <c r="Q14" s="433">
        <v>0.61939999999999995</v>
      </c>
      <c r="R14" s="434">
        <v>2417</v>
      </c>
      <c r="S14" s="434">
        <v>1430</v>
      </c>
      <c r="T14" s="435">
        <v>0.59160000000000001</v>
      </c>
      <c r="U14" s="435">
        <v>0.57150000000000001</v>
      </c>
      <c r="V14" s="432">
        <v>1505</v>
      </c>
      <c r="W14" s="432">
        <v>1187</v>
      </c>
      <c r="X14" s="433">
        <v>0.78869999999999996</v>
      </c>
      <c r="Y14" s="205"/>
      <c r="Z14" s="193">
        <v>2411</v>
      </c>
      <c r="AA14" s="194">
        <v>1999</v>
      </c>
      <c r="AB14" s="195">
        <v>0.82909999999999995</v>
      </c>
      <c r="AC14" s="193">
        <v>4001</v>
      </c>
      <c r="AD14" s="194">
        <v>2636</v>
      </c>
      <c r="AE14" s="195">
        <v>0.65880000000000005</v>
      </c>
      <c r="AF14" s="196">
        <v>4565267.5</v>
      </c>
      <c r="AG14" s="197">
        <v>2749578.24</v>
      </c>
      <c r="AH14" s="195">
        <v>0.60229999999999995</v>
      </c>
      <c r="AI14" s="193">
        <v>2426</v>
      </c>
      <c r="AJ14" s="194">
        <v>1390</v>
      </c>
      <c r="AK14" s="195">
        <v>0.57299999999999995</v>
      </c>
      <c r="AL14" s="12" t="s">
        <v>337</v>
      </c>
    </row>
    <row r="15" spans="1:38" s="3" customFormat="1">
      <c r="A15" s="225" t="s">
        <v>162</v>
      </c>
      <c r="B15" s="225" t="s">
        <v>31</v>
      </c>
      <c r="C15" s="431">
        <v>12649719.880000001</v>
      </c>
      <c r="D15" s="431">
        <v>12099615.789999999</v>
      </c>
      <c r="E15" s="428">
        <v>1.04546459156618</v>
      </c>
      <c r="F15" s="432">
        <v>4077</v>
      </c>
      <c r="G15" s="432">
        <v>4464</v>
      </c>
      <c r="H15" s="433">
        <v>1.0949</v>
      </c>
      <c r="I15" s="426">
        <v>1</v>
      </c>
      <c r="J15" s="434">
        <v>5224</v>
      </c>
      <c r="K15" s="434">
        <v>4560</v>
      </c>
      <c r="L15" s="435">
        <v>0.87290000000000001</v>
      </c>
      <c r="M15" s="428">
        <v>0.87719999999999998</v>
      </c>
      <c r="N15" s="436">
        <v>13219702.800000001</v>
      </c>
      <c r="O15" s="436">
        <v>9806297.2699999996</v>
      </c>
      <c r="P15" s="433">
        <v>0.74180000000000001</v>
      </c>
      <c r="Q15" s="433">
        <v>0.7</v>
      </c>
      <c r="R15" s="434">
        <v>4064</v>
      </c>
      <c r="S15" s="434">
        <v>3156</v>
      </c>
      <c r="T15" s="435">
        <v>0.77659999999999996</v>
      </c>
      <c r="U15" s="435">
        <v>0.7</v>
      </c>
      <c r="V15" s="432">
        <v>3328</v>
      </c>
      <c r="W15" s="432">
        <v>2811</v>
      </c>
      <c r="X15" s="433">
        <v>0.84470000000000001</v>
      </c>
      <c r="Y15" s="205"/>
      <c r="Z15" s="193">
        <v>3920</v>
      </c>
      <c r="AA15" s="194">
        <v>4485</v>
      </c>
      <c r="AB15" s="195">
        <v>1.1440999999999999</v>
      </c>
      <c r="AC15" s="193">
        <v>5006</v>
      </c>
      <c r="AD15" s="194">
        <v>4513</v>
      </c>
      <c r="AE15" s="195">
        <v>0.90149999999999997</v>
      </c>
      <c r="AF15" s="196">
        <v>12460607.65</v>
      </c>
      <c r="AG15" s="197">
        <v>9289444.0899999999</v>
      </c>
      <c r="AH15" s="195">
        <v>0.74550000000000005</v>
      </c>
      <c r="AI15" s="193">
        <v>4255</v>
      </c>
      <c r="AJ15" s="194">
        <v>3202</v>
      </c>
      <c r="AK15" s="195">
        <v>0.75249999999999995</v>
      </c>
      <c r="AL15" s="12" t="s">
        <v>337</v>
      </c>
    </row>
    <row r="16" spans="1:38" s="3" customFormat="1">
      <c r="A16" s="225" t="s">
        <v>163</v>
      </c>
      <c r="B16" s="225" t="s">
        <v>32</v>
      </c>
      <c r="C16" s="431">
        <v>5417212.7000000002</v>
      </c>
      <c r="D16" s="431">
        <v>5345103.2937000003</v>
      </c>
      <c r="E16" s="428">
        <v>1.0134907414015699</v>
      </c>
      <c r="F16" s="432">
        <v>2281</v>
      </c>
      <c r="G16" s="432">
        <v>2370</v>
      </c>
      <c r="H16" s="433">
        <v>1.0389999999999999</v>
      </c>
      <c r="I16" s="426">
        <v>1</v>
      </c>
      <c r="J16" s="434">
        <v>3301</v>
      </c>
      <c r="K16" s="434">
        <v>2840</v>
      </c>
      <c r="L16" s="435">
        <v>0.86029999999999995</v>
      </c>
      <c r="M16" s="428">
        <v>0.87949999999999995</v>
      </c>
      <c r="N16" s="436">
        <v>5915330.8099999996</v>
      </c>
      <c r="O16" s="436">
        <v>3978371.72</v>
      </c>
      <c r="P16" s="433">
        <v>0.67259999999999998</v>
      </c>
      <c r="Q16" s="433">
        <v>0.6734</v>
      </c>
      <c r="R16" s="434">
        <v>2508</v>
      </c>
      <c r="S16" s="434">
        <v>1697</v>
      </c>
      <c r="T16" s="435">
        <v>0.67659999999999998</v>
      </c>
      <c r="U16" s="435">
        <v>0.66159999999999997</v>
      </c>
      <c r="V16" s="432">
        <v>1993</v>
      </c>
      <c r="W16" s="432">
        <v>1703</v>
      </c>
      <c r="X16" s="433">
        <v>0.85450000000000004</v>
      </c>
      <c r="Y16" s="205"/>
      <c r="Z16" s="193">
        <v>2496</v>
      </c>
      <c r="AA16" s="194">
        <v>2585</v>
      </c>
      <c r="AB16" s="195">
        <v>1.0357000000000001</v>
      </c>
      <c r="AC16" s="193">
        <v>3506</v>
      </c>
      <c r="AD16" s="194">
        <v>3141</v>
      </c>
      <c r="AE16" s="195">
        <v>0.89590000000000003</v>
      </c>
      <c r="AF16" s="196">
        <v>6173007.6100000003</v>
      </c>
      <c r="AG16" s="197">
        <v>4235994.26</v>
      </c>
      <c r="AH16" s="195">
        <v>0.68620000000000003</v>
      </c>
      <c r="AI16" s="193">
        <v>2762</v>
      </c>
      <c r="AJ16" s="194">
        <v>1828</v>
      </c>
      <c r="AK16" s="195">
        <v>0.66180000000000005</v>
      </c>
      <c r="AL16" s="12" t="s">
        <v>337</v>
      </c>
    </row>
    <row r="17" spans="1:38" s="3" customFormat="1">
      <c r="A17" s="225" t="s">
        <v>164</v>
      </c>
      <c r="B17" s="225" t="s">
        <v>33</v>
      </c>
      <c r="C17" s="431">
        <v>935268.63</v>
      </c>
      <c r="D17" s="431">
        <v>968954.26</v>
      </c>
      <c r="E17" s="428">
        <v>0.96523506692668903</v>
      </c>
      <c r="F17" s="432">
        <v>197</v>
      </c>
      <c r="G17" s="432">
        <v>213</v>
      </c>
      <c r="H17" s="433">
        <v>1.0811999999999999</v>
      </c>
      <c r="I17" s="426">
        <v>1</v>
      </c>
      <c r="J17" s="434">
        <v>291</v>
      </c>
      <c r="K17" s="434">
        <v>265</v>
      </c>
      <c r="L17" s="435">
        <v>0.91069999999999995</v>
      </c>
      <c r="M17" s="428">
        <v>0.9</v>
      </c>
      <c r="N17" s="436">
        <v>954805.09</v>
      </c>
      <c r="O17" s="436">
        <v>743300.05</v>
      </c>
      <c r="P17" s="433">
        <v>0.77849999999999997</v>
      </c>
      <c r="Q17" s="433">
        <v>0.7</v>
      </c>
      <c r="R17" s="434">
        <v>247</v>
      </c>
      <c r="S17" s="434">
        <v>182</v>
      </c>
      <c r="T17" s="435">
        <v>0.73680000000000001</v>
      </c>
      <c r="U17" s="435">
        <v>0.7</v>
      </c>
      <c r="V17" s="432">
        <v>178</v>
      </c>
      <c r="W17" s="432">
        <v>133</v>
      </c>
      <c r="X17" s="433">
        <v>0.74719999999999998</v>
      </c>
      <c r="Y17" s="205"/>
      <c r="Z17" s="193">
        <v>223</v>
      </c>
      <c r="AA17" s="194">
        <v>224</v>
      </c>
      <c r="AB17" s="195">
        <v>1.0044999999999999</v>
      </c>
      <c r="AC17" s="193">
        <v>324</v>
      </c>
      <c r="AD17" s="194">
        <v>295</v>
      </c>
      <c r="AE17" s="195">
        <v>0.91049999999999998</v>
      </c>
      <c r="AF17" s="196">
        <v>1028891.12</v>
      </c>
      <c r="AG17" s="197">
        <v>840387.32</v>
      </c>
      <c r="AH17" s="195">
        <v>0.81679999999999997</v>
      </c>
      <c r="AI17" s="193">
        <v>271</v>
      </c>
      <c r="AJ17" s="194">
        <v>195</v>
      </c>
      <c r="AK17" s="195">
        <v>0.71960000000000002</v>
      </c>
      <c r="AL17" s="12" t="s">
        <v>337</v>
      </c>
    </row>
    <row r="18" spans="1:38" s="3" customFormat="1">
      <c r="A18" s="225" t="s">
        <v>166</v>
      </c>
      <c r="B18" s="225" t="s">
        <v>34</v>
      </c>
      <c r="C18" s="431">
        <v>5107544.38</v>
      </c>
      <c r="D18" s="431">
        <v>5216038.8600000003</v>
      </c>
      <c r="E18" s="428">
        <v>0.97919983287854595</v>
      </c>
      <c r="F18" s="432">
        <v>1484</v>
      </c>
      <c r="G18" s="432">
        <v>1487</v>
      </c>
      <c r="H18" s="433">
        <v>1.002</v>
      </c>
      <c r="I18" s="426">
        <v>1</v>
      </c>
      <c r="J18" s="434">
        <v>2153</v>
      </c>
      <c r="K18" s="434">
        <v>1936</v>
      </c>
      <c r="L18" s="435">
        <v>0.8992</v>
      </c>
      <c r="M18" s="428">
        <v>0.89490000000000003</v>
      </c>
      <c r="N18" s="436">
        <v>5356912.1100000003</v>
      </c>
      <c r="O18" s="436">
        <v>3912329.33</v>
      </c>
      <c r="P18" s="433">
        <v>0.73029999999999995</v>
      </c>
      <c r="Q18" s="433">
        <v>0.7</v>
      </c>
      <c r="R18" s="434">
        <v>1584</v>
      </c>
      <c r="S18" s="434">
        <v>1113</v>
      </c>
      <c r="T18" s="435">
        <v>0.70269999999999999</v>
      </c>
      <c r="U18" s="435">
        <v>0.69579999999999997</v>
      </c>
      <c r="V18" s="432">
        <v>1463</v>
      </c>
      <c r="W18" s="432">
        <v>1112</v>
      </c>
      <c r="X18" s="433">
        <v>0.7601</v>
      </c>
      <c r="Y18" s="205"/>
      <c r="Z18" s="193">
        <v>1555</v>
      </c>
      <c r="AA18" s="194">
        <v>1631</v>
      </c>
      <c r="AB18" s="195">
        <v>1.0488999999999999</v>
      </c>
      <c r="AC18" s="193">
        <v>2320</v>
      </c>
      <c r="AD18" s="194">
        <v>2093</v>
      </c>
      <c r="AE18" s="195">
        <v>0.9022</v>
      </c>
      <c r="AF18" s="196">
        <v>5751731.7800000003</v>
      </c>
      <c r="AG18" s="197">
        <v>4131524.66</v>
      </c>
      <c r="AH18" s="195">
        <v>0.71830000000000005</v>
      </c>
      <c r="AI18" s="193">
        <v>1752</v>
      </c>
      <c r="AJ18" s="194">
        <v>1230</v>
      </c>
      <c r="AK18" s="195">
        <v>0.70209999999999995</v>
      </c>
      <c r="AL18" s="12" t="s">
        <v>337</v>
      </c>
    </row>
    <row r="19" spans="1:38" s="3" customFormat="1">
      <c r="A19" s="225" t="s">
        <v>168</v>
      </c>
      <c r="B19" s="225" t="s">
        <v>35</v>
      </c>
      <c r="C19" s="431">
        <v>1511322.21</v>
      </c>
      <c r="D19" s="431">
        <v>1569220.49</v>
      </c>
      <c r="E19" s="428">
        <v>0.96310379556667702</v>
      </c>
      <c r="F19" s="432">
        <v>785</v>
      </c>
      <c r="G19" s="432">
        <v>789</v>
      </c>
      <c r="H19" s="433">
        <v>1.0051000000000001</v>
      </c>
      <c r="I19" s="426">
        <v>1</v>
      </c>
      <c r="J19" s="434">
        <v>1050</v>
      </c>
      <c r="K19" s="434">
        <v>942</v>
      </c>
      <c r="L19" s="435">
        <v>0.89710000000000001</v>
      </c>
      <c r="M19" s="428">
        <v>0.89759999999999995</v>
      </c>
      <c r="N19" s="436">
        <v>1576220.68</v>
      </c>
      <c r="O19" s="436">
        <v>1067128.17</v>
      </c>
      <c r="P19" s="433">
        <v>0.67700000000000005</v>
      </c>
      <c r="Q19" s="433">
        <v>0.7</v>
      </c>
      <c r="R19" s="434">
        <v>780</v>
      </c>
      <c r="S19" s="434">
        <v>541</v>
      </c>
      <c r="T19" s="435">
        <v>0.69359999999999999</v>
      </c>
      <c r="U19" s="435">
        <v>0.67520000000000002</v>
      </c>
      <c r="V19" s="432">
        <v>591</v>
      </c>
      <c r="W19" s="432">
        <v>496</v>
      </c>
      <c r="X19" s="433">
        <v>0.83930000000000005</v>
      </c>
      <c r="Y19" s="205"/>
      <c r="Z19" s="193">
        <v>835</v>
      </c>
      <c r="AA19" s="194">
        <v>848</v>
      </c>
      <c r="AB19" s="195">
        <v>1.0156000000000001</v>
      </c>
      <c r="AC19" s="193">
        <v>1118</v>
      </c>
      <c r="AD19" s="194">
        <v>1014</v>
      </c>
      <c r="AE19" s="195">
        <v>0.90700000000000003</v>
      </c>
      <c r="AF19" s="196">
        <v>1582565.37</v>
      </c>
      <c r="AG19" s="197">
        <v>1083718.03</v>
      </c>
      <c r="AH19" s="195">
        <v>0.68479999999999996</v>
      </c>
      <c r="AI19" s="193">
        <v>860</v>
      </c>
      <c r="AJ19" s="194">
        <v>554</v>
      </c>
      <c r="AK19" s="195">
        <v>0.64419999999999999</v>
      </c>
      <c r="AL19" s="12" t="s">
        <v>337</v>
      </c>
    </row>
    <row r="20" spans="1:38" s="3" customFormat="1">
      <c r="A20" s="225" t="s">
        <v>163</v>
      </c>
      <c r="B20" s="225" t="s">
        <v>36</v>
      </c>
      <c r="C20" s="431">
        <v>11542994.810000001</v>
      </c>
      <c r="D20" s="431">
        <v>11255177.02</v>
      </c>
      <c r="E20" s="428">
        <v>1.02557203582747</v>
      </c>
      <c r="F20" s="432">
        <v>4468</v>
      </c>
      <c r="G20" s="432">
        <v>4478</v>
      </c>
      <c r="H20" s="433">
        <v>1.0022</v>
      </c>
      <c r="I20" s="426">
        <v>1</v>
      </c>
      <c r="J20" s="434">
        <v>6134</v>
      </c>
      <c r="K20" s="434">
        <v>5503</v>
      </c>
      <c r="L20" s="435">
        <v>0.89710000000000001</v>
      </c>
      <c r="M20" s="428">
        <v>0.8821</v>
      </c>
      <c r="N20" s="436">
        <v>12252044.439999999</v>
      </c>
      <c r="O20" s="436">
        <v>8512074.4600000009</v>
      </c>
      <c r="P20" s="433">
        <v>0.69469999999999998</v>
      </c>
      <c r="Q20" s="433">
        <v>0.7</v>
      </c>
      <c r="R20" s="434">
        <v>5274</v>
      </c>
      <c r="S20" s="434">
        <v>3586</v>
      </c>
      <c r="T20" s="435">
        <v>0.67989999999999995</v>
      </c>
      <c r="U20" s="435">
        <v>0.68579999999999997</v>
      </c>
      <c r="V20" s="432">
        <v>3773</v>
      </c>
      <c r="W20" s="432">
        <v>3152</v>
      </c>
      <c r="X20" s="433">
        <v>0.83540000000000003</v>
      </c>
      <c r="Y20" s="205"/>
      <c r="Z20" s="193">
        <v>4467</v>
      </c>
      <c r="AA20" s="194">
        <v>4636</v>
      </c>
      <c r="AB20" s="195">
        <v>1.0378000000000001</v>
      </c>
      <c r="AC20" s="193">
        <v>6499</v>
      </c>
      <c r="AD20" s="194">
        <v>5826</v>
      </c>
      <c r="AE20" s="195">
        <v>0.89639999999999997</v>
      </c>
      <c r="AF20" s="196">
        <v>12358019.140000001</v>
      </c>
      <c r="AG20" s="197">
        <v>8601483.5600000005</v>
      </c>
      <c r="AH20" s="195">
        <v>0.69599999999999995</v>
      </c>
      <c r="AI20" s="193">
        <v>5390</v>
      </c>
      <c r="AJ20" s="194">
        <v>3733</v>
      </c>
      <c r="AK20" s="195">
        <v>0.69259999999999999</v>
      </c>
      <c r="AL20" s="12" t="s">
        <v>337</v>
      </c>
    </row>
    <row r="21" spans="1:38" s="3" customFormat="1">
      <c r="A21" s="225" t="s">
        <v>160</v>
      </c>
      <c r="B21" s="225" t="s">
        <v>37</v>
      </c>
      <c r="C21" s="431">
        <v>2710171.88</v>
      </c>
      <c r="D21" s="431">
        <v>2589171.02</v>
      </c>
      <c r="E21" s="428">
        <v>1.0467334367121099</v>
      </c>
      <c r="F21" s="432">
        <v>1138</v>
      </c>
      <c r="G21" s="432">
        <v>1148</v>
      </c>
      <c r="H21" s="433">
        <v>1.0087999999999999</v>
      </c>
      <c r="I21" s="426">
        <v>1</v>
      </c>
      <c r="J21" s="434">
        <v>1584</v>
      </c>
      <c r="K21" s="434">
        <v>1313</v>
      </c>
      <c r="L21" s="435">
        <v>0.82889999999999997</v>
      </c>
      <c r="M21" s="428">
        <v>0.84960000000000002</v>
      </c>
      <c r="N21" s="436">
        <v>2804111.69</v>
      </c>
      <c r="O21" s="436">
        <v>1994373.5</v>
      </c>
      <c r="P21" s="433">
        <v>0.71120000000000005</v>
      </c>
      <c r="Q21" s="433">
        <v>0.7</v>
      </c>
      <c r="R21" s="434">
        <v>1120</v>
      </c>
      <c r="S21" s="434">
        <v>766</v>
      </c>
      <c r="T21" s="435">
        <v>0.68389999999999995</v>
      </c>
      <c r="U21" s="435">
        <v>0.69350000000000001</v>
      </c>
      <c r="V21" s="432">
        <v>970</v>
      </c>
      <c r="W21" s="432">
        <v>740</v>
      </c>
      <c r="X21" s="433">
        <v>0.76290000000000002</v>
      </c>
      <c r="Y21" s="205"/>
      <c r="Z21" s="193">
        <v>1131</v>
      </c>
      <c r="AA21" s="194">
        <v>1161</v>
      </c>
      <c r="AB21" s="195">
        <v>1.0265</v>
      </c>
      <c r="AC21" s="193">
        <v>1578</v>
      </c>
      <c r="AD21" s="194">
        <v>1345</v>
      </c>
      <c r="AE21" s="195">
        <v>0.85229999999999995</v>
      </c>
      <c r="AF21" s="196">
        <v>2786907.61</v>
      </c>
      <c r="AG21" s="197">
        <v>1973869.75</v>
      </c>
      <c r="AH21" s="195">
        <v>0.70830000000000004</v>
      </c>
      <c r="AI21" s="193">
        <v>1205</v>
      </c>
      <c r="AJ21" s="194">
        <v>819</v>
      </c>
      <c r="AK21" s="195">
        <v>0.67969999999999997</v>
      </c>
      <c r="AL21" s="12" t="s">
        <v>337</v>
      </c>
    </row>
    <row r="22" spans="1:38" s="3" customFormat="1">
      <c r="A22" s="225" t="s">
        <v>167</v>
      </c>
      <c r="B22" s="225" t="s">
        <v>38</v>
      </c>
      <c r="C22" s="431">
        <v>1250182.8999999999</v>
      </c>
      <c r="D22" s="431">
        <v>1331951.54</v>
      </c>
      <c r="E22" s="428">
        <v>0.93860989867544298</v>
      </c>
      <c r="F22" s="432">
        <v>423</v>
      </c>
      <c r="G22" s="432">
        <v>430</v>
      </c>
      <c r="H22" s="433">
        <v>1.0165</v>
      </c>
      <c r="I22" s="426">
        <v>1</v>
      </c>
      <c r="J22" s="434">
        <v>747</v>
      </c>
      <c r="K22" s="434">
        <v>641</v>
      </c>
      <c r="L22" s="435">
        <v>0.85809999999999997</v>
      </c>
      <c r="M22" s="428">
        <v>0.87270000000000003</v>
      </c>
      <c r="N22" s="436">
        <v>1364753.91</v>
      </c>
      <c r="O22" s="436">
        <v>874693.45</v>
      </c>
      <c r="P22" s="433">
        <v>0.64090000000000003</v>
      </c>
      <c r="Q22" s="433">
        <v>0.67349999999999999</v>
      </c>
      <c r="R22" s="434">
        <v>585</v>
      </c>
      <c r="S22" s="434">
        <v>389</v>
      </c>
      <c r="T22" s="435">
        <v>0.66500000000000004</v>
      </c>
      <c r="U22" s="435">
        <v>0.67220000000000002</v>
      </c>
      <c r="V22" s="432">
        <v>478</v>
      </c>
      <c r="W22" s="432">
        <v>357</v>
      </c>
      <c r="X22" s="433">
        <v>0.74690000000000001</v>
      </c>
      <c r="Y22" s="205"/>
      <c r="Z22" s="193">
        <v>479</v>
      </c>
      <c r="AA22" s="194">
        <v>483</v>
      </c>
      <c r="AB22" s="195">
        <v>1.0084</v>
      </c>
      <c r="AC22" s="193">
        <v>795</v>
      </c>
      <c r="AD22" s="194">
        <v>681</v>
      </c>
      <c r="AE22" s="195">
        <v>0.85660000000000003</v>
      </c>
      <c r="AF22" s="196">
        <v>1467916.46</v>
      </c>
      <c r="AG22" s="197">
        <v>974339.09</v>
      </c>
      <c r="AH22" s="195">
        <v>0.66379999999999995</v>
      </c>
      <c r="AI22" s="193">
        <v>624</v>
      </c>
      <c r="AJ22" s="194">
        <v>430</v>
      </c>
      <c r="AK22" s="195">
        <v>0.68910000000000005</v>
      </c>
      <c r="AL22" s="12" t="s">
        <v>337</v>
      </c>
    </row>
    <row r="23" spans="1:38" s="3" customFormat="1">
      <c r="A23" s="225" t="s">
        <v>164</v>
      </c>
      <c r="B23" s="225" t="s">
        <v>39</v>
      </c>
      <c r="C23" s="431">
        <v>1696372.83</v>
      </c>
      <c r="D23" s="431">
        <v>1774075.4058000001</v>
      </c>
      <c r="E23" s="428">
        <v>0.95620108618496902</v>
      </c>
      <c r="F23" s="432">
        <v>777</v>
      </c>
      <c r="G23" s="432">
        <v>785</v>
      </c>
      <c r="H23" s="433">
        <v>1.0103</v>
      </c>
      <c r="I23" s="426">
        <v>1</v>
      </c>
      <c r="J23" s="434">
        <v>1033</v>
      </c>
      <c r="K23" s="434">
        <v>987</v>
      </c>
      <c r="L23" s="435">
        <v>0.95550000000000002</v>
      </c>
      <c r="M23" s="428">
        <v>0.9</v>
      </c>
      <c r="N23" s="436">
        <v>1856773.1200000001</v>
      </c>
      <c r="O23" s="436">
        <v>1147166.56</v>
      </c>
      <c r="P23" s="433">
        <v>0.61780000000000002</v>
      </c>
      <c r="Q23" s="433">
        <v>0.64239999999999997</v>
      </c>
      <c r="R23" s="434">
        <v>869</v>
      </c>
      <c r="S23" s="434">
        <v>614</v>
      </c>
      <c r="T23" s="435">
        <v>0.70660000000000001</v>
      </c>
      <c r="U23" s="435">
        <v>0.66959999999999997</v>
      </c>
      <c r="V23" s="432">
        <v>674</v>
      </c>
      <c r="W23" s="432">
        <v>544</v>
      </c>
      <c r="X23" s="433">
        <v>0.80710000000000004</v>
      </c>
      <c r="Y23" s="205"/>
      <c r="Z23" s="193">
        <v>899</v>
      </c>
      <c r="AA23" s="194">
        <v>905</v>
      </c>
      <c r="AB23" s="195">
        <v>1.0066999999999999</v>
      </c>
      <c r="AC23" s="193">
        <v>1160</v>
      </c>
      <c r="AD23" s="194">
        <v>1105</v>
      </c>
      <c r="AE23" s="195">
        <v>0.9526</v>
      </c>
      <c r="AF23" s="196">
        <v>2050773.32</v>
      </c>
      <c r="AG23" s="197">
        <v>1346239.29</v>
      </c>
      <c r="AH23" s="195">
        <v>0.65649999999999997</v>
      </c>
      <c r="AI23" s="193">
        <v>1031</v>
      </c>
      <c r="AJ23" s="194">
        <v>713</v>
      </c>
      <c r="AK23" s="195">
        <v>0.69159999999999999</v>
      </c>
      <c r="AL23" s="12" t="s">
        <v>337</v>
      </c>
    </row>
    <row r="24" spans="1:38" s="3" customFormat="1">
      <c r="A24" s="225" t="s">
        <v>167</v>
      </c>
      <c r="B24" s="225" t="s">
        <v>40</v>
      </c>
      <c r="C24" s="431">
        <v>505502.48</v>
      </c>
      <c r="D24" s="431">
        <v>511070.59</v>
      </c>
      <c r="E24" s="428">
        <v>0.98910500797942602</v>
      </c>
      <c r="F24" s="432">
        <v>174</v>
      </c>
      <c r="G24" s="432">
        <v>188</v>
      </c>
      <c r="H24" s="433">
        <v>1.0805</v>
      </c>
      <c r="I24" s="426">
        <v>0.98450000000000004</v>
      </c>
      <c r="J24" s="434">
        <v>287</v>
      </c>
      <c r="K24" s="434">
        <v>258</v>
      </c>
      <c r="L24" s="435">
        <v>0.89900000000000002</v>
      </c>
      <c r="M24" s="428">
        <v>0.89419999999999999</v>
      </c>
      <c r="N24" s="436">
        <v>557415.36</v>
      </c>
      <c r="O24" s="436">
        <v>365947.51</v>
      </c>
      <c r="P24" s="433">
        <v>0.65649999999999997</v>
      </c>
      <c r="Q24" s="433">
        <v>0.67849999999999999</v>
      </c>
      <c r="R24" s="434">
        <v>238</v>
      </c>
      <c r="S24" s="434">
        <v>153</v>
      </c>
      <c r="T24" s="435">
        <v>0.64290000000000003</v>
      </c>
      <c r="U24" s="435">
        <v>0.68310000000000004</v>
      </c>
      <c r="V24" s="432">
        <v>187</v>
      </c>
      <c r="W24" s="432">
        <v>140</v>
      </c>
      <c r="X24" s="433">
        <v>0.74870000000000003</v>
      </c>
      <c r="Y24" s="205"/>
      <c r="Z24" s="193">
        <v>189</v>
      </c>
      <c r="AA24" s="194">
        <v>206</v>
      </c>
      <c r="AB24" s="195">
        <v>1.0899000000000001</v>
      </c>
      <c r="AC24" s="193">
        <v>310</v>
      </c>
      <c r="AD24" s="194">
        <v>269</v>
      </c>
      <c r="AE24" s="195">
        <v>0.86770000000000003</v>
      </c>
      <c r="AF24" s="196">
        <v>560121.86</v>
      </c>
      <c r="AG24" s="197">
        <v>354611.55</v>
      </c>
      <c r="AH24" s="195">
        <v>0.6331</v>
      </c>
      <c r="AI24" s="193">
        <v>254</v>
      </c>
      <c r="AJ24" s="194">
        <v>173</v>
      </c>
      <c r="AK24" s="195">
        <v>0.68110000000000004</v>
      </c>
      <c r="AL24" s="12" t="s">
        <v>337</v>
      </c>
    </row>
    <row r="25" spans="1:38" s="3" customFormat="1">
      <c r="A25" s="225" t="s">
        <v>163</v>
      </c>
      <c r="B25" s="225" t="s">
        <v>41</v>
      </c>
      <c r="C25" s="431">
        <v>9478583.7100000009</v>
      </c>
      <c r="D25" s="431">
        <v>9312313.7300000004</v>
      </c>
      <c r="E25" s="428">
        <v>1.0178548516320201</v>
      </c>
      <c r="F25" s="432">
        <v>5690</v>
      </c>
      <c r="G25" s="432">
        <v>5389</v>
      </c>
      <c r="H25" s="433">
        <v>0.94710000000000005</v>
      </c>
      <c r="I25" s="426">
        <v>0.98119999999999996</v>
      </c>
      <c r="J25" s="434">
        <v>7621</v>
      </c>
      <c r="K25" s="434">
        <v>6405</v>
      </c>
      <c r="L25" s="435">
        <v>0.84040000000000004</v>
      </c>
      <c r="M25" s="428">
        <v>0.85629999999999995</v>
      </c>
      <c r="N25" s="436">
        <v>10704199.369999999</v>
      </c>
      <c r="O25" s="436">
        <v>6562471.2800000003</v>
      </c>
      <c r="P25" s="433">
        <v>0.61309999999999998</v>
      </c>
      <c r="Q25" s="433">
        <v>0.63419999999999999</v>
      </c>
      <c r="R25" s="434">
        <v>5398</v>
      </c>
      <c r="S25" s="434">
        <v>3326</v>
      </c>
      <c r="T25" s="435">
        <v>0.61619999999999997</v>
      </c>
      <c r="U25" s="435">
        <v>0.63090000000000002</v>
      </c>
      <c r="V25" s="432">
        <v>4488</v>
      </c>
      <c r="W25" s="432">
        <v>3782</v>
      </c>
      <c r="X25" s="433">
        <v>0.8427</v>
      </c>
      <c r="Y25" s="205"/>
      <c r="Z25" s="193">
        <v>5332</v>
      </c>
      <c r="AA25" s="194">
        <v>5240</v>
      </c>
      <c r="AB25" s="195">
        <v>0.98270000000000002</v>
      </c>
      <c r="AC25" s="193">
        <v>7603</v>
      </c>
      <c r="AD25" s="194">
        <v>6484</v>
      </c>
      <c r="AE25" s="195">
        <v>0.8528</v>
      </c>
      <c r="AF25" s="196">
        <v>10788858.869999999</v>
      </c>
      <c r="AG25" s="197">
        <v>6838084.1799999997</v>
      </c>
      <c r="AH25" s="195">
        <v>0.63380000000000003</v>
      </c>
      <c r="AI25" s="193">
        <v>5608</v>
      </c>
      <c r="AJ25" s="194">
        <v>3602</v>
      </c>
      <c r="AK25" s="195">
        <v>0.64229999999999998</v>
      </c>
      <c r="AL25" s="12" t="s">
        <v>337</v>
      </c>
    </row>
    <row r="26" spans="1:38" s="3" customFormat="1">
      <c r="A26" s="225" t="s">
        <v>166</v>
      </c>
      <c r="B26" s="225" t="s">
        <v>42</v>
      </c>
      <c r="C26" s="431">
        <v>5150323.79</v>
      </c>
      <c r="D26" s="431">
        <v>5114732.84</v>
      </c>
      <c r="E26" s="428">
        <v>1.0069585159407901</v>
      </c>
      <c r="F26" s="432">
        <v>2880</v>
      </c>
      <c r="G26" s="432">
        <v>2859</v>
      </c>
      <c r="H26" s="433">
        <v>0.99270000000000003</v>
      </c>
      <c r="I26" s="426">
        <v>1</v>
      </c>
      <c r="J26" s="434">
        <v>3615</v>
      </c>
      <c r="K26" s="434">
        <v>3286</v>
      </c>
      <c r="L26" s="435">
        <v>0.90900000000000003</v>
      </c>
      <c r="M26" s="428">
        <v>0.89610000000000001</v>
      </c>
      <c r="N26" s="436">
        <v>5561450.4800000004</v>
      </c>
      <c r="O26" s="436">
        <v>3547156.27</v>
      </c>
      <c r="P26" s="433">
        <v>0.63780000000000003</v>
      </c>
      <c r="Q26" s="433">
        <v>0.64559999999999995</v>
      </c>
      <c r="R26" s="434">
        <v>2904</v>
      </c>
      <c r="S26" s="434">
        <v>1834</v>
      </c>
      <c r="T26" s="435">
        <v>0.63149999999999995</v>
      </c>
      <c r="U26" s="435">
        <v>0.62549999999999994</v>
      </c>
      <c r="V26" s="432">
        <v>2326</v>
      </c>
      <c r="W26" s="432">
        <v>2023</v>
      </c>
      <c r="X26" s="433">
        <v>0.86970000000000003</v>
      </c>
      <c r="Y26" s="205"/>
      <c r="Z26" s="193">
        <v>3019</v>
      </c>
      <c r="AA26" s="194">
        <v>3097</v>
      </c>
      <c r="AB26" s="195">
        <v>1.0258</v>
      </c>
      <c r="AC26" s="193">
        <v>4017</v>
      </c>
      <c r="AD26" s="194">
        <v>3602</v>
      </c>
      <c r="AE26" s="195">
        <v>0.89670000000000005</v>
      </c>
      <c r="AF26" s="196">
        <v>5783039.7599999998</v>
      </c>
      <c r="AG26" s="197">
        <v>3780966.96</v>
      </c>
      <c r="AH26" s="195">
        <v>0.65380000000000005</v>
      </c>
      <c r="AI26" s="193">
        <v>3064</v>
      </c>
      <c r="AJ26" s="194">
        <v>1927</v>
      </c>
      <c r="AK26" s="195">
        <v>0.62890000000000001</v>
      </c>
      <c r="AL26" s="12" t="s">
        <v>337</v>
      </c>
    </row>
    <row r="27" spans="1:38" s="3" customFormat="1">
      <c r="A27" s="225" t="s">
        <v>164</v>
      </c>
      <c r="B27" s="225" t="s">
        <v>43</v>
      </c>
      <c r="C27" s="431">
        <v>9692244.75</v>
      </c>
      <c r="D27" s="431">
        <v>9997439.7100000009</v>
      </c>
      <c r="E27" s="428">
        <v>0.96947268812286702</v>
      </c>
      <c r="F27" s="432">
        <v>3479</v>
      </c>
      <c r="G27" s="432">
        <v>3415</v>
      </c>
      <c r="H27" s="433">
        <v>0.98160000000000003</v>
      </c>
      <c r="I27" s="426">
        <v>0.99460000000000004</v>
      </c>
      <c r="J27" s="434">
        <v>4585</v>
      </c>
      <c r="K27" s="434">
        <v>3839</v>
      </c>
      <c r="L27" s="435">
        <v>0.83730000000000004</v>
      </c>
      <c r="M27" s="428">
        <v>0.8357</v>
      </c>
      <c r="N27" s="436">
        <v>9808960.6899999995</v>
      </c>
      <c r="O27" s="436">
        <v>7052055.9699999997</v>
      </c>
      <c r="P27" s="433">
        <v>0.71889999999999998</v>
      </c>
      <c r="Q27" s="433">
        <v>0.7</v>
      </c>
      <c r="R27" s="434">
        <v>3384</v>
      </c>
      <c r="S27" s="434">
        <v>2362</v>
      </c>
      <c r="T27" s="435">
        <v>0.69799999999999995</v>
      </c>
      <c r="U27" s="435">
        <v>0.69750000000000001</v>
      </c>
      <c r="V27" s="432">
        <v>2713</v>
      </c>
      <c r="W27" s="432">
        <v>2098</v>
      </c>
      <c r="X27" s="433">
        <v>0.77329999999999999</v>
      </c>
      <c r="Y27" s="205"/>
      <c r="Z27" s="193">
        <v>3456</v>
      </c>
      <c r="AA27" s="194">
        <v>3519</v>
      </c>
      <c r="AB27" s="195">
        <v>1.0182</v>
      </c>
      <c r="AC27" s="193">
        <v>4884</v>
      </c>
      <c r="AD27" s="194">
        <v>4140</v>
      </c>
      <c r="AE27" s="195">
        <v>0.84770000000000001</v>
      </c>
      <c r="AF27" s="196">
        <v>10605205.050000001</v>
      </c>
      <c r="AG27" s="197">
        <v>7628507.4400000004</v>
      </c>
      <c r="AH27" s="195">
        <v>0.71930000000000005</v>
      </c>
      <c r="AI27" s="193">
        <v>3632</v>
      </c>
      <c r="AJ27" s="194">
        <v>2521</v>
      </c>
      <c r="AK27" s="195">
        <v>0.69410000000000005</v>
      </c>
      <c r="AL27" s="12" t="s">
        <v>337</v>
      </c>
    </row>
    <row r="28" spans="1:38" s="3" customFormat="1">
      <c r="A28" s="225" t="s">
        <v>165</v>
      </c>
      <c r="B28" s="225" t="s">
        <v>44</v>
      </c>
      <c r="C28" s="431">
        <v>40599667.460000001</v>
      </c>
      <c r="D28" s="431">
        <v>39826601.770000003</v>
      </c>
      <c r="E28" s="428">
        <v>1.01941078715338</v>
      </c>
      <c r="F28" s="432">
        <v>14025</v>
      </c>
      <c r="G28" s="432">
        <v>14376</v>
      </c>
      <c r="H28" s="433">
        <v>1.0249999999999999</v>
      </c>
      <c r="I28" s="426">
        <v>1</v>
      </c>
      <c r="J28" s="434">
        <v>20225</v>
      </c>
      <c r="K28" s="434">
        <v>16141</v>
      </c>
      <c r="L28" s="435">
        <v>0.79810000000000003</v>
      </c>
      <c r="M28" s="428">
        <v>0.8347</v>
      </c>
      <c r="N28" s="436">
        <v>45245597.909999996</v>
      </c>
      <c r="O28" s="436">
        <v>30250881.379999999</v>
      </c>
      <c r="P28" s="433">
        <v>0.66859999999999997</v>
      </c>
      <c r="Q28" s="433">
        <v>0.67520000000000002</v>
      </c>
      <c r="R28" s="434">
        <v>14857</v>
      </c>
      <c r="S28" s="434">
        <v>9842</v>
      </c>
      <c r="T28" s="435">
        <v>0.66239999999999999</v>
      </c>
      <c r="U28" s="435">
        <v>0.63849999999999996</v>
      </c>
      <c r="V28" s="432">
        <v>11189</v>
      </c>
      <c r="W28" s="432">
        <v>8549</v>
      </c>
      <c r="X28" s="433">
        <v>0.7641</v>
      </c>
      <c r="Y28" s="205"/>
      <c r="Z28" s="193">
        <v>14134</v>
      </c>
      <c r="AA28" s="194">
        <v>14254</v>
      </c>
      <c r="AB28" s="195">
        <v>1.0085</v>
      </c>
      <c r="AC28" s="193">
        <v>19714</v>
      </c>
      <c r="AD28" s="194">
        <v>16480</v>
      </c>
      <c r="AE28" s="195">
        <v>0.83599999999999997</v>
      </c>
      <c r="AF28" s="196">
        <v>46636288.689999998</v>
      </c>
      <c r="AG28" s="197">
        <v>31502301.789999999</v>
      </c>
      <c r="AH28" s="195">
        <v>0.67549999999999999</v>
      </c>
      <c r="AI28" s="193">
        <v>15456</v>
      </c>
      <c r="AJ28" s="194">
        <v>9817</v>
      </c>
      <c r="AK28" s="195">
        <v>0.63519999999999999</v>
      </c>
      <c r="AL28" s="12" t="s">
        <v>337</v>
      </c>
    </row>
    <row r="29" spans="1:38" s="3" customFormat="1">
      <c r="A29" s="225" t="s">
        <v>164</v>
      </c>
      <c r="B29" s="225" t="s">
        <v>45</v>
      </c>
      <c r="C29" s="431">
        <v>2290761.9500000002</v>
      </c>
      <c r="D29" s="431">
        <v>2276804.58</v>
      </c>
      <c r="E29" s="428">
        <v>1.00613024504721</v>
      </c>
      <c r="F29" s="432">
        <v>587</v>
      </c>
      <c r="G29" s="432">
        <v>604</v>
      </c>
      <c r="H29" s="433">
        <v>1.0289999999999999</v>
      </c>
      <c r="I29" s="426">
        <v>1</v>
      </c>
      <c r="J29" s="434">
        <v>848</v>
      </c>
      <c r="K29" s="434">
        <v>790</v>
      </c>
      <c r="L29" s="435">
        <v>0.93159999999999998</v>
      </c>
      <c r="M29" s="428">
        <v>0.9</v>
      </c>
      <c r="N29" s="436">
        <v>2445718.5699999998</v>
      </c>
      <c r="O29" s="436">
        <v>1688886.13</v>
      </c>
      <c r="P29" s="433">
        <v>0.6905</v>
      </c>
      <c r="Q29" s="433">
        <v>0.67379999999999995</v>
      </c>
      <c r="R29" s="434">
        <v>769</v>
      </c>
      <c r="S29" s="434">
        <v>538</v>
      </c>
      <c r="T29" s="435">
        <v>0.6996</v>
      </c>
      <c r="U29" s="435">
        <v>0.7</v>
      </c>
      <c r="V29" s="432">
        <v>504</v>
      </c>
      <c r="W29" s="432">
        <v>381</v>
      </c>
      <c r="X29" s="433">
        <v>0.75600000000000001</v>
      </c>
      <c r="Y29" s="205"/>
      <c r="Z29" s="193">
        <v>619</v>
      </c>
      <c r="AA29" s="194">
        <v>663</v>
      </c>
      <c r="AB29" s="195">
        <v>1.0710999999999999</v>
      </c>
      <c r="AC29" s="193">
        <v>958</v>
      </c>
      <c r="AD29" s="194">
        <v>897</v>
      </c>
      <c r="AE29" s="195">
        <v>0.93630000000000002</v>
      </c>
      <c r="AF29" s="196">
        <v>2509079.5499999998</v>
      </c>
      <c r="AG29" s="197">
        <v>1647518.68</v>
      </c>
      <c r="AH29" s="195">
        <v>0.65659999999999996</v>
      </c>
      <c r="AI29" s="193">
        <v>855</v>
      </c>
      <c r="AJ29" s="194">
        <v>622</v>
      </c>
      <c r="AK29" s="195">
        <v>0.72750000000000004</v>
      </c>
      <c r="AL29" s="12" t="s">
        <v>337</v>
      </c>
    </row>
    <row r="30" spans="1:38" s="3" customFormat="1">
      <c r="A30" s="225" t="s">
        <v>164</v>
      </c>
      <c r="B30" s="225" t="s">
        <v>46</v>
      </c>
      <c r="C30" s="431">
        <v>2727909.87</v>
      </c>
      <c r="D30" s="431">
        <v>2823030.53</v>
      </c>
      <c r="E30" s="428">
        <v>0.96630547952309997</v>
      </c>
      <c r="F30" s="432">
        <v>653</v>
      </c>
      <c r="G30" s="432">
        <v>726</v>
      </c>
      <c r="H30" s="433">
        <v>1.1117999999999999</v>
      </c>
      <c r="I30" s="426">
        <v>1</v>
      </c>
      <c r="J30" s="434">
        <v>996</v>
      </c>
      <c r="K30" s="434">
        <v>901</v>
      </c>
      <c r="L30" s="435">
        <v>0.90459999999999996</v>
      </c>
      <c r="M30" s="428">
        <v>0.9</v>
      </c>
      <c r="N30" s="436">
        <v>2848905.51</v>
      </c>
      <c r="O30" s="436">
        <v>2017746.83</v>
      </c>
      <c r="P30" s="433">
        <v>0.70830000000000004</v>
      </c>
      <c r="Q30" s="433">
        <v>0.7</v>
      </c>
      <c r="R30" s="434">
        <v>868</v>
      </c>
      <c r="S30" s="434">
        <v>637</v>
      </c>
      <c r="T30" s="435">
        <v>0.7339</v>
      </c>
      <c r="U30" s="435">
        <v>0.7</v>
      </c>
      <c r="V30" s="432">
        <v>587</v>
      </c>
      <c r="W30" s="432">
        <v>434</v>
      </c>
      <c r="X30" s="433">
        <v>0.73939999999999995</v>
      </c>
      <c r="Y30" s="205"/>
      <c r="Z30" s="193">
        <v>716</v>
      </c>
      <c r="AA30" s="194">
        <v>772</v>
      </c>
      <c r="AB30" s="195">
        <v>1.0782</v>
      </c>
      <c r="AC30" s="193">
        <v>1087</v>
      </c>
      <c r="AD30" s="194">
        <v>1014</v>
      </c>
      <c r="AE30" s="195">
        <v>0.93279999999999996</v>
      </c>
      <c r="AF30" s="196">
        <v>3032884.52</v>
      </c>
      <c r="AG30" s="197">
        <v>2196211.0299999998</v>
      </c>
      <c r="AH30" s="195">
        <v>0.72409999999999997</v>
      </c>
      <c r="AI30" s="193">
        <v>959</v>
      </c>
      <c r="AJ30" s="194">
        <v>721</v>
      </c>
      <c r="AK30" s="195">
        <v>0.75180000000000002</v>
      </c>
      <c r="AL30" s="12" t="s">
        <v>337</v>
      </c>
    </row>
    <row r="31" spans="1:38" s="3" customFormat="1">
      <c r="A31" s="225" t="s">
        <v>162</v>
      </c>
      <c r="B31" s="225" t="s">
        <v>47</v>
      </c>
      <c r="C31" s="431">
        <v>13089108.42</v>
      </c>
      <c r="D31" s="431">
        <v>12991559.060000001</v>
      </c>
      <c r="E31" s="428">
        <v>1.00750867232712</v>
      </c>
      <c r="F31" s="432">
        <v>4173</v>
      </c>
      <c r="G31" s="432">
        <v>4406</v>
      </c>
      <c r="H31" s="433">
        <v>1.0558000000000001</v>
      </c>
      <c r="I31" s="426">
        <v>1</v>
      </c>
      <c r="J31" s="434">
        <v>5690</v>
      </c>
      <c r="K31" s="434">
        <v>4865</v>
      </c>
      <c r="L31" s="435">
        <v>0.85499999999999998</v>
      </c>
      <c r="M31" s="428">
        <v>0.85089999999999999</v>
      </c>
      <c r="N31" s="436">
        <v>14007306.08</v>
      </c>
      <c r="O31" s="436">
        <v>9961224.3300000001</v>
      </c>
      <c r="P31" s="433">
        <v>0.71109999999999995</v>
      </c>
      <c r="Q31" s="433">
        <v>0.7</v>
      </c>
      <c r="R31" s="434">
        <v>4835</v>
      </c>
      <c r="S31" s="434">
        <v>3459</v>
      </c>
      <c r="T31" s="435">
        <v>0.71540000000000004</v>
      </c>
      <c r="U31" s="435">
        <v>0.7</v>
      </c>
      <c r="V31" s="432">
        <v>3329</v>
      </c>
      <c r="W31" s="432">
        <v>2820</v>
      </c>
      <c r="X31" s="433">
        <v>0.84709999999999996</v>
      </c>
      <c r="Y31" s="205"/>
      <c r="Z31" s="193">
        <v>4244</v>
      </c>
      <c r="AA31" s="194">
        <v>4549</v>
      </c>
      <c r="AB31" s="195">
        <v>1.0719000000000001</v>
      </c>
      <c r="AC31" s="193">
        <v>5985</v>
      </c>
      <c r="AD31" s="194">
        <v>5214</v>
      </c>
      <c r="AE31" s="195">
        <v>0.87119999999999997</v>
      </c>
      <c r="AF31" s="196">
        <v>13958043.609999999</v>
      </c>
      <c r="AG31" s="197">
        <v>10104344.050000001</v>
      </c>
      <c r="AH31" s="195">
        <v>0.72389999999999999</v>
      </c>
      <c r="AI31" s="193">
        <v>5160</v>
      </c>
      <c r="AJ31" s="194">
        <v>3716</v>
      </c>
      <c r="AK31" s="195">
        <v>0.72019999999999995</v>
      </c>
      <c r="AL31" s="12" t="s">
        <v>337</v>
      </c>
    </row>
    <row r="32" spans="1:38" s="3" customFormat="1">
      <c r="A32" s="225" t="s">
        <v>161</v>
      </c>
      <c r="B32" s="225" t="s">
        <v>48</v>
      </c>
      <c r="C32" s="431">
        <v>2392511.0299999998</v>
      </c>
      <c r="D32" s="431">
        <v>2359882.2000000002</v>
      </c>
      <c r="E32" s="428">
        <v>1.01382646557527</v>
      </c>
      <c r="F32" s="432">
        <v>835</v>
      </c>
      <c r="G32" s="432">
        <v>837</v>
      </c>
      <c r="H32" s="433">
        <v>1.0024</v>
      </c>
      <c r="I32" s="426">
        <v>1</v>
      </c>
      <c r="J32" s="434">
        <v>1257</v>
      </c>
      <c r="K32" s="434">
        <v>1024</v>
      </c>
      <c r="L32" s="435">
        <v>0.81459999999999999</v>
      </c>
      <c r="M32" s="428">
        <v>0.87770000000000004</v>
      </c>
      <c r="N32" s="436">
        <v>2620195.2200000002</v>
      </c>
      <c r="O32" s="436">
        <v>1756580.57</v>
      </c>
      <c r="P32" s="433">
        <v>0.6704</v>
      </c>
      <c r="Q32" s="433">
        <v>0.68540000000000001</v>
      </c>
      <c r="R32" s="434">
        <v>953</v>
      </c>
      <c r="S32" s="434">
        <v>663</v>
      </c>
      <c r="T32" s="435">
        <v>0.69569999999999999</v>
      </c>
      <c r="U32" s="435">
        <v>0.69099999999999995</v>
      </c>
      <c r="V32" s="432">
        <v>772</v>
      </c>
      <c r="W32" s="432">
        <v>583</v>
      </c>
      <c r="X32" s="433">
        <v>0.75519999999999998</v>
      </c>
      <c r="Y32" s="205"/>
      <c r="Z32" s="193">
        <v>834</v>
      </c>
      <c r="AA32" s="194">
        <v>860</v>
      </c>
      <c r="AB32" s="195">
        <v>1.0311999999999999</v>
      </c>
      <c r="AC32" s="193">
        <v>1234</v>
      </c>
      <c r="AD32" s="194">
        <v>1039</v>
      </c>
      <c r="AE32" s="195">
        <v>0.84199999999999997</v>
      </c>
      <c r="AF32" s="196">
        <v>2629292.1800000002</v>
      </c>
      <c r="AG32" s="197">
        <v>1788035.59</v>
      </c>
      <c r="AH32" s="195">
        <v>0.68</v>
      </c>
      <c r="AI32" s="193">
        <v>981</v>
      </c>
      <c r="AJ32" s="194">
        <v>665</v>
      </c>
      <c r="AK32" s="195">
        <v>0.67789999999999995</v>
      </c>
      <c r="AL32" s="12" t="s">
        <v>337</v>
      </c>
    </row>
    <row r="33" spans="1:38" s="3" customFormat="1">
      <c r="A33" s="225" t="s">
        <v>166</v>
      </c>
      <c r="B33" s="225" t="s">
        <v>49</v>
      </c>
      <c r="C33" s="431">
        <v>6045364.3799999999</v>
      </c>
      <c r="D33" s="431">
        <v>6118880.4000000004</v>
      </c>
      <c r="E33" s="428">
        <v>0.98798538046273898</v>
      </c>
      <c r="F33" s="432">
        <v>2112</v>
      </c>
      <c r="G33" s="432">
        <v>2039</v>
      </c>
      <c r="H33" s="433">
        <v>0.96540000000000004</v>
      </c>
      <c r="I33" s="426">
        <v>0.98380000000000001</v>
      </c>
      <c r="J33" s="434">
        <v>2710</v>
      </c>
      <c r="K33" s="434">
        <v>2472</v>
      </c>
      <c r="L33" s="435">
        <v>0.91220000000000001</v>
      </c>
      <c r="M33" s="428">
        <v>0.9</v>
      </c>
      <c r="N33" s="436">
        <v>6605510.6200000001</v>
      </c>
      <c r="O33" s="436">
        <v>4342994.7699999996</v>
      </c>
      <c r="P33" s="433">
        <v>0.65749999999999997</v>
      </c>
      <c r="Q33" s="433">
        <v>0.66739999999999999</v>
      </c>
      <c r="R33" s="434">
        <v>2286</v>
      </c>
      <c r="S33" s="434">
        <v>1637</v>
      </c>
      <c r="T33" s="435">
        <v>0.71609999999999996</v>
      </c>
      <c r="U33" s="435">
        <v>0.7</v>
      </c>
      <c r="V33" s="432">
        <v>1803</v>
      </c>
      <c r="W33" s="432">
        <v>1513</v>
      </c>
      <c r="X33" s="433">
        <v>0.83919999999999995</v>
      </c>
      <c r="Y33" s="205"/>
      <c r="Z33" s="193">
        <v>2221</v>
      </c>
      <c r="AA33" s="194">
        <v>2172</v>
      </c>
      <c r="AB33" s="195">
        <v>0.97789999999999999</v>
      </c>
      <c r="AC33" s="193">
        <v>2962</v>
      </c>
      <c r="AD33" s="194">
        <v>2708</v>
      </c>
      <c r="AE33" s="195">
        <v>0.91420000000000001</v>
      </c>
      <c r="AF33" s="196">
        <v>6912578.6600000001</v>
      </c>
      <c r="AG33" s="197">
        <v>4640563.4000000004</v>
      </c>
      <c r="AH33" s="195">
        <v>0.67130000000000001</v>
      </c>
      <c r="AI33" s="193">
        <v>2478</v>
      </c>
      <c r="AJ33" s="194">
        <v>1802</v>
      </c>
      <c r="AK33" s="195">
        <v>0.72719999999999996</v>
      </c>
      <c r="AL33" s="12" t="s">
        <v>337</v>
      </c>
    </row>
    <row r="34" spans="1:38" s="3" customFormat="1">
      <c r="A34" s="225" t="s">
        <v>160</v>
      </c>
      <c r="B34" s="225" t="s">
        <v>50</v>
      </c>
      <c r="C34" s="431">
        <v>17174061.989999998</v>
      </c>
      <c r="D34" s="431">
        <v>17028736.640000001</v>
      </c>
      <c r="E34" s="428">
        <v>1.0085341239971199</v>
      </c>
      <c r="F34" s="432">
        <v>7854</v>
      </c>
      <c r="G34" s="432">
        <v>7667</v>
      </c>
      <c r="H34" s="433">
        <v>0.97619999999999996</v>
      </c>
      <c r="I34" s="426">
        <v>1</v>
      </c>
      <c r="J34" s="434">
        <v>9416</v>
      </c>
      <c r="K34" s="434">
        <v>8311</v>
      </c>
      <c r="L34" s="435">
        <v>0.88260000000000005</v>
      </c>
      <c r="M34" s="428">
        <v>0.88039999999999996</v>
      </c>
      <c r="N34" s="436">
        <v>17658165.48</v>
      </c>
      <c r="O34" s="436">
        <v>12243570.619999999</v>
      </c>
      <c r="P34" s="433">
        <v>0.69340000000000002</v>
      </c>
      <c r="Q34" s="433">
        <v>0.7</v>
      </c>
      <c r="R34" s="434">
        <v>7029</v>
      </c>
      <c r="S34" s="434">
        <v>5003</v>
      </c>
      <c r="T34" s="435">
        <v>0.71179999999999999</v>
      </c>
      <c r="U34" s="435">
        <v>0.69830000000000003</v>
      </c>
      <c r="V34" s="432">
        <v>5866</v>
      </c>
      <c r="W34" s="432">
        <v>4707</v>
      </c>
      <c r="X34" s="433">
        <v>0.8024</v>
      </c>
      <c r="Y34" s="205"/>
      <c r="Z34" s="193">
        <v>8273</v>
      </c>
      <c r="AA34" s="194">
        <v>8290</v>
      </c>
      <c r="AB34" s="195">
        <v>1.0021</v>
      </c>
      <c r="AC34" s="193">
        <v>9910</v>
      </c>
      <c r="AD34" s="194">
        <v>8772</v>
      </c>
      <c r="AE34" s="195">
        <v>0.88519999999999999</v>
      </c>
      <c r="AF34" s="196">
        <v>17704322.739999998</v>
      </c>
      <c r="AG34" s="197">
        <v>12777651.18</v>
      </c>
      <c r="AH34" s="195">
        <v>0.72170000000000001</v>
      </c>
      <c r="AI34" s="193">
        <v>7393</v>
      </c>
      <c r="AJ34" s="194">
        <v>5232</v>
      </c>
      <c r="AK34" s="195">
        <v>0.7077</v>
      </c>
      <c r="AL34" s="12" t="s">
        <v>337</v>
      </c>
    </row>
    <row r="35" spans="1:38" s="3" customFormat="1">
      <c r="A35" s="225" t="s">
        <v>168</v>
      </c>
      <c r="B35" s="225" t="s">
        <v>338</v>
      </c>
      <c r="C35" s="431">
        <v>2904324.04</v>
      </c>
      <c r="D35" s="431">
        <v>2886642.86</v>
      </c>
      <c r="E35" s="428">
        <v>1.00612517060735</v>
      </c>
      <c r="F35" s="432">
        <v>1726</v>
      </c>
      <c r="G35" s="432">
        <v>1491</v>
      </c>
      <c r="H35" s="433">
        <v>0.86380000000000001</v>
      </c>
      <c r="I35" s="426">
        <v>0.86919999999999997</v>
      </c>
      <c r="J35" s="434">
        <v>2330</v>
      </c>
      <c r="K35" s="434">
        <v>1833</v>
      </c>
      <c r="L35" s="435">
        <v>0.78669999999999995</v>
      </c>
      <c r="M35" s="428">
        <v>0.81089999999999995</v>
      </c>
      <c r="N35" s="436">
        <v>2866630.83</v>
      </c>
      <c r="O35" s="436">
        <v>1787759.77</v>
      </c>
      <c r="P35" s="433">
        <v>0.62360000000000004</v>
      </c>
      <c r="Q35" s="433">
        <v>0.65490000000000004</v>
      </c>
      <c r="R35" s="434">
        <v>1707</v>
      </c>
      <c r="S35" s="434">
        <v>1100</v>
      </c>
      <c r="T35" s="435">
        <v>0.64439999999999997</v>
      </c>
      <c r="U35" s="435">
        <v>0.6583</v>
      </c>
      <c r="V35" s="432">
        <v>1050</v>
      </c>
      <c r="W35" s="432">
        <v>826</v>
      </c>
      <c r="X35" s="433">
        <v>0.78669999999999995</v>
      </c>
      <c r="Y35" s="205"/>
      <c r="Z35" s="193">
        <v>2071</v>
      </c>
      <c r="AA35" s="194">
        <v>1632</v>
      </c>
      <c r="AB35" s="195">
        <v>0.78800000000000003</v>
      </c>
      <c r="AC35" s="193">
        <v>2450</v>
      </c>
      <c r="AD35" s="194">
        <v>1925</v>
      </c>
      <c r="AE35" s="195">
        <v>0.78569999999999995</v>
      </c>
      <c r="AF35" s="196">
        <v>3014070.75</v>
      </c>
      <c r="AG35" s="197">
        <v>1912141.41</v>
      </c>
      <c r="AH35" s="195">
        <v>0.63439999999999996</v>
      </c>
      <c r="AI35" s="193">
        <v>1861</v>
      </c>
      <c r="AJ35" s="194">
        <v>1173</v>
      </c>
      <c r="AK35" s="195">
        <v>0.63029999999999997</v>
      </c>
      <c r="AL35" s="12" t="s">
        <v>337</v>
      </c>
    </row>
    <row r="36" spans="1:38" s="3" customFormat="1">
      <c r="A36" s="225" t="s">
        <v>168</v>
      </c>
      <c r="B36" s="225" t="s">
        <v>339</v>
      </c>
      <c r="C36" s="431">
        <v>3476897.06</v>
      </c>
      <c r="D36" s="431">
        <v>3187552.44</v>
      </c>
      <c r="E36" s="428">
        <v>1.0907732893643001</v>
      </c>
      <c r="F36" s="432">
        <v>1509</v>
      </c>
      <c r="G36" s="432">
        <v>1391</v>
      </c>
      <c r="H36" s="433">
        <v>0.92179999999999995</v>
      </c>
      <c r="I36" s="426">
        <v>0.98340000000000005</v>
      </c>
      <c r="J36" s="434">
        <v>2196</v>
      </c>
      <c r="K36" s="434">
        <v>1871</v>
      </c>
      <c r="L36" s="435">
        <v>0.85199999999999998</v>
      </c>
      <c r="M36" s="428">
        <v>0.87619999999999998</v>
      </c>
      <c r="N36" s="436">
        <v>3468846.78</v>
      </c>
      <c r="O36" s="436">
        <v>2276752.94</v>
      </c>
      <c r="P36" s="433">
        <v>0.65629999999999999</v>
      </c>
      <c r="Q36" s="433">
        <v>0.64549999999999996</v>
      </c>
      <c r="R36" s="434">
        <v>1750</v>
      </c>
      <c r="S36" s="434">
        <v>1168</v>
      </c>
      <c r="T36" s="435">
        <v>0.66739999999999999</v>
      </c>
      <c r="U36" s="435">
        <v>0.62890000000000001</v>
      </c>
      <c r="V36" s="432">
        <v>1156</v>
      </c>
      <c r="W36" s="432">
        <v>925</v>
      </c>
      <c r="X36" s="433">
        <v>0.80020000000000002</v>
      </c>
      <c r="Y36" s="205"/>
      <c r="Z36" s="193">
        <v>1661</v>
      </c>
      <c r="AA36" s="194">
        <v>1563</v>
      </c>
      <c r="AB36" s="195">
        <v>0.94099999999999995</v>
      </c>
      <c r="AC36" s="193">
        <v>2230</v>
      </c>
      <c r="AD36" s="194">
        <v>2018</v>
      </c>
      <c r="AE36" s="195">
        <v>0.90490000000000004</v>
      </c>
      <c r="AF36" s="196">
        <v>3571770.62</v>
      </c>
      <c r="AG36" s="197">
        <v>2242614.73</v>
      </c>
      <c r="AH36" s="195">
        <v>0.62790000000000001</v>
      </c>
      <c r="AI36" s="193">
        <v>1802</v>
      </c>
      <c r="AJ36" s="194">
        <v>1073</v>
      </c>
      <c r="AK36" s="195">
        <v>0.59540000000000004</v>
      </c>
      <c r="AL36" s="12" t="s">
        <v>337</v>
      </c>
    </row>
    <row r="37" spans="1:38" s="3" customFormat="1">
      <c r="A37" s="225" t="s">
        <v>162</v>
      </c>
      <c r="B37" s="225" t="s">
        <v>52</v>
      </c>
      <c r="C37" s="431">
        <v>24940197.030000001</v>
      </c>
      <c r="D37" s="431">
        <v>23984287.469999999</v>
      </c>
      <c r="E37" s="428">
        <v>1.0398556580509499</v>
      </c>
      <c r="F37" s="432">
        <v>11784</v>
      </c>
      <c r="G37" s="432">
        <v>11686</v>
      </c>
      <c r="H37" s="433">
        <v>0.99170000000000003</v>
      </c>
      <c r="I37" s="426">
        <v>1</v>
      </c>
      <c r="J37" s="434">
        <v>13561</v>
      </c>
      <c r="K37" s="434">
        <v>12163</v>
      </c>
      <c r="L37" s="435">
        <v>0.89690000000000003</v>
      </c>
      <c r="M37" s="428">
        <v>0.88639999999999997</v>
      </c>
      <c r="N37" s="436">
        <v>27083895.620000001</v>
      </c>
      <c r="O37" s="436">
        <v>17828385.899999999</v>
      </c>
      <c r="P37" s="433">
        <v>0.6583</v>
      </c>
      <c r="Q37" s="433">
        <v>0.6653</v>
      </c>
      <c r="R37" s="434">
        <v>10698</v>
      </c>
      <c r="S37" s="434">
        <v>7399</v>
      </c>
      <c r="T37" s="435">
        <v>0.69159999999999999</v>
      </c>
      <c r="U37" s="435">
        <v>0.6573</v>
      </c>
      <c r="V37" s="432">
        <v>9205</v>
      </c>
      <c r="W37" s="432">
        <v>7156</v>
      </c>
      <c r="X37" s="433">
        <v>0.77739999999999998</v>
      </c>
      <c r="Y37" s="205"/>
      <c r="Z37" s="193">
        <v>12135</v>
      </c>
      <c r="AA37" s="194">
        <v>12377</v>
      </c>
      <c r="AB37" s="195">
        <v>1.0199</v>
      </c>
      <c r="AC37" s="193">
        <v>14524</v>
      </c>
      <c r="AD37" s="194">
        <v>12937</v>
      </c>
      <c r="AE37" s="195">
        <v>0.89070000000000005</v>
      </c>
      <c r="AF37" s="196">
        <v>27749250.690000001</v>
      </c>
      <c r="AG37" s="197">
        <v>18433419</v>
      </c>
      <c r="AH37" s="195">
        <v>0.6643</v>
      </c>
      <c r="AI37" s="193">
        <v>11490</v>
      </c>
      <c r="AJ37" s="194">
        <v>7519</v>
      </c>
      <c r="AK37" s="195">
        <v>0.65439999999999998</v>
      </c>
      <c r="AL37" s="12" t="s">
        <v>337</v>
      </c>
    </row>
    <row r="38" spans="1:38" s="3" customFormat="1">
      <c r="A38" s="225" t="s">
        <v>160</v>
      </c>
      <c r="B38" s="225" t="s">
        <v>53</v>
      </c>
      <c r="C38" s="431">
        <v>5531964.21</v>
      </c>
      <c r="D38" s="431">
        <v>5487067.6299999999</v>
      </c>
      <c r="E38" s="428">
        <v>1.00818225380612</v>
      </c>
      <c r="F38" s="432">
        <v>2062</v>
      </c>
      <c r="G38" s="432">
        <v>2095</v>
      </c>
      <c r="H38" s="433">
        <v>1.016</v>
      </c>
      <c r="I38" s="426">
        <v>1</v>
      </c>
      <c r="J38" s="434">
        <v>2887</v>
      </c>
      <c r="K38" s="434">
        <v>2603</v>
      </c>
      <c r="L38" s="435">
        <v>0.90159999999999996</v>
      </c>
      <c r="M38" s="428">
        <v>0.87260000000000004</v>
      </c>
      <c r="N38" s="436">
        <v>5781304.4199999999</v>
      </c>
      <c r="O38" s="436">
        <v>3892405.87</v>
      </c>
      <c r="P38" s="433">
        <v>0.67330000000000001</v>
      </c>
      <c r="Q38" s="433">
        <v>0.67369999999999997</v>
      </c>
      <c r="R38" s="434">
        <v>2268</v>
      </c>
      <c r="S38" s="434">
        <v>1533</v>
      </c>
      <c r="T38" s="435">
        <v>0.67589999999999995</v>
      </c>
      <c r="U38" s="435">
        <v>0.66779999999999995</v>
      </c>
      <c r="V38" s="432">
        <v>1677</v>
      </c>
      <c r="W38" s="432">
        <v>1439</v>
      </c>
      <c r="X38" s="433">
        <v>0.85809999999999997</v>
      </c>
      <c r="Y38" s="205"/>
      <c r="Z38" s="193">
        <v>2082</v>
      </c>
      <c r="AA38" s="194">
        <v>2172</v>
      </c>
      <c r="AB38" s="195">
        <v>1.0431999999999999</v>
      </c>
      <c r="AC38" s="193">
        <v>3014</v>
      </c>
      <c r="AD38" s="194">
        <v>2732</v>
      </c>
      <c r="AE38" s="195">
        <v>0.90639999999999998</v>
      </c>
      <c r="AF38" s="196">
        <v>6020116.0899999999</v>
      </c>
      <c r="AG38" s="197">
        <v>4009091.16</v>
      </c>
      <c r="AH38" s="195">
        <v>0.66590000000000005</v>
      </c>
      <c r="AI38" s="193">
        <v>2396</v>
      </c>
      <c r="AJ38" s="194">
        <v>1622</v>
      </c>
      <c r="AK38" s="195">
        <v>0.67700000000000005</v>
      </c>
      <c r="AL38" s="12" t="s">
        <v>337</v>
      </c>
    </row>
    <row r="39" spans="1:38" s="3" customFormat="1">
      <c r="A39" s="225" t="s">
        <v>163</v>
      </c>
      <c r="B39" s="225" t="s">
        <v>54</v>
      </c>
      <c r="C39" s="431">
        <v>16000738.68</v>
      </c>
      <c r="D39" s="431">
        <v>15392094.970000001</v>
      </c>
      <c r="E39" s="428">
        <v>1.03954261659548</v>
      </c>
      <c r="F39" s="432">
        <v>7170</v>
      </c>
      <c r="G39" s="432">
        <v>7394</v>
      </c>
      <c r="H39" s="433">
        <v>1.0311999999999999</v>
      </c>
      <c r="I39" s="426">
        <v>1</v>
      </c>
      <c r="J39" s="434">
        <v>8989</v>
      </c>
      <c r="K39" s="434">
        <v>7499</v>
      </c>
      <c r="L39" s="435">
        <v>0.83420000000000005</v>
      </c>
      <c r="M39" s="428">
        <v>0.81810000000000005</v>
      </c>
      <c r="N39" s="436">
        <v>16230357.01</v>
      </c>
      <c r="O39" s="436">
        <v>11492353.789999999</v>
      </c>
      <c r="P39" s="433">
        <v>0.70809999999999995</v>
      </c>
      <c r="Q39" s="433">
        <v>0.7</v>
      </c>
      <c r="R39" s="434">
        <v>6765</v>
      </c>
      <c r="S39" s="434">
        <v>4769</v>
      </c>
      <c r="T39" s="435">
        <v>0.70499999999999996</v>
      </c>
      <c r="U39" s="435">
        <v>0.67100000000000004</v>
      </c>
      <c r="V39" s="432">
        <v>5492</v>
      </c>
      <c r="W39" s="432">
        <v>4466</v>
      </c>
      <c r="X39" s="433">
        <v>0.81320000000000003</v>
      </c>
      <c r="Y39" s="205"/>
      <c r="Z39" s="193">
        <v>7386</v>
      </c>
      <c r="AA39" s="194">
        <v>8041</v>
      </c>
      <c r="AB39" s="195">
        <v>1.0887</v>
      </c>
      <c r="AC39" s="193">
        <v>9896</v>
      </c>
      <c r="AD39" s="194">
        <v>8250</v>
      </c>
      <c r="AE39" s="195">
        <v>0.8337</v>
      </c>
      <c r="AF39" s="196">
        <v>16783229.829999998</v>
      </c>
      <c r="AG39" s="197">
        <v>11432784.390000001</v>
      </c>
      <c r="AH39" s="195">
        <v>0.68120000000000003</v>
      </c>
      <c r="AI39" s="193">
        <v>7545</v>
      </c>
      <c r="AJ39" s="194">
        <v>5031</v>
      </c>
      <c r="AK39" s="195">
        <v>0.66679999999999995</v>
      </c>
      <c r="AL39" s="12" t="s">
        <v>337</v>
      </c>
    </row>
    <row r="40" spans="1:38" s="3" customFormat="1">
      <c r="A40" s="225" t="s">
        <v>164</v>
      </c>
      <c r="B40" s="225" t="s">
        <v>55</v>
      </c>
      <c r="C40" s="431">
        <v>1282978.95</v>
      </c>
      <c r="D40" s="431">
        <v>1219159.48</v>
      </c>
      <c r="E40" s="428">
        <v>1.0523471055648901</v>
      </c>
      <c r="F40" s="432">
        <v>389</v>
      </c>
      <c r="G40" s="432">
        <v>390</v>
      </c>
      <c r="H40" s="433">
        <v>1.0025999999999999</v>
      </c>
      <c r="I40" s="426">
        <v>1</v>
      </c>
      <c r="J40" s="434">
        <v>532</v>
      </c>
      <c r="K40" s="434">
        <v>485</v>
      </c>
      <c r="L40" s="435">
        <v>0.91169999999999995</v>
      </c>
      <c r="M40" s="428">
        <v>0.9</v>
      </c>
      <c r="N40" s="436">
        <v>1331100.48</v>
      </c>
      <c r="O40" s="436">
        <v>941373.48</v>
      </c>
      <c r="P40" s="433">
        <v>0.70720000000000005</v>
      </c>
      <c r="Q40" s="433">
        <v>0.69120000000000004</v>
      </c>
      <c r="R40" s="434">
        <v>455</v>
      </c>
      <c r="S40" s="434">
        <v>349</v>
      </c>
      <c r="T40" s="435">
        <v>0.76700000000000002</v>
      </c>
      <c r="U40" s="435">
        <v>0.69869999999999999</v>
      </c>
      <c r="V40" s="432">
        <v>321</v>
      </c>
      <c r="W40" s="432">
        <v>240</v>
      </c>
      <c r="X40" s="433">
        <v>0.74770000000000003</v>
      </c>
      <c r="Y40" s="205"/>
      <c r="Z40" s="193">
        <v>427</v>
      </c>
      <c r="AA40" s="194">
        <v>432</v>
      </c>
      <c r="AB40" s="195">
        <v>1.0117</v>
      </c>
      <c r="AC40" s="193">
        <v>562</v>
      </c>
      <c r="AD40" s="194">
        <v>515</v>
      </c>
      <c r="AE40" s="195">
        <v>0.91639999999999999</v>
      </c>
      <c r="AF40" s="196">
        <v>1438643.35</v>
      </c>
      <c r="AG40" s="197">
        <v>990159.52</v>
      </c>
      <c r="AH40" s="195">
        <v>0.68830000000000002</v>
      </c>
      <c r="AI40" s="193">
        <v>487</v>
      </c>
      <c r="AJ40" s="194">
        <v>328</v>
      </c>
      <c r="AK40" s="195">
        <v>0.67349999999999999</v>
      </c>
      <c r="AL40" s="12" t="s">
        <v>337</v>
      </c>
    </row>
    <row r="41" spans="1:38" s="3" customFormat="1">
      <c r="A41" s="225" t="s">
        <v>167</v>
      </c>
      <c r="B41" s="225" t="s">
        <v>56</v>
      </c>
      <c r="C41" s="431">
        <v>600646.19999999995</v>
      </c>
      <c r="D41" s="431">
        <v>609354.98</v>
      </c>
      <c r="E41" s="428">
        <v>0.98570819918465302</v>
      </c>
      <c r="F41" s="432">
        <v>147</v>
      </c>
      <c r="G41" s="432">
        <v>165</v>
      </c>
      <c r="H41" s="433">
        <v>1.1224000000000001</v>
      </c>
      <c r="I41" s="426">
        <v>1</v>
      </c>
      <c r="J41" s="434">
        <v>258</v>
      </c>
      <c r="K41" s="434">
        <v>229</v>
      </c>
      <c r="L41" s="435">
        <v>0.88759999999999994</v>
      </c>
      <c r="M41" s="428">
        <v>0.87039999999999995</v>
      </c>
      <c r="N41" s="436">
        <v>704073.41</v>
      </c>
      <c r="O41" s="436">
        <v>473081.08</v>
      </c>
      <c r="P41" s="433">
        <v>0.67190000000000005</v>
      </c>
      <c r="Q41" s="433">
        <v>0.67549999999999999</v>
      </c>
      <c r="R41" s="434">
        <v>221</v>
      </c>
      <c r="S41" s="434">
        <v>148</v>
      </c>
      <c r="T41" s="435">
        <v>0.66969999999999996</v>
      </c>
      <c r="U41" s="435">
        <v>0.7</v>
      </c>
      <c r="V41" s="432">
        <v>174</v>
      </c>
      <c r="W41" s="432">
        <v>137</v>
      </c>
      <c r="X41" s="433">
        <v>0.78739999999999999</v>
      </c>
      <c r="Y41" s="205"/>
      <c r="Z41" s="193">
        <v>127</v>
      </c>
      <c r="AA41" s="194">
        <v>142</v>
      </c>
      <c r="AB41" s="195">
        <v>1.1181000000000001</v>
      </c>
      <c r="AC41" s="193">
        <v>247</v>
      </c>
      <c r="AD41" s="194">
        <v>218</v>
      </c>
      <c r="AE41" s="195">
        <v>0.88260000000000005</v>
      </c>
      <c r="AF41" s="196">
        <v>645042.30000000005</v>
      </c>
      <c r="AG41" s="197">
        <v>431340.81</v>
      </c>
      <c r="AH41" s="195">
        <v>0.66869999999999996</v>
      </c>
      <c r="AI41" s="193">
        <v>216</v>
      </c>
      <c r="AJ41" s="194">
        <v>155</v>
      </c>
      <c r="AK41" s="195">
        <v>0.71760000000000002</v>
      </c>
      <c r="AL41" s="12" t="s">
        <v>337</v>
      </c>
    </row>
    <row r="42" spans="1:38" s="3" customFormat="1">
      <c r="A42" s="225" t="s">
        <v>168</v>
      </c>
      <c r="B42" s="225" t="s">
        <v>57</v>
      </c>
      <c r="C42" s="431">
        <v>4409775.08</v>
      </c>
      <c r="D42" s="431">
        <v>4498394.84</v>
      </c>
      <c r="E42" s="428">
        <v>0.98029969285666396</v>
      </c>
      <c r="F42" s="432">
        <v>1804</v>
      </c>
      <c r="G42" s="432">
        <v>1739</v>
      </c>
      <c r="H42" s="433">
        <v>0.96399999999999997</v>
      </c>
      <c r="I42" s="426">
        <v>1</v>
      </c>
      <c r="J42" s="434">
        <v>2469</v>
      </c>
      <c r="K42" s="434">
        <v>2168</v>
      </c>
      <c r="L42" s="435">
        <v>0.87809999999999999</v>
      </c>
      <c r="M42" s="428">
        <v>0.88949999999999996</v>
      </c>
      <c r="N42" s="436">
        <v>4713450.2300000004</v>
      </c>
      <c r="O42" s="436">
        <v>3341037.38</v>
      </c>
      <c r="P42" s="433">
        <v>0.70879999999999999</v>
      </c>
      <c r="Q42" s="433">
        <v>0.7</v>
      </c>
      <c r="R42" s="434">
        <v>1874</v>
      </c>
      <c r="S42" s="434">
        <v>1305</v>
      </c>
      <c r="T42" s="435">
        <v>0.69640000000000002</v>
      </c>
      <c r="U42" s="435">
        <v>0.67320000000000002</v>
      </c>
      <c r="V42" s="432">
        <v>1379</v>
      </c>
      <c r="W42" s="432">
        <v>1131</v>
      </c>
      <c r="X42" s="433">
        <v>0.82020000000000004</v>
      </c>
      <c r="Y42" s="205"/>
      <c r="Z42" s="193">
        <v>1840</v>
      </c>
      <c r="AA42" s="194">
        <v>1911</v>
      </c>
      <c r="AB42" s="195">
        <v>1.0386</v>
      </c>
      <c r="AC42" s="193">
        <v>2674</v>
      </c>
      <c r="AD42" s="194">
        <v>2367</v>
      </c>
      <c r="AE42" s="195">
        <v>0.88519999999999999</v>
      </c>
      <c r="AF42" s="196">
        <v>4803088.0599999996</v>
      </c>
      <c r="AG42" s="197">
        <v>3395055.27</v>
      </c>
      <c r="AH42" s="195">
        <v>0.70679999999999998</v>
      </c>
      <c r="AI42" s="193">
        <v>2079</v>
      </c>
      <c r="AJ42" s="194">
        <v>1346</v>
      </c>
      <c r="AK42" s="195">
        <v>0.64739999999999998</v>
      </c>
      <c r="AL42" s="12" t="s">
        <v>337</v>
      </c>
    </row>
    <row r="43" spans="1:38" s="3" customFormat="1">
      <c r="A43" s="225" t="s">
        <v>160</v>
      </c>
      <c r="B43" s="225" t="s">
        <v>58</v>
      </c>
      <c r="C43" s="431">
        <v>1985541.79</v>
      </c>
      <c r="D43" s="431">
        <v>1880570.5725</v>
      </c>
      <c r="E43" s="428">
        <v>1.0558188132022399</v>
      </c>
      <c r="F43" s="432">
        <v>937</v>
      </c>
      <c r="G43" s="432">
        <v>976</v>
      </c>
      <c r="H43" s="433">
        <v>1.0416000000000001</v>
      </c>
      <c r="I43" s="426">
        <v>1</v>
      </c>
      <c r="J43" s="434">
        <v>1207</v>
      </c>
      <c r="K43" s="434">
        <v>1147</v>
      </c>
      <c r="L43" s="435">
        <v>0.95030000000000003</v>
      </c>
      <c r="M43" s="428">
        <v>0.9</v>
      </c>
      <c r="N43" s="436">
        <v>2187255.7400000002</v>
      </c>
      <c r="O43" s="436">
        <v>1436604.16</v>
      </c>
      <c r="P43" s="433">
        <v>0.65680000000000005</v>
      </c>
      <c r="Q43" s="433">
        <v>0.65339999999999998</v>
      </c>
      <c r="R43" s="434">
        <v>1035</v>
      </c>
      <c r="S43" s="434">
        <v>715</v>
      </c>
      <c r="T43" s="435">
        <v>0.69079999999999997</v>
      </c>
      <c r="U43" s="435">
        <v>0.69269999999999998</v>
      </c>
      <c r="V43" s="432">
        <v>804</v>
      </c>
      <c r="W43" s="432">
        <v>712</v>
      </c>
      <c r="X43" s="433">
        <v>0.88560000000000005</v>
      </c>
      <c r="Y43" s="205"/>
      <c r="Z43" s="193">
        <v>978</v>
      </c>
      <c r="AA43" s="194">
        <v>1011</v>
      </c>
      <c r="AB43" s="195">
        <v>1.0337000000000001</v>
      </c>
      <c r="AC43" s="193">
        <v>1256</v>
      </c>
      <c r="AD43" s="194">
        <v>1182</v>
      </c>
      <c r="AE43" s="195">
        <v>0.94110000000000005</v>
      </c>
      <c r="AF43" s="196">
        <v>2248640.37</v>
      </c>
      <c r="AG43" s="197">
        <v>1489040.44</v>
      </c>
      <c r="AH43" s="195">
        <v>0.66220000000000001</v>
      </c>
      <c r="AI43" s="193">
        <v>1073</v>
      </c>
      <c r="AJ43" s="194">
        <v>748</v>
      </c>
      <c r="AK43" s="195">
        <v>0.69710000000000005</v>
      </c>
      <c r="AL43" s="12" t="s">
        <v>337</v>
      </c>
    </row>
    <row r="44" spans="1:38" s="3" customFormat="1">
      <c r="A44" s="225" t="s">
        <v>161</v>
      </c>
      <c r="B44" s="225" t="s">
        <v>340</v>
      </c>
      <c r="C44" s="431">
        <v>26385178</v>
      </c>
      <c r="D44" s="431">
        <v>25230065.109999999</v>
      </c>
      <c r="E44" s="428">
        <v>1.0457831910050099</v>
      </c>
      <c r="F44" s="432">
        <v>11503</v>
      </c>
      <c r="G44" s="432">
        <v>11679</v>
      </c>
      <c r="H44" s="433">
        <v>1.0153000000000001</v>
      </c>
      <c r="I44" s="426">
        <v>1</v>
      </c>
      <c r="J44" s="434">
        <v>14222</v>
      </c>
      <c r="K44" s="434">
        <v>11860</v>
      </c>
      <c r="L44" s="435">
        <v>0.83389999999999997</v>
      </c>
      <c r="M44" s="428">
        <v>0.82069999999999999</v>
      </c>
      <c r="N44" s="436">
        <v>26832650.649999999</v>
      </c>
      <c r="O44" s="436">
        <v>19751157.07</v>
      </c>
      <c r="P44" s="433">
        <v>0.73609999999999998</v>
      </c>
      <c r="Q44" s="433">
        <v>0.7</v>
      </c>
      <c r="R44" s="434">
        <v>10693</v>
      </c>
      <c r="S44" s="434">
        <v>7732</v>
      </c>
      <c r="T44" s="435">
        <v>0.72309999999999997</v>
      </c>
      <c r="U44" s="435">
        <v>0.7</v>
      </c>
      <c r="V44" s="432">
        <v>8304</v>
      </c>
      <c r="W44" s="432">
        <v>6876</v>
      </c>
      <c r="X44" s="433">
        <v>0.82799999999999996</v>
      </c>
      <c r="Y44" s="205"/>
      <c r="Z44" s="193">
        <v>11255</v>
      </c>
      <c r="AA44" s="194">
        <v>11733</v>
      </c>
      <c r="AB44" s="195">
        <v>1.0425</v>
      </c>
      <c r="AC44" s="193">
        <v>15098</v>
      </c>
      <c r="AD44" s="194">
        <v>12057</v>
      </c>
      <c r="AE44" s="195">
        <v>0.79859999999999998</v>
      </c>
      <c r="AF44" s="196">
        <v>25829201.149999999</v>
      </c>
      <c r="AG44" s="197">
        <v>19383910.690000001</v>
      </c>
      <c r="AH44" s="195">
        <v>0.75049999999999994</v>
      </c>
      <c r="AI44" s="193">
        <v>11011</v>
      </c>
      <c r="AJ44" s="194">
        <v>7762</v>
      </c>
      <c r="AK44" s="195">
        <v>0.70489999999999997</v>
      </c>
      <c r="AL44" s="12" t="s">
        <v>337</v>
      </c>
    </row>
    <row r="45" spans="1:38" s="3" customFormat="1">
      <c r="A45" s="225" t="s">
        <v>161</v>
      </c>
      <c r="B45" s="225" t="s">
        <v>341</v>
      </c>
      <c r="C45" s="431">
        <v>8763551.8399999999</v>
      </c>
      <c r="D45" s="431">
        <v>8819412.1699999999</v>
      </c>
      <c r="E45" s="428">
        <v>0.99366620712092202</v>
      </c>
      <c r="F45" s="432">
        <v>4365</v>
      </c>
      <c r="G45" s="432">
        <v>4370</v>
      </c>
      <c r="H45" s="433">
        <v>1.0011000000000001</v>
      </c>
      <c r="I45" s="426">
        <v>1</v>
      </c>
      <c r="J45" s="434">
        <v>5536</v>
      </c>
      <c r="K45" s="434">
        <v>4661</v>
      </c>
      <c r="L45" s="435">
        <v>0.84189999999999998</v>
      </c>
      <c r="M45" s="428">
        <v>0.83989999999999998</v>
      </c>
      <c r="N45" s="436">
        <v>8937883.9100000001</v>
      </c>
      <c r="O45" s="436">
        <v>6486232.5800000001</v>
      </c>
      <c r="P45" s="433">
        <v>0.72570000000000001</v>
      </c>
      <c r="Q45" s="433">
        <v>0.7</v>
      </c>
      <c r="R45" s="434">
        <v>4307</v>
      </c>
      <c r="S45" s="434">
        <v>3047</v>
      </c>
      <c r="T45" s="435">
        <v>0.70750000000000002</v>
      </c>
      <c r="U45" s="435">
        <v>0.68310000000000004</v>
      </c>
      <c r="V45" s="432">
        <v>3244</v>
      </c>
      <c r="W45" s="432">
        <v>2715</v>
      </c>
      <c r="X45" s="433">
        <v>0.83689999999999998</v>
      </c>
      <c r="Y45" s="205"/>
      <c r="Z45" s="193">
        <v>4370</v>
      </c>
      <c r="AA45" s="194">
        <v>4448</v>
      </c>
      <c r="AB45" s="195">
        <v>1.0178</v>
      </c>
      <c r="AC45" s="193">
        <v>5808</v>
      </c>
      <c r="AD45" s="194">
        <v>5025</v>
      </c>
      <c r="AE45" s="195">
        <v>0.86519999999999997</v>
      </c>
      <c r="AF45" s="196">
        <v>9468270.1199999992</v>
      </c>
      <c r="AG45" s="197">
        <v>7040756.6600000001</v>
      </c>
      <c r="AH45" s="195">
        <v>0.74360000000000004</v>
      </c>
      <c r="AI45" s="193">
        <v>4706</v>
      </c>
      <c r="AJ45" s="194">
        <v>3190</v>
      </c>
      <c r="AK45" s="195">
        <v>0.67789999999999995</v>
      </c>
      <c r="AL45" s="12" t="s">
        <v>337</v>
      </c>
    </row>
    <row r="46" spans="1:38" s="3" customFormat="1">
      <c r="A46" s="225" t="s">
        <v>168</v>
      </c>
      <c r="B46" s="225" t="s">
        <v>60</v>
      </c>
      <c r="C46" s="431">
        <v>6737144.4699999997</v>
      </c>
      <c r="D46" s="431">
        <v>6566750.4900000002</v>
      </c>
      <c r="E46" s="428">
        <v>1.02594799060197</v>
      </c>
      <c r="F46" s="432">
        <v>3075</v>
      </c>
      <c r="G46" s="432">
        <v>3222</v>
      </c>
      <c r="H46" s="433">
        <v>1.0478000000000001</v>
      </c>
      <c r="I46" s="426">
        <v>1</v>
      </c>
      <c r="J46" s="434">
        <v>4021</v>
      </c>
      <c r="K46" s="434">
        <v>3502</v>
      </c>
      <c r="L46" s="435">
        <v>0.87090000000000001</v>
      </c>
      <c r="M46" s="428">
        <v>0.9</v>
      </c>
      <c r="N46" s="436">
        <v>6952678.2400000002</v>
      </c>
      <c r="O46" s="436">
        <v>4854933.46</v>
      </c>
      <c r="P46" s="433">
        <v>0.69830000000000003</v>
      </c>
      <c r="Q46" s="433">
        <v>0.69230000000000003</v>
      </c>
      <c r="R46" s="434">
        <v>3011</v>
      </c>
      <c r="S46" s="434">
        <v>2169</v>
      </c>
      <c r="T46" s="435">
        <v>0.72040000000000004</v>
      </c>
      <c r="U46" s="435">
        <v>0.67030000000000001</v>
      </c>
      <c r="V46" s="432">
        <v>2364</v>
      </c>
      <c r="W46" s="432">
        <v>1958</v>
      </c>
      <c r="X46" s="433">
        <v>0.82830000000000004</v>
      </c>
      <c r="Y46" s="205"/>
      <c r="Z46" s="193">
        <v>3327</v>
      </c>
      <c r="AA46" s="194">
        <v>3365</v>
      </c>
      <c r="AB46" s="195">
        <v>1.0114000000000001</v>
      </c>
      <c r="AC46" s="193">
        <v>4204</v>
      </c>
      <c r="AD46" s="194">
        <v>3795</v>
      </c>
      <c r="AE46" s="195">
        <v>0.90269999999999995</v>
      </c>
      <c r="AF46" s="196">
        <v>7343860.6799999997</v>
      </c>
      <c r="AG46" s="197">
        <v>5095623.7699999996</v>
      </c>
      <c r="AH46" s="195">
        <v>0.69389999999999996</v>
      </c>
      <c r="AI46" s="193">
        <v>3286</v>
      </c>
      <c r="AJ46" s="194">
        <v>2271</v>
      </c>
      <c r="AK46" s="195">
        <v>0.69110000000000005</v>
      </c>
      <c r="AL46" s="12" t="s">
        <v>337</v>
      </c>
    </row>
    <row r="47" spans="1:38" s="3" customFormat="1">
      <c r="A47" s="225" t="s">
        <v>165</v>
      </c>
      <c r="B47" s="225" t="s">
        <v>61</v>
      </c>
      <c r="C47" s="431">
        <v>10016939.689999999</v>
      </c>
      <c r="D47" s="431">
        <v>9650235.1500000004</v>
      </c>
      <c r="E47" s="428">
        <v>1.03799954449815</v>
      </c>
      <c r="F47" s="432">
        <v>3337</v>
      </c>
      <c r="G47" s="432">
        <v>3624</v>
      </c>
      <c r="H47" s="433">
        <v>1.0860000000000001</v>
      </c>
      <c r="I47" s="426">
        <v>1</v>
      </c>
      <c r="J47" s="434">
        <v>4449</v>
      </c>
      <c r="K47" s="434">
        <v>3907</v>
      </c>
      <c r="L47" s="435">
        <v>0.87819999999999998</v>
      </c>
      <c r="M47" s="428">
        <v>0.87519999999999998</v>
      </c>
      <c r="N47" s="436">
        <v>10514236.939999999</v>
      </c>
      <c r="O47" s="436">
        <v>7551268.9800000004</v>
      </c>
      <c r="P47" s="433">
        <v>0.71819999999999995</v>
      </c>
      <c r="Q47" s="433">
        <v>0.7</v>
      </c>
      <c r="R47" s="434">
        <v>3598</v>
      </c>
      <c r="S47" s="434">
        <v>2603</v>
      </c>
      <c r="T47" s="435">
        <v>0.72350000000000003</v>
      </c>
      <c r="U47" s="435">
        <v>0.69540000000000002</v>
      </c>
      <c r="V47" s="432">
        <v>2727</v>
      </c>
      <c r="W47" s="432">
        <v>2269</v>
      </c>
      <c r="X47" s="433">
        <v>0.83199999999999996</v>
      </c>
      <c r="Y47" s="205"/>
      <c r="Z47" s="193">
        <v>3289</v>
      </c>
      <c r="AA47" s="194">
        <v>3605</v>
      </c>
      <c r="AB47" s="195">
        <v>1.0961000000000001</v>
      </c>
      <c r="AC47" s="193">
        <v>4462</v>
      </c>
      <c r="AD47" s="194">
        <v>4027</v>
      </c>
      <c r="AE47" s="195">
        <v>0.90249999999999997</v>
      </c>
      <c r="AF47" s="196">
        <v>10602758.33</v>
      </c>
      <c r="AG47" s="197">
        <v>7349482.2400000002</v>
      </c>
      <c r="AH47" s="195">
        <v>0.69320000000000004</v>
      </c>
      <c r="AI47" s="193">
        <v>3743</v>
      </c>
      <c r="AJ47" s="194">
        <v>2578</v>
      </c>
      <c r="AK47" s="195">
        <v>0.68879999999999997</v>
      </c>
      <c r="AL47" s="12" t="s">
        <v>337</v>
      </c>
    </row>
    <row r="48" spans="1:38" s="3" customFormat="1">
      <c r="A48" s="225" t="s">
        <v>167</v>
      </c>
      <c r="B48" s="225" t="s">
        <v>62</v>
      </c>
      <c r="C48" s="431">
        <v>3527057.62</v>
      </c>
      <c r="D48" s="431">
        <v>3619768.65</v>
      </c>
      <c r="E48" s="428">
        <v>0.97438758137208603</v>
      </c>
      <c r="F48" s="432">
        <v>1056</v>
      </c>
      <c r="G48" s="432">
        <v>1141</v>
      </c>
      <c r="H48" s="433">
        <v>1.0805</v>
      </c>
      <c r="I48" s="426">
        <v>1</v>
      </c>
      <c r="J48" s="434">
        <v>1577</v>
      </c>
      <c r="K48" s="434">
        <v>1408</v>
      </c>
      <c r="L48" s="435">
        <v>0.89280000000000004</v>
      </c>
      <c r="M48" s="428">
        <v>0.89559999999999995</v>
      </c>
      <c r="N48" s="436">
        <v>3913066.3</v>
      </c>
      <c r="O48" s="436">
        <v>2852640.37</v>
      </c>
      <c r="P48" s="433">
        <v>0.72899999999999998</v>
      </c>
      <c r="Q48" s="433">
        <v>0.7</v>
      </c>
      <c r="R48" s="434">
        <v>1243</v>
      </c>
      <c r="S48" s="434">
        <v>856</v>
      </c>
      <c r="T48" s="435">
        <v>0.68869999999999998</v>
      </c>
      <c r="U48" s="435">
        <v>0.7</v>
      </c>
      <c r="V48" s="432">
        <v>1240</v>
      </c>
      <c r="W48" s="432">
        <v>985</v>
      </c>
      <c r="X48" s="433">
        <v>0.7944</v>
      </c>
      <c r="Y48" s="205"/>
      <c r="Z48" s="193">
        <v>1066</v>
      </c>
      <c r="AA48" s="194">
        <v>1151</v>
      </c>
      <c r="AB48" s="195">
        <v>1.0797000000000001</v>
      </c>
      <c r="AC48" s="193">
        <v>1556</v>
      </c>
      <c r="AD48" s="194">
        <v>1405</v>
      </c>
      <c r="AE48" s="195">
        <v>0.90300000000000002</v>
      </c>
      <c r="AF48" s="196">
        <v>3891837.41</v>
      </c>
      <c r="AG48" s="197">
        <v>2918225.78</v>
      </c>
      <c r="AH48" s="195">
        <v>0.74980000000000002</v>
      </c>
      <c r="AI48" s="193">
        <v>1281</v>
      </c>
      <c r="AJ48" s="194">
        <v>934</v>
      </c>
      <c r="AK48" s="195">
        <v>0.72909999999999997</v>
      </c>
      <c r="AL48" s="12" t="s">
        <v>337</v>
      </c>
    </row>
    <row r="49" spans="1:38" s="3" customFormat="1">
      <c r="A49" s="225" t="s">
        <v>167</v>
      </c>
      <c r="B49" s="225" t="s">
        <v>63</v>
      </c>
      <c r="C49" s="431">
        <v>4170498.39</v>
      </c>
      <c r="D49" s="431">
        <v>4071439.44</v>
      </c>
      <c r="E49" s="428">
        <v>1.0243302034722099</v>
      </c>
      <c r="F49" s="432">
        <v>1636</v>
      </c>
      <c r="G49" s="432">
        <v>1748</v>
      </c>
      <c r="H49" s="433">
        <v>1.0685</v>
      </c>
      <c r="I49" s="426">
        <v>1</v>
      </c>
      <c r="J49" s="434">
        <v>2406</v>
      </c>
      <c r="K49" s="434">
        <v>2041</v>
      </c>
      <c r="L49" s="435">
        <v>0.84830000000000005</v>
      </c>
      <c r="M49" s="428">
        <v>0.83909999999999996</v>
      </c>
      <c r="N49" s="436">
        <v>4158422.78</v>
      </c>
      <c r="O49" s="436">
        <v>3144185.91</v>
      </c>
      <c r="P49" s="433">
        <v>0.75609999999999999</v>
      </c>
      <c r="Q49" s="433">
        <v>0.7</v>
      </c>
      <c r="R49" s="434">
        <v>1684</v>
      </c>
      <c r="S49" s="434">
        <v>1151</v>
      </c>
      <c r="T49" s="435">
        <v>0.6835</v>
      </c>
      <c r="U49" s="435">
        <v>0.68259999999999998</v>
      </c>
      <c r="V49" s="432">
        <v>1427</v>
      </c>
      <c r="W49" s="432">
        <v>1153</v>
      </c>
      <c r="X49" s="433">
        <v>0.80800000000000005</v>
      </c>
      <c r="Y49" s="205"/>
      <c r="Z49" s="193">
        <v>1695</v>
      </c>
      <c r="AA49" s="194">
        <v>1750</v>
      </c>
      <c r="AB49" s="195">
        <v>1.0324</v>
      </c>
      <c r="AC49" s="193">
        <v>2407</v>
      </c>
      <c r="AD49" s="194">
        <v>2103</v>
      </c>
      <c r="AE49" s="195">
        <v>0.87370000000000003</v>
      </c>
      <c r="AF49" s="196">
        <v>4202934.4000000004</v>
      </c>
      <c r="AG49" s="197">
        <v>3194315.94</v>
      </c>
      <c r="AH49" s="195">
        <v>0.76</v>
      </c>
      <c r="AI49" s="193">
        <v>1815</v>
      </c>
      <c r="AJ49" s="194">
        <v>1238</v>
      </c>
      <c r="AK49" s="195">
        <v>0.68210000000000004</v>
      </c>
      <c r="AL49" s="12" t="s">
        <v>337</v>
      </c>
    </row>
    <row r="50" spans="1:38" s="3" customFormat="1">
      <c r="A50" s="225" t="s">
        <v>164</v>
      </c>
      <c r="B50" s="225" t="s">
        <v>64</v>
      </c>
      <c r="C50" s="431">
        <v>2955549.09</v>
      </c>
      <c r="D50" s="431">
        <v>2899804.19</v>
      </c>
      <c r="E50" s="428">
        <v>1.0192236773062899</v>
      </c>
      <c r="F50" s="432">
        <v>1639</v>
      </c>
      <c r="G50" s="432">
        <v>1616</v>
      </c>
      <c r="H50" s="433">
        <v>0.98599999999999999</v>
      </c>
      <c r="I50" s="426">
        <v>0.99470000000000003</v>
      </c>
      <c r="J50" s="434">
        <v>1745</v>
      </c>
      <c r="K50" s="434">
        <v>1624</v>
      </c>
      <c r="L50" s="435">
        <v>0.93069999999999997</v>
      </c>
      <c r="M50" s="428">
        <v>0.9</v>
      </c>
      <c r="N50" s="436">
        <v>3195113.7</v>
      </c>
      <c r="O50" s="436">
        <v>2273544.2400000002</v>
      </c>
      <c r="P50" s="433">
        <v>0.71160000000000001</v>
      </c>
      <c r="Q50" s="433">
        <v>0.7</v>
      </c>
      <c r="R50" s="434">
        <v>1326</v>
      </c>
      <c r="S50" s="434">
        <v>995</v>
      </c>
      <c r="T50" s="435">
        <v>0.75039999999999996</v>
      </c>
      <c r="U50" s="435">
        <v>0.7</v>
      </c>
      <c r="V50" s="432">
        <v>1217</v>
      </c>
      <c r="W50" s="432">
        <v>1030</v>
      </c>
      <c r="X50" s="433">
        <v>0.84630000000000005</v>
      </c>
      <c r="Y50" s="205"/>
      <c r="Z50" s="193">
        <v>1643</v>
      </c>
      <c r="AA50" s="194">
        <v>1645</v>
      </c>
      <c r="AB50" s="195">
        <v>1.0012000000000001</v>
      </c>
      <c r="AC50" s="193">
        <v>1899</v>
      </c>
      <c r="AD50" s="194">
        <v>1668</v>
      </c>
      <c r="AE50" s="195">
        <v>0.87839999999999996</v>
      </c>
      <c r="AF50" s="196">
        <v>3062225.19</v>
      </c>
      <c r="AG50" s="197">
        <v>2180011.81</v>
      </c>
      <c r="AH50" s="195">
        <v>0.71189999999999998</v>
      </c>
      <c r="AI50" s="193">
        <v>1403</v>
      </c>
      <c r="AJ50" s="194">
        <v>1022</v>
      </c>
      <c r="AK50" s="195">
        <v>0.72840000000000005</v>
      </c>
      <c r="AL50" s="12" t="s">
        <v>337</v>
      </c>
    </row>
    <row r="51" spans="1:38" s="3" customFormat="1">
      <c r="A51" s="225" t="s">
        <v>165</v>
      </c>
      <c r="B51" s="225" t="s">
        <v>65</v>
      </c>
      <c r="C51" s="431">
        <v>4922373.88</v>
      </c>
      <c r="D51" s="431">
        <v>4451115.58</v>
      </c>
      <c r="E51" s="428">
        <v>1.1058741997438799</v>
      </c>
      <c r="F51" s="432">
        <v>2069</v>
      </c>
      <c r="G51" s="432">
        <v>2011</v>
      </c>
      <c r="H51" s="433">
        <v>0.97199999999999998</v>
      </c>
      <c r="I51" s="426">
        <v>0.98860000000000003</v>
      </c>
      <c r="J51" s="434">
        <v>2599</v>
      </c>
      <c r="K51" s="434">
        <v>2203</v>
      </c>
      <c r="L51" s="435">
        <v>0.84760000000000002</v>
      </c>
      <c r="M51" s="428">
        <v>0.82650000000000001</v>
      </c>
      <c r="N51" s="436">
        <v>5283291.82</v>
      </c>
      <c r="O51" s="436">
        <v>3580480.78</v>
      </c>
      <c r="P51" s="433">
        <v>0.67769999999999997</v>
      </c>
      <c r="Q51" s="433">
        <v>0.65559999999999996</v>
      </c>
      <c r="R51" s="434">
        <v>2120</v>
      </c>
      <c r="S51" s="434">
        <v>1501</v>
      </c>
      <c r="T51" s="435">
        <v>0.70799999999999996</v>
      </c>
      <c r="U51" s="435">
        <v>0.65710000000000002</v>
      </c>
      <c r="V51" s="432">
        <v>1474</v>
      </c>
      <c r="W51" s="432">
        <v>1092</v>
      </c>
      <c r="X51" s="433">
        <v>0.74080000000000001</v>
      </c>
      <c r="Y51" s="205"/>
      <c r="Z51" s="193">
        <v>2013</v>
      </c>
      <c r="AA51" s="194">
        <v>1896</v>
      </c>
      <c r="AB51" s="195">
        <v>0.94189999999999996</v>
      </c>
      <c r="AC51" s="193">
        <v>2696</v>
      </c>
      <c r="AD51" s="194">
        <v>2237</v>
      </c>
      <c r="AE51" s="195">
        <v>0.82969999999999999</v>
      </c>
      <c r="AF51" s="196">
        <v>5208294.24</v>
      </c>
      <c r="AG51" s="197">
        <v>3364505.19</v>
      </c>
      <c r="AH51" s="195">
        <v>0.64600000000000002</v>
      </c>
      <c r="AI51" s="193">
        <v>2150</v>
      </c>
      <c r="AJ51" s="194">
        <v>1373</v>
      </c>
      <c r="AK51" s="195">
        <v>0.63859999999999995</v>
      </c>
      <c r="AL51" s="12" t="s">
        <v>337</v>
      </c>
    </row>
    <row r="52" spans="1:38" s="3" customFormat="1">
      <c r="A52" s="225" t="s">
        <v>164</v>
      </c>
      <c r="B52" s="225" t="s">
        <v>66</v>
      </c>
      <c r="C52" s="431">
        <v>242518.8</v>
      </c>
      <c r="D52" s="431">
        <v>271014.52</v>
      </c>
      <c r="E52" s="428">
        <v>0.894855375276572</v>
      </c>
      <c r="F52" s="432">
        <v>125</v>
      </c>
      <c r="G52" s="432">
        <v>122</v>
      </c>
      <c r="H52" s="433">
        <v>0.97599999999999998</v>
      </c>
      <c r="I52" s="426">
        <v>1</v>
      </c>
      <c r="J52" s="434">
        <v>179</v>
      </c>
      <c r="K52" s="434">
        <v>153</v>
      </c>
      <c r="L52" s="435">
        <v>0.85470000000000002</v>
      </c>
      <c r="M52" s="428">
        <v>0.89939999999999998</v>
      </c>
      <c r="N52" s="436">
        <v>310187.2</v>
      </c>
      <c r="O52" s="436">
        <v>175466.16</v>
      </c>
      <c r="P52" s="433">
        <v>0.56569999999999998</v>
      </c>
      <c r="Q52" s="433">
        <v>0.5504</v>
      </c>
      <c r="R52" s="434">
        <v>144</v>
      </c>
      <c r="S52" s="434">
        <v>80</v>
      </c>
      <c r="T52" s="435">
        <v>0.55559999999999998</v>
      </c>
      <c r="U52" s="435">
        <v>0.62539999999999996</v>
      </c>
      <c r="V52" s="432">
        <v>99</v>
      </c>
      <c r="W52" s="432">
        <v>84</v>
      </c>
      <c r="X52" s="433">
        <v>0.84850000000000003</v>
      </c>
      <c r="Y52" s="205"/>
      <c r="Z52" s="193">
        <v>126</v>
      </c>
      <c r="AA52" s="194">
        <v>132</v>
      </c>
      <c r="AB52" s="195">
        <v>1.0476000000000001</v>
      </c>
      <c r="AC52" s="193">
        <v>181</v>
      </c>
      <c r="AD52" s="194">
        <v>167</v>
      </c>
      <c r="AE52" s="195">
        <v>0.92269999999999996</v>
      </c>
      <c r="AF52" s="196">
        <v>341067</v>
      </c>
      <c r="AG52" s="197">
        <v>189559.99</v>
      </c>
      <c r="AH52" s="195">
        <v>0.55579999999999996</v>
      </c>
      <c r="AI52" s="193">
        <v>150</v>
      </c>
      <c r="AJ52" s="194">
        <v>84</v>
      </c>
      <c r="AK52" s="195">
        <v>0.56000000000000005</v>
      </c>
      <c r="AL52" s="12" t="s">
        <v>337</v>
      </c>
    </row>
    <row r="53" spans="1:38" s="3" customFormat="1">
      <c r="A53" s="225" t="s">
        <v>161</v>
      </c>
      <c r="B53" s="225" t="s">
        <v>67</v>
      </c>
      <c r="C53" s="431">
        <v>10492549.42</v>
      </c>
      <c r="D53" s="431">
        <v>10743629.4</v>
      </c>
      <c r="E53" s="428">
        <v>0.97662987332753703</v>
      </c>
      <c r="F53" s="432">
        <v>4269</v>
      </c>
      <c r="G53" s="432">
        <v>4415</v>
      </c>
      <c r="H53" s="433">
        <v>1.0342</v>
      </c>
      <c r="I53" s="426">
        <v>1</v>
      </c>
      <c r="J53" s="434">
        <v>5833</v>
      </c>
      <c r="K53" s="434">
        <v>5142</v>
      </c>
      <c r="L53" s="435">
        <v>0.88149999999999995</v>
      </c>
      <c r="M53" s="428">
        <v>0.87409999999999999</v>
      </c>
      <c r="N53" s="436">
        <v>11728158.91</v>
      </c>
      <c r="O53" s="436">
        <v>7417699.79</v>
      </c>
      <c r="P53" s="433">
        <v>0.63249999999999995</v>
      </c>
      <c r="Q53" s="433">
        <v>0.66620000000000001</v>
      </c>
      <c r="R53" s="434">
        <v>4664</v>
      </c>
      <c r="S53" s="434">
        <v>3167</v>
      </c>
      <c r="T53" s="435">
        <v>0.67900000000000005</v>
      </c>
      <c r="U53" s="435">
        <v>0.66879999999999995</v>
      </c>
      <c r="V53" s="432">
        <v>3601</v>
      </c>
      <c r="W53" s="432">
        <v>2830</v>
      </c>
      <c r="X53" s="433">
        <v>0.78590000000000004</v>
      </c>
      <c r="Y53" s="205"/>
      <c r="Z53" s="193">
        <v>4457</v>
      </c>
      <c r="AA53" s="194">
        <v>4427</v>
      </c>
      <c r="AB53" s="195">
        <v>0.99329999999999996</v>
      </c>
      <c r="AC53" s="193">
        <v>6345</v>
      </c>
      <c r="AD53" s="194">
        <v>5491</v>
      </c>
      <c r="AE53" s="195">
        <v>0.86539999999999995</v>
      </c>
      <c r="AF53" s="196">
        <v>12065622.43</v>
      </c>
      <c r="AG53" s="197">
        <v>7879558.1200000001</v>
      </c>
      <c r="AH53" s="195">
        <v>0.65310000000000001</v>
      </c>
      <c r="AI53" s="193">
        <v>4972</v>
      </c>
      <c r="AJ53" s="194">
        <v>3228</v>
      </c>
      <c r="AK53" s="195">
        <v>0.6492</v>
      </c>
      <c r="AL53" s="12" t="s">
        <v>337</v>
      </c>
    </row>
    <row r="54" spans="1:38" s="3" customFormat="1">
      <c r="A54" s="225" t="s">
        <v>167</v>
      </c>
      <c r="B54" s="225" t="s">
        <v>68</v>
      </c>
      <c r="C54" s="431">
        <v>2183880.6800000002</v>
      </c>
      <c r="D54" s="431">
        <v>2238090.9500000002</v>
      </c>
      <c r="E54" s="428">
        <v>0.97577834359233695</v>
      </c>
      <c r="F54" s="432">
        <v>526</v>
      </c>
      <c r="G54" s="432">
        <v>542</v>
      </c>
      <c r="H54" s="433">
        <v>1.0304</v>
      </c>
      <c r="I54" s="426">
        <v>1</v>
      </c>
      <c r="J54" s="434">
        <v>791</v>
      </c>
      <c r="K54" s="434">
        <v>741</v>
      </c>
      <c r="L54" s="435">
        <v>0.93679999999999997</v>
      </c>
      <c r="M54" s="428">
        <v>0.9</v>
      </c>
      <c r="N54" s="436">
        <v>2426109.27</v>
      </c>
      <c r="O54" s="436">
        <v>1711747.74</v>
      </c>
      <c r="P54" s="433">
        <v>0.7056</v>
      </c>
      <c r="Q54" s="433">
        <v>0.7</v>
      </c>
      <c r="R54" s="434">
        <v>718</v>
      </c>
      <c r="S54" s="434">
        <v>485</v>
      </c>
      <c r="T54" s="435">
        <v>0.67549999999999999</v>
      </c>
      <c r="U54" s="435">
        <v>0.7</v>
      </c>
      <c r="V54" s="432">
        <v>517</v>
      </c>
      <c r="W54" s="432">
        <v>334</v>
      </c>
      <c r="X54" s="433">
        <v>0.64600000000000002</v>
      </c>
      <c r="Y54" s="205"/>
      <c r="Z54" s="193">
        <v>499</v>
      </c>
      <c r="AA54" s="194">
        <v>530</v>
      </c>
      <c r="AB54" s="195">
        <v>1.0621</v>
      </c>
      <c r="AC54" s="193">
        <v>900</v>
      </c>
      <c r="AD54" s="194">
        <v>794</v>
      </c>
      <c r="AE54" s="195">
        <v>0.88219999999999998</v>
      </c>
      <c r="AF54" s="196">
        <v>2532080.21</v>
      </c>
      <c r="AG54" s="197">
        <v>1830421.76</v>
      </c>
      <c r="AH54" s="195">
        <v>0.72289999999999999</v>
      </c>
      <c r="AI54" s="193">
        <v>722</v>
      </c>
      <c r="AJ54" s="194">
        <v>514</v>
      </c>
      <c r="AK54" s="195">
        <v>0.71189999999999998</v>
      </c>
      <c r="AL54" s="12" t="s">
        <v>337</v>
      </c>
    </row>
    <row r="55" spans="1:38" s="3" customFormat="1">
      <c r="A55" s="225" t="s">
        <v>160</v>
      </c>
      <c r="B55" s="225" t="s">
        <v>69</v>
      </c>
      <c r="C55" s="431">
        <v>15840275.65</v>
      </c>
      <c r="D55" s="431">
        <v>15265343.26</v>
      </c>
      <c r="E55" s="428">
        <v>1.0376625916763</v>
      </c>
      <c r="F55" s="432">
        <v>4743</v>
      </c>
      <c r="G55" s="432">
        <v>5079</v>
      </c>
      <c r="H55" s="433">
        <v>1.0708</v>
      </c>
      <c r="I55" s="426">
        <v>1</v>
      </c>
      <c r="J55" s="434">
        <v>6292</v>
      </c>
      <c r="K55" s="434">
        <v>5390</v>
      </c>
      <c r="L55" s="435">
        <v>0.85660000000000003</v>
      </c>
      <c r="M55" s="428">
        <v>0.87390000000000001</v>
      </c>
      <c r="N55" s="436">
        <v>16709407.779999999</v>
      </c>
      <c r="O55" s="436">
        <v>12378651.869999999</v>
      </c>
      <c r="P55" s="433">
        <v>0.74080000000000001</v>
      </c>
      <c r="Q55" s="433">
        <v>0.7</v>
      </c>
      <c r="R55" s="434">
        <v>4888</v>
      </c>
      <c r="S55" s="434">
        <v>3659</v>
      </c>
      <c r="T55" s="435">
        <v>0.74860000000000004</v>
      </c>
      <c r="U55" s="435">
        <v>0.7</v>
      </c>
      <c r="V55" s="432">
        <v>3942</v>
      </c>
      <c r="W55" s="432">
        <v>3394</v>
      </c>
      <c r="X55" s="433">
        <v>0.86099999999999999</v>
      </c>
      <c r="Y55" s="205"/>
      <c r="Z55" s="193">
        <v>4734</v>
      </c>
      <c r="AA55" s="194">
        <v>5191</v>
      </c>
      <c r="AB55" s="195">
        <v>1.0965</v>
      </c>
      <c r="AC55" s="193">
        <v>6517</v>
      </c>
      <c r="AD55" s="194">
        <v>5686</v>
      </c>
      <c r="AE55" s="195">
        <v>0.87250000000000005</v>
      </c>
      <c r="AF55" s="196">
        <v>16587024.470000001</v>
      </c>
      <c r="AG55" s="197">
        <v>12195134.83</v>
      </c>
      <c r="AH55" s="195">
        <v>0.73519999999999996</v>
      </c>
      <c r="AI55" s="193">
        <v>5250</v>
      </c>
      <c r="AJ55" s="194">
        <v>3810</v>
      </c>
      <c r="AK55" s="195">
        <v>0.72570000000000001</v>
      </c>
      <c r="AL55" s="12" t="s">
        <v>337</v>
      </c>
    </row>
    <row r="56" spans="1:38" s="3" customFormat="1">
      <c r="A56" s="225" t="s">
        <v>166</v>
      </c>
      <c r="B56" s="225" t="s">
        <v>70</v>
      </c>
      <c r="C56" s="431">
        <v>1046126.17</v>
      </c>
      <c r="D56" s="431">
        <v>1049487.07</v>
      </c>
      <c r="E56" s="428">
        <v>0.99679757845896999</v>
      </c>
      <c r="F56" s="432">
        <v>312</v>
      </c>
      <c r="G56" s="432">
        <v>314</v>
      </c>
      <c r="H56" s="433">
        <v>1.0064</v>
      </c>
      <c r="I56" s="426">
        <v>1</v>
      </c>
      <c r="J56" s="434">
        <v>458</v>
      </c>
      <c r="K56" s="434">
        <v>419</v>
      </c>
      <c r="L56" s="435">
        <v>0.91479999999999995</v>
      </c>
      <c r="M56" s="428">
        <v>0.9</v>
      </c>
      <c r="N56" s="436">
        <v>1068997.6000000001</v>
      </c>
      <c r="O56" s="436">
        <v>789685.55</v>
      </c>
      <c r="P56" s="433">
        <v>0.73870000000000002</v>
      </c>
      <c r="Q56" s="433">
        <v>0.7</v>
      </c>
      <c r="R56" s="434">
        <v>406</v>
      </c>
      <c r="S56" s="434">
        <v>299</v>
      </c>
      <c r="T56" s="435">
        <v>0.73650000000000004</v>
      </c>
      <c r="U56" s="435">
        <v>0.69840000000000002</v>
      </c>
      <c r="V56" s="432">
        <v>252</v>
      </c>
      <c r="W56" s="432">
        <v>210</v>
      </c>
      <c r="X56" s="433">
        <v>0.83330000000000004</v>
      </c>
      <c r="Y56" s="205"/>
      <c r="Z56" s="193">
        <v>376</v>
      </c>
      <c r="AA56" s="194">
        <v>364</v>
      </c>
      <c r="AB56" s="195">
        <v>0.96809999999999996</v>
      </c>
      <c r="AC56" s="193">
        <v>531</v>
      </c>
      <c r="AD56" s="194">
        <v>480</v>
      </c>
      <c r="AE56" s="195">
        <v>0.90400000000000003</v>
      </c>
      <c r="AF56" s="196">
        <v>1023023.57</v>
      </c>
      <c r="AG56" s="197">
        <v>758014.59</v>
      </c>
      <c r="AH56" s="195">
        <v>0.74099999999999999</v>
      </c>
      <c r="AI56" s="193">
        <v>459</v>
      </c>
      <c r="AJ56" s="194">
        <v>323</v>
      </c>
      <c r="AK56" s="195">
        <v>0.70369999999999999</v>
      </c>
      <c r="AL56" s="12" t="s">
        <v>337</v>
      </c>
    </row>
    <row r="57" spans="1:38" s="3" customFormat="1">
      <c r="A57" s="225" t="s">
        <v>165</v>
      </c>
      <c r="B57" s="225" t="s">
        <v>71</v>
      </c>
      <c r="C57" s="431">
        <v>4347209.6900000004</v>
      </c>
      <c r="D57" s="431">
        <v>4220451.71</v>
      </c>
      <c r="E57" s="428">
        <v>1.0300342211473901</v>
      </c>
      <c r="F57" s="432">
        <v>1895</v>
      </c>
      <c r="G57" s="432">
        <v>1972</v>
      </c>
      <c r="H57" s="433">
        <v>1.0406</v>
      </c>
      <c r="I57" s="426">
        <v>1</v>
      </c>
      <c r="J57" s="434">
        <v>2441</v>
      </c>
      <c r="K57" s="434">
        <v>2101</v>
      </c>
      <c r="L57" s="435">
        <v>0.86070000000000002</v>
      </c>
      <c r="M57" s="428">
        <v>0.87460000000000004</v>
      </c>
      <c r="N57" s="436">
        <v>4746920.8600000003</v>
      </c>
      <c r="O57" s="436">
        <v>3195487.88</v>
      </c>
      <c r="P57" s="433">
        <v>0.67320000000000002</v>
      </c>
      <c r="Q57" s="433">
        <v>0.67459999999999998</v>
      </c>
      <c r="R57" s="434">
        <v>1881</v>
      </c>
      <c r="S57" s="434">
        <v>1312</v>
      </c>
      <c r="T57" s="435">
        <v>0.69750000000000001</v>
      </c>
      <c r="U57" s="435">
        <v>0.68989999999999996</v>
      </c>
      <c r="V57" s="432">
        <v>1560</v>
      </c>
      <c r="W57" s="432">
        <v>1289</v>
      </c>
      <c r="X57" s="433">
        <v>0.82630000000000003</v>
      </c>
      <c r="Y57" s="205"/>
      <c r="Z57" s="193">
        <v>1934</v>
      </c>
      <c r="AA57" s="194">
        <v>1980</v>
      </c>
      <c r="AB57" s="195">
        <v>1.0238</v>
      </c>
      <c r="AC57" s="193">
        <v>2490</v>
      </c>
      <c r="AD57" s="194">
        <v>2200</v>
      </c>
      <c r="AE57" s="195">
        <v>0.88349999999999995</v>
      </c>
      <c r="AF57" s="196">
        <v>4897655.45</v>
      </c>
      <c r="AG57" s="197">
        <v>3337577.13</v>
      </c>
      <c r="AH57" s="195">
        <v>0.68149999999999999</v>
      </c>
      <c r="AI57" s="193">
        <v>1973</v>
      </c>
      <c r="AJ57" s="194">
        <v>1410</v>
      </c>
      <c r="AK57" s="195">
        <v>0.71460000000000001</v>
      </c>
      <c r="AL57" s="12" t="s">
        <v>337</v>
      </c>
    </row>
    <row r="58" spans="1:38" s="3" customFormat="1">
      <c r="A58" s="225" t="s">
        <v>166</v>
      </c>
      <c r="B58" s="225" t="s">
        <v>72</v>
      </c>
      <c r="C58" s="431">
        <v>7263032.0999999996</v>
      </c>
      <c r="D58" s="431">
        <v>7162345.3700000001</v>
      </c>
      <c r="E58" s="428">
        <v>1.01405778760987</v>
      </c>
      <c r="F58" s="432">
        <v>3962</v>
      </c>
      <c r="G58" s="432">
        <v>3696</v>
      </c>
      <c r="H58" s="433">
        <v>0.93289999999999995</v>
      </c>
      <c r="I58" s="426">
        <v>0.93920000000000003</v>
      </c>
      <c r="J58" s="434">
        <v>5305</v>
      </c>
      <c r="K58" s="434">
        <v>4505</v>
      </c>
      <c r="L58" s="435">
        <v>0.84919999999999995</v>
      </c>
      <c r="M58" s="428">
        <v>0.86950000000000005</v>
      </c>
      <c r="N58" s="436">
        <v>8087243.6799999997</v>
      </c>
      <c r="O58" s="436">
        <v>5049801.58</v>
      </c>
      <c r="P58" s="433">
        <v>0.62439999999999996</v>
      </c>
      <c r="Q58" s="433">
        <v>0.62949999999999995</v>
      </c>
      <c r="R58" s="434">
        <v>3994</v>
      </c>
      <c r="S58" s="434">
        <v>2561</v>
      </c>
      <c r="T58" s="435">
        <v>0.64119999999999999</v>
      </c>
      <c r="U58" s="435">
        <v>0.62280000000000002</v>
      </c>
      <c r="V58" s="432">
        <v>2889</v>
      </c>
      <c r="W58" s="432">
        <v>2432</v>
      </c>
      <c r="X58" s="433">
        <v>0.84179999999999999</v>
      </c>
      <c r="Y58" s="205"/>
      <c r="Z58" s="193">
        <v>4282</v>
      </c>
      <c r="AA58" s="194">
        <v>3938</v>
      </c>
      <c r="AB58" s="195">
        <v>0.91969999999999996</v>
      </c>
      <c r="AC58" s="193">
        <v>5443</v>
      </c>
      <c r="AD58" s="194">
        <v>4773</v>
      </c>
      <c r="AE58" s="195">
        <v>0.87690000000000001</v>
      </c>
      <c r="AF58" s="196">
        <v>8516880.1699999999</v>
      </c>
      <c r="AG58" s="197">
        <v>5340306.5</v>
      </c>
      <c r="AH58" s="195">
        <v>0.627</v>
      </c>
      <c r="AI58" s="193">
        <v>4312</v>
      </c>
      <c r="AJ58" s="194">
        <v>2641</v>
      </c>
      <c r="AK58" s="195">
        <v>0.61250000000000004</v>
      </c>
      <c r="AL58" s="12" t="s">
        <v>337</v>
      </c>
    </row>
    <row r="59" spans="1:38" s="3" customFormat="1">
      <c r="A59" s="225" t="s">
        <v>163</v>
      </c>
      <c r="B59" s="225" t="s">
        <v>73</v>
      </c>
      <c r="C59" s="431">
        <v>5166944.8099999996</v>
      </c>
      <c r="D59" s="431">
        <v>5263648.41</v>
      </c>
      <c r="E59" s="428">
        <v>0.98162802822918804</v>
      </c>
      <c r="F59" s="432">
        <v>1646</v>
      </c>
      <c r="G59" s="432">
        <v>1686</v>
      </c>
      <c r="H59" s="433">
        <v>1.0243</v>
      </c>
      <c r="I59" s="426">
        <v>1</v>
      </c>
      <c r="J59" s="434">
        <v>2627</v>
      </c>
      <c r="K59" s="434">
        <v>2171</v>
      </c>
      <c r="L59" s="435">
        <v>0.82640000000000002</v>
      </c>
      <c r="M59" s="428">
        <v>0.86160000000000003</v>
      </c>
      <c r="N59" s="436">
        <v>5475472.7400000002</v>
      </c>
      <c r="O59" s="436">
        <v>3782820.76</v>
      </c>
      <c r="P59" s="433">
        <v>0.69089999999999996</v>
      </c>
      <c r="Q59" s="433">
        <v>0.7</v>
      </c>
      <c r="R59" s="434">
        <v>2100</v>
      </c>
      <c r="S59" s="434">
        <v>1508</v>
      </c>
      <c r="T59" s="435">
        <v>0.71809999999999996</v>
      </c>
      <c r="U59" s="435">
        <v>0.6895</v>
      </c>
      <c r="V59" s="432">
        <v>1408</v>
      </c>
      <c r="W59" s="432">
        <v>1215</v>
      </c>
      <c r="X59" s="433">
        <v>0.8629</v>
      </c>
      <c r="Y59" s="205"/>
      <c r="Z59" s="193">
        <v>1654</v>
      </c>
      <c r="AA59" s="194">
        <v>1729</v>
      </c>
      <c r="AB59" s="195">
        <v>1.0452999999999999</v>
      </c>
      <c r="AC59" s="193">
        <v>2592</v>
      </c>
      <c r="AD59" s="194">
        <v>2277</v>
      </c>
      <c r="AE59" s="195">
        <v>0.87849999999999995</v>
      </c>
      <c r="AF59" s="196">
        <v>5659927.9699999997</v>
      </c>
      <c r="AG59" s="197">
        <v>4054367.67</v>
      </c>
      <c r="AH59" s="195">
        <v>0.71630000000000005</v>
      </c>
      <c r="AI59" s="193">
        <v>2171</v>
      </c>
      <c r="AJ59" s="194">
        <v>1552</v>
      </c>
      <c r="AK59" s="195">
        <v>0.71489999999999998</v>
      </c>
      <c r="AL59" s="12" t="s">
        <v>337</v>
      </c>
    </row>
    <row r="60" spans="1:38" s="3" customFormat="1">
      <c r="A60" s="225" t="s">
        <v>167</v>
      </c>
      <c r="B60" s="225" t="s">
        <v>74</v>
      </c>
      <c r="C60" s="431">
        <v>1964364.3</v>
      </c>
      <c r="D60" s="431">
        <v>1901916.56</v>
      </c>
      <c r="E60" s="428">
        <v>1.03283411129245</v>
      </c>
      <c r="F60" s="432">
        <v>549</v>
      </c>
      <c r="G60" s="432">
        <v>653</v>
      </c>
      <c r="H60" s="433">
        <v>1.1894</v>
      </c>
      <c r="I60" s="426">
        <v>1</v>
      </c>
      <c r="J60" s="434">
        <v>960</v>
      </c>
      <c r="K60" s="434">
        <v>884</v>
      </c>
      <c r="L60" s="435">
        <v>0.92079999999999995</v>
      </c>
      <c r="M60" s="428">
        <v>0.9</v>
      </c>
      <c r="N60" s="436">
        <v>2320260.73</v>
      </c>
      <c r="O60" s="436">
        <v>1487292.46</v>
      </c>
      <c r="P60" s="433">
        <v>0.64100000000000001</v>
      </c>
      <c r="Q60" s="433">
        <v>0.65939999999999999</v>
      </c>
      <c r="R60" s="434">
        <v>867</v>
      </c>
      <c r="S60" s="434">
        <v>589</v>
      </c>
      <c r="T60" s="435">
        <v>0.6794</v>
      </c>
      <c r="U60" s="435">
        <v>0.67149999999999999</v>
      </c>
      <c r="V60" s="432">
        <v>710</v>
      </c>
      <c r="W60" s="432">
        <v>564</v>
      </c>
      <c r="X60" s="433">
        <v>0.7944</v>
      </c>
      <c r="Y60" s="205"/>
      <c r="Z60" s="193">
        <v>466</v>
      </c>
      <c r="AA60" s="194">
        <v>555</v>
      </c>
      <c r="AB60" s="195">
        <v>1.1910000000000001</v>
      </c>
      <c r="AC60" s="193">
        <v>903</v>
      </c>
      <c r="AD60" s="194">
        <v>812</v>
      </c>
      <c r="AE60" s="195">
        <v>0.8992</v>
      </c>
      <c r="AF60" s="196">
        <v>2188585.67</v>
      </c>
      <c r="AG60" s="197">
        <v>1465123.29</v>
      </c>
      <c r="AH60" s="195">
        <v>0.6694</v>
      </c>
      <c r="AI60" s="193">
        <v>799</v>
      </c>
      <c r="AJ60" s="194">
        <v>538</v>
      </c>
      <c r="AK60" s="195">
        <v>0.67330000000000001</v>
      </c>
      <c r="AL60" s="12" t="s">
        <v>337</v>
      </c>
    </row>
    <row r="61" spans="1:38" s="3" customFormat="1">
      <c r="A61" s="225" t="s">
        <v>167</v>
      </c>
      <c r="B61" s="225" t="s">
        <v>75</v>
      </c>
      <c r="C61" s="431">
        <v>901079</v>
      </c>
      <c r="D61" s="431">
        <v>963127.73</v>
      </c>
      <c r="E61" s="428">
        <v>0.93557580363717696</v>
      </c>
      <c r="F61" s="432">
        <v>381</v>
      </c>
      <c r="G61" s="432">
        <v>379</v>
      </c>
      <c r="H61" s="433">
        <v>0.99480000000000002</v>
      </c>
      <c r="I61" s="426">
        <v>1</v>
      </c>
      <c r="J61" s="434">
        <v>613</v>
      </c>
      <c r="K61" s="434">
        <v>586</v>
      </c>
      <c r="L61" s="435">
        <v>0.95599999999999996</v>
      </c>
      <c r="M61" s="428">
        <v>0.9</v>
      </c>
      <c r="N61" s="436">
        <v>1033326.73</v>
      </c>
      <c r="O61" s="436">
        <v>681009.02</v>
      </c>
      <c r="P61" s="433">
        <v>0.65900000000000003</v>
      </c>
      <c r="Q61" s="433">
        <v>0.6694</v>
      </c>
      <c r="R61" s="434">
        <v>410</v>
      </c>
      <c r="S61" s="434">
        <v>274</v>
      </c>
      <c r="T61" s="435">
        <v>0.66830000000000001</v>
      </c>
      <c r="U61" s="435">
        <v>0.67249999999999999</v>
      </c>
      <c r="V61" s="432">
        <v>429</v>
      </c>
      <c r="W61" s="432">
        <v>340</v>
      </c>
      <c r="X61" s="433">
        <v>0.79249999999999998</v>
      </c>
      <c r="Y61" s="205"/>
      <c r="Z61" s="193">
        <v>391</v>
      </c>
      <c r="AA61" s="194">
        <v>392</v>
      </c>
      <c r="AB61" s="195">
        <v>1.0025999999999999</v>
      </c>
      <c r="AC61" s="193">
        <v>684</v>
      </c>
      <c r="AD61" s="194">
        <v>616</v>
      </c>
      <c r="AE61" s="195">
        <v>0.90059999999999996</v>
      </c>
      <c r="AF61" s="196">
        <v>1033779.3</v>
      </c>
      <c r="AG61" s="197">
        <v>673483.94</v>
      </c>
      <c r="AH61" s="195">
        <v>0.65149999999999997</v>
      </c>
      <c r="AI61" s="193">
        <v>417</v>
      </c>
      <c r="AJ61" s="194">
        <v>245</v>
      </c>
      <c r="AK61" s="195">
        <v>0.58750000000000002</v>
      </c>
      <c r="AL61" s="12" t="s">
        <v>337</v>
      </c>
    </row>
    <row r="62" spans="1:38" s="3" customFormat="1">
      <c r="A62" s="225" t="s">
        <v>168</v>
      </c>
      <c r="B62" s="225" t="s">
        <v>76</v>
      </c>
      <c r="C62" s="431">
        <v>2821763.78</v>
      </c>
      <c r="D62" s="431">
        <v>2728766.9951999998</v>
      </c>
      <c r="E62" s="428">
        <v>1.0340801486398701</v>
      </c>
      <c r="F62" s="432">
        <v>1456</v>
      </c>
      <c r="G62" s="432">
        <v>1413</v>
      </c>
      <c r="H62" s="433">
        <v>0.97050000000000003</v>
      </c>
      <c r="I62" s="426">
        <v>0.97440000000000004</v>
      </c>
      <c r="J62" s="434">
        <v>1983</v>
      </c>
      <c r="K62" s="434">
        <v>1857</v>
      </c>
      <c r="L62" s="435">
        <v>0.9365</v>
      </c>
      <c r="M62" s="428">
        <v>0.9</v>
      </c>
      <c r="N62" s="436">
        <v>2948835.78</v>
      </c>
      <c r="O62" s="436">
        <v>1870156.17</v>
      </c>
      <c r="P62" s="433">
        <v>0.63419999999999999</v>
      </c>
      <c r="Q62" s="433">
        <v>0.61650000000000005</v>
      </c>
      <c r="R62" s="434">
        <v>1709</v>
      </c>
      <c r="S62" s="434">
        <v>1101</v>
      </c>
      <c r="T62" s="435">
        <v>0.64419999999999999</v>
      </c>
      <c r="U62" s="435">
        <v>0.59240000000000004</v>
      </c>
      <c r="V62" s="432">
        <v>1159</v>
      </c>
      <c r="W62" s="432">
        <v>988</v>
      </c>
      <c r="X62" s="433">
        <v>0.85250000000000004</v>
      </c>
      <c r="Y62" s="205"/>
      <c r="Z62" s="193">
        <v>1615</v>
      </c>
      <c r="AA62" s="194">
        <v>1545</v>
      </c>
      <c r="AB62" s="195">
        <v>0.95669999999999999</v>
      </c>
      <c r="AC62" s="193">
        <v>2354</v>
      </c>
      <c r="AD62" s="194">
        <v>2121</v>
      </c>
      <c r="AE62" s="195">
        <v>0.90100000000000002</v>
      </c>
      <c r="AF62" s="196">
        <v>3274541.67</v>
      </c>
      <c r="AG62" s="197">
        <v>2006900.51</v>
      </c>
      <c r="AH62" s="195">
        <v>0.6129</v>
      </c>
      <c r="AI62" s="193">
        <v>1879</v>
      </c>
      <c r="AJ62" s="194">
        <v>1135</v>
      </c>
      <c r="AK62" s="195">
        <v>0.60399999999999998</v>
      </c>
      <c r="AL62" s="12" t="s">
        <v>337</v>
      </c>
    </row>
    <row r="63" spans="1:38" s="3" customFormat="1">
      <c r="A63" s="225" t="s">
        <v>163</v>
      </c>
      <c r="B63" s="225" t="s">
        <v>77</v>
      </c>
      <c r="C63" s="431">
        <v>3009205.85</v>
      </c>
      <c r="D63" s="431">
        <v>3077287.7091000001</v>
      </c>
      <c r="E63" s="428">
        <v>0.97787601760515497</v>
      </c>
      <c r="F63" s="432">
        <v>1188</v>
      </c>
      <c r="G63" s="432">
        <v>1221</v>
      </c>
      <c r="H63" s="433">
        <v>1.0278</v>
      </c>
      <c r="I63" s="426">
        <v>1</v>
      </c>
      <c r="J63" s="434">
        <v>1862</v>
      </c>
      <c r="K63" s="434">
        <v>1588</v>
      </c>
      <c r="L63" s="435">
        <v>0.8528</v>
      </c>
      <c r="M63" s="428">
        <v>0.87390000000000001</v>
      </c>
      <c r="N63" s="436">
        <v>3401186.82</v>
      </c>
      <c r="O63" s="436">
        <v>2160664.9900000002</v>
      </c>
      <c r="P63" s="433">
        <v>0.63529999999999998</v>
      </c>
      <c r="Q63" s="433">
        <v>0.64429999999999998</v>
      </c>
      <c r="R63" s="434">
        <v>1447</v>
      </c>
      <c r="S63" s="434">
        <v>884</v>
      </c>
      <c r="T63" s="435">
        <v>0.6109</v>
      </c>
      <c r="U63" s="435">
        <v>0.57040000000000002</v>
      </c>
      <c r="V63" s="432">
        <v>1077</v>
      </c>
      <c r="W63" s="432">
        <v>950</v>
      </c>
      <c r="X63" s="433">
        <v>0.8821</v>
      </c>
      <c r="Y63" s="205"/>
      <c r="Z63" s="193">
        <v>1284</v>
      </c>
      <c r="AA63" s="194">
        <v>1327</v>
      </c>
      <c r="AB63" s="195">
        <v>1.0335000000000001</v>
      </c>
      <c r="AC63" s="193">
        <v>2184</v>
      </c>
      <c r="AD63" s="194">
        <v>1945</v>
      </c>
      <c r="AE63" s="195">
        <v>0.89059999999999995</v>
      </c>
      <c r="AF63" s="196">
        <v>3943336.75</v>
      </c>
      <c r="AG63" s="197">
        <v>2547023.56</v>
      </c>
      <c r="AH63" s="195">
        <v>0.64590000000000003</v>
      </c>
      <c r="AI63" s="193">
        <v>1702</v>
      </c>
      <c r="AJ63" s="194">
        <v>1012</v>
      </c>
      <c r="AK63" s="195">
        <v>0.59460000000000002</v>
      </c>
      <c r="AL63" s="12" t="s">
        <v>337</v>
      </c>
    </row>
    <row r="64" spans="1:38">
      <c r="A64" s="437" t="s">
        <v>162</v>
      </c>
      <c r="B64" s="437" t="s">
        <v>78</v>
      </c>
      <c r="C64" s="431">
        <v>55200736.619999997</v>
      </c>
      <c r="D64" s="431">
        <v>52286476.670000002</v>
      </c>
      <c r="E64" s="428">
        <v>1.0557363994593301</v>
      </c>
      <c r="F64" s="438">
        <v>27643</v>
      </c>
      <c r="G64" s="438">
        <v>26977</v>
      </c>
      <c r="H64" s="439">
        <v>0.97589999999999999</v>
      </c>
      <c r="I64" s="426">
        <v>0.98260000000000003</v>
      </c>
      <c r="J64" s="434">
        <v>31382</v>
      </c>
      <c r="K64" s="434">
        <v>23881</v>
      </c>
      <c r="L64" s="435">
        <v>0.76100000000000001</v>
      </c>
      <c r="M64" s="428">
        <v>0.75849999999999995</v>
      </c>
      <c r="N64" s="440">
        <v>62093876.840000004</v>
      </c>
      <c r="O64" s="440">
        <v>38954439.57</v>
      </c>
      <c r="P64" s="439">
        <v>0.62729999999999997</v>
      </c>
      <c r="Q64" s="439">
        <v>0.63290000000000002</v>
      </c>
      <c r="R64" s="434">
        <v>20851</v>
      </c>
      <c r="S64" s="434">
        <v>14390</v>
      </c>
      <c r="T64" s="435">
        <v>0.69010000000000005</v>
      </c>
      <c r="U64" s="435">
        <v>0.65800000000000003</v>
      </c>
      <c r="V64" s="438">
        <v>15950</v>
      </c>
      <c r="W64" s="438">
        <v>11242</v>
      </c>
      <c r="X64" s="439">
        <v>0.70479999999999998</v>
      </c>
      <c r="Y64" s="248"/>
      <c r="Z64" s="249">
        <v>28503</v>
      </c>
      <c r="AA64" s="250">
        <v>28101</v>
      </c>
      <c r="AB64" s="251">
        <v>0.9859</v>
      </c>
      <c r="AC64" s="249">
        <v>34329</v>
      </c>
      <c r="AD64" s="250">
        <v>24767</v>
      </c>
      <c r="AE64" s="251">
        <v>0.72150000000000003</v>
      </c>
      <c r="AF64" s="252">
        <v>61709807.859999999</v>
      </c>
      <c r="AG64" s="253">
        <v>38784484.490000002</v>
      </c>
      <c r="AH64" s="251">
        <v>0.62849999999999995</v>
      </c>
      <c r="AI64" s="249">
        <v>21907</v>
      </c>
      <c r="AJ64" s="250">
        <v>14189</v>
      </c>
      <c r="AK64" s="251">
        <v>0.64770000000000005</v>
      </c>
      <c r="AL64" s="27" t="s">
        <v>337</v>
      </c>
    </row>
    <row r="65" spans="1:38" s="3" customFormat="1">
      <c r="A65" s="225" t="s">
        <v>163</v>
      </c>
      <c r="B65" s="225" t="s">
        <v>79</v>
      </c>
      <c r="C65" s="431">
        <v>788711.47</v>
      </c>
      <c r="D65" s="431">
        <v>762772.11</v>
      </c>
      <c r="E65" s="428">
        <v>1.0340066969674599</v>
      </c>
      <c r="F65" s="432">
        <v>210</v>
      </c>
      <c r="G65" s="432">
        <v>223</v>
      </c>
      <c r="H65" s="433">
        <v>1.0619000000000001</v>
      </c>
      <c r="I65" s="426">
        <v>1</v>
      </c>
      <c r="J65" s="434">
        <v>334</v>
      </c>
      <c r="K65" s="434">
        <v>318</v>
      </c>
      <c r="L65" s="435">
        <v>0.95209999999999995</v>
      </c>
      <c r="M65" s="428">
        <v>0.9</v>
      </c>
      <c r="N65" s="436">
        <v>840531.64</v>
      </c>
      <c r="O65" s="436">
        <v>634501.99</v>
      </c>
      <c r="P65" s="433">
        <v>0.75490000000000002</v>
      </c>
      <c r="Q65" s="433">
        <v>0.7</v>
      </c>
      <c r="R65" s="434">
        <v>262</v>
      </c>
      <c r="S65" s="434">
        <v>194</v>
      </c>
      <c r="T65" s="435">
        <v>0.74050000000000005</v>
      </c>
      <c r="U65" s="435">
        <v>0.7</v>
      </c>
      <c r="V65" s="432">
        <v>248</v>
      </c>
      <c r="W65" s="432">
        <v>189</v>
      </c>
      <c r="X65" s="433">
        <v>0.7621</v>
      </c>
      <c r="Y65" s="205"/>
      <c r="Z65" s="193">
        <v>217</v>
      </c>
      <c r="AA65" s="194">
        <v>233</v>
      </c>
      <c r="AB65" s="195">
        <v>1.0737000000000001</v>
      </c>
      <c r="AC65" s="193">
        <v>380</v>
      </c>
      <c r="AD65" s="194">
        <v>334</v>
      </c>
      <c r="AE65" s="195">
        <v>0.87890000000000001</v>
      </c>
      <c r="AF65" s="196">
        <v>812967.16</v>
      </c>
      <c r="AG65" s="197">
        <v>615801.39</v>
      </c>
      <c r="AH65" s="195">
        <v>0.75749999999999995</v>
      </c>
      <c r="AI65" s="193">
        <v>274</v>
      </c>
      <c r="AJ65" s="194">
        <v>211</v>
      </c>
      <c r="AK65" s="195">
        <v>0.77010000000000001</v>
      </c>
      <c r="AL65" s="12" t="s">
        <v>337</v>
      </c>
    </row>
    <row r="66" spans="1:38" s="3" customFormat="1">
      <c r="A66" s="225" t="s">
        <v>162</v>
      </c>
      <c r="B66" s="225" t="s">
        <v>80</v>
      </c>
      <c r="C66" s="431">
        <v>2363433.36</v>
      </c>
      <c r="D66" s="431">
        <v>2518978.19</v>
      </c>
      <c r="E66" s="428">
        <v>0.93825082304503804</v>
      </c>
      <c r="F66" s="432">
        <v>1151</v>
      </c>
      <c r="G66" s="432">
        <v>1220</v>
      </c>
      <c r="H66" s="433">
        <v>1.0599000000000001</v>
      </c>
      <c r="I66" s="426">
        <v>1</v>
      </c>
      <c r="J66" s="434">
        <v>1479</v>
      </c>
      <c r="K66" s="434">
        <v>1378</v>
      </c>
      <c r="L66" s="435">
        <v>0.93169999999999997</v>
      </c>
      <c r="M66" s="428">
        <v>0.9</v>
      </c>
      <c r="N66" s="436">
        <v>2521089.09</v>
      </c>
      <c r="O66" s="436">
        <v>1783658.64</v>
      </c>
      <c r="P66" s="433">
        <v>0.70750000000000002</v>
      </c>
      <c r="Q66" s="433">
        <v>0.7</v>
      </c>
      <c r="R66" s="434">
        <v>1093</v>
      </c>
      <c r="S66" s="434">
        <v>775</v>
      </c>
      <c r="T66" s="435">
        <v>0.70909999999999995</v>
      </c>
      <c r="U66" s="435">
        <v>0.7</v>
      </c>
      <c r="V66" s="432">
        <v>1024</v>
      </c>
      <c r="W66" s="432">
        <v>922</v>
      </c>
      <c r="X66" s="433">
        <v>0.90039999999999998</v>
      </c>
      <c r="Y66" s="205"/>
      <c r="Z66" s="193">
        <v>1150</v>
      </c>
      <c r="AA66" s="194">
        <v>1147</v>
      </c>
      <c r="AB66" s="195">
        <v>0.99739999999999995</v>
      </c>
      <c r="AC66" s="193">
        <v>1469</v>
      </c>
      <c r="AD66" s="194">
        <v>1427</v>
      </c>
      <c r="AE66" s="195">
        <v>0.97140000000000004</v>
      </c>
      <c r="AF66" s="196">
        <v>2710368.21</v>
      </c>
      <c r="AG66" s="197">
        <v>1989740.38</v>
      </c>
      <c r="AH66" s="195">
        <v>0.73409999999999997</v>
      </c>
      <c r="AI66" s="193">
        <v>1191</v>
      </c>
      <c r="AJ66" s="194">
        <v>885</v>
      </c>
      <c r="AK66" s="195">
        <v>0.74309999999999998</v>
      </c>
      <c r="AL66" s="12" t="s">
        <v>337</v>
      </c>
    </row>
    <row r="67" spans="1:38" s="3" customFormat="1">
      <c r="A67" s="225" t="s">
        <v>165</v>
      </c>
      <c r="B67" s="225" t="s">
        <v>81</v>
      </c>
      <c r="C67" s="431">
        <v>5913437.0700000003</v>
      </c>
      <c r="D67" s="431">
        <v>5701980.3200000003</v>
      </c>
      <c r="E67" s="428">
        <v>1.03708479127125</v>
      </c>
      <c r="F67" s="432">
        <v>1924</v>
      </c>
      <c r="G67" s="432">
        <v>2040</v>
      </c>
      <c r="H67" s="433">
        <v>1.0603</v>
      </c>
      <c r="I67" s="426">
        <v>1</v>
      </c>
      <c r="J67" s="434">
        <v>2500</v>
      </c>
      <c r="K67" s="434">
        <v>2285</v>
      </c>
      <c r="L67" s="435">
        <v>0.91400000000000003</v>
      </c>
      <c r="M67" s="428">
        <v>0.88849999999999996</v>
      </c>
      <c r="N67" s="436">
        <v>6428096.9000000004</v>
      </c>
      <c r="O67" s="436">
        <v>4526344.9000000004</v>
      </c>
      <c r="P67" s="433">
        <v>0.70420000000000005</v>
      </c>
      <c r="Q67" s="433">
        <v>0.7</v>
      </c>
      <c r="R67" s="434">
        <v>1990</v>
      </c>
      <c r="S67" s="434">
        <v>1403</v>
      </c>
      <c r="T67" s="435">
        <v>0.70499999999999996</v>
      </c>
      <c r="U67" s="435">
        <v>0.68059999999999998</v>
      </c>
      <c r="V67" s="432">
        <v>1634</v>
      </c>
      <c r="W67" s="432">
        <v>1316</v>
      </c>
      <c r="X67" s="433">
        <v>0.8054</v>
      </c>
      <c r="Y67" s="205"/>
      <c r="Z67" s="193">
        <v>1895</v>
      </c>
      <c r="AA67" s="194">
        <v>1966</v>
      </c>
      <c r="AB67" s="195">
        <v>1.0375000000000001</v>
      </c>
      <c r="AC67" s="193">
        <v>2490</v>
      </c>
      <c r="AD67" s="194">
        <v>2283</v>
      </c>
      <c r="AE67" s="195">
        <v>0.91690000000000005</v>
      </c>
      <c r="AF67" s="196">
        <v>6207975.1399999997</v>
      </c>
      <c r="AG67" s="197">
        <v>4341488.7</v>
      </c>
      <c r="AH67" s="195">
        <v>0.69930000000000003</v>
      </c>
      <c r="AI67" s="193">
        <v>2114</v>
      </c>
      <c r="AJ67" s="194">
        <v>1469</v>
      </c>
      <c r="AK67" s="195">
        <v>0.69489999999999996</v>
      </c>
      <c r="AL67" s="12" t="s">
        <v>337</v>
      </c>
    </row>
    <row r="68" spans="1:38" s="3" customFormat="1">
      <c r="A68" s="225" t="s">
        <v>168</v>
      </c>
      <c r="B68" s="225" t="s">
        <v>82</v>
      </c>
      <c r="C68" s="431">
        <v>9220211.9299999997</v>
      </c>
      <c r="D68" s="431">
        <v>8956898.4100000001</v>
      </c>
      <c r="E68" s="428">
        <v>1.02939784598941</v>
      </c>
      <c r="F68" s="432">
        <v>4048</v>
      </c>
      <c r="G68" s="432">
        <v>3869</v>
      </c>
      <c r="H68" s="433">
        <v>0.95579999999999998</v>
      </c>
      <c r="I68" s="426">
        <v>0.98009999999999997</v>
      </c>
      <c r="J68" s="434">
        <v>5031</v>
      </c>
      <c r="K68" s="434">
        <v>4400</v>
      </c>
      <c r="L68" s="428">
        <v>0.87460000000000004</v>
      </c>
      <c r="M68" s="435">
        <v>0.87119999999999997</v>
      </c>
      <c r="N68" s="436">
        <v>9545392.3200000003</v>
      </c>
      <c r="O68" s="436">
        <v>6751937.9800000004</v>
      </c>
      <c r="P68" s="433">
        <v>0.70740000000000003</v>
      </c>
      <c r="Q68" s="433">
        <v>0.7</v>
      </c>
      <c r="R68" s="434">
        <v>3601</v>
      </c>
      <c r="S68" s="434">
        <v>2615</v>
      </c>
      <c r="T68" s="435">
        <v>0.72619999999999996</v>
      </c>
      <c r="U68" s="428">
        <v>0.7</v>
      </c>
      <c r="V68" s="432">
        <v>3029</v>
      </c>
      <c r="W68" s="432">
        <v>2550</v>
      </c>
      <c r="X68" s="433">
        <v>0.84189999999999998</v>
      </c>
      <c r="Y68" s="205"/>
      <c r="Z68" s="193">
        <v>4021</v>
      </c>
      <c r="AA68" s="194">
        <v>4035</v>
      </c>
      <c r="AB68" s="195">
        <v>1.0035000000000001</v>
      </c>
      <c r="AC68" s="193">
        <v>5338</v>
      </c>
      <c r="AD68" s="194">
        <v>4611</v>
      </c>
      <c r="AE68" s="195">
        <v>0.86380000000000001</v>
      </c>
      <c r="AF68" s="196">
        <v>10046502.310000001</v>
      </c>
      <c r="AG68" s="197">
        <v>6977264.0800000001</v>
      </c>
      <c r="AH68" s="195">
        <v>0.69450000000000001</v>
      </c>
      <c r="AI68" s="193">
        <v>3936</v>
      </c>
      <c r="AJ68" s="194">
        <v>2790</v>
      </c>
      <c r="AK68" s="195">
        <v>0.70879999999999999</v>
      </c>
      <c r="AL68" s="12" t="s">
        <v>337</v>
      </c>
    </row>
    <row r="69" spans="1:38" s="3" customFormat="1">
      <c r="A69" s="225" t="s">
        <v>166</v>
      </c>
      <c r="B69" s="225" t="s">
        <v>83</v>
      </c>
      <c r="C69" s="431">
        <v>12122565.42</v>
      </c>
      <c r="D69" s="431">
        <v>12029724.68</v>
      </c>
      <c r="E69" s="428">
        <v>1.0077176113726301</v>
      </c>
      <c r="F69" s="432">
        <v>4697</v>
      </c>
      <c r="G69" s="432">
        <v>4544</v>
      </c>
      <c r="H69" s="433">
        <v>0.96740000000000004</v>
      </c>
      <c r="I69" s="426">
        <v>1</v>
      </c>
      <c r="J69" s="434">
        <v>6390</v>
      </c>
      <c r="K69" s="434">
        <v>5520</v>
      </c>
      <c r="L69" s="435">
        <v>0.86380000000000001</v>
      </c>
      <c r="M69" s="428">
        <v>0.85070000000000001</v>
      </c>
      <c r="N69" s="436">
        <v>12570437.619999999</v>
      </c>
      <c r="O69" s="436">
        <v>8585989.9900000002</v>
      </c>
      <c r="P69" s="433">
        <v>0.68300000000000005</v>
      </c>
      <c r="Q69" s="433">
        <v>0.69450000000000001</v>
      </c>
      <c r="R69" s="434">
        <v>4568</v>
      </c>
      <c r="S69" s="434">
        <v>3093</v>
      </c>
      <c r="T69" s="435">
        <v>0.67710000000000004</v>
      </c>
      <c r="U69" s="435">
        <v>0.66600000000000004</v>
      </c>
      <c r="V69" s="432">
        <v>3472</v>
      </c>
      <c r="W69" s="432">
        <v>2930</v>
      </c>
      <c r="X69" s="433">
        <v>0.84389999999999998</v>
      </c>
      <c r="Y69" s="205"/>
      <c r="Z69" s="193">
        <v>4626</v>
      </c>
      <c r="AA69" s="194">
        <v>4617</v>
      </c>
      <c r="AB69" s="195">
        <v>0.99809999999999999</v>
      </c>
      <c r="AC69" s="193">
        <v>7014</v>
      </c>
      <c r="AD69" s="194">
        <v>5889</v>
      </c>
      <c r="AE69" s="195">
        <v>0.83960000000000001</v>
      </c>
      <c r="AF69" s="196">
        <v>13007354.640000001</v>
      </c>
      <c r="AG69" s="197">
        <v>9086066.7899999991</v>
      </c>
      <c r="AH69" s="195">
        <v>0.69850000000000001</v>
      </c>
      <c r="AI69" s="193">
        <v>4933</v>
      </c>
      <c r="AJ69" s="194">
        <v>3338</v>
      </c>
      <c r="AK69" s="195">
        <v>0.67669999999999997</v>
      </c>
      <c r="AL69" s="12" t="s">
        <v>337</v>
      </c>
    </row>
    <row r="70" spans="1:38" s="3" customFormat="1">
      <c r="A70" s="225" t="s">
        <v>169</v>
      </c>
      <c r="B70" s="225" t="s">
        <v>254</v>
      </c>
      <c r="C70" s="431"/>
      <c r="D70" s="431">
        <v>0</v>
      </c>
      <c r="E70" s="428"/>
      <c r="F70" s="432">
        <v>6</v>
      </c>
      <c r="G70" s="432">
        <v>6</v>
      </c>
      <c r="H70" s="433">
        <v>1</v>
      </c>
      <c r="I70" s="426">
        <v>1</v>
      </c>
      <c r="J70" s="434">
        <v>2</v>
      </c>
      <c r="K70" s="434">
        <v>2</v>
      </c>
      <c r="L70" s="435">
        <v>1</v>
      </c>
      <c r="M70" s="428">
        <v>0.3533</v>
      </c>
      <c r="N70" s="436">
        <v>1332</v>
      </c>
      <c r="O70" s="436"/>
      <c r="P70" s="433"/>
      <c r="Q70" s="433"/>
      <c r="R70" s="434">
        <v>1</v>
      </c>
      <c r="S70" s="434"/>
      <c r="T70" s="435"/>
      <c r="U70" s="435"/>
      <c r="V70" s="432">
        <v>1</v>
      </c>
      <c r="W70" s="432"/>
      <c r="X70" s="433"/>
      <c r="Y70" s="205"/>
      <c r="Z70" s="193">
        <v>5</v>
      </c>
      <c r="AA70" s="194">
        <v>16</v>
      </c>
      <c r="AB70" s="195">
        <v>3.2</v>
      </c>
      <c r="AC70" s="193">
        <v>10</v>
      </c>
      <c r="AD70" s="194">
        <v>1</v>
      </c>
      <c r="AE70" s="195">
        <v>0.1</v>
      </c>
      <c r="AF70" s="196"/>
      <c r="AG70" s="197"/>
      <c r="AH70" s="195"/>
      <c r="AI70" s="193">
        <v>1</v>
      </c>
      <c r="AJ70" s="194"/>
      <c r="AK70" s="195"/>
      <c r="AL70" s="12" t="s">
        <v>337</v>
      </c>
    </row>
    <row r="71" spans="1:38" s="3" customFormat="1">
      <c r="A71" s="225" t="s">
        <v>168</v>
      </c>
      <c r="B71" s="225" t="s">
        <v>84</v>
      </c>
      <c r="C71" s="431">
        <v>2566670.9300000002</v>
      </c>
      <c r="D71" s="431">
        <v>2443365.37</v>
      </c>
      <c r="E71" s="428">
        <v>1.05046546108657</v>
      </c>
      <c r="F71" s="432">
        <v>1672</v>
      </c>
      <c r="G71" s="432">
        <v>1488</v>
      </c>
      <c r="H71" s="433">
        <v>0.89</v>
      </c>
      <c r="I71" s="426">
        <v>0.93440000000000001</v>
      </c>
      <c r="J71" s="434">
        <v>1958</v>
      </c>
      <c r="K71" s="434">
        <v>1681</v>
      </c>
      <c r="L71" s="435">
        <v>0.85850000000000004</v>
      </c>
      <c r="M71" s="428">
        <v>0.81540000000000001</v>
      </c>
      <c r="N71" s="436">
        <v>2687258.27</v>
      </c>
      <c r="O71" s="436">
        <v>1742805.3</v>
      </c>
      <c r="P71" s="433">
        <v>0.64849999999999997</v>
      </c>
      <c r="Q71" s="433">
        <v>0.63260000000000005</v>
      </c>
      <c r="R71" s="434">
        <v>1504</v>
      </c>
      <c r="S71" s="434">
        <v>971</v>
      </c>
      <c r="T71" s="435">
        <v>0.64559999999999995</v>
      </c>
      <c r="U71" s="435">
        <v>0.62460000000000004</v>
      </c>
      <c r="V71" s="432">
        <v>1112</v>
      </c>
      <c r="W71" s="432">
        <v>867</v>
      </c>
      <c r="X71" s="433">
        <v>0.77969999999999995</v>
      </c>
      <c r="Y71" s="205"/>
      <c r="Z71" s="193">
        <v>1728</v>
      </c>
      <c r="AA71" s="194">
        <v>1530</v>
      </c>
      <c r="AB71" s="195">
        <v>0.88539999999999996</v>
      </c>
      <c r="AC71" s="193">
        <v>2250</v>
      </c>
      <c r="AD71" s="194">
        <v>1833</v>
      </c>
      <c r="AE71" s="195">
        <v>0.81469999999999998</v>
      </c>
      <c r="AF71" s="196">
        <v>2819381.74</v>
      </c>
      <c r="AG71" s="197">
        <v>1725634.92</v>
      </c>
      <c r="AH71" s="195">
        <v>0.61209999999999998</v>
      </c>
      <c r="AI71" s="193">
        <v>1590</v>
      </c>
      <c r="AJ71" s="194">
        <v>895</v>
      </c>
      <c r="AK71" s="195">
        <v>0.56289999999999996</v>
      </c>
      <c r="AL71" s="12" t="s">
        <v>337</v>
      </c>
    </row>
    <row r="72" spans="1:38" s="3" customFormat="1">
      <c r="A72" s="225" t="s">
        <v>166</v>
      </c>
      <c r="B72" s="225" t="s">
        <v>85</v>
      </c>
      <c r="C72" s="431">
        <v>22400472.07</v>
      </c>
      <c r="D72" s="431">
        <v>21702991.66</v>
      </c>
      <c r="E72" s="428">
        <v>1.03213752375372</v>
      </c>
      <c r="F72" s="432">
        <v>5386</v>
      </c>
      <c r="G72" s="432">
        <v>5618</v>
      </c>
      <c r="H72" s="433">
        <v>1.0430999999999999</v>
      </c>
      <c r="I72" s="426">
        <v>1</v>
      </c>
      <c r="J72" s="434">
        <v>8365</v>
      </c>
      <c r="K72" s="434">
        <v>7628</v>
      </c>
      <c r="L72" s="435">
        <v>0.91190000000000004</v>
      </c>
      <c r="M72" s="428">
        <v>0.9</v>
      </c>
      <c r="N72" s="436">
        <v>25265327.129999999</v>
      </c>
      <c r="O72" s="436">
        <v>17241736</v>
      </c>
      <c r="P72" s="433">
        <v>0.68240000000000001</v>
      </c>
      <c r="Q72" s="433">
        <v>0.67090000000000005</v>
      </c>
      <c r="R72" s="434">
        <v>7006</v>
      </c>
      <c r="S72" s="434">
        <v>4655</v>
      </c>
      <c r="T72" s="435">
        <v>0.66439999999999999</v>
      </c>
      <c r="U72" s="435">
        <v>0.66439999999999999</v>
      </c>
      <c r="V72" s="432">
        <v>5559</v>
      </c>
      <c r="W72" s="432">
        <v>3965</v>
      </c>
      <c r="X72" s="433">
        <v>0.71330000000000005</v>
      </c>
      <c r="Y72" s="205"/>
      <c r="Z72" s="193">
        <v>5264</v>
      </c>
      <c r="AA72" s="194">
        <v>5682</v>
      </c>
      <c r="AB72" s="195">
        <v>1.0793999999999999</v>
      </c>
      <c r="AC72" s="193">
        <v>8767</v>
      </c>
      <c r="AD72" s="194">
        <v>7993</v>
      </c>
      <c r="AE72" s="195">
        <v>0.91169999999999995</v>
      </c>
      <c r="AF72" s="196">
        <v>25524385.109999999</v>
      </c>
      <c r="AG72" s="197">
        <v>17259336.600000001</v>
      </c>
      <c r="AH72" s="195">
        <v>0.67620000000000002</v>
      </c>
      <c r="AI72" s="193">
        <v>7364</v>
      </c>
      <c r="AJ72" s="194">
        <v>4753</v>
      </c>
      <c r="AK72" s="195">
        <v>0.64539999999999997</v>
      </c>
      <c r="AL72" s="12" t="s">
        <v>337</v>
      </c>
    </row>
    <row r="73" spans="1:38" s="3" customFormat="1">
      <c r="A73" s="441" t="s">
        <v>160</v>
      </c>
      <c r="B73" s="225" t="s">
        <v>86</v>
      </c>
      <c r="C73" s="431">
        <v>5219045.46</v>
      </c>
      <c r="D73" s="431">
        <v>5276897.71</v>
      </c>
      <c r="E73" s="428">
        <v>0.98903669292463903</v>
      </c>
      <c r="F73" s="432">
        <v>1352</v>
      </c>
      <c r="G73" s="432">
        <v>1494</v>
      </c>
      <c r="H73" s="433">
        <v>1.105</v>
      </c>
      <c r="I73" s="426">
        <v>1</v>
      </c>
      <c r="J73" s="434">
        <v>2004</v>
      </c>
      <c r="K73" s="434">
        <v>1667</v>
      </c>
      <c r="L73" s="435">
        <v>0.83179999999999998</v>
      </c>
      <c r="M73" s="428">
        <v>0.86499999999999999</v>
      </c>
      <c r="N73" s="436">
        <v>5255354.0999999996</v>
      </c>
      <c r="O73" s="436">
        <v>3708063.37</v>
      </c>
      <c r="P73" s="433">
        <v>0.7056</v>
      </c>
      <c r="Q73" s="433">
        <v>0.7</v>
      </c>
      <c r="R73" s="434">
        <v>1628</v>
      </c>
      <c r="S73" s="434">
        <v>1221</v>
      </c>
      <c r="T73" s="435">
        <v>0.75</v>
      </c>
      <c r="U73" s="435">
        <v>0.7</v>
      </c>
      <c r="V73" s="432">
        <v>995</v>
      </c>
      <c r="W73" s="432">
        <v>817</v>
      </c>
      <c r="X73" s="433">
        <v>0.82110000000000005</v>
      </c>
      <c r="Y73" s="205"/>
      <c r="Z73" s="193">
        <v>1390</v>
      </c>
      <c r="AA73" s="194">
        <v>1484</v>
      </c>
      <c r="AB73" s="195">
        <v>1.0676000000000001</v>
      </c>
      <c r="AC73" s="193">
        <v>1937</v>
      </c>
      <c r="AD73" s="194">
        <v>1776</v>
      </c>
      <c r="AE73" s="195">
        <v>0.91690000000000005</v>
      </c>
      <c r="AF73" s="196">
        <v>5568950.5700000003</v>
      </c>
      <c r="AG73" s="197">
        <v>3937159.78</v>
      </c>
      <c r="AH73" s="195">
        <v>0.70699999999999996</v>
      </c>
      <c r="AI73" s="193">
        <v>1848</v>
      </c>
      <c r="AJ73" s="194">
        <v>1310</v>
      </c>
      <c r="AK73" s="195">
        <v>0.70889999999999997</v>
      </c>
      <c r="AL73" s="12" t="s">
        <v>337</v>
      </c>
    </row>
    <row r="74" spans="1:38" s="3" customFormat="1">
      <c r="A74" s="225" t="s">
        <v>164</v>
      </c>
      <c r="B74" s="225" t="s">
        <v>87</v>
      </c>
      <c r="C74" s="431">
        <v>1068251.74</v>
      </c>
      <c r="D74" s="431">
        <v>1120190.19</v>
      </c>
      <c r="E74" s="428">
        <v>0.95363425741123498</v>
      </c>
      <c r="F74" s="432">
        <v>366</v>
      </c>
      <c r="G74" s="432">
        <v>380</v>
      </c>
      <c r="H74" s="433">
        <v>1.0383</v>
      </c>
      <c r="I74" s="426">
        <v>1</v>
      </c>
      <c r="J74" s="434">
        <v>558</v>
      </c>
      <c r="K74" s="434">
        <v>502</v>
      </c>
      <c r="L74" s="435">
        <v>0.89959999999999996</v>
      </c>
      <c r="M74" s="428">
        <v>0.9</v>
      </c>
      <c r="N74" s="436">
        <v>1243801.72</v>
      </c>
      <c r="O74" s="436">
        <v>758181.92</v>
      </c>
      <c r="P74" s="433">
        <v>0.60960000000000003</v>
      </c>
      <c r="Q74" s="433">
        <v>0.63009999999999999</v>
      </c>
      <c r="R74" s="434">
        <v>472</v>
      </c>
      <c r="S74" s="434">
        <v>319</v>
      </c>
      <c r="T74" s="435">
        <v>0.67579999999999996</v>
      </c>
      <c r="U74" s="435">
        <v>0.66649999999999998</v>
      </c>
      <c r="V74" s="432">
        <v>340</v>
      </c>
      <c r="W74" s="432">
        <v>286</v>
      </c>
      <c r="X74" s="433">
        <v>0.84119999999999995</v>
      </c>
      <c r="Y74" s="205"/>
      <c r="Z74" s="193">
        <v>384</v>
      </c>
      <c r="AA74" s="194">
        <v>409</v>
      </c>
      <c r="AB74" s="195">
        <v>1.0650999999999999</v>
      </c>
      <c r="AC74" s="193">
        <v>634</v>
      </c>
      <c r="AD74" s="194">
        <v>560</v>
      </c>
      <c r="AE74" s="195">
        <v>0.88329999999999997</v>
      </c>
      <c r="AF74" s="196">
        <v>1341074.3700000001</v>
      </c>
      <c r="AG74" s="197">
        <v>851439.97</v>
      </c>
      <c r="AH74" s="195">
        <v>0.63490000000000002</v>
      </c>
      <c r="AI74" s="193">
        <v>533</v>
      </c>
      <c r="AJ74" s="194">
        <v>343</v>
      </c>
      <c r="AK74" s="195">
        <v>0.64349999999999996</v>
      </c>
      <c r="AL74" s="12" t="s">
        <v>337</v>
      </c>
    </row>
    <row r="75" spans="1:38" s="3" customFormat="1">
      <c r="A75" s="225" t="s">
        <v>164</v>
      </c>
      <c r="B75" s="225" t="s">
        <v>88</v>
      </c>
      <c r="C75" s="431">
        <v>4956017.7</v>
      </c>
      <c r="D75" s="431">
        <v>4978185.93</v>
      </c>
      <c r="E75" s="428">
        <v>0.99554692606670103</v>
      </c>
      <c r="F75" s="432">
        <v>1876</v>
      </c>
      <c r="G75" s="432">
        <v>1821</v>
      </c>
      <c r="H75" s="433">
        <v>0.97070000000000001</v>
      </c>
      <c r="I75" s="426">
        <v>1</v>
      </c>
      <c r="J75" s="434">
        <v>2671</v>
      </c>
      <c r="K75" s="434">
        <v>2351</v>
      </c>
      <c r="L75" s="428">
        <v>0.88019999999999998</v>
      </c>
      <c r="M75" s="428">
        <v>0.9</v>
      </c>
      <c r="N75" s="436">
        <v>5125998.42</v>
      </c>
      <c r="O75" s="436">
        <v>3555699.23</v>
      </c>
      <c r="P75" s="433">
        <v>0.69369999999999998</v>
      </c>
      <c r="Q75" s="433">
        <v>0.69769999999999999</v>
      </c>
      <c r="R75" s="434">
        <v>2043</v>
      </c>
      <c r="S75" s="434">
        <v>1399</v>
      </c>
      <c r="T75" s="435">
        <v>0.68479999999999996</v>
      </c>
      <c r="U75" s="435">
        <v>0.67879999999999996</v>
      </c>
      <c r="V75" s="432">
        <v>1486</v>
      </c>
      <c r="W75" s="432">
        <v>1089</v>
      </c>
      <c r="X75" s="433">
        <v>0.73280000000000001</v>
      </c>
      <c r="Y75" s="205"/>
      <c r="Z75" s="193">
        <v>2017</v>
      </c>
      <c r="AA75" s="194">
        <v>1993</v>
      </c>
      <c r="AB75" s="195">
        <v>0.98809999999999998</v>
      </c>
      <c r="AC75" s="193">
        <v>2818</v>
      </c>
      <c r="AD75" s="194">
        <v>2577</v>
      </c>
      <c r="AE75" s="195">
        <v>0.91449999999999998</v>
      </c>
      <c r="AF75" s="196">
        <v>5332976.96</v>
      </c>
      <c r="AG75" s="197">
        <v>3601553.42</v>
      </c>
      <c r="AH75" s="195">
        <v>0.67530000000000001</v>
      </c>
      <c r="AI75" s="193">
        <v>2282</v>
      </c>
      <c r="AJ75" s="194">
        <v>1471</v>
      </c>
      <c r="AK75" s="195">
        <v>0.64459999999999995</v>
      </c>
      <c r="AL75" s="12" t="s">
        <v>337</v>
      </c>
    </row>
    <row r="76" spans="1:38" s="3" customFormat="1">
      <c r="A76" s="225" t="s">
        <v>166</v>
      </c>
      <c r="B76" s="225" t="s">
        <v>89</v>
      </c>
      <c r="C76" s="431">
        <v>3681973.93</v>
      </c>
      <c r="D76" s="431">
        <v>3615897.94</v>
      </c>
      <c r="E76" s="428">
        <v>1.01827374309132</v>
      </c>
      <c r="F76" s="432">
        <v>1257</v>
      </c>
      <c r="G76" s="432">
        <v>1271</v>
      </c>
      <c r="H76" s="433">
        <v>1.0111000000000001</v>
      </c>
      <c r="I76" s="426">
        <v>1</v>
      </c>
      <c r="J76" s="434">
        <v>1686</v>
      </c>
      <c r="K76" s="434">
        <v>1529</v>
      </c>
      <c r="L76" s="435">
        <v>0.90690000000000004</v>
      </c>
      <c r="M76" s="428">
        <v>0.89849999999999997</v>
      </c>
      <c r="N76" s="436">
        <v>4009786.26</v>
      </c>
      <c r="O76" s="436">
        <v>2700112.54</v>
      </c>
      <c r="P76" s="433">
        <v>0.6734</v>
      </c>
      <c r="Q76" s="433">
        <v>0.68869999999999998</v>
      </c>
      <c r="R76" s="434">
        <v>1487</v>
      </c>
      <c r="S76" s="434">
        <v>1080</v>
      </c>
      <c r="T76" s="435">
        <v>0.72629999999999995</v>
      </c>
      <c r="U76" s="435">
        <v>0.7</v>
      </c>
      <c r="V76" s="432">
        <v>1159</v>
      </c>
      <c r="W76" s="432">
        <v>919</v>
      </c>
      <c r="X76" s="433">
        <v>0.79290000000000005</v>
      </c>
      <c r="Y76" s="205"/>
      <c r="Z76" s="193">
        <v>1237</v>
      </c>
      <c r="AA76" s="194">
        <v>1312</v>
      </c>
      <c r="AB76" s="195">
        <v>1.0606</v>
      </c>
      <c r="AC76" s="193">
        <v>1755</v>
      </c>
      <c r="AD76" s="194">
        <v>1566</v>
      </c>
      <c r="AE76" s="195">
        <v>0.89229999999999998</v>
      </c>
      <c r="AF76" s="196">
        <v>4011888.32</v>
      </c>
      <c r="AG76" s="197">
        <v>2809724.87</v>
      </c>
      <c r="AH76" s="195">
        <v>0.70030000000000003</v>
      </c>
      <c r="AI76" s="193">
        <v>1484</v>
      </c>
      <c r="AJ76" s="194">
        <v>1075</v>
      </c>
      <c r="AK76" s="195">
        <v>0.72440000000000004</v>
      </c>
      <c r="AL76" s="12" t="s">
        <v>337</v>
      </c>
    </row>
    <row r="77" spans="1:38" s="3" customFormat="1">
      <c r="A77" s="225" t="s">
        <v>164</v>
      </c>
      <c r="B77" s="225" t="s">
        <v>90</v>
      </c>
      <c r="C77" s="431">
        <v>1271832.42</v>
      </c>
      <c r="D77" s="431">
        <v>1186876.77</v>
      </c>
      <c r="E77" s="428">
        <v>1.0715791665549199</v>
      </c>
      <c r="F77" s="432">
        <v>430</v>
      </c>
      <c r="G77" s="432">
        <v>429</v>
      </c>
      <c r="H77" s="433">
        <v>0.99770000000000003</v>
      </c>
      <c r="I77" s="426">
        <v>1</v>
      </c>
      <c r="J77" s="434">
        <v>589</v>
      </c>
      <c r="K77" s="434">
        <v>535</v>
      </c>
      <c r="L77" s="435">
        <v>0.9083</v>
      </c>
      <c r="M77" s="428">
        <v>0.9</v>
      </c>
      <c r="N77" s="436">
        <v>1274406.54</v>
      </c>
      <c r="O77" s="436">
        <v>892706.85</v>
      </c>
      <c r="P77" s="433">
        <v>0.70050000000000001</v>
      </c>
      <c r="Q77" s="433">
        <v>0.68930000000000002</v>
      </c>
      <c r="R77" s="434">
        <v>458</v>
      </c>
      <c r="S77" s="434">
        <v>334</v>
      </c>
      <c r="T77" s="435">
        <v>0.72929999999999995</v>
      </c>
      <c r="U77" s="435">
        <v>0.7</v>
      </c>
      <c r="V77" s="432">
        <v>358</v>
      </c>
      <c r="W77" s="432">
        <v>294</v>
      </c>
      <c r="X77" s="433">
        <v>0.82120000000000004</v>
      </c>
      <c r="Y77" s="205"/>
      <c r="Z77" s="193">
        <v>451</v>
      </c>
      <c r="AA77" s="194">
        <v>454</v>
      </c>
      <c r="AB77" s="195">
        <v>1.0066999999999999</v>
      </c>
      <c r="AC77" s="193">
        <v>618</v>
      </c>
      <c r="AD77" s="194">
        <v>570</v>
      </c>
      <c r="AE77" s="195">
        <v>0.92230000000000001</v>
      </c>
      <c r="AF77" s="196">
        <v>1299458.42</v>
      </c>
      <c r="AG77" s="197">
        <v>858379.86</v>
      </c>
      <c r="AH77" s="195">
        <v>0.66059999999999997</v>
      </c>
      <c r="AI77" s="193">
        <v>476</v>
      </c>
      <c r="AJ77" s="194">
        <v>359</v>
      </c>
      <c r="AK77" s="195">
        <v>0.75419999999999998</v>
      </c>
      <c r="AL77" s="12" t="s">
        <v>337</v>
      </c>
    </row>
    <row r="78" spans="1:38" s="3" customFormat="1">
      <c r="A78" s="225" t="s">
        <v>168</v>
      </c>
      <c r="B78" s="225" t="s">
        <v>91</v>
      </c>
      <c r="C78" s="431">
        <v>3608257.65</v>
      </c>
      <c r="D78" s="431">
        <v>3547151.81</v>
      </c>
      <c r="E78" s="428">
        <v>1.0172267338059</v>
      </c>
      <c r="F78" s="432">
        <v>1411</v>
      </c>
      <c r="G78" s="432">
        <v>1492</v>
      </c>
      <c r="H78" s="433">
        <v>1.0573999999999999</v>
      </c>
      <c r="I78" s="426">
        <v>1</v>
      </c>
      <c r="J78" s="434">
        <v>1900</v>
      </c>
      <c r="K78" s="434">
        <v>1752</v>
      </c>
      <c r="L78" s="435">
        <v>0.92210000000000003</v>
      </c>
      <c r="M78" s="428">
        <v>0.9</v>
      </c>
      <c r="N78" s="436">
        <v>3809901.21</v>
      </c>
      <c r="O78" s="436">
        <v>2565616.96</v>
      </c>
      <c r="P78" s="433">
        <v>0.6734</v>
      </c>
      <c r="Q78" s="433">
        <v>0.67749999999999999</v>
      </c>
      <c r="R78" s="434">
        <v>1596</v>
      </c>
      <c r="S78" s="434">
        <v>1125</v>
      </c>
      <c r="T78" s="435">
        <v>0.70489999999999997</v>
      </c>
      <c r="U78" s="435">
        <v>0.67759999999999998</v>
      </c>
      <c r="V78" s="432">
        <v>1186</v>
      </c>
      <c r="W78" s="432">
        <v>1049</v>
      </c>
      <c r="X78" s="433">
        <v>0.88449999999999995</v>
      </c>
      <c r="Y78" s="205"/>
      <c r="Z78" s="193">
        <v>1508</v>
      </c>
      <c r="AA78" s="194">
        <v>1580</v>
      </c>
      <c r="AB78" s="195">
        <v>1.0477000000000001</v>
      </c>
      <c r="AC78" s="193">
        <v>2063</v>
      </c>
      <c r="AD78" s="194">
        <v>1893</v>
      </c>
      <c r="AE78" s="195">
        <v>0.91759999999999997</v>
      </c>
      <c r="AF78" s="196">
        <v>4043519.08</v>
      </c>
      <c r="AG78" s="197">
        <v>2740854.85</v>
      </c>
      <c r="AH78" s="195">
        <v>0.67779999999999996</v>
      </c>
      <c r="AI78" s="193">
        <v>1725</v>
      </c>
      <c r="AJ78" s="194">
        <v>1175</v>
      </c>
      <c r="AK78" s="195">
        <v>0.68120000000000003</v>
      </c>
      <c r="AL78" s="12" t="s">
        <v>337</v>
      </c>
    </row>
    <row r="79" spans="1:38" s="3" customFormat="1">
      <c r="A79" s="442" t="s">
        <v>166</v>
      </c>
      <c r="B79" s="442" t="s">
        <v>92</v>
      </c>
      <c r="C79" s="431">
        <v>15921350.390000001</v>
      </c>
      <c r="D79" s="431">
        <v>15708426.35</v>
      </c>
      <c r="E79" s="428">
        <v>1.0135547657834001</v>
      </c>
      <c r="F79" s="432">
        <v>7125</v>
      </c>
      <c r="G79" s="432">
        <v>7275</v>
      </c>
      <c r="H79" s="433">
        <v>1.0210999999999999</v>
      </c>
      <c r="I79" s="426">
        <v>1</v>
      </c>
      <c r="J79" s="434">
        <v>9261</v>
      </c>
      <c r="K79" s="434">
        <v>8431</v>
      </c>
      <c r="L79" s="435">
        <v>0.91039999999999999</v>
      </c>
      <c r="M79" s="428">
        <v>0.89790000000000003</v>
      </c>
      <c r="N79" s="436">
        <v>17875776.57</v>
      </c>
      <c r="O79" s="436">
        <v>11503254.710000001</v>
      </c>
      <c r="P79" s="433">
        <v>0.64349999999999996</v>
      </c>
      <c r="Q79" s="433">
        <v>0.66510000000000002</v>
      </c>
      <c r="R79" s="434">
        <v>7904</v>
      </c>
      <c r="S79" s="434">
        <v>5308</v>
      </c>
      <c r="T79" s="435">
        <v>0.67159999999999997</v>
      </c>
      <c r="U79" s="435">
        <v>0.69</v>
      </c>
      <c r="V79" s="432">
        <v>2320</v>
      </c>
      <c r="W79" s="432">
        <v>1876</v>
      </c>
      <c r="X79" s="433">
        <v>0.80859999999999999</v>
      </c>
      <c r="Y79" s="205"/>
      <c r="Z79" s="193">
        <v>7070</v>
      </c>
      <c r="AA79" s="194">
        <v>7207</v>
      </c>
      <c r="AB79" s="195">
        <v>1.0194000000000001</v>
      </c>
      <c r="AC79" s="193">
        <v>9387</v>
      </c>
      <c r="AD79" s="194">
        <v>8356</v>
      </c>
      <c r="AE79" s="195">
        <v>0.89019999999999999</v>
      </c>
      <c r="AF79" s="196">
        <v>17335899.309999999</v>
      </c>
      <c r="AG79" s="197">
        <v>11458379.73</v>
      </c>
      <c r="AH79" s="195">
        <v>0.66100000000000003</v>
      </c>
      <c r="AI79" s="193">
        <v>7965</v>
      </c>
      <c r="AJ79" s="194">
        <v>5480</v>
      </c>
      <c r="AK79" s="195">
        <v>0.68799999999999994</v>
      </c>
      <c r="AL79" s="12" t="s">
        <v>337</v>
      </c>
    </row>
    <row r="80" spans="1:38" s="3" customFormat="1">
      <c r="A80" s="225" t="s">
        <v>167</v>
      </c>
      <c r="B80" s="225" t="s">
        <v>93</v>
      </c>
      <c r="C80" s="431">
        <v>883103.04</v>
      </c>
      <c r="D80" s="431">
        <v>922881.89</v>
      </c>
      <c r="E80" s="428">
        <v>0.95689713880938798</v>
      </c>
      <c r="F80" s="432">
        <v>263</v>
      </c>
      <c r="G80" s="432">
        <v>283</v>
      </c>
      <c r="H80" s="433">
        <v>1.0760000000000001</v>
      </c>
      <c r="I80" s="426">
        <v>1</v>
      </c>
      <c r="J80" s="434">
        <v>447</v>
      </c>
      <c r="K80" s="434">
        <v>383</v>
      </c>
      <c r="L80" s="435">
        <v>0.85680000000000001</v>
      </c>
      <c r="M80" s="428">
        <v>0.9</v>
      </c>
      <c r="N80" s="436">
        <v>896661.71</v>
      </c>
      <c r="O80" s="436">
        <v>645828.93000000005</v>
      </c>
      <c r="P80" s="433">
        <v>0.72030000000000005</v>
      </c>
      <c r="Q80" s="433">
        <v>0.7</v>
      </c>
      <c r="R80" s="434">
        <v>389</v>
      </c>
      <c r="S80" s="434">
        <v>295</v>
      </c>
      <c r="T80" s="435">
        <v>0.75839999999999996</v>
      </c>
      <c r="U80" s="435">
        <v>0.7</v>
      </c>
      <c r="V80" s="432">
        <v>186</v>
      </c>
      <c r="W80" s="432">
        <v>141</v>
      </c>
      <c r="X80" s="433">
        <v>0.7581</v>
      </c>
      <c r="Y80" s="205"/>
      <c r="Z80" s="193">
        <v>288</v>
      </c>
      <c r="AA80" s="194">
        <v>314</v>
      </c>
      <c r="AB80" s="195">
        <v>1.0903</v>
      </c>
      <c r="AC80" s="193">
        <v>458</v>
      </c>
      <c r="AD80" s="194">
        <v>414</v>
      </c>
      <c r="AE80" s="195">
        <v>0.90390000000000004</v>
      </c>
      <c r="AF80" s="196">
        <v>974081.74</v>
      </c>
      <c r="AG80" s="197">
        <v>709506.5</v>
      </c>
      <c r="AH80" s="195">
        <v>0.72840000000000005</v>
      </c>
      <c r="AI80" s="193">
        <v>393</v>
      </c>
      <c r="AJ80" s="194">
        <v>302</v>
      </c>
      <c r="AK80" s="195">
        <v>0.76839999999999997</v>
      </c>
      <c r="AL80" s="12" t="s">
        <v>337</v>
      </c>
    </row>
    <row r="81" spans="1:38" s="3" customFormat="1">
      <c r="A81" s="225" t="s">
        <v>160</v>
      </c>
      <c r="B81" s="225" t="s">
        <v>94</v>
      </c>
      <c r="C81" s="431">
        <v>8911894.1899999995</v>
      </c>
      <c r="D81" s="431">
        <v>9174185.2699999996</v>
      </c>
      <c r="E81" s="428">
        <v>0.97140987757706398</v>
      </c>
      <c r="F81" s="432">
        <v>3899</v>
      </c>
      <c r="G81" s="432">
        <v>3963</v>
      </c>
      <c r="H81" s="433">
        <v>1.0164</v>
      </c>
      <c r="I81" s="426">
        <v>1</v>
      </c>
      <c r="J81" s="434">
        <v>5168</v>
      </c>
      <c r="K81" s="434">
        <v>4325</v>
      </c>
      <c r="L81" s="435">
        <v>0.83689999999999998</v>
      </c>
      <c r="M81" s="428">
        <v>0.85299999999999998</v>
      </c>
      <c r="N81" s="436">
        <v>10339949.359999999</v>
      </c>
      <c r="O81" s="436">
        <v>6618048.04</v>
      </c>
      <c r="P81" s="433">
        <v>0.64</v>
      </c>
      <c r="Q81" s="433">
        <v>0.66859999999999997</v>
      </c>
      <c r="R81" s="434">
        <v>3964</v>
      </c>
      <c r="S81" s="434">
        <v>2553</v>
      </c>
      <c r="T81" s="435">
        <v>0.64400000000000002</v>
      </c>
      <c r="U81" s="435">
        <v>0.65800000000000003</v>
      </c>
      <c r="V81" s="432">
        <v>3258</v>
      </c>
      <c r="W81" s="432">
        <v>2733</v>
      </c>
      <c r="X81" s="433">
        <v>0.83889999999999998</v>
      </c>
      <c r="Y81" s="205"/>
      <c r="Z81" s="193">
        <v>3614</v>
      </c>
      <c r="AA81" s="194">
        <v>3814</v>
      </c>
      <c r="AB81" s="195">
        <v>1.0552999999999999</v>
      </c>
      <c r="AC81" s="193">
        <v>5088</v>
      </c>
      <c r="AD81" s="194">
        <v>4399</v>
      </c>
      <c r="AE81" s="195">
        <v>0.86460000000000004</v>
      </c>
      <c r="AF81" s="196">
        <v>10454714.66</v>
      </c>
      <c r="AG81" s="197">
        <v>7076205.9699999997</v>
      </c>
      <c r="AH81" s="195">
        <v>0.67679999999999996</v>
      </c>
      <c r="AI81" s="193">
        <v>4066</v>
      </c>
      <c r="AJ81" s="194">
        <v>2704</v>
      </c>
      <c r="AK81" s="195">
        <v>0.66500000000000004</v>
      </c>
      <c r="AL81" s="12" t="s">
        <v>337</v>
      </c>
    </row>
    <row r="82" spans="1:38" s="3" customFormat="1">
      <c r="A82" s="225" t="s">
        <v>165</v>
      </c>
      <c r="B82" s="225" t="s">
        <v>95</v>
      </c>
      <c r="C82" s="431">
        <v>6699130.6100000003</v>
      </c>
      <c r="D82" s="431">
        <v>6375166.8899999997</v>
      </c>
      <c r="E82" s="428">
        <v>1.0508165081149701</v>
      </c>
      <c r="F82" s="432">
        <v>3207</v>
      </c>
      <c r="G82" s="432">
        <v>3238</v>
      </c>
      <c r="H82" s="433">
        <v>1.0097</v>
      </c>
      <c r="I82" s="426">
        <v>1</v>
      </c>
      <c r="J82" s="434">
        <v>4079</v>
      </c>
      <c r="K82" s="434">
        <v>3690</v>
      </c>
      <c r="L82" s="435">
        <v>0.90459999999999996</v>
      </c>
      <c r="M82" s="428">
        <v>0.9</v>
      </c>
      <c r="N82" s="436">
        <v>7142003.3200000003</v>
      </c>
      <c r="O82" s="436">
        <v>4830882.3899999997</v>
      </c>
      <c r="P82" s="433">
        <v>0.6764</v>
      </c>
      <c r="Q82" s="433">
        <v>0.67789999999999995</v>
      </c>
      <c r="R82" s="434">
        <v>3037</v>
      </c>
      <c r="S82" s="434">
        <v>2027</v>
      </c>
      <c r="T82" s="435">
        <v>0.66739999999999999</v>
      </c>
      <c r="U82" s="435">
        <v>0.66910000000000003</v>
      </c>
      <c r="V82" s="432">
        <v>2636</v>
      </c>
      <c r="W82" s="432">
        <v>2418</v>
      </c>
      <c r="X82" s="433">
        <v>0.9173</v>
      </c>
      <c r="Y82" s="205"/>
      <c r="Z82" s="193">
        <v>3324</v>
      </c>
      <c r="AA82" s="194">
        <v>3377</v>
      </c>
      <c r="AB82" s="195">
        <v>1.0159</v>
      </c>
      <c r="AC82" s="193">
        <v>4171</v>
      </c>
      <c r="AD82" s="194">
        <v>3785</v>
      </c>
      <c r="AE82" s="195">
        <v>0.90749999999999997</v>
      </c>
      <c r="AF82" s="196">
        <v>6844421.1100000003</v>
      </c>
      <c r="AG82" s="197">
        <v>4558816.16</v>
      </c>
      <c r="AH82" s="195">
        <v>0.66610000000000003</v>
      </c>
      <c r="AI82" s="193">
        <v>3260</v>
      </c>
      <c r="AJ82" s="194">
        <v>2117</v>
      </c>
      <c r="AK82" s="195">
        <v>0.64939999999999998</v>
      </c>
      <c r="AL82" s="12" t="s">
        <v>337</v>
      </c>
    </row>
    <row r="83" spans="1:38" s="3" customFormat="1">
      <c r="A83" s="225" t="s">
        <v>165</v>
      </c>
      <c r="B83" s="225" t="s">
        <v>96</v>
      </c>
      <c r="C83" s="431">
        <v>12219020.18</v>
      </c>
      <c r="D83" s="431">
        <v>11547058.550000001</v>
      </c>
      <c r="E83" s="428">
        <v>1.0581933162536901</v>
      </c>
      <c r="F83" s="432">
        <v>8102</v>
      </c>
      <c r="G83" s="432">
        <v>7994</v>
      </c>
      <c r="H83" s="433">
        <v>0.98670000000000002</v>
      </c>
      <c r="I83" s="426">
        <v>0.9899</v>
      </c>
      <c r="J83" s="434">
        <v>9366</v>
      </c>
      <c r="K83" s="434">
        <v>8143</v>
      </c>
      <c r="L83" s="435">
        <v>0.86939999999999995</v>
      </c>
      <c r="M83" s="428">
        <v>0.878</v>
      </c>
      <c r="N83" s="436">
        <v>12721672.77</v>
      </c>
      <c r="O83" s="436">
        <v>8301567.4299999997</v>
      </c>
      <c r="P83" s="433">
        <v>0.65259999999999996</v>
      </c>
      <c r="Q83" s="433">
        <v>0.65610000000000002</v>
      </c>
      <c r="R83" s="434">
        <v>7158</v>
      </c>
      <c r="S83" s="434">
        <v>4729</v>
      </c>
      <c r="T83" s="435">
        <v>0.66069999999999995</v>
      </c>
      <c r="U83" s="435">
        <v>0.66039999999999999</v>
      </c>
      <c r="V83" s="432">
        <v>5804</v>
      </c>
      <c r="W83" s="432">
        <v>5253</v>
      </c>
      <c r="X83" s="433">
        <v>0.90510000000000002</v>
      </c>
      <c r="Y83" s="205"/>
      <c r="Z83" s="193">
        <v>8603</v>
      </c>
      <c r="AA83" s="194">
        <v>8333</v>
      </c>
      <c r="AB83" s="195">
        <v>0.96860000000000002</v>
      </c>
      <c r="AC83" s="193">
        <v>10327</v>
      </c>
      <c r="AD83" s="194">
        <v>9158</v>
      </c>
      <c r="AE83" s="195">
        <v>0.88680000000000003</v>
      </c>
      <c r="AF83" s="196">
        <v>13085066.74</v>
      </c>
      <c r="AG83" s="197">
        <v>8525647.5299999993</v>
      </c>
      <c r="AH83" s="195">
        <v>0.65159999999999996</v>
      </c>
      <c r="AI83" s="193">
        <v>7992</v>
      </c>
      <c r="AJ83" s="194">
        <v>5135</v>
      </c>
      <c r="AK83" s="195">
        <v>0.64249999999999996</v>
      </c>
      <c r="AL83" s="12" t="s">
        <v>337</v>
      </c>
    </row>
    <row r="84" spans="1:38" s="3" customFormat="1">
      <c r="A84" s="225" t="s">
        <v>161</v>
      </c>
      <c r="B84" s="225" t="s">
        <v>97</v>
      </c>
      <c r="C84" s="431">
        <v>6263328.2699999996</v>
      </c>
      <c r="D84" s="431">
        <v>6153545.0999999996</v>
      </c>
      <c r="E84" s="428">
        <v>1.0178406379113101</v>
      </c>
      <c r="F84" s="432">
        <v>2656</v>
      </c>
      <c r="G84" s="432">
        <v>2799</v>
      </c>
      <c r="H84" s="433">
        <v>1.0538000000000001</v>
      </c>
      <c r="I84" s="426">
        <v>1</v>
      </c>
      <c r="J84" s="434">
        <v>3581</v>
      </c>
      <c r="K84" s="434">
        <v>3130</v>
      </c>
      <c r="L84" s="435">
        <v>0.87409999999999999</v>
      </c>
      <c r="M84" s="428">
        <v>0.88070000000000004</v>
      </c>
      <c r="N84" s="436">
        <v>6853482.4900000002</v>
      </c>
      <c r="O84" s="436">
        <v>4633997.91</v>
      </c>
      <c r="P84" s="433">
        <v>0.67620000000000002</v>
      </c>
      <c r="Q84" s="433">
        <v>0.69420000000000004</v>
      </c>
      <c r="R84" s="434">
        <v>2901</v>
      </c>
      <c r="S84" s="434">
        <v>1908</v>
      </c>
      <c r="T84" s="435">
        <v>0.65769999999999995</v>
      </c>
      <c r="U84" s="435">
        <v>0.64319999999999999</v>
      </c>
      <c r="V84" s="432">
        <v>2290</v>
      </c>
      <c r="W84" s="432">
        <v>1837</v>
      </c>
      <c r="X84" s="433">
        <v>0.80220000000000002</v>
      </c>
      <c r="Y84" s="205"/>
      <c r="Z84" s="193">
        <v>2818</v>
      </c>
      <c r="AA84" s="194">
        <v>2706</v>
      </c>
      <c r="AB84" s="195">
        <v>0.96030000000000004</v>
      </c>
      <c r="AC84" s="193">
        <v>3754</v>
      </c>
      <c r="AD84" s="194">
        <v>3312</v>
      </c>
      <c r="AE84" s="195">
        <v>0.88229999999999997</v>
      </c>
      <c r="AF84" s="196">
        <v>6897537.0599999996</v>
      </c>
      <c r="AG84" s="197">
        <v>4769676.32</v>
      </c>
      <c r="AH84" s="195">
        <v>0.6915</v>
      </c>
      <c r="AI84" s="193">
        <v>2984</v>
      </c>
      <c r="AJ84" s="194">
        <v>1922</v>
      </c>
      <c r="AK84" s="195">
        <v>0.64410000000000001</v>
      </c>
      <c r="AL84" s="12" t="s">
        <v>337</v>
      </c>
    </row>
    <row r="85" spans="1:38" s="3" customFormat="1">
      <c r="A85" s="225" t="s">
        <v>162</v>
      </c>
      <c r="B85" s="225" t="s">
        <v>98</v>
      </c>
      <c r="C85" s="431">
        <v>10450862.67</v>
      </c>
      <c r="D85" s="431">
        <v>10357305.17</v>
      </c>
      <c r="E85" s="428">
        <v>1.00903299636965</v>
      </c>
      <c r="F85" s="432">
        <v>4303</v>
      </c>
      <c r="G85" s="432">
        <v>4496</v>
      </c>
      <c r="H85" s="433">
        <v>1.0448999999999999</v>
      </c>
      <c r="I85" s="426">
        <v>1</v>
      </c>
      <c r="J85" s="434">
        <v>5774</v>
      </c>
      <c r="K85" s="434">
        <v>4875</v>
      </c>
      <c r="L85" s="435">
        <v>0.84430000000000005</v>
      </c>
      <c r="M85" s="428">
        <v>0.8679</v>
      </c>
      <c r="N85" s="436">
        <v>11156958.630000001</v>
      </c>
      <c r="O85" s="436">
        <v>7797900.6200000001</v>
      </c>
      <c r="P85" s="433">
        <v>0.69889999999999997</v>
      </c>
      <c r="Q85" s="433">
        <v>0.7</v>
      </c>
      <c r="R85" s="434">
        <v>4376</v>
      </c>
      <c r="S85" s="434">
        <v>3187</v>
      </c>
      <c r="T85" s="435">
        <v>0.72829999999999995</v>
      </c>
      <c r="U85" s="435">
        <v>0.7</v>
      </c>
      <c r="V85" s="432">
        <v>3529</v>
      </c>
      <c r="W85" s="432">
        <v>2882</v>
      </c>
      <c r="X85" s="433">
        <v>0.81669999999999998</v>
      </c>
      <c r="Y85" s="205"/>
      <c r="Z85" s="193">
        <v>4307</v>
      </c>
      <c r="AA85" s="194">
        <v>4330</v>
      </c>
      <c r="AB85" s="195">
        <v>1.0053000000000001</v>
      </c>
      <c r="AC85" s="193">
        <v>5812</v>
      </c>
      <c r="AD85" s="194">
        <v>5081</v>
      </c>
      <c r="AE85" s="195">
        <v>0.87419999999999998</v>
      </c>
      <c r="AF85" s="196">
        <v>11378669.15</v>
      </c>
      <c r="AG85" s="197">
        <v>7898549.21</v>
      </c>
      <c r="AH85" s="195">
        <v>0.69420000000000004</v>
      </c>
      <c r="AI85" s="193">
        <v>4655</v>
      </c>
      <c r="AJ85" s="194">
        <v>3334</v>
      </c>
      <c r="AK85" s="195">
        <v>0.71619999999999995</v>
      </c>
      <c r="AL85" s="12" t="s">
        <v>337</v>
      </c>
    </row>
    <row r="86" spans="1:38" s="3" customFormat="1">
      <c r="A86" s="225" t="s">
        <v>163</v>
      </c>
      <c r="B86" s="225" t="s">
        <v>99</v>
      </c>
      <c r="C86" s="431">
        <v>5413063.8899999997</v>
      </c>
      <c r="D86" s="431">
        <v>5292919.78</v>
      </c>
      <c r="E86" s="428">
        <v>1.0226990234112301</v>
      </c>
      <c r="F86" s="432">
        <v>2471</v>
      </c>
      <c r="G86" s="432">
        <v>2563</v>
      </c>
      <c r="H86" s="433">
        <v>1.0371999999999999</v>
      </c>
      <c r="I86" s="426">
        <v>1</v>
      </c>
      <c r="J86" s="434">
        <v>3677</v>
      </c>
      <c r="K86" s="434">
        <v>3269</v>
      </c>
      <c r="L86" s="435">
        <v>0.88900000000000001</v>
      </c>
      <c r="M86" s="428">
        <v>0.9</v>
      </c>
      <c r="N86" s="436">
        <v>6323610.0700000003</v>
      </c>
      <c r="O86" s="436">
        <v>3877701.61</v>
      </c>
      <c r="P86" s="433">
        <v>0.61319999999999997</v>
      </c>
      <c r="Q86" s="433">
        <v>0.63880000000000003</v>
      </c>
      <c r="R86" s="434">
        <v>2845</v>
      </c>
      <c r="S86" s="434">
        <v>1645</v>
      </c>
      <c r="T86" s="435">
        <v>0.57820000000000005</v>
      </c>
      <c r="U86" s="435">
        <v>0.60470000000000002</v>
      </c>
      <c r="V86" s="432">
        <v>2258</v>
      </c>
      <c r="W86" s="432">
        <v>1934</v>
      </c>
      <c r="X86" s="433">
        <v>0.85650000000000004</v>
      </c>
      <c r="Y86" s="205"/>
      <c r="Z86" s="193">
        <v>2408</v>
      </c>
      <c r="AA86" s="194">
        <v>2635</v>
      </c>
      <c r="AB86" s="195">
        <v>1.0943000000000001</v>
      </c>
      <c r="AC86" s="193">
        <v>3727</v>
      </c>
      <c r="AD86" s="194">
        <v>3322</v>
      </c>
      <c r="AE86" s="195">
        <v>0.89129999999999998</v>
      </c>
      <c r="AF86" s="196">
        <v>6189733.4299999997</v>
      </c>
      <c r="AG86" s="197">
        <v>3899498.55</v>
      </c>
      <c r="AH86" s="195">
        <v>0.63</v>
      </c>
      <c r="AI86" s="193">
        <v>2872</v>
      </c>
      <c r="AJ86" s="194">
        <v>1644</v>
      </c>
      <c r="AK86" s="195">
        <v>0.57240000000000002</v>
      </c>
      <c r="AL86" s="12" t="s">
        <v>337</v>
      </c>
    </row>
    <row r="87" spans="1:38" s="3" customFormat="1">
      <c r="A87" s="225" t="s">
        <v>165</v>
      </c>
      <c r="B87" s="225" t="s">
        <v>100</v>
      </c>
      <c r="C87" s="431">
        <v>6567048.0099999998</v>
      </c>
      <c r="D87" s="431">
        <v>6517544.8300000001</v>
      </c>
      <c r="E87" s="428">
        <v>1.00759537238196</v>
      </c>
      <c r="F87" s="432">
        <v>2651</v>
      </c>
      <c r="G87" s="432">
        <v>2658</v>
      </c>
      <c r="H87" s="433">
        <v>1.0025999999999999</v>
      </c>
      <c r="I87" s="426">
        <v>1</v>
      </c>
      <c r="J87" s="434">
        <v>3316</v>
      </c>
      <c r="K87" s="434">
        <v>3013</v>
      </c>
      <c r="L87" s="435">
        <v>0.90859999999999996</v>
      </c>
      <c r="M87" s="428">
        <v>0.89890000000000003</v>
      </c>
      <c r="N87" s="436">
        <v>7326716.04</v>
      </c>
      <c r="O87" s="436">
        <v>5026094.7699999996</v>
      </c>
      <c r="P87" s="433">
        <v>0.68600000000000005</v>
      </c>
      <c r="Q87" s="433">
        <v>0.68379999999999996</v>
      </c>
      <c r="R87" s="434">
        <v>2744</v>
      </c>
      <c r="S87" s="434">
        <v>1803</v>
      </c>
      <c r="T87" s="435">
        <v>0.65710000000000002</v>
      </c>
      <c r="U87" s="435">
        <v>0.6371</v>
      </c>
      <c r="V87" s="432">
        <v>2131</v>
      </c>
      <c r="W87" s="432">
        <v>1845</v>
      </c>
      <c r="X87" s="433">
        <v>0.86580000000000001</v>
      </c>
      <c r="Y87" s="205"/>
      <c r="Z87" s="193">
        <v>2764</v>
      </c>
      <c r="AA87" s="194">
        <v>2781</v>
      </c>
      <c r="AB87" s="195">
        <v>1.0062</v>
      </c>
      <c r="AC87" s="193">
        <v>3644</v>
      </c>
      <c r="AD87" s="194">
        <v>3241</v>
      </c>
      <c r="AE87" s="195">
        <v>0.88939999999999997</v>
      </c>
      <c r="AF87" s="196">
        <v>7726448.75</v>
      </c>
      <c r="AG87" s="197">
        <v>5202712.91</v>
      </c>
      <c r="AH87" s="195">
        <v>0.6734</v>
      </c>
      <c r="AI87" s="193">
        <v>2923</v>
      </c>
      <c r="AJ87" s="194">
        <v>1870</v>
      </c>
      <c r="AK87" s="195">
        <v>0.63980000000000004</v>
      </c>
      <c r="AL87" s="12" t="s">
        <v>337</v>
      </c>
    </row>
    <row r="88" spans="1:38" s="3" customFormat="1">
      <c r="A88" s="225" t="s">
        <v>165</v>
      </c>
      <c r="B88" s="225" t="s">
        <v>101</v>
      </c>
      <c r="C88" s="431">
        <v>5517927.3899999997</v>
      </c>
      <c r="D88" s="431">
        <v>5179745.09</v>
      </c>
      <c r="E88" s="428">
        <v>1.06528937121884</v>
      </c>
      <c r="F88" s="432">
        <v>3508</v>
      </c>
      <c r="G88" s="432">
        <v>3467</v>
      </c>
      <c r="H88" s="433">
        <v>0.98829999999999996</v>
      </c>
      <c r="I88" s="426">
        <v>0.98980000000000001</v>
      </c>
      <c r="J88" s="434">
        <v>4164</v>
      </c>
      <c r="K88" s="434">
        <v>3798</v>
      </c>
      <c r="L88" s="435">
        <v>0.91210000000000002</v>
      </c>
      <c r="M88" s="428">
        <v>0.9</v>
      </c>
      <c r="N88" s="436">
        <v>6109978.8700000001</v>
      </c>
      <c r="O88" s="436">
        <v>3642616.59</v>
      </c>
      <c r="P88" s="433">
        <v>0.59619999999999995</v>
      </c>
      <c r="Q88" s="433">
        <v>0.60650000000000004</v>
      </c>
      <c r="R88" s="434">
        <v>3716</v>
      </c>
      <c r="S88" s="434">
        <v>2196</v>
      </c>
      <c r="T88" s="435">
        <v>0.59099999999999997</v>
      </c>
      <c r="U88" s="435">
        <v>0.58620000000000005</v>
      </c>
      <c r="V88" s="432">
        <v>2552</v>
      </c>
      <c r="W88" s="432">
        <v>2249</v>
      </c>
      <c r="X88" s="433">
        <v>0.88129999999999997</v>
      </c>
      <c r="Y88" s="205"/>
      <c r="Z88" s="193">
        <v>3603</v>
      </c>
      <c r="AA88" s="194">
        <v>3539</v>
      </c>
      <c r="AB88" s="195">
        <v>0.98219999999999996</v>
      </c>
      <c r="AC88" s="193">
        <v>4437</v>
      </c>
      <c r="AD88" s="194">
        <v>4129</v>
      </c>
      <c r="AE88" s="195">
        <v>0.93059999999999998</v>
      </c>
      <c r="AF88" s="196">
        <v>5799476.5899999999</v>
      </c>
      <c r="AG88" s="197">
        <v>3422009.58</v>
      </c>
      <c r="AH88" s="195">
        <v>0.59009999999999996</v>
      </c>
      <c r="AI88" s="193">
        <v>3767</v>
      </c>
      <c r="AJ88" s="194">
        <v>2136</v>
      </c>
      <c r="AK88" s="195">
        <v>0.56699999999999995</v>
      </c>
      <c r="AL88" s="12" t="s">
        <v>337</v>
      </c>
    </row>
    <row r="89" spans="1:38" s="3" customFormat="1">
      <c r="A89" s="225" t="s">
        <v>162</v>
      </c>
      <c r="B89" s="225" t="s">
        <v>102</v>
      </c>
      <c r="C89" s="431">
        <v>3923579.02</v>
      </c>
      <c r="D89" s="431">
        <v>3914523.74</v>
      </c>
      <c r="E89" s="428">
        <v>1.00231325203306</v>
      </c>
      <c r="F89" s="432">
        <v>1889</v>
      </c>
      <c r="G89" s="432">
        <v>1943</v>
      </c>
      <c r="H89" s="433">
        <v>1.0286</v>
      </c>
      <c r="I89" s="426">
        <v>1</v>
      </c>
      <c r="J89" s="434">
        <v>2437</v>
      </c>
      <c r="K89" s="434">
        <v>2081</v>
      </c>
      <c r="L89" s="435">
        <v>0.85389999999999999</v>
      </c>
      <c r="M89" s="428">
        <v>0.85550000000000004</v>
      </c>
      <c r="N89" s="436">
        <v>4105105.33</v>
      </c>
      <c r="O89" s="436">
        <v>2856840.29</v>
      </c>
      <c r="P89" s="433">
        <v>0.69589999999999996</v>
      </c>
      <c r="Q89" s="433">
        <v>0.7</v>
      </c>
      <c r="R89" s="434">
        <v>1733</v>
      </c>
      <c r="S89" s="434">
        <v>1221</v>
      </c>
      <c r="T89" s="435">
        <v>0.7046</v>
      </c>
      <c r="U89" s="435">
        <v>0.7</v>
      </c>
      <c r="V89" s="432">
        <v>1472</v>
      </c>
      <c r="W89" s="432">
        <v>1229</v>
      </c>
      <c r="X89" s="433">
        <v>0.83489999999999998</v>
      </c>
      <c r="Y89" s="205"/>
      <c r="Z89" s="193">
        <v>1896</v>
      </c>
      <c r="AA89" s="194">
        <v>1973</v>
      </c>
      <c r="AB89" s="195">
        <v>1.0406</v>
      </c>
      <c r="AC89" s="193">
        <v>2506</v>
      </c>
      <c r="AD89" s="194">
        <v>2206</v>
      </c>
      <c r="AE89" s="195">
        <v>0.88029999999999997</v>
      </c>
      <c r="AF89" s="196">
        <v>4300406.38</v>
      </c>
      <c r="AG89" s="197">
        <v>3039801.79</v>
      </c>
      <c r="AH89" s="195">
        <v>0.70689999999999997</v>
      </c>
      <c r="AI89" s="193">
        <v>1861</v>
      </c>
      <c r="AJ89" s="194">
        <v>1340</v>
      </c>
      <c r="AK89" s="195">
        <v>0.72</v>
      </c>
      <c r="AL89" s="12" t="s">
        <v>337</v>
      </c>
    </row>
    <row r="90" spans="1:38" s="3" customFormat="1">
      <c r="A90" s="225" t="s">
        <v>161</v>
      </c>
      <c r="B90" s="225" t="s">
        <v>103</v>
      </c>
      <c r="C90" s="431">
        <v>2484354.83</v>
      </c>
      <c r="D90" s="431">
        <v>2522565.5499999998</v>
      </c>
      <c r="E90" s="428">
        <v>0.98485243723398996</v>
      </c>
      <c r="F90" s="432">
        <v>795</v>
      </c>
      <c r="G90" s="432">
        <v>807</v>
      </c>
      <c r="H90" s="433">
        <v>1.0150999999999999</v>
      </c>
      <c r="I90" s="426">
        <v>1</v>
      </c>
      <c r="J90" s="434">
        <v>1308</v>
      </c>
      <c r="K90" s="434">
        <v>1182</v>
      </c>
      <c r="L90" s="435">
        <v>0.90369999999999995</v>
      </c>
      <c r="M90" s="428">
        <v>0.88039999999999996</v>
      </c>
      <c r="N90" s="436">
        <v>2775643.77</v>
      </c>
      <c r="O90" s="436">
        <v>1844800.23</v>
      </c>
      <c r="P90" s="433">
        <v>0.66459999999999997</v>
      </c>
      <c r="Q90" s="433">
        <v>0.68530000000000002</v>
      </c>
      <c r="R90" s="434">
        <v>1161</v>
      </c>
      <c r="S90" s="434">
        <v>695</v>
      </c>
      <c r="T90" s="435">
        <v>0.59860000000000002</v>
      </c>
      <c r="U90" s="435">
        <v>0.61219999999999997</v>
      </c>
      <c r="V90" s="432">
        <v>662</v>
      </c>
      <c r="W90" s="432">
        <v>575</v>
      </c>
      <c r="X90" s="433">
        <v>0.86860000000000004</v>
      </c>
      <c r="Y90" s="205"/>
      <c r="Z90" s="193">
        <v>780</v>
      </c>
      <c r="AA90" s="194">
        <v>822</v>
      </c>
      <c r="AB90" s="195">
        <v>1.0538000000000001</v>
      </c>
      <c r="AC90" s="193">
        <v>1408</v>
      </c>
      <c r="AD90" s="194">
        <v>1245</v>
      </c>
      <c r="AE90" s="195">
        <v>0.88419999999999999</v>
      </c>
      <c r="AF90" s="196">
        <v>2957498.62</v>
      </c>
      <c r="AG90" s="197">
        <v>2010495.66</v>
      </c>
      <c r="AH90" s="195">
        <v>0.67979999999999996</v>
      </c>
      <c r="AI90" s="193">
        <v>1206</v>
      </c>
      <c r="AJ90" s="194">
        <v>732</v>
      </c>
      <c r="AK90" s="195">
        <v>0.60699999999999998</v>
      </c>
      <c r="AL90" s="12" t="s">
        <v>337</v>
      </c>
    </row>
    <row r="91" spans="1:38" s="3" customFormat="1">
      <c r="A91" s="225" t="s">
        <v>161</v>
      </c>
      <c r="B91" s="225" t="s">
        <v>104</v>
      </c>
      <c r="C91" s="431">
        <v>3602987.6</v>
      </c>
      <c r="D91" s="431">
        <v>3495161.04</v>
      </c>
      <c r="E91" s="428">
        <v>1.0308502408804601</v>
      </c>
      <c r="F91" s="432">
        <v>1447</v>
      </c>
      <c r="G91" s="432">
        <v>1699</v>
      </c>
      <c r="H91" s="433">
        <v>1.1741999999999999</v>
      </c>
      <c r="I91" s="426">
        <v>1</v>
      </c>
      <c r="J91" s="434">
        <v>2106</v>
      </c>
      <c r="K91" s="434">
        <v>1848</v>
      </c>
      <c r="L91" s="435">
        <v>0.87749999999999995</v>
      </c>
      <c r="M91" s="428">
        <v>0.86429999999999996</v>
      </c>
      <c r="N91" s="436">
        <v>3959304.59</v>
      </c>
      <c r="O91" s="436">
        <v>2692154.04</v>
      </c>
      <c r="P91" s="433">
        <v>0.68</v>
      </c>
      <c r="Q91" s="433">
        <v>0.67410000000000003</v>
      </c>
      <c r="R91" s="434">
        <v>1578</v>
      </c>
      <c r="S91" s="434">
        <v>1018</v>
      </c>
      <c r="T91" s="435">
        <v>0.64510000000000001</v>
      </c>
      <c r="U91" s="435">
        <v>0.63219999999999998</v>
      </c>
      <c r="V91" s="432">
        <v>1417</v>
      </c>
      <c r="W91" s="432">
        <v>1250</v>
      </c>
      <c r="X91" s="433">
        <v>0.8821</v>
      </c>
      <c r="Y91" s="205"/>
      <c r="Z91" s="193">
        <v>1446</v>
      </c>
      <c r="AA91" s="194">
        <v>1649</v>
      </c>
      <c r="AB91" s="195">
        <v>1.1404000000000001</v>
      </c>
      <c r="AC91" s="193">
        <v>2131</v>
      </c>
      <c r="AD91" s="194">
        <v>1881</v>
      </c>
      <c r="AE91" s="195">
        <v>0.88270000000000004</v>
      </c>
      <c r="AF91" s="196">
        <v>4012549.23</v>
      </c>
      <c r="AG91" s="197">
        <v>2652167.35</v>
      </c>
      <c r="AH91" s="195">
        <v>0.66100000000000003</v>
      </c>
      <c r="AI91" s="193">
        <v>1620</v>
      </c>
      <c r="AJ91" s="194">
        <v>1013</v>
      </c>
      <c r="AK91" s="195">
        <v>0.62529999999999997</v>
      </c>
      <c r="AL91" s="12" t="s">
        <v>337</v>
      </c>
    </row>
    <row r="92" spans="1:38" s="3" customFormat="1">
      <c r="A92" s="225" t="s">
        <v>167</v>
      </c>
      <c r="B92" s="225" t="s">
        <v>105</v>
      </c>
      <c r="C92" s="431">
        <v>680748.41</v>
      </c>
      <c r="D92" s="431">
        <v>741129.99</v>
      </c>
      <c r="E92" s="428">
        <v>0.918527679604492</v>
      </c>
      <c r="F92" s="432">
        <v>254</v>
      </c>
      <c r="G92" s="432">
        <v>256</v>
      </c>
      <c r="H92" s="433">
        <v>1.0079</v>
      </c>
      <c r="I92" s="426">
        <v>1</v>
      </c>
      <c r="J92" s="434">
        <v>434</v>
      </c>
      <c r="K92" s="434">
        <v>364</v>
      </c>
      <c r="L92" s="435">
        <v>0.8387</v>
      </c>
      <c r="M92" s="428">
        <v>0.81379999999999997</v>
      </c>
      <c r="N92" s="436">
        <v>808466.33</v>
      </c>
      <c r="O92" s="436">
        <v>513396.42</v>
      </c>
      <c r="P92" s="433">
        <v>0.63500000000000001</v>
      </c>
      <c r="Q92" s="433">
        <v>0.66790000000000005</v>
      </c>
      <c r="R92" s="434">
        <v>357</v>
      </c>
      <c r="S92" s="434">
        <v>222</v>
      </c>
      <c r="T92" s="435">
        <v>0.62180000000000002</v>
      </c>
      <c r="U92" s="435">
        <v>0.64559999999999995</v>
      </c>
      <c r="V92" s="432">
        <v>246</v>
      </c>
      <c r="W92" s="432">
        <v>188</v>
      </c>
      <c r="X92" s="433">
        <v>0.76419999999999999</v>
      </c>
      <c r="Y92" s="205"/>
      <c r="Z92" s="193">
        <v>245</v>
      </c>
      <c r="AA92" s="194">
        <v>266</v>
      </c>
      <c r="AB92" s="195">
        <v>1.0857000000000001</v>
      </c>
      <c r="AC92" s="193">
        <v>522</v>
      </c>
      <c r="AD92" s="194">
        <v>421</v>
      </c>
      <c r="AE92" s="195">
        <v>0.80649999999999999</v>
      </c>
      <c r="AF92" s="196">
        <v>837812.99</v>
      </c>
      <c r="AG92" s="197">
        <v>541939.56999999995</v>
      </c>
      <c r="AH92" s="195">
        <v>0.64690000000000003</v>
      </c>
      <c r="AI92" s="193">
        <v>408</v>
      </c>
      <c r="AJ92" s="194">
        <v>262</v>
      </c>
      <c r="AK92" s="195">
        <v>0.64219999999999999</v>
      </c>
      <c r="AL92" s="12" t="s">
        <v>337</v>
      </c>
    </row>
    <row r="93" spans="1:38" s="3" customFormat="1">
      <c r="A93" s="225" t="s">
        <v>167</v>
      </c>
      <c r="B93" s="225" t="s">
        <v>106</v>
      </c>
      <c r="C93" s="431">
        <v>1473750.17</v>
      </c>
      <c r="D93" s="431">
        <v>1599472.63</v>
      </c>
      <c r="E93" s="428">
        <v>0.92139755464274498</v>
      </c>
      <c r="F93" s="432">
        <v>578</v>
      </c>
      <c r="G93" s="432">
        <v>644</v>
      </c>
      <c r="H93" s="433">
        <v>1.1142000000000001</v>
      </c>
      <c r="I93" s="426">
        <v>1</v>
      </c>
      <c r="J93" s="434">
        <v>815</v>
      </c>
      <c r="K93" s="434">
        <v>751</v>
      </c>
      <c r="L93" s="435">
        <v>0.92149999999999999</v>
      </c>
      <c r="M93" s="428">
        <v>0.9</v>
      </c>
      <c r="N93" s="436">
        <v>1650477.32</v>
      </c>
      <c r="O93" s="436">
        <v>1059927.17</v>
      </c>
      <c r="P93" s="433">
        <v>0.64219999999999999</v>
      </c>
      <c r="Q93" s="433">
        <v>0.68369999999999997</v>
      </c>
      <c r="R93" s="434">
        <v>705</v>
      </c>
      <c r="S93" s="434">
        <v>491</v>
      </c>
      <c r="T93" s="435">
        <v>0.69650000000000001</v>
      </c>
      <c r="U93" s="435">
        <v>0.69510000000000005</v>
      </c>
      <c r="V93" s="432">
        <v>550</v>
      </c>
      <c r="W93" s="432">
        <v>462</v>
      </c>
      <c r="X93" s="433">
        <v>0.84</v>
      </c>
      <c r="Y93" s="205"/>
      <c r="Z93" s="193">
        <v>604</v>
      </c>
      <c r="AA93" s="194">
        <v>674</v>
      </c>
      <c r="AB93" s="195">
        <v>1.1158999999999999</v>
      </c>
      <c r="AC93" s="193">
        <v>871</v>
      </c>
      <c r="AD93" s="194">
        <v>773</v>
      </c>
      <c r="AE93" s="195">
        <v>0.88749999999999996</v>
      </c>
      <c r="AF93" s="196">
        <v>1698273.85</v>
      </c>
      <c r="AG93" s="197">
        <v>1181751.96</v>
      </c>
      <c r="AH93" s="195">
        <v>0.69589999999999996</v>
      </c>
      <c r="AI93" s="193">
        <v>752</v>
      </c>
      <c r="AJ93" s="194">
        <v>531</v>
      </c>
      <c r="AK93" s="195">
        <v>0.70609999999999995</v>
      </c>
      <c r="AL93" s="12" t="s">
        <v>337</v>
      </c>
    </row>
    <row r="94" spans="1:38" s="3" customFormat="1">
      <c r="A94" s="225" t="s">
        <v>170</v>
      </c>
      <c r="B94" s="225" t="s">
        <v>297</v>
      </c>
      <c r="C94" s="431"/>
      <c r="D94" s="431"/>
      <c r="E94" s="428"/>
      <c r="F94" s="432"/>
      <c r="G94" s="432"/>
      <c r="H94" s="433"/>
      <c r="I94" s="426"/>
      <c r="J94" s="434"/>
      <c r="K94" s="434"/>
      <c r="L94" s="435"/>
      <c r="M94" s="428"/>
      <c r="N94" s="436"/>
      <c r="O94" s="436"/>
      <c r="P94" s="433"/>
      <c r="Q94" s="433"/>
      <c r="R94" s="434"/>
      <c r="S94" s="434"/>
      <c r="T94" s="435"/>
      <c r="U94" s="435"/>
      <c r="V94" s="432"/>
      <c r="W94" s="432"/>
      <c r="X94" s="433"/>
      <c r="Y94" s="205"/>
      <c r="Z94" s="193"/>
      <c r="AA94" s="194"/>
      <c r="AB94" s="195"/>
      <c r="AC94" s="193"/>
      <c r="AD94" s="194"/>
      <c r="AE94" s="195"/>
      <c r="AF94" s="196"/>
      <c r="AG94" s="197"/>
      <c r="AH94" s="195"/>
      <c r="AI94" s="193"/>
      <c r="AJ94" s="194"/>
      <c r="AK94" s="195"/>
      <c r="AL94" s="12"/>
    </row>
    <row r="95" spans="1:38">
      <c r="A95" s="437" t="s">
        <v>164</v>
      </c>
      <c r="B95" s="437" t="s">
        <v>107</v>
      </c>
      <c r="C95" s="431">
        <v>443757.08</v>
      </c>
      <c r="D95" s="431">
        <v>422980.44</v>
      </c>
      <c r="E95" s="428">
        <v>1.049119623593</v>
      </c>
      <c r="F95" s="438">
        <v>188</v>
      </c>
      <c r="G95" s="438">
        <v>179</v>
      </c>
      <c r="H95" s="439">
        <v>0.95209999999999995</v>
      </c>
      <c r="I95" s="426">
        <v>0.95879999999999999</v>
      </c>
      <c r="J95" s="434">
        <v>215</v>
      </c>
      <c r="K95" s="434">
        <v>199</v>
      </c>
      <c r="L95" s="435">
        <v>0.92559999999999998</v>
      </c>
      <c r="M95" s="428">
        <v>0.9</v>
      </c>
      <c r="N95" s="440">
        <v>471052.4</v>
      </c>
      <c r="O95" s="440">
        <v>334293.40999999997</v>
      </c>
      <c r="P95" s="439">
        <v>0.7097</v>
      </c>
      <c r="Q95" s="439">
        <v>0.66839999999999999</v>
      </c>
      <c r="R95" s="434">
        <v>188</v>
      </c>
      <c r="S95" s="434">
        <v>149</v>
      </c>
      <c r="T95" s="435">
        <v>0.79259999999999997</v>
      </c>
      <c r="U95" s="435">
        <v>0.7</v>
      </c>
      <c r="V95" s="438">
        <v>126</v>
      </c>
      <c r="W95" s="438">
        <v>102</v>
      </c>
      <c r="X95" s="439">
        <v>0.8095</v>
      </c>
      <c r="Y95" s="248"/>
      <c r="Z95" s="249">
        <v>197</v>
      </c>
      <c r="AA95" s="250">
        <v>202</v>
      </c>
      <c r="AB95" s="251">
        <v>1.0254000000000001</v>
      </c>
      <c r="AC95" s="249">
        <v>243</v>
      </c>
      <c r="AD95" s="250">
        <v>227</v>
      </c>
      <c r="AE95" s="251">
        <v>0.93420000000000003</v>
      </c>
      <c r="AF95" s="252">
        <v>480451.5</v>
      </c>
      <c r="AG95" s="253">
        <v>302637.44</v>
      </c>
      <c r="AH95" s="251">
        <v>0.62990000000000002</v>
      </c>
      <c r="AI95" s="249">
        <v>207</v>
      </c>
      <c r="AJ95" s="250">
        <v>152</v>
      </c>
      <c r="AK95" s="251">
        <v>0.73429999999999995</v>
      </c>
      <c r="AL95" s="27" t="s">
        <v>337</v>
      </c>
    </row>
    <row r="96" spans="1:38" s="3" customFormat="1">
      <c r="A96" s="225" t="s">
        <v>162</v>
      </c>
      <c r="B96" s="225" t="s">
        <v>108</v>
      </c>
      <c r="C96" s="431">
        <v>10422198.5</v>
      </c>
      <c r="D96" s="431">
        <v>10033811.16</v>
      </c>
      <c r="E96" s="428">
        <v>1.0387078582411799</v>
      </c>
      <c r="F96" s="432">
        <v>3560</v>
      </c>
      <c r="G96" s="432">
        <v>3550</v>
      </c>
      <c r="H96" s="433">
        <v>0.99719999999999998</v>
      </c>
      <c r="I96" s="426">
        <v>0.98839999999999995</v>
      </c>
      <c r="J96" s="434">
        <v>5257</v>
      </c>
      <c r="K96" s="434">
        <v>4559</v>
      </c>
      <c r="L96" s="435">
        <v>0.86719999999999997</v>
      </c>
      <c r="M96" s="428">
        <v>0.87980000000000003</v>
      </c>
      <c r="N96" s="436">
        <v>12231503.869999999</v>
      </c>
      <c r="O96" s="436">
        <v>7518393.6900000004</v>
      </c>
      <c r="P96" s="433">
        <v>0.61470000000000002</v>
      </c>
      <c r="Q96" s="433">
        <v>0.62519999999999998</v>
      </c>
      <c r="R96" s="434">
        <v>4025</v>
      </c>
      <c r="S96" s="434">
        <v>2613</v>
      </c>
      <c r="T96" s="435">
        <v>0.6492</v>
      </c>
      <c r="U96" s="435">
        <v>0.64070000000000005</v>
      </c>
      <c r="V96" s="432">
        <v>2928</v>
      </c>
      <c r="W96" s="432">
        <v>2123</v>
      </c>
      <c r="X96" s="433">
        <v>0.72509999999999997</v>
      </c>
      <c r="Y96" s="205"/>
      <c r="Z96" s="193">
        <v>3644</v>
      </c>
      <c r="AA96" s="194">
        <v>3612</v>
      </c>
      <c r="AB96" s="195">
        <v>0.99119999999999997</v>
      </c>
      <c r="AC96" s="193">
        <v>5313</v>
      </c>
      <c r="AD96" s="194">
        <v>4710</v>
      </c>
      <c r="AE96" s="195">
        <v>0.88649999999999995</v>
      </c>
      <c r="AF96" s="196">
        <v>12087555.23</v>
      </c>
      <c r="AG96" s="197">
        <v>7604912.2199999997</v>
      </c>
      <c r="AH96" s="195">
        <v>0.62919999999999998</v>
      </c>
      <c r="AI96" s="193">
        <v>4104</v>
      </c>
      <c r="AJ96" s="194">
        <v>2664</v>
      </c>
      <c r="AK96" s="195">
        <v>0.64910000000000001</v>
      </c>
      <c r="AL96" s="12" t="s">
        <v>337</v>
      </c>
    </row>
    <row r="97" spans="1:38" s="3" customFormat="1">
      <c r="A97" s="225" t="s">
        <v>168</v>
      </c>
      <c r="B97" s="225" t="s">
        <v>109</v>
      </c>
      <c r="C97" s="431">
        <v>4871460.33</v>
      </c>
      <c r="D97" s="431">
        <v>4850129.8</v>
      </c>
      <c r="E97" s="428">
        <v>1.0043979297213901</v>
      </c>
      <c r="F97" s="432">
        <v>2444</v>
      </c>
      <c r="G97" s="432">
        <v>2660</v>
      </c>
      <c r="H97" s="433">
        <v>1.0884</v>
      </c>
      <c r="I97" s="426">
        <v>1</v>
      </c>
      <c r="J97" s="434">
        <v>3065</v>
      </c>
      <c r="K97" s="434">
        <v>2716</v>
      </c>
      <c r="L97" s="435">
        <v>0.8861</v>
      </c>
      <c r="M97" s="428">
        <v>0.88770000000000004</v>
      </c>
      <c r="N97" s="436">
        <v>5065392.42</v>
      </c>
      <c r="O97" s="436">
        <v>3471183.1</v>
      </c>
      <c r="P97" s="433">
        <v>0.68530000000000002</v>
      </c>
      <c r="Q97" s="433">
        <v>0.68989999999999996</v>
      </c>
      <c r="R97" s="434">
        <v>2471</v>
      </c>
      <c r="S97" s="434">
        <v>1775</v>
      </c>
      <c r="T97" s="435">
        <v>0.71830000000000005</v>
      </c>
      <c r="U97" s="435">
        <v>0.7</v>
      </c>
      <c r="V97" s="432">
        <v>1952</v>
      </c>
      <c r="W97" s="432">
        <v>1656</v>
      </c>
      <c r="X97" s="433">
        <v>0.84840000000000004</v>
      </c>
      <c r="Y97" s="205"/>
      <c r="Z97" s="193">
        <v>2553</v>
      </c>
      <c r="AA97" s="194">
        <v>2517</v>
      </c>
      <c r="AB97" s="195">
        <v>0.9859</v>
      </c>
      <c r="AC97" s="193">
        <v>3158</v>
      </c>
      <c r="AD97" s="194">
        <v>2878</v>
      </c>
      <c r="AE97" s="195">
        <v>0.9113</v>
      </c>
      <c r="AF97" s="196">
        <v>5112097.92</v>
      </c>
      <c r="AG97" s="197">
        <v>3527423.08</v>
      </c>
      <c r="AH97" s="195">
        <v>0.69</v>
      </c>
      <c r="AI97" s="193">
        <v>2595</v>
      </c>
      <c r="AJ97" s="194">
        <v>1832</v>
      </c>
      <c r="AK97" s="195">
        <v>0.70599999999999996</v>
      </c>
      <c r="AL97" s="12" t="s">
        <v>337</v>
      </c>
    </row>
    <row r="98" spans="1:38" s="3" customFormat="1">
      <c r="A98" s="225" t="s">
        <v>160</v>
      </c>
      <c r="B98" s="225" t="s">
        <v>110</v>
      </c>
      <c r="C98" s="431">
        <v>50307151.950000003</v>
      </c>
      <c r="D98" s="431">
        <v>48920924.640000001</v>
      </c>
      <c r="E98" s="428">
        <v>1.0283360815479501</v>
      </c>
      <c r="F98" s="432">
        <v>15749</v>
      </c>
      <c r="G98" s="432">
        <v>15790</v>
      </c>
      <c r="H98" s="433">
        <v>1.0025999999999999</v>
      </c>
      <c r="I98" s="426">
        <v>1</v>
      </c>
      <c r="J98" s="434">
        <v>21019</v>
      </c>
      <c r="K98" s="434">
        <v>18270</v>
      </c>
      <c r="L98" s="435">
        <v>0.86919999999999997</v>
      </c>
      <c r="M98" s="428">
        <v>0.87180000000000002</v>
      </c>
      <c r="N98" s="436">
        <v>54637890.770000003</v>
      </c>
      <c r="O98" s="436">
        <v>37612710.579999998</v>
      </c>
      <c r="P98" s="433">
        <v>0.68840000000000001</v>
      </c>
      <c r="Q98" s="433">
        <v>0.69369999999999998</v>
      </c>
      <c r="R98" s="434">
        <v>16158</v>
      </c>
      <c r="S98" s="434">
        <v>11561</v>
      </c>
      <c r="T98" s="435">
        <v>0.71550000000000002</v>
      </c>
      <c r="U98" s="435">
        <v>0.69189999999999996</v>
      </c>
      <c r="V98" s="432">
        <v>8613</v>
      </c>
      <c r="W98" s="432">
        <v>6574</v>
      </c>
      <c r="X98" s="433">
        <v>0.76329999999999998</v>
      </c>
      <c r="Y98" s="205"/>
      <c r="Z98" s="193">
        <v>15596</v>
      </c>
      <c r="AA98" s="194">
        <v>16276</v>
      </c>
      <c r="AB98" s="195">
        <v>1.0436000000000001</v>
      </c>
      <c r="AC98" s="193">
        <v>21036</v>
      </c>
      <c r="AD98" s="194">
        <v>18594</v>
      </c>
      <c r="AE98" s="195">
        <v>0.88390000000000002</v>
      </c>
      <c r="AF98" s="196">
        <v>55047179.939999998</v>
      </c>
      <c r="AG98" s="197">
        <v>38138672.049999997</v>
      </c>
      <c r="AH98" s="195">
        <v>0.69279999999999997</v>
      </c>
      <c r="AI98" s="193">
        <v>16974</v>
      </c>
      <c r="AJ98" s="194">
        <v>11691</v>
      </c>
      <c r="AK98" s="195">
        <v>0.68879999999999997</v>
      </c>
      <c r="AL98" s="12" t="s">
        <v>337</v>
      </c>
    </row>
    <row r="99" spans="1:38" s="3" customFormat="1">
      <c r="A99" s="225" t="s">
        <v>168</v>
      </c>
      <c r="B99" s="225" t="s">
        <v>111</v>
      </c>
      <c r="C99" s="431">
        <v>2072489.75</v>
      </c>
      <c r="D99" s="431">
        <v>2085891.9720000001</v>
      </c>
      <c r="E99" s="428">
        <v>0.99357482449719103</v>
      </c>
      <c r="F99" s="432">
        <v>940</v>
      </c>
      <c r="G99" s="432">
        <v>935</v>
      </c>
      <c r="H99" s="433">
        <v>0.99470000000000003</v>
      </c>
      <c r="I99" s="426">
        <v>1</v>
      </c>
      <c r="J99" s="434">
        <v>1088</v>
      </c>
      <c r="K99" s="434">
        <v>1029</v>
      </c>
      <c r="L99" s="435">
        <v>0.94579999999999997</v>
      </c>
      <c r="M99" s="428">
        <v>0.9</v>
      </c>
      <c r="N99" s="436">
        <v>2119815.06</v>
      </c>
      <c r="O99" s="436">
        <v>1499294.64</v>
      </c>
      <c r="P99" s="433">
        <v>0.70730000000000004</v>
      </c>
      <c r="Q99" s="433">
        <v>0.69889999999999997</v>
      </c>
      <c r="R99" s="434">
        <v>944</v>
      </c>
      <c r="S99" s="434">
        <v>714</v>
      </c>
      <c r="T99" s="435">
        <v>0.75639999999999996</v>
      </c>
      <c r="U99" s="435">
        <v>0.7</v>
      </c>
      <c r="V99" s="432">
        <v>766</v>
      </c>
      <c r="W99" s="432">
        <v>635</v>
      </c>
      <c r="X99" s="433">
        <v>0.82899999999999996</v>
      </c>
      <c r="Y99" s="205"/>
      <c r="Z99" s="193">
        <v>946</v>
      </c>
      <c r="AA99" s="194">
        <v>998</v>
      </c>
      <c r="AB99" s="195">
        <v>1.0549999999999999</v>
      </c>
      <c r="AC99" s="193">
        <v>1186</v>
      </c>
      <c r="AD99" s="194">
        <v>1115</v>
      </c>
      <c r="AE99" s="195">
        <v>0.94010000000000005</v>
      </c>
      <c r="AF99" s="196">
        <v>2237496.81</v>
      </c>
      <c r="AG99" s="197">
        <v>1567576.78</v>
      </c>
      <c r="AH99" s="195">
        <v>0.7006</v>
      </c>
      <c r="AI99" s="193">
        <v>1013</v>
      </c>
      <c r="AJ99" s="194">
        <v>762</v>
      </c>
      <c r="AK99" s="195">
        <v>0.75219999999999998</v>
      </c>
      <c r="AL99" s="12" t="s">
        <v>337</v>
      </c>
    </row>
    <row r="100" spans="1:38" s="3" customFormat="1">
      <c r="A100" s="225" t="s">
        <v>164</v>
      </c>
      <c r="B100" s="225" t="s">
        <v>112</v>
      </c>
      <c r="C100" s="431">
        <v>1602963.79</v>
      </c>
      <c r="D100" s="431">
        <v>1457791.03</v>
      </c>
      <c r="E100" s="428">
        <v>1.0995840672719699</v>
      </c>
      <c r="F100" s="432">
        <v>1036</v>
      </c>
      <c r="G100" s="432">
        <v>1008</v>
      </c>
      <c r="H100" s="433">
        <v>0.97299999999999998</v>
      </c>
      <c r="I100" s="426">
        <v>0.98860000000000003</v>
      </c>
      <c r="J100" s="434">
        <v>1176</v>
      </c>
      <c r="K100" s="434">
        <v>1104</v>
      </c>
      <c r="L100" s="435">
        <v>0.93879999999999997</v>
      </c>
      <c r="M100" s="428">
        <v>0.9</v>
      </c>
      <c r="N100" s="436">
        <v>1595791.75</v>
      </c>
      <c r="O100" s="436">
        <v>1080669.53</v>
      </c>
      <c r="P100" s="433">
        <v>0.67720000000000002</v>
      </c>
      <c r="Q100" s="433">
        <v>0.67149999999999999</v>
      </c>
      <c r="R100" s="434">
        <v>936</v>
      </c>
      <c r="S100" s="434">
        <v>659</v>
      </c>
      <c r="T100" s="435">
        <v>0.70409999999999995</v>
      </c>
      <c r="U100" s="435">
        <v>0.67010000000000003</v>
      </c>
      <c r="V100" s="432">
        <v>771</v>
      </c>
      <c r="W100" s="432">
        <v>676</v>
      </c>
      <c r="X100" s="433">
        <v>0.87680000000000002</v>
      </c>
      <c r="Y100" s="205"/>
      <c r="Z100" s="193">
        <v>1093</v>
      </c>
      <c r="AA100" s="194">
        <v>1097</v>
      </c>
      <c r="AB100" s="195">
        <v>1.0037</v>
      </c>
      <c r="AC100" s="193">
        <v>1300</v>
      </c>
      <c r="AD100" s="194">
        <v>1199</v>
      </c>
      <c r="AE100" s="195">
        <v>0.92230000000000001</v>
      </c>
      <c r="AF100" s="196">
        <v>1630868</v>
      </c>
      <c r="AG100" s="197">
        <v>1091809.29</v>
      </c>
      <c r="AH100" s="195">
        <v>0.66949999999999998</v>
      </c>
      <c r="AI100" s="193">
        <v>977</v>
      </c>
      <c r="AJ100" s="194">
        <v>637</v>
      </c>
      <c r="AK100" s="195">
        <v>0.65200000000000002</v>
      </c>
      <c r="AL100" s="12" t="s">
        <v>337</v>
      </c>
    </row>
    <row r="101" spans="1:38" s="3" customFormat="1">
      <c r="A101" s="225" t="s">
        <v>161</v>
      </c>
      <c r="B101" s="225" t="s">
        <v>113</v>
      </c>
      <c r="C101" s="431">
        <v>1876733.7</v>
      </c>
      <c r="D101" s="431">
        <v>1817460.46</v>
      </c>
      <c r="E101" s="428">
        <v>1.03261322119767</v>
      </c>
      <c r="F101" s="432">
        <v>426</v>
      </c>
      <c r="G101" s="432">
        <v>450</v>
      </c>
      <c r="H101" s="433">
        <v>1.0563</v>
      </c>
      <c r="I101" s="426">
        <v>1</v>
      </c>
      <c r="J101" s="434">
        <v>714</v>
      </c>
      <c r="K101" s="434">
        <v>666</v>
      </c>
      <c r="L101" s="435">
        <v>0.93279999999999996</v>
      </c>
      <c r="M101" s="428">
        <v>0.89610000000000001</v>
      </c>
      <c r="N101" s="436">
        <v>1954144.83</v>
      </c>
      <c r="O101" s="436">
        <v>1429558.5</v>
      </c>
      <c r="P101" s="433">
        <v>0.73160000000000003</v>
      </c>
      <c r="Q101" s="433">
        <v>0.7</v>
      </c>
      <c r="R101" s="434">
        <v>646</v>
      </c>
      <c r="S101" s="434">
        <v>476</v>
      </c>
      <c r="T101" s="435">
        <v>0.73680000000000001</v>
      </c>
      <c r="U101" s="435">
        <v>0.7</v>
      </c>
      <c r="V101" s="432">
        <v>463</v>
      </c>
      <c r="W101" s="432">
        <v>323</v>
      </c>
      <c r="X101" s="433">
        <v>0.6976</v>
      </c>
      <c r="Y101" s="205"/>
      <c r="Z101" s="193">
        <v>393</v>
      </c>
      <c r="AA101" s="194">
        <v>431</v>
      </c>
      <c r="AB101" s="195">
        <v>1.0967</v>
      </c>
      <c r="AC101" s="193">
        <v>662</v>
      </c>
      <c r="AD101" s="194">
        <v>609</v>
      </c>
      <c r="AE101" s="195">
        <v>0.91990000000000005</v>
      </c>
      <c r="AF101" s="196">
        <v>1809985.46</v>
      </c>
      <c r="AG101" s="197">
        <v>1358520.61</v>
      </c>
      <c r="AH101" s="195">
        <v>0.75060000000000004</v>
      </c>
      <c r="AI101" s="193">
        <v>621</v>
      </c>
      <c r="AJ101" s="194">
        <v>415</v>
      </c>
      <c r="AK101" s="195">
        <v>0.66830000000000001</v>
      </c>
      <c r="AL101" s="12" t="s">
        <v>337</v>
      </c>
    </row>
    <row r="102" spans="1:38" s="3" customFormat="1">
      <c r="A102" s="225" t="s">
        <v>160</v>
      </c>
      <c r="B102" s="225" t="s">
        <v>114</v>
      </c>
      <c r="C102" s="431">
        <v>13162065.300000001</v>
      </c>
      <c r="D102" s="431">
        <v>12883026.189999999</v>
      </c>
      <c r="E102" s="428">
        <v>1.0216594382317301</v>
      </c>
      <c r="F102" s="432">
        <v>6152</v>
      </c>
      <c r="G102" s="432">
        <v>5860</v>
      </c>
      <c r="H102" s="433">
        <v>0.95250000000000001</v>
      </c>
      <c r="I102" s="426">
        <v>0.98509999999999998</v>
      </c>
      <c r="J102" s="434">
        <v>8340</v>
      </c>
      <c r="K102" s="434">
        <v>7130</v>
      </c>
      <c r="L102" s="435">
        <v>0.85489999999999999</v>
      </c>
      <c r="M102" s="428">
        <v>0.82679999999999998</v>
      </c>
      <c r="N102" s="436">
        <v>13868259.939999999</v>
      </c>
      <c r="O102" s="436">
        <v>9130756.0399999991</v>
      </c>
      <c r="P102" s="433">
        <v>0.65839999999999999</v>
      </c>
      <c r="Q102" s="433">
        <v>0.67390000000000005</v>
      </c>
      <c r="R102" s="434">
        <v>6129</v>
      </c>
      <c r="S102" s="434">
        <v>3925</v>
      </c>
      <c r="T102" s="435">
        <v>0.64039999999999997</v>
      </c>
      <c r="U102" s="435">
        <v>0.63080000000000003</v>
      </c>
      <c r="V102" s="432">
        <v>4553</v>
      </c>
      <c r="W102" s="432">
        <v>3919</v>
      </c>
      <c r="X102" s="433">
        <v>0.86080000000000001</v>
      </c>
      <c r="Y102" s="205"/>
      <c r="Z102" s="193">
        <v>6196</v>
      </c>
      <c r="AA102" s="194">
        <v>5858</v>
      </c>
      <c r="AB102" s="195">
        <v>0.94540000000000002</v>
      </c>
      <c r="AC102" s="193">
        <v>9073</v>
      </c>
      <c r="AD102" s="194">
        <v>7317</v>
      </c>
      <c r="AE102" s="195">
        <v>0.80649999999999999</v>
      </c>
      <c r="AF102" s="196">
        <v>13993823.99</v>
      </c>
      <c r="AG102" s="197">
        <v>9104511.4299999997</v>
      </c>
      <c r="AH102" s="195">
        <v>0.65059999999999996</v>
      </c>
      <c r="AI102" s="193">
        <v>6307</v>
      </c>
      <c r="AJ102" s="194">
        <v>3762</v>
      </c>
      <c r="AK102" s="195">
        <v>0.59650000000000003</v>
      </c>
      <c r="AL102" s="12" t="s">
        <v>337</v>
      </c>
    </row>
    <row r="103" spans="1:38" s="3" customFormat="1">
      <c r="A103" s="225" t="s">
        <v>161</v>
      </c>
      <c r="B103" s="225" t="s">
        <v>115</v>
      </c>
      <c r="C103" s="431">
        <v>3786723.63</v>
      </c>
      <c r="D103" s="431">
        <v>3389751.59</v>
      </c>
      <c r="E103" s="428">
        <v>1.11710947821991</v>
      </c>
      <c r="F103" s="432">
        <v>1691</v>
      </c>
      <c r="G103" s="432">
        <v>1611</v>
      </c>
      <c r="H103" s="433">
        <v>0.95269999999999999</v>
      </c>
      <c r="I103" s="426">
        <v>0.96050000000000002</v>
      </c>
      <c r="J103" s="434">
        <v>3021</v>
      </c>
      <c r="K103" s="434">
        <v>2527</v>
      </c>
      <c r="L103" s="435">
        <v>0.83650000000000002</v>
      </c>
      <c r="M103" s="428">
        <v>0.83450000000000002</v>
      </c>
      <c r="N103" s="436">
        <v>4334719.01</v>
      </c>
      <c r="O103" s="436">
        <v>2572121.59</v>
      </c>
      <c r="P103" s="433">
        <v>0.59340000000000004</v>
      </c>
      <c r="Q103" s="433">
        <v>0.57850000000000001</v>
      </c>
      <c r="R103" s="434">
        <v>2390</v>
      </c>
      <c r="S103" s="434">
        <v>1370</v>
      </c>
      <c r="T103" s="435">
        <v>0.57320000000000004</v>
      </c>
      <c r="U103" s="435">
        <v>0.54530000000000001</v>
      </c>
      <c r="V103" s="432">
        <v>1538</v>
      </c>
      <c r="W103" s="432">
        <v>1251</v>
      </c>
      <c r="X103" s="433">
        <v>0.81340000000000001</v>
      </c>
      <c r="Y103" s="205"/>
      <c r="Z103" s="193">
        <v>1793</v>
      </c>
      <c r="AA103" s="194">
        <v>1641</v>
      </c>
      <c r="AB103" s="195">
        <v>0.91520000000000001</v>
      </c>
      <c r="AC103" s="193">
        <v>3243</v>
      </c>
      <c r="AD103" s="194">
        <v>2517</v>
      </c>
      <c r="AE103" s="195">
        <v>0.77610000000000001</v>
      </c>
      <c r="AF103" s="196">
        <v>4484412.3</v>
      </c>
      <c r="AG103" s="197">
        <v>2501626.66</v>
      </c>
      <c r="AH103" s="195">
        <v>0.55779999999999996</v>
      </c>
      <c r="AI103" s="193">
        <v>2273</v>
      </c>
      <c r="AJ103" s="194">
        <v>1201</v>
      </c>
      <c r="AK103" s="195">
        <v>0.52839999999999998</v>
      </c>
      <c r="AL103" s="12" t="s">
        <v>337</v>
      </c>
    </row>
    <row r="104" spans="1:38" s="3" customFormat="1">
      <c r="A104" s="225" t="s">
        <v>168</v>
      </c>
      <c r="B104" s="225" t="s">
        <v>116</v>
      </c>
      <c r="C104" s="431">
        <v>9204248.5899999999</v>
      </c>
      <c r="D104" s="431">
        <v>8776125.75</v>
      </c>
      <c r="E104" s="428">
        <v>1.0487826692775</v>
      </c>
      <c r="F104" s="432">
        <v>4051</v>
      </c>
      <c r="G104" s="432">
        <v>4094</v>
      </c>
      <c r="H104" s="433">
        <v>1.0105999999999999</v>
      </c>
      <c r="I104" s="426">
        <v>1</v>
      </c>
      <c r="J104" s="434">
        <v>5225</v>
      </c>
      <c r="K104" s="434">
        <v>4755</v>
      </c>
      <c r="L104" s="435">
        <v>0.91</v>
      </c>
      <c r="M104" s="428">
        <v>0.9</v>
      </c>
      <c r="N104" s="436">
        <v>9991777.6300000008</v>
      </c>
      <c r="O104" s="436">
        <v>6663870.2199999997</v>
      </c>
      <c r="P104" s="433">
        <v>0.66690000000000005</v>
      </c>
      <c r="Q104" s="433">
        <v>0.67500000000000004</v>
      </c>
      <c r="R104" s="434">
        <v>4384</v>
      </c>
      <c r="S104" s="434">
        <v>3025</v>
      </c>
      <c r="T104" s="435">
        <v>0.69</v>
      </c>
      <c r="U104" s="435">
        <v>0.65920000000000001</v>
      </c>
      <c r="V104" s="432">
        <v>3164</v>
      </c>
      <c r="W104" s="432">
        <v>2612</v>
      </c>
      <c r="X104" s="433">
        <v>0.82550000000000001</v>
      </c>
      <c r="Y104" s="205"/>
      <c r="Z104" s="193">
        <v>4059</v>
      </c>
      <c r="AA104" s="194">
        <v>4309</v>
      </c>
      <c r="AB104" s="195">
        <v>1.0616000000000001</v>
      </c>
      <c r="AC104" s="193">
        <v>5292</v>
      </c>
      <c r="AD104" s="194">
        <v>4854</v>
      </c>
      <c r="AE104" s="195">
        <v>0.91720000000000002</v>
      </c>
      <c r="AF104" s="196">
        <v>9370185.0899999999</v>
      </c>
      <c r="AG104" s="197">
        <v>6326053.4100000001</v>
      </c>
      <c r="AH104" s="195">
        <v>0.67510000000000003</v>
      </c>
      <c r="AI104" s="193">
        <v>4610</v>
      </c>
      <c r="AJ104" s="194">
        <v>3043</v>
      </c>
      <c r="AK104" s="195">
        <v>0.66010000000000002</v>
      </c>
      <c r="AL104" s="12" t="s">
        <v>337</v>
      </c>
    </row>
    <row r="105" spans="1:38" s="3" customFormat="1">
      <c r="A105" s="225" t="s">
        <v>161</v>
      </c>
      <c r="B105" s="225" t="s">
        <v>117</v>
      </c>
      <c r="C105" s="431">
        <v>2313550.96</v>
      </c>
      <c r="D105" s="431">
        <v>2223088.04</v>
      </c>
      <c r="E105" s="428">
        <v>1.04069245948532</v>
      </c>
      <c r="F105" s="432">
        <v>803</v>
      </c>
      <c r="G105" s="432">
        <v>855</v>
      </c>
      <c r="H105" s="433">
        <v>1.0648</v>
      </c>
      <c r="I105" s="426">
        <v>1</v>
      </c>
      <c r="J105" s="434">
        <v>1252</v>
      </c>
      <c r="K105" s="434">
        <v>1122</v>
      </c>
      <c r="L105" s="435">
        <v>0.8962</v>
      </c>
      <c r="M105" s="428">
        <v>0.9</v>
      </c>
      <c r="N105" s="436">
        <v>2594306.19</v>
      </c>
      <c r="O105" s="436">
        <v>1647674.9</v>
      </c>
      <c r="P105" s="433">
        <v>0.6351</v>
      </c>
      <c r="Q105" s="433">
        <v>0.63109999999999999</v>
      </c>
      <c r="R105" s="434">
        <v>1114</v>
      </c>
      <c r="S105" s="434">
        <v>708</v>
      </c>
      <c r="T105" s="435">
        <v>0.63549999999999995</v>
      </c>
      <c r="U105" s="435">
        <v>0.61809999999999998</v>
      </c>
      <c r="V105" s="432">
        <v>747</v>
      </c>
      <c r="W105" s="432">
        <v>604</v>
      </c>
      <c r="X105" s="433">
        <v>0.80859999999999999</v>
      </c>
      <c r="Y105" s="205"/>
      <c r="Z105" s="193">
        <v>820</v>
      </c>
      <c r="AA105" s="194">
        <v>867</v>
      </c>
      <c r="AB105" s="195">
        <v>1.0572999999999999</v>
      </c>
      <c r="AC105" s="193">
        <v>1319</v>
      </c>
      <c r="AD105" s="194">
        <v>1190</v>
      </c>
      <c r="AE105" s="195">
        <v>0.9022</v>
      </c>
      <c r="AF105" s="196">
        <v>2666569.13</v>
      </c>
      <c r="AG105" s="197">
        <v>1633172.15</v>
      </c>
      <c r="AH105" s="195">
        <v>0.61250000000000004</v>
      </c>
      <c r="AI105" s="193">
        <v>1169</v>
      </c>
      <c r="AJ105" s="194">
        <v>747</v>
      </c>
      <c r="AK105" s="195">
        <v>0.63900000000000001</v>
      </c>
      <c r="AL105" s="12" t="s">
        <v>337</v>
      </c>
    </row>
    <row r="106" spans="1:38" s="3" customFormat="1">
      <c r="A106" s="225" t="s">
        <v>163</v>
      </c>
      <c r="B106" s="225" t="s">
        <v>118</v>
      </c>
      <c r="C106" s="431">
        <v>731795.36</v>
      </c>
      <c r="D106" s="431">
        <v>664051.73</v>
      </c>
      <c r="E106" s="428">
        <v>1.1020155914660399</v>
      </c>
      <c r="F106" s="432">
        <v>191</v>
      </c>
      <c r="G106" s="432">
        <v>202</v>
      </c>
      <c r="H106" s="433">
        <v>1.0576000000000001</v>
      </c>
      <c r="I106" s="426">
        <v>1</v>
      </c>
      <c r="J106" s="434">
        <v>376</v>
      </c>
      <c r="K106" s="434">
        <v>295</v>
      </c>
      <c r="L106" s="435">
        <v>0.78459999999999996</v>
      </c>
      <c r="M106" s="428">
        <v>0.84430000000000005</v>
      </c>
      <c r="N106" s="436">
        <v>733432.72</v>
      </c>
      <c r="O106" s="436">
        <v>550302.22</v>
      </c>
      <c r="P106" s="433">
        <v>0.75029999999999997</v>
      </c>
      <c r="Q106" s="433">
        <v>0.7</v>
      </c>
      <c r="R106" s="434">
        <v>248</v>
      </c>
      <c r="S106" s="434">
        <v>175</v>
      </c>
      <c r="T106" s="435">
        <v>0.7056</v>
      </c>
      <c r="U106" s="435">
        <v>0.6492</v>
      </c>
      <c r="V106" s="432">
        <v>204</v>
      </c>
      <c r="W106" s="432">
        <v>152</v>
      </c>
      <c r="X106" s="433">
        <v>0.74509999999999998</v>
      </c>
      <c r="Y106" s="205"/>
      <c r="Z106" s="193">
        <v>227</v>
      </c>
      <c r="AA106" s="194">
        <v>229</v>
      </c>
      <c r="AB106" s="195">
        <v>1.0087999999999999</v>
      </c>
      <c r="AC106" s="193">
        <v>397</v>
      </c>
      <c r="AD106" s="194">
        <v>305</v>
      </c>
      <c r="AE106" s="195">
        <v>0.76829999999999998</v>
      </c>
      <c r="AF106" s="196">
        <v>695372.28</v>
      </c>
      <c r="AG106" s="197">
        <v>511077.61</v>
      </c>
      <c r="AH106" s="195">
        <v>0.73499999999999999</v>
      </c>
      <c r="AI106" s="193">
        <v>280</v>
      </c>
      <c r="AJ106" s="194">
        <v>174</v>
      </c>
      <c r="AK106" s="195">
        <v>0.62139999999999995</v>
      </c>
      <c r="AL106" s="12" t="s">
        <v>337</v>
      </c>
    </row>
    <row r="107" spans="1:38" s="3" customFormat="1" ht="14.25" customHeight="1" thickBot="1">
      <c r="A107" s="14"/>
      <c r="B107" s="14"/>
      <c r="C107" s="49">
        <v>700435452.26000011</v>
      </c>
      <c r="D107" s="50">
        <v>704353648.16000032</v>
      </c>
      <c r="E107" s="15">
        <v>0.99443717525956488</v>
      </c>
      <c r="F107" s="16">
        <v>296609</v>
      </c>
      <c r="G107" s="17">
        <v>301754</v>
      </c>
      <c r="H107" s="18">
        <v>0.98294968749378631</v>
      </c>
      <c r="I107" s="15">
        <v>102.0551</v>
      </c>
      <c r="J107" s="16">
        <v>401750</v>
      </c>
      <c r="K107" s="17">
        <v>345391</v>
      </c>
      <c r="L107" s="18">
        <v>90.020099999999971</v>
      </c>
      <c r="M107" s="19">
        <v>90.525999999999996</v>
      </c>
      <c r="N107" s="20">
        <v>777356795.78999996</v>
      </c>
      <c r="O107" s="21">
        <v>528420817.09000033</v>
      </c>
      <c r="P107" s="18">
        <v>69.225300000000004</v>
      </c>
      <c r="Q107" s="18">
        <v>69.599999999999994</v>
      </c>
      <c r="R107" s="16">
        <v>311364</v>
      </c>
      <c r="S107" s="17">
        <v>208259</v>
      </c>
      <c r="T107" s="18">
        <v>68.598399999999984</v>
      </c>
      <c r="U107" s="18">
        <v>69.010600000000025</v>
      </c>
      <c r="V107" s="16">
        <v>231491</v>
      </c>
      <c r="W107" s="17">
        <v>189363</v>
      </c>
      <c r="X107" s="22">
        <v>83.564499999999995</v>
      </c>
      <c r="Y107" s="14"/>
      <c r="Z107" s="14"/>
      <c r="AA107" s="49">
        <v>700435452.26000011</v>
      </c>
      <c r="AB107" s="50">
        <v>704353648.16000032</v>
      </c>
      <c r="AC107" s="15">
        <v>0.99443717525956488</v>
      </c>
      <c r="AD107" s="16">
        <v>296609</v>
      </c>
      <c r="AE107" s="17">
        <v>301754</v>
      </c>
      <c r="AF107" s="18">
        <v>0.98294968749378631</v>
      </c>
      <c r="AG107" s="15">
        <v>102.0551</v>
      </c>
      <c r="AH107" s="16">
        <v>401750</v>
      </c>
      <c r="AI107" s="17">
        <v>345391</v>
      </c>
      <c r="AJ107" s="18">
        <v>90.020099999999971</v>
      </c>
      <c r="AK107" s="19">
        <v>90.525999999999996</v>
      </c>
      <c r="AL107" s="20">
        <v>777356795.78999996</v>
      </c>
    </row>
    <row r="108" spans="1:38" s="5" customFormat="1" ht="13.5" thickBot="1">
      <c r="A108" s="23" t="s">
        <v>145</v>
      </c>
      <c r="B108" s="211" t="s">
        <v>274</v>
      </c>
      <c r="C108" s="443">
        <f>SUBTOTAL(9,C3:C106)</f>
        <v>711387851.35000014</v>
      </c>
      <c r="D108" s="443">
        <f>SUBTOTAL(9,D3:D106)</f>
        <v>695566315.49679995</v>
      </c>
      <c r="E108" s="444">
        <f>C108/D108</f>
        <v>1.0227462651665353</v>
      </c>
      <c r="F108" s="445">
        <f>SUBTOTAL(9,F3:F106)</f>
        <v>292038</v>
      </c>
      <c r="G108" s="445">
        <f>SUBTOTAL(9,G3:G106)</f>
        <v>293793</v>
      </c>
      <c r="H108" s="446">
        <f>G108/F108</f>
        <v>1.0060094919154356</v>
      </c>
      <c r="I108" s="447">
        <v>1</v>
      </c>
      <c r="J108" s="448">
        <f>SUBTOTAL(9,J3:J106)</f>
        <v>384452</v>
      </c>
      <c r="K108" s="448">
        <f>SUBTOTAL(9,K3:K106)</f>
        <v>330037</v>
      </c>
      <c r="L108" s="449">
        <f>K108/J108</f>
        <v>0.85846087417935135</v>
      </c>
      <c r="M108" s="450">
        <v>0.86170000000000002</v>
      </c>
      <c r="N108" s="451">
        <f>SUBTOTAL(9,N3:N106)</f>
        <v>766687891.40000033</v>
      </c>
      <c r="O108" s="451">
        <f>SUBTOTAL(9,O3:O106)</f>
        <v>518266125.70000017</v>
      </c>
      <c r="P108" s="446">
        <f>O108/N108</f>
        <v>0.67598058025101604</v>
      </c>
      <c r="Q108" s="446">
        <v>0.67979999999999996</v>
      </c>
      <c r="R108" s="452">
        <f>SUBTOTAL(9,R3:R106)</f>
        <v>295191</v>
      </c>
      <c r="S108" s="452">
        <f>SUBTOTAL(9,S3:S106)</f>
        <v>202417</v>
      </c>
      <c r="T108" s="453">
        <f>S108/R108</f>
        <v>0.68571535040024933</v>
      </c>
      <c r="U108" s="453">
        <v>0.67390000000000005</v>
      </c>
      <c r="V108" s="445">
        <f>SUBTOTAL(109,V3:V106)</f>
        <v>221237</v>
      </c>
      <c r="W108" s="445">
        <f>SUBTOTAL(109,W3:W106)</f>
        <v>179077</v>
      </c>
      <c r="X108" s="446">
        <f>W108/V108</f>
        <v>0.80943513065174455</v>
      </c>
      <c r="Y108" s="206"/>
      <c r="Z108" s="198">
        <v>296609</v>
      </c>
      <c r="AA108" s="199">
        <v>301754</v>
      </c>
      <c r="AB108" s="200">
        <v>1.0173460683930697</v>
      </c>
      <c r="AC108" s="198">
        <v>401750</v>
      </c>
      <c r="AD108" s="199">
        <v>345391</v>
      </c>
      <c r="AE108" s="200">
        <v>0.85971624144368386</v>
      </c>
      <c r="AF108" s="201">
        <v>777356795.78999996</v>
      </c>
      <c r="AG108" s="202">
        <v>528420817.09000033</v>
      </c>
      <c r="AH108" s="200">
        <v>0.67976612535172487</v>
      </c>
      <c r="AI108" s="198">
        <v>311364</v>
      </c>
      <c r="AJ108" s="199">
        <v>208259</v>
      </c>
      <c r="AK108" s="200">
        <v>0.6688602407471641</v>
      </c>
      <c r="AL108" s="24"/>
    </row>
    <row r="109" spans="1:38" s="3" customFormat="1" ht="15.75" customHeight="1">
      <c r="A109" s="14"/>
      <c r="B109" s="14"/>
      <c r="C109" s="454"/>
      <c r="D109" s="454"/>
      <c r="E109" s="455"/>
      <c r="F109" s="456"/>
      <c r="G109" s="456"/>
      <c r="H109" s="457"/>
      <c r="I109" s="455"/>
      <c r="J109" s="456"/>
      <c r="K109" s="456"/>
      <c r="L109" s="457"/>
      <c r="M109" s="455"/>
      <c r="N109" s="458"/>
      <c r="O109" s="458"/>
      <c r="P109" s="457"/>
      <c r="Q109" s="457"/>
      <c r="R109" s="456"/>
      <c r="S109" s="456"/>
      <c r="T109" s="457"/>
      <c r="U109" s="457"/>
      <c r="V109" s="456"/>
      <c r="W109" s="456"/>
      <c r="X109" s="457"/>
      <c r="Y109" s="205"/>
      <c r="Z109" s="193"/>
      <c r="AA109" s="194"/>
      <c r="AB109" s="195"/>
      <c r="AC109" s="193"/>
      <c r="AD109" s="194"/>
      <c r="AE109" s="195"/>
      <c r="AF109" s="196"/>
      <c r="AG109" s="197"/>
      <c r="AH109" s="195"/>
      <c r="AI109" s="193"/>
      <c r="AJ109" s="194"/>
      <c r="AK109" s="195"/>
      <c r="AL109" s="12"/>
    </row>
    <row r="110" spans="1:38" s="3" customFormat="1">
      <c r="A110" s="225" t="s">
        <v>168</v>
      </c>
      <c r="B110" s="225" t="s">
        <v>342</v>
      </c>
      <c r="C110" s="431">
        <f>C35+C36</f>
        <v>6381221.0999999996</v>
      </c>
      <c r="D110" s="431">
        <v>6074195.2999999998</v>
      </c>
      <c r="E110" s="428">
        <f>C110/D110</f>
        <v>1.050545921695998</v>
      </c>
      <c r="F110" s="459">
        <f>F35+F36</f>
        <v>3235</v>
      </c>
      <c r="G110" s="459">
        <f>G35+G36</f>
        <v>2882</v>
      </c>
      <c r="H110" s="439">
        <f>G110/F110</f>
        <v>0.89088098918083458</v>
      </c>
      <c r="I110" s="426">
        <v>0.9</v>
      </c>
      <c r="J110" s="460">
        <f>J35+J36</f>
        <v>4526</v>
      </c>
      <c r="K110" s="460">
        <f>K35+K36</f>
        <v>3704</v>
      </c>
      <c r="L110" s="461">
        <f>K110/J110</f>
        <v>0.81838267786124619</v>
      </c>
      <c r="M110" s="462">
        <v>0.84309999999999996</v>
      </c>
      <c r="N110" s="440">
        <f>N35+N36</f>
        <v>6335477.6099999994</v>
      </c>
      <c r="O110" s="440">
        <f>O35+O36</f>
        <v>4064512.71</v>
      </c>
      <c r="P110" s="439">
        <f>O110/N110</f>
        <v>0.64154795584543156</v>
      </c>
      <c r="Q110" s="439">
        <v>0.64970000000000006</v>
      </c>
      <c r="R110" s="463">
        <f>R35+R36</f>
        <v>3457</v>
      </c>
      <c r="S110" s="463">
        <f>S35+S36</f>
        <v>2268</v>
      </c>
      <c r="T110" s="435">
        <f>S110/R110</f>
        <v>0.65606016777552789</v>
      </c>
      <c r="U110" s="435">
        <v>0.64100000000000001</v>
      </c>
      <c r="V110" s="459">
        <f>V35+V36</f>
        <v>2206</v>
      </c>
      <c r="W110" s="459">
        <f>W35+W36</f>
        <v>1751</v>
      </c>
      <c r="X110" s="439">
        <f>W110/V110</f>
        <v>0.79374433363553942</v>
      </c>
      <c r="Y110" s="205" t="s">
        <v>342</v>
      </c>
      <c r="Z110" s="193">
        <v>3732</v>
      </c>
      <c r="AA110" s="194">
        <v>3195</v>
      </c>
      <c r="AB110" s="195">
        <v>0.85610932475884249</v>
      </c>
      <c r="AC110" s="193">
        <v>4680</v>
      </c>
      <c r="AD110" s="194">
        <v>3943</v>
      </c>
      <c r="AE110" s="195">
        <v>0.84252136752136753</v>
      </c>
      <c r="AF110" s="196">
        <v>6585841.3700000001</v>
      </c>
      <c r="AG110" s="197">
        <v>4154756.1399999997</v>
      </c>
      <c r="AH110" s="195">
        <v>0.63086186055525961</v>
      </c>
      <c r="AI110" s="193">
        <v>3663</v>
      </c>
      <c r="AJ110" s="194">
        <v>2246</v>
      </c>
      <c r="AK110" s="195">
        <v>0.6131586131586132</v>
      </c>
      <c r="AL110" s="12"/>
    </row>
    <row r="111" spans="1:38" s="3" customFormat="1" ht="15.75" customHeight="1" thickBot="1">
      <c r="A111" s="25" t="s">
        <v>161</v>
      </c>
      <c r="B111" s="47" t="s">
        <v>343</v>
      </c>
      <c r="C111" s="431">
        <f>C44+C45</f>
        <v>35148729.840000004</v>
      </c>
      <c r="D111" s="431">
        <v>34049477.280000001</v>
      </c>
      <c r="E111" s="428">
        <f>C111/D111</f>
        <v>1.0322839775471584</v>
      </c>
      <c r="F111" s="459">
        <f>F44+F45</f>
        <v>15868</v>
      </c>
      <c r="G111" s="459">
        <f>G44+G45</f>
        <v>16049</v>
      </c>
      <c r="H111" s="439">
        <f>G111/F111</f>
        <v>1.0114066044870178</v>
      </c>
      <c r="I111" s="426">
        <v>1</v>
      </c>
      <c r="J111" s="460">
        <f>J44+J45</f>
        <v>19758</v>
      </c>
      <c r="K111" s="460">
        <f>K44+K45</f>
        <v>16521</v>
      </c>
      <c r="L111" s="461">
        <f>K111/J111</f>
        <v>0.83616762830245972</v>
      </c>
      <c r="M111" s="462">
        <v>0.8276</v>
      </c>
      <c r="N111" s="440">
        <f>N44+N45</f>
        <v>35770534.560000002</v>
      </c>
      <c r="O111" s="440">
        <f>O44+O45</f>
        <v>26237389.649999999</v>
      </c>
      <c r="P111" s="439">
        <f>O111/N111</f>
        <v>0.73349168450335833</v>
      </c>
      <c r="Q111" s="439">
        <v>0.7</v>
      </c>
      <c r="R111" s="463">
        <f>R44+R45</f>
        <v>15000</v>
      </c>
      <c r="S111" s="463">
        <f>S44+S45</f>
        <v>10779</v>
      </c>
      <c r="T111" s="435">
        <f>S111/R111</f>
        <v>0.71860000000000002</v>
      </c>
      <c r="U111" s="435">
        <v>0.69879999999999998</v>
      </c>
      <c r="V111" s="459">
        <f>V44+V45</f>
        <v>11548</v>
      </c>
      <c r="W111" s="459">
        <f>W44+W45</f>
        <v>9591</v>
      </c>
      <c r="X111" s="439">
        <f>W111/V111</f>
        <v>0.83053342570142019</v>
      </c>
      <c r="Y111" s="205" t="s">
        <v>343</v>
      </c>
      <c r="Z111" s="193">
        <v>15625</v>
      </c>
      <c r="AA111" s="194">
        <v>16181</v>
      </c>
      <c r="AB111" s="195">
        <v>1.0355840000000001</v>
      </c>
      <c r="AC111" s="193">
        <v>20906</v>
      </c>
      <c r="AD111" s="194">
        <v>17082</v>
      </c>
      <c r="AE111" s="195">
        <v>0.81708600401798526</v>
      </c>
      <c r="AF111" s="196">
        <v>35297471.269999996</v>
      </c>
      <c r="AG111" s="197">
        <v>26424667.350000001</v>
      </c>
      <c r="AH111" s="195">
        <v>0.74862777415046267</v>
      </c>
      <c r="AI111" s="193">
        <v>15717</v>
      </c>
      <c r="AJ111" s="194">
        <v>10952</v>
      </c>
      <c r="AK111" s="195">
        <v>0.6968250938474263</v>
      </c>
      <c r="AL111" s="12"/>
    </row>
    <row r="112" spans="1:38" ht="15.75" customHeight="1" thickBot="1">
      <c r="A112" s="26"/>
      <c r="B112" s="26"/>
      <c r="C112" s="454"/>
      <c r="D112" s="454"/>
      <c r="E112" s="455"/>
      <c r="F112" s="464"/>
      <c r="G112" s="464"/>
      <c r="H112" s="455"/>
      <c r="I112" s="455"/>
      <c r="J112" s="464"/>
      <c r="K112" s="464"/>
      <c r="L112" s="455"/>
      <c r="M112" s="455"/>
      <c r="N112" s="465"/>
      <c r="O112" s="465"/>
      <c r="P112" s="455"/>
      <c r="Q112" s="455"/>
      <c r="R112" s="464"/>
      <c r="S112" s="464"/>
      <c r="T112" s="455"/>
      <c r="U112" s="455"/>
      <c r="V112" s="464"/>
      <c r="W112" s="464"/>
      <c r="X112" s="455"/>
      <c r="Y112" s="14"/>
      <c r="Z112" s="14"/>
      <c r="AA112" s="49">
        <v>700435452.26000011</v>
      </c>
      <c r="AB112" s="50">
        <v>704353648.16000032</v>
      </c>
      <c r="AC112" s="15">
        <v>0.99443717525956488</v>
      </c>
      <c r="AD112" s="16">
        <v>296609</v>
      </c>
      <c r="AE112" s="17">
        <v>301754</v>
      </c>
      <c r="AF112" s="18">
        <v>0.98294968749378631</v>
      </c>
      <c r="AG112" s="15">
        <v>102.0551</v>
      </c>
      <c r="AH112" s="16">
        <v>401750</v>
      </c>
      <c r="AI112" s="17">
        <v>345391</v>
      </c>
      <c r="AJ112" s="18">
        <v>90.020099999999971</v>
      </c>
      <c r="AK112" s="19">
        <v>90.525999999999996</v>
      </c>
      <c r="AL112" s="20">
        <v>777356795.78999996</v>
      </c>
    </row>
    <row r="113" spans="1:38" ht="13.5" thickBot="1">
      <c r="A113" s="28"/>
      <c r="B113" s="48" t="s">
        <v>119</v>
      </c>
      <c r="C113" s="443">
        <v>711387851</v>
      </c>
      <c r="D113" s="443">
        <v>695566315</v>
      </c>
      <c r="E113" s="428">
        <v>1.0227462653938324</v>
      </c>
      <c r="F113" s="466">
        <v>290940</v>
      </c>
      <c r="G113" s="466">
        <v>292007</v>
      </c>
      <c r="H113" s="433">
        <v>1.0036674228363236</v>
      </c>
      <c r="I113" s="426">
        <v>1</v>
      </c>
      <c r="J113" s="448">
        <v>384452</v>
      </c>
      <c r="K113" s="448">
        <v>330037</v>
      </c>
      <c r="L113" s="461">
        <v>0.85846087417935135</v>
      </c>
      <c r="M113" s="462">
        <v>0.86170000000000002</v>
      </c>
      <c r="N113" s="429">
        <v>766687891</v>
      </c>
      <c r="O113" s="429">
        <v>518266126</v>
      </c>
      <c r="P113" s="433">
        <v>0.67598058099498537</v>
      </c>
      <c r="Q113" s="426">
        <v>0.67979999999999996</v>
      </c>
      <c r="R113" s="467">
        <v>295191</v>
      </c>
      <c r="S113" s="467">
        <v>202417</v>
      </c>
      <c r="T113" s="435">
        <v>0.68571535040024933</v>
      </c>
      <c r="U113" s="428">
        <v>0.67390000000000005</v>
      </c>
      <c r="V113" s="466">
        <v>221237</v>
      </c>
      <c r="W113" s="466">
        <v>179077</v>
      </c>
      <c r="X113" s="433">
        <v>0.80943513065174455</v>
      </c>
      <c r="Y113" s="204"/>
      <c r="Z113" s="193">
        <v>295491</v>
      </c>
      <c r="AA113" s="194">
        <v>299512</v>
      </c>
      <c r="AB113" s="195">
        <v>1.0136078594610327</v>
      </c>
      <c r="AC113" s="193">
        <v>401750</v>
      </c>
      <c r="AD113" s="194">
        <v>345391</v>
      </c>
      <c r="AE113" s="195">
        <v>0.85971624144368386</v>
      </c>
      <c r="AF113" s="196">
        <v>777356796</v>
      </c>
      <c r="AG113" s="197">
        <v>528420817</v>
      </c>
      <c r="AH113" s="195">
        <v>0.67976612505231127</v>
      </c>
      <c r="AI113" s="193">
        <v>311364</v>
      </c>
      <c r="AJ113" s="194">
        <v>208259</v>
      </c>
      <c r="AK113" s="195">
        <v>0.6688602407471641</v>
      </c>
      <c r="AL113" s="27"/>
    </row>
    <row r="114" spans="1:38" ht="24.6" customHeight="1">
      <c r="A114" s="29"/>
      <c r="B114" s="29"/>
      <c r="C114" s="51"/>
      <c r="D114" s="52"/>
      <c r="E114" s="30"/>
      <c r="F114" s="341" t="s">
        <v>344</v>
      </c>
      <c r="G114" s="342"/>
      <c r="H114" s="342"/>
      <c r="I114" s="343"/>
      <c r="J114" s="31"/>
      <c r="K114" s="32"/>
      <c r="L114" s="33"/>
      <c r="M114" s="34"/>
      <c r="N114" s="35"/>
      <c r="O114" s="36"/>
      <c r="P114" s="33"/>
      <c r="Q114" s="33"/>
      <c r="R114" s="37"/>
      <c r="S114" s="32"/>
      <c r="T114" s="33"/>
      <c r="U114" s="33"/>
      <c r="V114" s="37"/>
      <c r="W114" s="32"/>
      <c r="X114" s="34"/>
      <c r="Y114" s="14"/>
      <c r="Z114" s="14"/>
      <c r="AA114" s="49">
        <v>700435452.26000011</v>
      </c>
      <c r="AB114" s="50">
        <v>704353648.16000032</v>
      </c>
      <c r="AC114" s="15">
        <v>0.99443717525956488</v>
      </c>
      <c r="AD114" s="16">
        <v>296609</v>
      </c>
      <c r="AE114" s="17">
        <v>301754</v>
      </c>
      <c r="AF114" s="18">
        <v>0.98294968749378631</v>
      </c>
      <c r="AG114" s="15">
        <v>102.0551</v>
      </c>
      <c r="AH114" s="16">
        <v>401750</v>
      </c>
      <c r="AI114" s="17">
        <v>345391</v>
      </c>
      <c r="AJ114" s="18">
        <v>90.020099999999971</v>
      </c>
      <c r="AK114" s="19">
        <v>90.525999999999996</v>
      </c>
      <c r="AL114" s="20">
        <v>777356795.78999996</v>
      </c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5" stopIfTrue="1" operator="lessThan">
      <formula>0</formula>
    </cfRule>
  </conditionalFormatting>
  <conditionalFormatting sqref="AL1:AL106 AL108:AL111 AL113">
    <cfRule type="cellIs" dxfId="0" priority="4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  <ignoredErrors>
    <ignoredError sqref="E1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RLeggett</dc:creator>
  <cp:keywords/>
  <dc:description/>
  <cp:lastModifiedBy>Johnson, Tracey D</cp:lastModifiedBy>
  <cp:revision/>
  <dcterms:created xsi:type="dcterms:W3CDTF">2008-06-26T17:04:55Z</dcterms:created>
  <dcterms:modified xsi:type="dcterms:W3CDTF">2023-03-08T22:03:52Z</dcterms:modified>
  <cp:category/>
  <cp:contentStatus/>
</cp:coreProperties>
</file>