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1\"/>
    </mc:Choice>
  </mc:AlternateContent>
  <xr:revisionPtr revIDLastSave="0" documentId="8_{46BD6755-1F8C-43F4-B0AC-DA31B60F2456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5 Factor Report" sheetId="32" r:id="rId1"/>
    <sheet name="Agent Activity Report" sheetId="33" r:id="rId2"/>
    <sheet name="Staffing Report " sheetId="38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'!$A$4:$B$4</definedName>
    <definedName name="_xlnm._FilterDatabase" localSheetId="2" hidden="1">'Staffing Report '!$A$3:$B$107</definedName>
    <definedName name="_xlnm.Criteria" localSheetId="4">'Incentive Goal'!#REF!</definedName>
    <definedName name="_xlnm.Criteria" localSheetId="2">'Staffing Report '!#REF!</definedName>
    <definedName name="_xlnm.Extract" localSheetId="4">'Incentive Goal'!#REF!</definedName>
    <definedName name="_xlnm.Extract" localSheetId="2">'Staffing Report 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 '!$A$4:$Q$113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 '!$A:$B,'Staffing Report '!$1:$3</definedName>
    <definedName name="Staffing" localSheetId="2">#REF!</definedName>
    <definedName name="Staff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1" i="30" l="1"/>
  <c r="H38" i="38" l="1"/>
  <c r="D107" i="32" l="1"/>
  <c r="K107" i="38" l="1"/>
  <c r="K112" i="38" l="1"/>
  <c r="P110" i="38" l="1"/>
  <c r="I109" i="38" l="1"/>
  <c r="J109" i="38"/>
  <c r="K109" i="38"/>
  <c r="P109" i="38"/>
  <c r="F109" i="38"/>
  <c r="G109" i="38"/>
  <c r="H109" i="38"/>
  <c r="D109" i="38"/>
  <c r="E109" i="38"/>
  <c r="C109" i="38"/>
  <c r="K110" i="38"/>
  <c r="J110" i="38"/>
  <c r="I110" i="38"/>
  <c r="H110" i="38"/>
  <c r="G110" i="38"/>
  <c r="F110" i="38"/>
  <c r="E110" i="38"/>
  <c r="D110" i="38"/>
  <c r="C110" i="38"/>
  <c r="G107" i="38"/>
  <c r="G112" i="38" s="1"/>
  <c r="A112" i="38" l="1"/>
  <c r="P107" i="38"/>
  <c r="P112" i="38" s="1"/>
  <c r="J107" i="38"/>
  <c r="J112" i="38" s="1"/>
  <c r="I107" i="38"/>
  <c r="I112" i="38" s="1"/>
  <c r="H107" i="38"/>
  <c r="H112" i="38" s="1"/>
  <c r="F107" i="38"/>
  <c r="F112" i="38" s="1"/>
  <c r="E107" i="38"/>
  <c r="E112" i="38" s="1"/>
  <c r="D107" i="38"/>
  <c r="D112" i="38" s="1"/>
  <c r="C107" i="38"/>
  <c r="C112" i="38" s="1"/>
  <c r="N106" i="38"/>
  <c r="M106" i="38"/>
  <c r="L106" i="38"/>
  <c r="O106" i="38" s="1"/>
  <c r="N105" i="38"/>
  <c r="M105" i="38"/>
  <c r="L105" i="38"/>
  <c r="O105" i="38" s="1"/>
  <c r="N104" i="38"/>
  <c r="M104" i="38"/>
  <c r="L104" i="38"/>
  <c r="O104" i="38" s="1"/>
  <c r="N103" i="38"/>
  <c r="M103" i="38"/>
  <c r="L103" i="38"/>
  <c r="O103" i="38" s="1"/>
  <c r="N102" i="38"/>
  <c r="M102" i="38"/>
  <c r="L102" i="38"/>
  <c r="O102" i="38" s="1"/>
  <c r="N101" i="38"/>
  <c r="M101" i="38"/>
  <c r="L101" i="38"/>
  <c r="O101" i="38" s="1"/>
  <c r="N100" i="38"/>
  <c r="M100" i="38"/>
  <c r="L100" i="38"/>
  <c r="O100" i="38" s="1"/>
  <c r="N99" i="38"/>
  <c r="M99" i="38"/>
  <c r="L99" i="38"/>
  <c r="O99" i="38" s="1"/>
  <c r="N98" i="38"/>
  <c r="M98" i="38"/>
  <c r="L98" i="38"/>
  <c r="O98" i="38" s="1"/>
  <c r="N97" i="38"/>
  <c r="M97" i="38"/>
  <c r="L97" i="38"/>
  <c r="O97" i="38" s="1"/>
  <c r="N96" i="38"/>
  <c r="M96" i="38"/>
  <c r="L96" i="38"/>
  <c r="O96" i="38" s="1"/>
  <c r="N95" i="38"/>
  <c r="M95" i="38"/>
  <c r="L95" i="38"/>
  <c r="O95" i="38" s="1"/>
  <c r="N94" i="38"/>
  <c r="M94" i="38"/>
  <c r="L94" i="38"/>
  <c r="O94" i="38" s="1"/>
  <c r="N93" i="38"/>
  <c r="M93" i="38"/>
  <c r="L93" i="38"/>
  <c r="O93" i="38" s="1"/>
  <c r="N92" i="38"/>
  <c r="M92" i="38"/>
  <c r="L92" i="38"/>
  <c r="O92" i="38" s="1"/>
  <c r="N91" i="38"/>
  <c r="M91" i="38"/>
  <c r="L91" i="38"/>
  <c r="O91" i="38" s="1"/>
  <c r="N90" i="38"/>
  <c r="M90" i="38"/>
  <c r="L90" i="38"/>
  <c r="N89" i="38"/>
  <c r="M89" i="38"/>
  <c r="L89" i="38"/>
  <c r="O89" i="38" s="1"/>
  <c r="N88" i="38"/>
  <c r="M88" i="38"/>
  <c r="L88" i="38"/>
  <c r="O88" i="38" s="1"/>
  <c r="N87" i="38"/>
  <c r="M87" i="38"/>
  <c r="L87" i="38"/>
  <c r="O87" i="38" s="1"/>
  <c r="N86" i="38"/>
  <c r="M86" i="38"/>
  <c r="L86" i="38"/>
  <c r="N85" i="38"/>
  <c r="M85" i="38"/>
  <c r="L85" i="38"/>
  <c r="O85" i="38" s="1"/>
  <c r="N84" i="38"/>
  <c r="M84" i="38"/>
  <c r="L84" i="38"/>
  <c r="O84" i="38" s="1"/>
  <c r="N83" i="38"/>
  <c r="M83" i="38"/>
  <c r="L83" i="38"/>
  <c r="O83" i="38" s="1"/>
  <c r="N82" i="38"/>
  <c r="M82" i="38"/>
  <c r="L82" i="38"/>
  <c r="O82" i="38" s="1"/>
  <c r="N81" i="38"/>
  <c r="M81" i="38"/>
  <c r="L81" i="38"/>
  <c r="O81" i="38" s="1"/>
  <c r="N80" i="38"/>
  <c r="M80" i="38"/>
  <c r="L80" i="38"/>
  <c r="O80" i="38" s="1"/>
  <c r="N79" i="38"/>
  <c r="M79" i="38"/>
  <c r="L79" i="38"/>
  <c r="O79" i="38" s="1"/>
  <c r="N78" i="38"/>
  <c r="M78" i="38"/>
  <c r="L78" i="38"/>
  <c r="O78" i="38" s="1"/>
  <c r="M77" i="38"/>
  <c r="O77" i="38"/>
  <c r="N76" i="38"/>
  <c r="M76" i="38"/>
  <c r="L76" i="38"/>
  <c r="O76" i="38" s="1"/>
  <c r="N75" i="38"/>
  <c r="M75" i="38"/>
  <c r="L75" i="38"/>
  <c r="O75" i="38" s="1"/>
  <c r="N74" i="38"/>
  <c r="M74" i="38"/>
  <c r="L74" i="38"/>
  <c r="N73" i="38"/>
  <c r="M73" i="38"/>
  <c r="L73" i="38"/>
  <c r="O73" i="38" s="1"/>
  <c r="N72" i="38"/>
  <c r="M72" i="38"/>
  <c r="L72" i="38"/>
  <c r="O72" i="38" s="1"/>
  <c r="N71" i="38"/>
  <c r="M71" i="38"/>
  <c r="L71" i="38"/>
  <c r="O71" i="38" s="1"/>
  <c r="N70" i="38"/>
  <c r="M70" i="38"/>
  <c r="L70" i="38"/>
  <c r="O70" i="38" s="1"/>
  <c r="N69" i="38"/>
  <c r="M69" i="38"/>
  <c r="L69" i="38"/>
  <c r="O69" i="38" s="1"/>
  <c r="N68" i="38"/>
  <c r="M68" i="38"/>
  <c r="L68" i="38"/>
  <c r="O68" i="38" s="1"/>
  <c r="N67" i="38"/>
  <c r="M67" i="38"/>
  <c r="L67" i="38"/>
  <c r="N66" i="38"/>
  <c r="M66" i="38"/>
  <c r="L66" i="38"/>
  <c r="O66" i="38" s="1"/>
  <c r="N65" i="38"/>
  <c r="M65" i="38"/>
  <c r="L65" i="38"/>
  <c r="N64" i="38"/>
  <c r="M64" i="38"/>
  <c r="L64" i="38"/>
  <c r="O64" i="38" s="1"/>
  <c r="N63" i="38"/>
  <c r="M63" i="38"/>
  <c r="L63" i="38"/>
  <c r="O63" i="38" s="1"/>
  <c r="N62" i="38"/>
  <c r="M62" i="38"/>
  <c r="L62" i="38"/>
  <c r="O62" i="38" s="1"/>
  <c r="N61" i="38"/>
  <c r="M61" i="38"/>
  <c r="L61" i="38"/>
  <c r="O61" i="38" s="1"/>
  <c r="N60" i="38"/>
  <c r="M60" i="38"/>
  <c r="L60" i="38"/>
  <c r="O60" i="38" s="1"/>
  <c r="L59" i="38"/>
  <c r="N58" i="38"/>
  <c r="M58" i="38"/>
  <c r="L58" i="38"/>
  <c r="O58" i="38" s="1"/>
  <c r="N57" i="38"/>
  <c r="M57" i="38"/>
  <c r="L57" i="38"/>
  <c r="O57" i="38" s="1"/>
  <c r="N56" i="38"/>
  <c r="M56" i="38"/>
  <c r="L56" i="38"/>
  <c r="O56" i="38" s="1"/>
  <c r="N55" i="38"/>
  <c r="M55" i="38"/>
  <c r="L55" i="38"/>
  <c r="O55" i="38" s="1"/>
  <c r="N54" i="38"/>
  <c r="M54" i="38"/>
  <c r="L54" i="38"/>
  <c r="O54" i="38" s="1"/>
  <c r="N53" i="38"/>
  <c r="M53" i="38"/>
  <c r="L53" i="38"/>
  <c r="O53" i="38" s="1"/>
  <c r="N52" i="38"/>
  <c r="M52" i="38"/>
  <c r="L52" i="38"/>
  <c r="O52" i="38" s="1"/>
  <c r="N51" i="38"/>
  <c r="M51" i="38"/>
  <c r="L51" i="38"/>
  <c r="O51" i="38" s="1"/>
  <c r="N50" i="38"/>
  <c r="M50" i="38"/>
  <c r="L50" i="38"/>
  <c r="O50" i="38" s="1"/>
  <c r="N49" i="38"/>
  <c r="M49" i="38"/>
  <c r="L49" i="38"/>
  <c r="O49" i="38" s="1"/>
  <c r="N48" i="38"/>
  <c r="M48" i="38"/>
  <c r="L48" i="38"/>
  <c r="O48" i="38" s="1"/>
  <c r="N47" i="38"/>
  <c r="M47" i="38"/>
  <c r="L47" i="38"/>
  <c r="O47" i="38" s="1"/>
  <c r="N46" i="38"/>
  <c r="M46" i="38"/>
  <c r="L46" i="38"/>
  <c r="O46" i="38" s="1"/>
  <c r="N45" i="38"/>
  <c r="M45" i="38"/>
  <c r="L45" i="38"/>
  <c r="N44" i="38"/>
  <c r="M44" i="38"/>
  <c r="L44" i="38"/>
  <c r="O44" i="38" s="1"/>
  <c r="N43" i="38"/>
  <c r="M43" i="38"/>
  <c r="L43" i="38"/>
  <c r="O43" i="38" s="1"/>
  <c r="N42" i="38"/>
  <c r="M42" i="38"/>
  <c r="L42" i="38"/>
  <c r="O42" i="38" s="1"/>
  <c r="N41" i="38"/>
  <c r="M41" i="38"/>
  <c r="L41" i="38"/>
  <c r="O41" i="38" s="1"/>
  <c r="N40" i="38"/>
  <c r="M40" i="38"/>
  <c r="L40" i="38"/>
  <c r="O40" i="38" s="1"/>
  <c r="N39" i="38"/>
  <c r="M39" i="38"/>
  <c r="L39" i="38"/>
  <c r="O39" i="38" s="1"/>
  <c r="N38" i="38"/>
  <c r="M38" i="38"/>
  <c r="L38" i="38"/>
  <c r="N37" i="38"/>
  <c r="M37" i="38"/>
  <c r="L37" i="38"/>
  <c r="N36" i="38"/>
  <c r="M36" i="38"/>
  <c r="L36" i="38"/>
  <c r="N35" i="38"/>
  <c r="M35" i="38"/>
  <c r="L35" i="38"/>
  <c r="N34" i="38"/>
  <c r="M34" i="38"/>
  <c r="L34" i="38"/>
  <c r="O34" i="38" s="1"/>
  <c r="N33" i="38"/>
  <c r="M33" i="38"/>
  <c r="L33" i="38"/>
  <c r="O33" i="38" s="1"/>
  <c r="N32" i="38"/>
  <c r="M32" i="38"/>
  <c r="L32" i="38"/>
  <c r="M31" i="38"/>
  <c r="L31" i="38"/>
  <c r="O31" i="38" s="1"/>
  <c r="M30" i="38"/>
  <c r="N29" i="38"/>
  <c r="M29" i="38"/>
  <c r="L29" i="38"/>
  <c r="O29" i="38" s="1"/>
  <c r="N28" i="38"/>
  <c r="M28" i="38"/>
  <c r="L28" i="38"/>
  <c r="O28" i="38" s="1"/>
  <c r="N27" i="38"/>
  <c r="M27" i="38"/>
  <c r="L27" i="38"/>
  <c r="O27" i="38" s="1"/>
  <c r="N26" i="38"/>
  <c r="M26" i="38"/>
  <c r="L26" i="38"/>
  <c r="O26" i="38" s="1"/>
  <c r="N25" i="38"/>
  <c r="M25" i="38"/>
  <c r="L25" i="38"/>
  <c r="O25" i="38" s="1"/>
  <c r="L24" i="38"/>
  <c r="O24" i="38" s="1"/>
  <c r="M23" i="38"/>
  <c r="L23" i="38"/>
  <c r="O23" i="38" s="1"/>
  <c r="N22" i="38"/>
  <c r="M22" i="38"/>
  <c r="L22" i="38"/>
  <c r="O22" i="38" s="1"/>
  <c r="N21" i="38"/>
  <c r="M21" i="38"/>
  <c r="L21" i="38"/>
  <c r="O21" i="38" s="1"/>
  <c r="N20" i="38"/>
  <c r="M20" i="38"/>
  <c r="L20" i="38"/>
  <c r="O20" i="38" s="1"/>
  <c r="M19" i="38"/>
  <c r="L19" i="38"/>
  <c r="O19" i="38" s="1"/>
  <c r="N18" i="38"/>
  <c r="M18" i="38"/>
  <c r="L18" i="38"/>
  <c r="O18" i="38" s="1"/>
  <c r="N17" i="38"/>
  <c r="M17" i="38"/>
  <c r="L17" i="38"/>
  <c r="O17" i="38" s="1"/>
  <c r="N16" i="38"/>
  <c r="M16" i="38"/>
  <c r="L16" i="38"/>
  <c r="O16" i="38" s="1"/>
  <c r="N15" i="38"/>
  <c r="M15" i="38"/>
  <c r="L15" i="38"/>
  <c r="O15" i="38" s="1"/>
  <c r="N14" i="38"/>
  <c r="M14" i="38"/>
  <c r="L14" i="38"/>
  <c r="O14" i="38" s="1"/>
  <c r="N13" i="38"/>
  <c r="M13" i="38"/>
  <c r="L13" i="38"/>
  <c r="O13" i="38" s="1"/>
  <c r="N12" i="38"/>
  <c r="M12" i="38"/>
  <c r="L12" i="38"/>
  <c r="O12" i="38" s="1"/>
  <c r="N11" i="38"/>
  <c r="M11" i="38"/>
  <c r="L11" i="38"/>
  <c r="O11" i="38" s="1"/>
  <c r="N10" i="38"/>
  <c r="M10" i="38"/>
  <c r="L10" i="38"/>
  <c r="O10" i="38" s="1"/>
  <c r="N9" i="38"/>
  <c r="M9" i="38"/>
  <c r="L9" i="38"/>
  <c r="O9" i="38" s="1"/>
  <c r="N8" i="38"/>
  <c r="M8" i="38"/>
  <c r="L8" i="38"/>
  <c r="O8" i="38" s="1"/>
  <c r="N7" i="38"/>
  <c r="M7" i="38"/>
  <c r="L7" i="38"/>
  <c r="O7" i="38" s="1"/>
  <c r="N6" i="38"/>
  <c r="M6" i="38"/>
  <c r="L6" i="38"/>
  <c r="O6" i="38" s="1"/>
  <c r="N5" i="38"/>
  <c r="M5" i="38"/>
  <c r="L5" i="38"/>
  <c r="O5" i="38" s="1"/>
  <c r="N4" i="38"/>
  <c r="M4" i="38"/>
  <c r="L4" i="38"/>
  <c r="M107" i="38" l="1"/>
  <c r="M110" i="38"/>
  <c r="M109" i="38"/>
  <c r="N110" i="38"/>
  <c r="N109" i="38"/>
  <c r="O36" i="38"/>
  <c r="O109" i="38" s="1"/>
  <c r="L109" i="38"/>
  <c r="O45" i="38"/>
  <c r="O110" i="38" s="1"/>
  <c r="L110" i="38"/>
  <c r="L107" i="38"/>
  <c r="L112" i="38" s="1"/>
  <c r="O4" i="38"/>
  <c r="M112" i="38" l="1"/>
  <c r="N107" i="38"/>
  <c r="C108" i="30"/>
  <c r="O107" i="38" l="1"/>
  <c r="O112" i="38" s="1"/>
  <c r="Q112" i="38" s="1"/>
  <c r="N112" i="38"/>
  <c r="J108" i="30"/>
  <c r="C110" i="30" l="1"/>
  <c r="S108" i="30" l="1"/>
  <c r="R108" i="30"/>
  <c r="O108" i="30"/>
  <c r="N108" i="30"/>
  <c r="K108" i="30"/>
  <c r="G108" i="30"/>
  <c r="F108" i="30"/>
  <c r="D108" i="30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<sst xmlns="http://schemas.openxmlformats.org/spreadsheetml/2006/main" count="1379" uniqueCount="344">
  <si>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</si>
  <si>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</si>
  <si>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</si>
  <si>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</si>
  <si>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</si>
  <si>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</si>
  <si>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</si>
  <si>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</si>
  <si>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</si>
  <si>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</si>
  <si>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</si>
  <si>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</si>
  <si>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</si>
  <si>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</si>
  <si>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</si>
  <si>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</si>
  <si>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</si>
  <si>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</si>
  <si>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</si>
  <si>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</si>
  <si>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</si>
  <si>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</si>
  <si>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</si>
  <si>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</si>
  <si>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</si>
  <si>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</si>
  <si>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</si>
  <si>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</si>
  <si>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</si>
  <si>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</si>
  <si>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</si>
  <si>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</si>
  <si>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</si>
  <si>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</si>
  <si>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</si>
  <si>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</si>
  <si>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</si>
  <si>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</si>
  <si>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</si>
  <si>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</si>
  <si>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</si>
  <si>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</si>
  <si>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</si>
  <si>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</si>
  <si>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</si>
  <si>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</si>
  <si>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</si>
  <si>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</si>
  <si>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</si>
  <si>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</si>
  <si>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</si>
  <si>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</si>
  <si>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</si>
  <si>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</si>
  <si>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</si>
  <si>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</si>
  <si>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</si>
  <si>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</si>
  <si>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</si>
  <si>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</si>
  <si>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</si>
  <si>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</si>
  <si>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</si>
  <si>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</si>
  <si>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</si>
  <si>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</si>
  <si>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</si>
  <si>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</si>
  <si>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</si>
  <si>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</si>
  <si>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</si>
  <si>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</si>
  <si>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</si>
  <si>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</si>
  <si>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</si>
  <si>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</si>
  <si>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</si>
  <si>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</si>
  <si>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</si>
  <si>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</si>
  <si>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</si>
  <si>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</si>
  <si>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</si>
  <si>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</si>
  <si>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</si>
  <si>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</si>
  <si>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</si>
  <si>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</si>
  <si>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</si>
  <si>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</si>
  <si>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</si>
  <si>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</si>
  <si>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</si>
  <si>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</si>
  <si>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</si>
  <si>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</si>
  <si>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</si>
  <si>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</si>
  <si>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</si>
  <si>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</si>
  <si>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</si>
  <si>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</si>
  <si>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</si>
  <si>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</si>
  <si>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</si>
  <si>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</si>
  <si>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</si>
  <si>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</si>
  <si>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</si>
  <si>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</si>
  <si>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</si>
  <si>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</si>
  <si>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</si>
  <si>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</si>
  <si>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</si>
  <si>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</si>
  <si>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</si>
  <si>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</si>
  <si>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</si>
  <si>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</si>
  <si>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</si>
  <si>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</si>
  <si>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</si>
  <si>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</si>
  <si>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</si>
  <si>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</si>
  <si>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</si>
  <si>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</si>
  <si>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</si>
  <si>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</si>
  <si>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</si>
  <si>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</si>
  <si>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</si>
  <si>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</si>
  <si>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</si>
  <si>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</si>
  <si>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</si>
  <si>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</si>
  <si>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</si>
  <si>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</si>
  <si>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</si>
  <si>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</si>
  <si>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</si>
  <si>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</si>
  <si>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</si>
  <si>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</si>
  <si>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</si>
  <si>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</si>
  <si>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</si>
  <si>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</si>
  <si>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</si>
  <si>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</si>
  <si>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McDonald, Sally</t>
  </si>
  <si>
    <t>Allen, Carole</t>
  </si>
  <si>
    <t>Cauble, Leona</t>
  </si>
  <si>
    <t>Craig, Angela</t>
  </si>
  <si>
    <t>Central Office</t>
  </si>
  <si>
    <t>NA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</si>
  <si>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</si>
  <si>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</si>
  <si>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</si>
  <si>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</si>
  <si>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</si>
  <si>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</si>
  <si>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</si>
  <si>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</si>
  <si>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</si>
  <si>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</si>
  <si>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</si>
  <si>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</si>
  <si>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</si>
  <si>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</si>
  <si>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</si>
  <si>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</si>
  <si>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</si>
  <si>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</si>
  <si>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</si>
  <si>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</si>
  <si>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</si>
  <si>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</si>
  <si>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</si>
  <si>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</si>
  <si>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</si>
  <si>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</si>
  <si>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</si>
  <si>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</si>
  <si>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</si>
  <si>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</si>
  <si>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</si>
  <si>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</si>
  <si>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</si>
  <si>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</si>
  <si>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Total Collections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</si>
  <si>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</si>
  <si>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</si>
  <si>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</si>
  <si>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</si>
  <si>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</si>
  <si>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</si>
  <si>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</si>
  <si>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</si>
  <si>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</si>
  <si>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</si>
  <si>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</si>
  <si>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</si>
  <si>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</si>
  <si>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</si>
  <si>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</si>
  <si>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</si>
  <si>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</si>
  <si>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</si>
  <si>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</si>
  <si>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</si>
  <si>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</si>
  <si>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</si>
  <si>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</si>
  <si>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</si>
  <si>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</si>
  <si>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</si>
  <si>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</si>
  <si>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</si>
  <si>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</si>
  <si>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</si>
  <si>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</si>
  <si>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CONTRACT</t>
  </si>
  <si>
    <t>SUPERVISORS</t>
  </si>
  <si>
    <t>AGENTS</t>
  </si>
  <si>
    <t>CLERKS</t>
  </si>
  <si>
    <t>TOT SUP/AGTS/CLKS</t>
  </si>
  <si>
    <t>IV-D SERVICES FTEs</t>
  </si>
  <si>
    <t>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</si>
  <si>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</si>
  <si>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</si>
  <si>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</si>
  <si>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</si>
  <si>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</si>
  <si>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</si>
  <si>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</si>
  <si>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</si>
  <si>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</si>
  <si>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</si>
  <si>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</si>
  <si>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</si>
  <si>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Description</t>
  </si>
  <si>
    <t>2 deputies and  .5 attorney</t>
  </si>
  <si>
    <t>Dss Attorney</t>
  </si>
  <si>
    <t xml:space="preserve">Attorney, </t>
  </si>
  <si>
    <t>Contract Attorney, 1 Contract Deputy</t>
  </si>
  <si>
    <t>attorney</t>
  </si>
  <si>
    <t>7.50% attorney time spent on IVD services</t>
  </si>
  <si>
    <t>.10 attorney, 2.5 deputies</t>
  </si>
  <si>
    <t>.25 FTE Attorney(included in Spv count)</t>
  </si>
  <si>
    <t>1 Sfaff Attorney</t>
  </si>
  <si>
    <t>parttime attorney</t>
  </si>
  <si>
    <t>3 Contract Attorneys (Shared DSS), 2 Contract Deputies, 1 P.I. 423 hrs/yr</t>
  </si>
  <si>
    <t>3.20% attorney time spent on IVD services</t>
  </si>
  <si>
    <t>1/2 position - attorney time spent on IVD services</t>
  </si>
  <si>
    <t>Attorney</t>
  </si>
  <si>
    <t>County Attorney (Shared DSS)</t>
  </si>
  <si>
    <t>.5 attorney</t>
  </si>
  <si>
    <t>Contract Attorney</t>
  </si>
  <si>
    <t>3.90% attorney time spent on IVD services</t>
  </si>
  <si>
    <t>2 attorneys, 1 paralegal, and 6.5 deputies</t>
  </si>
  <si>
    <t>7.00% Attorney time spent on IVD services</t>
  </si>
  <si>
    <t>9.58% Attorney time spent on IVD services</t>
  </si>
  <si>
    <t>Contract Attorney (Shared DSS)</t>
  </si>
  <si>
    <t>1 deputy, .10 attorney</t>
  </si>
  <si>
    <t>EDGECOMBE-Rocky Mt</t>
  </si>
  <si>
    <t>25% of attorney time spent on IVD services; 1.5 deputy</t>
  </si>
  <si>
    <t>EDGECOMBE-Tarboro</t>
  </si>
  <si>
    <t>1attorney 1 deputy</t>
  </si>
  <si>
    <t>1 County Attorney (Shared DSS), 2 Contract Deputies</t>
  </si>
  <si>
    <t>4.20% Attorney time spent on IVD services</t>
  </si>
  <si>
    <t>1 part time attorney 1 part time deputy</t>
  </si>
  <si>
    <t>.05% attorney</t>
  </si>
  <si>
    <t>GUILFORD-Greensboro</t>
  </si>
  <si>
    <t/>
  </si>
  <si>
    <t>GUILFORD-High Point</t>
  </si>
  <si>
    <t xml:space="preserve">1 part time attorney   </t>
  </si>
  <si>
    <t>Dorothy Morrow, Contract and Staff Attorney</t>
  </si>
  <si>
    <t>11.30% Attorney time spent on IVD services</t>
  </si>
  <si>
    <t>.2 attonrey, .73 deputy</t>
  </si>
  <si>
    <t>1% attorney time spent on IVD services for County</t>
  </si>
  <si>
    <t>Paralegal, County Attorney, 2 Contract Deputies</t>
  </si>
  <si>
    <t>contract attorney</t>
  </si>
  <si>
    <t>1 attorney, 1 deputy, 1 Paralegal 90%</t>
  </si>
  <si>
    <t>Contratc Attorney</t>
  </si>
  <si>
    <t>8% of attorney time dedicated to IVD</t>
  </si>
  <si>
    <t xml:space="preserve">Staff Attorney </t>
  </si>
  <si>
    <t>1full time attorney 1 part time legal assistant</t>
  </si>
  <si>
    <t>1 attorney</t>
  </si>
  <si>
    <t>Attorney 2 days per month</t>
  </si>
  <si>
    <t xml:space="preserve"> 1 DSS attorney - 90% IV-D</t>
  </si>
  <si>
    <t>.1 attorney</t>
  </si>
  <si>
    <t>25% attorney time dedicated to IVD</t>
  </si>
  <si>
    <t>1/2 position Deputy dedicated to IVD.  4.70% attorney time spent on IVD services</t>
  </si>
  <si>
    <t>5.20% Attorney time spent on IVD services</t>
  </si>
  <si>
    <t>.4 attorney and 1 deputy</t>
  </si>
  <si>
    <t>Staff Attorney</t>
  </si>
  <si>
    <t>1 deputy, 1 part time attorney</t>
  </si>
  <si>
    <t>4 FTE IVD Attys, 1 Program Manager, 1 IT Specialist, 2 Trainers, 1 Admin Services Coordinator</t>
  </si>
  <si>
    <t>1deputy, 1 attorney</t>
  </si>
  <si>
    <t>3.5% attonrey time spent on IVD services for County</t>
  </si>
  <si>
    <t>Tribal has been excluded for this report</t>
  </si>
  <si>
    <t>1 part time agent, 1 part time attorney &amp; 1 Director</t>
  </si>
  <si>
    <t>EDGECOMBE Tot</t>
  </si>
  <si>
    <t>GUILFORD Tot</t>
  </si>
  <si>
    <t>Edgecombe Tot</t>
  </si>
  <si>
    <t>Guilford Tot</t>
  </si>
  <si>
    <t>2 contract deputies, .8 contract clerk, .50 Attorney, .50 contract program manager</t>
  </si>
  <si>
    <t>.25 Dss Attorney</t>
  </si>
  <si>
    <t>Mayfield, Kristi</t>
  </si>
  <si>
    <t>10% attorney services</t>
  </si>
  <si>
    <t>.25 DSS Attorney inclued in Spv Count, 1 FTE deputy</t>
  </si>
  <si>
    <t>.33% attorney time dedicated to IVD</t>
  </si>
  <si>
    <t>1 fulltime deputy</t>
  </si>
  <si>
    <t>2 deputies, 1 contract attorney</t>
  </si>
  <si>
    <t xml:space="preserve">5 Deputies, 1 Attorney </t>
  </si>
  <si>
    <t>1 full time deputy; 2 attorneys (1 atty  5% of time to IVD, the other 23% of time dedicated to IVD)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</si>
  <si>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</si>
  <si>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</si>
  <si>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</si>
  <si>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</si>
  <si>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</si>
  <si>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</si>
  <si>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</si>
  <si>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</si>
  <si>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</si>
  <si>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t>1-Administrative Officer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</si>
  <si>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</si>
  <si>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1 IVD attorneys - 50%  and 1 IVD attorney - 80% total of 1.30 IVD attorneys, 2.50 ft paralegals, 5 deputies ft IVD</t>
  </si>
  <si>
    <t>Total Filled Staff includes 2 staff Attorney's (Shared DSS) (75% each); 1 Contract Attorney (part-time)</t>
  </si>
  <si>
    <t>Total Filled Staff includes 1 County Attorney (Shared DSS)</t>
  </si>
  <si>
    <t>6 Contract Deputies</t>
  </si>
  <si>
    <t>Total Filled Staff includes 1 Staff Attorney</t>
  </si>
  <si>
    <t>#DIV/0</t>
  </si>
  <si>
    <t>5 Factor Report SFY2022 Sep 2021</t>
  </si>
  <si>
    <t>Agent Activity Report Sep 2021</t>
  </si>
  <si>
    <t>Self Assessment Sep 2021</t>
  </si>
  <si>
    <t>Incentive Goal SFY2022 Sep</t>
  </si>
  <si>
    <t>Cost Effectiveness as of 09.30.2021</t>
  </si>
  <si>
    <t>TOTAL STAFFING as of 09.30.2021</t>
  </si>
  <si>
    <t>1 deputy, 1 attorney, .5 Paralegal</t>
  </si>
  <si>
    <t>as of Aug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</si>
</sst>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1" fillId="0" borderId="0"/>
  </cellStyleXfs>
  <cellXfs count="483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1" fillId="0" borderId="0" xfId="8" applyBorder="1"/>
    <xf numFmtId="0" fontId="14" fillId="0" borderId="0" xfId="8" applyFont="1" applyBorder="1" applyAlignment="1">
      <alignment horizontal="center"/>
    </xf>
    <xf numFmtId="0" fontId="7" fillId="0" borderId="0" xfId="8" applyFont="1" applyBorder="1"/>
    <xf numFmtId="0" fontId="1" fillId="0" borderId="0" xfId="8" applyFill="1" applyBorder="1"/>
    <xf numFmtId="0" fontId="1" fillId="0" borderId="0" xfId="8" applyFont="1" applyFill="1" applyBorder="1"/>
    <xf numFmtId="10" fontId="1" fillId="0" borderId="0" xfId="8" applyNumberFormat="1" applyFont="1" applyFill="1" applyBorder="1" applyAlignment="1">
      <alignment horizontal="center"/>
    </xf>
    <xf numFmtId="0" fontId="1" fillId="0" borderId="0" xfId="8" applyFill="1" applyBorder="1" applyAlignment="1">
      <alignment horizontal="center"/>
    </xf>
    <xf numFmtId="10" fontId="1" fillId="0" borderId="0" xfId="8" applyNumberFormat="1" applyFill="1" applyBorder="1" applyAlignment="1">
      <alignment horizontal="center"/>
    </xf>
    <xf numFmtId="164" fontId="1" fillId="0" borderId="0" xfId="8" applyNumberFormat="1" applyFill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12" fillId="5" borderId="0" xfId="0" quotePrefix="1" applyNumberFormat="1" applyFont="1" applyFill="1" applyBorder="1"/>
    <xf numFmtId="10" fontId="12" fillId="5" borderId="0" xfId="0" applyNumberFormat="1" applyFont="1" applyFill="1" applyBorder="1" applyAlignment="1">
      <alignment horizontal="center"/>
    </xf>
    <xf numFmtId="0" fontId="12" fillId="5" borderId="2" xfId="0" quotePrefix="1" applyNumberFormat="1" applyFont="1" applyFill="1" applyBorder="1" applyAlignment="1">
      <alignment horizontal="center"/>
    </xf>
    <xf numFmtId="0" fontId="12" fillId="5" borderId="0" xfId="0" quotePrefix="1" applyNumberFormat="1" applyFont="1" applyFill="1" applyBorder="1" applyAlignment="1">
      <alignment horizontal="center"/>
    </xf>
    <xf numFmtId="10" fontId="12" fillId="5" borderId="0" xfId="0" quotePrefix="1" applyNumberFormat="1" applyFont="1" applyFill="1" applyBorder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Border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NumberFormat="1" applyFont="1" applyFill="1" applyBorder="1" applyAlignment="1">
      <alignment horizontal="center"/>
    </xf>
    <xf numFmtId="0" fontId="15" fillId="0" borderId="0" xfId="0" applyFont="1" applyBorder="1"/>
    <xf numFmtId="0" fontId="12" fillId="0" borderId="5" xfId="0" quotePrefix="1" applyNumberFormat="1" applyFont="1" applyBorder="1"/>
    <xf numFmtId="0" fontId="12" fillId="5" borderId="0" xfId="0" applyNumberFormat="1" applyFont="1" applyFill="1" applyBorder="1"/>
    <xf numFmtId="0" fontId="12" fillId="0" borderId="0" xfId="0" applyFont="1" applyFill="1" applyBorder="1"/>
    <xf numFmtId="0" fontId="12" fillId="0" borderId="4" xfId="0" applyFont="1" applyFill="1" applyBorder="1"/>
    <xf numFmtId="0" fontId="1" fillId="5" borderId="0" xfId="0" applyFont="1" applyFill="1" applyBorder="1"/>
    <xf numFmtId="10" fontId="1" fillId="5" borderId="0" xfId="0" applyNumberFormat="1" applyFon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9" xfId="11" applyFont="1" applyFill="1" applyBorder="1" applyAlignment="1">
      <alignment vertical="center"/>
    </xf>
    <xf numFmtId="0" fontId="22" fillId="5" borderId="9" xfId="11" applyFont="1" applyFill="1" applyBorder="1" applyAlignment="1">
      <alignment horizontal="left" vertical="center"/>
    </xf>
    <xf numFmtId="2" fontId="22" fillId="5" borderId="11" xfId="11" applyNumberFormat="1" applyFont="1" applyFill="1" applyBorder="1" applyAlignment="1">
      <alignment vertical="center"/>
    </xf>
    <xf numFmtId="2" fontId="22" fillId="5" borderId="11" xfId="11" applyNumberFormat="1" applyFont="1" applyFill="1" applyBorder="1" applyAlignment="1">
      <alignment horizontal="right" vertical="center"/>
    </xf>
    <xf numFmtId="0" fontId="12" fillId="0" borderId="12" xfId="9" quotePrefix="1" applyFont="1" applyBorder="1" applyProtection="1"/>
    <xf numFmtId="0" fontId="12" fillId="0" borderId="12" xfId="11" applyFont="1" applyFill="1" applyBorder="1" applyAlignment="1">
      <alignment vertical="center"/>
    </xf>
    <xf numFmtId="2" fontId="12" fillId="0" borderId="14" xfId="12" applyNumberFormat="1" applyFont="1" applyFill="1" applyBorder="1"/>
    <xf numFmtId="0" fontId="1" fillId="5" borderId="0" xfId="11" applyFont="1" applyFill="1"/>
    <xf numFmtId="2" fontId="22" fillId="5" borderId="9" xfId="11" applyNumberFormat="1" applyFont="1" applyFill="1" applyBorder="1" applyAlignment="1">
      <alignment horizontal="center" vertical="center" wrapText="1"/>
    </xf>
    <xf numFmtId="0" fontId="22" fillId="5" borderId="9" xfId="11" applyFont="1" applyFill="1" applyBorder="1" applyAlignment="1">
      <alignment horizontal="center" vertical="center" wrapText="1"/>
    </xf>
    <xf numFmtId="0" fontId="12" fillId="0" borderId="6" xfId="9" quotePrefix="1" applyFont="1" applyBorder="1" applyProtection="1"/>
    <xf numFmtId="0" fontId="12" fillId="0" borderId="6" xfId="11" applyFont="1" applyFill="1" applyBorder="1" applyAlignment="1">
      <alignment vertical="center"/>
    </xf>
    <xf numFmtId="0" fontId="12" fillId="0" borderId="6" xfId="9" applyFont="1" applyBorder="1" applyProtection="1"/>
    <xf numFmtId="0" fontId="12" fillId="5" borderId="6" xfId="11" applyFont="1" applyFill="1" applyBorder="1"/>
    <xf numFmtId="2" fontId="12" fillId="5" borderId="6" xfId="11" applyNumberFormat="1" applyFont="1" applyFill="1" applyBorder="1" applyAlignment="1"/>
    <xf numFmtId="2" fontId="12" fillId="0" borderId="6" xfId="12" applyNumberFormat="1" applyFont="1" applyFill="1" applyBorder="1"/>
    <xf numFmtId="0" fontId="1" fillId="5" borderId="6" xfId="11" applyFont="1" applyFill="1" applyBorder="1"/>
    <xf numFmtId="2" fontId="1" fillId="5" borderId="6" xfId="11" applyNumberFormat="1" applyFont="1" applyFill="1" applyBorder="1" applyAlignment="1"/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/>
    </xf>
    <xf numFmtId="0" fontId="12" fillId="0" borderId="6" xfId="0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  <xf numFmtId="164" fontId="12" fillId="0" borderId="6" xfId="0" applyNumberFormat="1" applyFont="1" applyFill="1" applyBorder="1" applyAlignment="1">
      <alignment horizontal="center"/>
    </xf>
    <xf numFmtId="0" fontId="12" fillId="0" borderId="6" xfId="9" applyFont="1" applyFill="1" applyBorder="1" applyAlignment="1">
      <alignment horizontal="center"/>
    </xf>
    <xf numFmtId="0" fontId="12" fillId="0" borderId="6" xfId="0" quotePrefix="1" applyNumberFormat="1" applyFont="1" applyBorder="1"/>
    <xf numFmtId="0" fontId="12" fillId="0" borderId="6" xfId="0" quotePrefix="1" applyNumberFormat="1" applyFont="1" applyBorder="1" applyAlignment="1">
      <alignment horizontal="center"/>
    </xf>
    <xf numFmtId="10" fontId="12" fillId="0" borderId="6" xfId="0" quotePrefix="1" applyNumberFormat="1" applyFont="1" applyBorder="1" applyAlignment="1">
      <alignment horizontal="center"/>
    </xf>
    <xf numFmtId="164" fontId="12" fillId="0" borderId="6" xfId="0" quotePrefix="1" applyNumberFormat="1" applyFont="1" applyBorder="1" applyAlignment="1">
      <alignment horizontal="center"/>
    </xf>
    <xf numFmtId="0" fontId="12" fillId="0" borderId="6" xfId="0" applyNumberFormat="1" applyFont="1" applyFill="1" applyBorder="1"/>
    <xf numFmtId="0" fontId="12" fillId="0" borderId="6" xfId="0" applyNumberFormat="1" applyFont="1" applyBorder="1"/>
    <xf numFmtId="164" fontId="12" fillId="0" borderId="6" xfId="0" applyNumberFormat="1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  <xf numFmtId="0" fontId="12" fillId="0" borderId="15" xfId="0" quotePrefix="1" applyNumberFormat="1" applyFont="1" applyBorder="1"/>
    <xf numFmtId="10" fontId="12" fillId="5" borderId="6" xfId="0" applyNumberFormat="1" applyFont="1" applyFill="1" applyBorder="1" applyAlignment="1">
      <alignment horizontal="center"/>
    </xf>
    <xf numFmtId="10" fontId="12" fillId="5" borderId="6" xfId="0" quotePrefix="1" applyNumberFormat="1" applyFont="1" applyFill="1" applyBorder="1" applyAlignment="1">
      <alignment horizontal="center"/>
    </xf>
    <xf numFmtId="164" fontId="12" fillId="5" borderId="6" xfId="0" quotePrefix="1" applyNumberFormat="1" applyFont="1" applyFill="1" applyBorder="1" applyAlignment="1">
      <alignment horizontal="center"/>
    </xf>
    <xf numFmtId="164" fontId="12" fillId="5" borderId="6" xfId="0" applyNumberFormat="1" applyFont="1" applyFill="1" applyBorder="1" applyAlignment="1">
      <alignment horizontal="center"/>
    </xf>
    <xf numFmtId="3" fontId="12" fillId="0" borderId="6" xfId="0" applyNumberFormat="1" applyFont="1" applyFill="1" applyBorder="1" applyAlignment="1">
      <alignment horizontal="center"/>
    </xf>
    <xf numFmtId="0" fontId="12" fillId="0" borderId="16" xfId="0" applyFont="1" applyFill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Border="1" applyAlignment="1">
      <alignment horizontal="right"/>
    </xf>
    <xf numFmtId="1" fontId="12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Border="1" applyAlignment="1">
      <alignment horizontal="right"/>
    </xf>
    <xf numFmtId="1" fontId="1" fillId="0" borderId="0" xfId="8" applyNumberFormat="1" applyFont="1" applyFill="1" applyBorder="1" applyAlignment="1">
      <alignment horizontal="right"/>
    </xf>
    <xf numFmtId="10" fontId="15" fillId="0" borderId="6" xfId="0" quotePrefix="1" applyNumberFormat="1" applyFont="1" applyBorder="1" applyAlignment="1">
      <alignment horizontal="center"/>
    </xf>
    <xf numFmtId="10" fontId="15" fillId="0" borderId="6" xfId="0" applyNumberFormat="1" applyFont="1" applyFill="1" applyBorder="1" applyAlignment="1">
      <alignment horizontal="center"/>
    </xf>
    <xf numFmtId="164" fontId="15" fillId="0" borderId="6" xfId="0" quotePrefix="1" applyNumberFormat="1" applyFont="1" applyBorder="1" applyAlignment="1">
      <alignment horizontal="center"/>
    </xf>
    <xf numFmtId="3" fontId="15" fillId="0" borderId="6" xfId="0" quotePrefix="1" applyNumberFormat="1" applyFont="1" applyBorder="1" applyAlignment="1">
      <alignment horizontal="center"/>
    </xf>
    <xf numFmtId="3" fontId="12" fillId="5" borderId="6" xfId="0" quotePrefix="1" applyNumberFormat="1" applyFont="1" applyFill="1" applyBorder="1" applyAlignment="1">
      <alignment horizontal="center"/>
    </xf>
    <xf numFmtId="3" fontId="12" fillId="5" borderId="6" xfId="0" applyNumberFormat="1" applyFont="1" applyFill="1" applyBorder="1" applyAlignment="1">
      <alignment horizontal="center"/>
    </xf>
    <xf numFmtId="2" fontId="30" fillId="5" borderId="0" xfId="10" applyNumberFormat="1" applyFont="1" applyFill="1" applyBorder="1" applyAlignment="1" applyProtection="1">
      <alignment horizontal="center"/>
    </xf>
    <xf numFmtId="164" fontId="22" fillId="5" borderId="23" xfId="10" applyNumberFormat="1" applyFont="1" applyFill="1" applyBorder="1" applyAlignment="1" applyProtection="1">
      <alignment horizontal="center"/>
    </xf>
    <xf numFmtId="9" fontId="22" fillId="5" borderId="17" xfId="10" applyNumberFormat="1" applyFont="1" applyFill="1" applyBorder="1" applyAlignment="1" applyProtection="1">
      <alignment horizontal="center"/>
    </xf>
    <xf numFmtId="1" fontId="22" fillId="5" borderId="17" xfId="10" applyNumberFormat="1" applyFont="1" applyFill="1" applyBorder="1" applyAlignment="1" applyProtection="1">
      <alignment horizontal="center"/>
    </xf>
    <xf numFmtId="1" fontId="22" fillId="5" borderId="24" xfId="10" applyNumberFormat="1" applyFont="1" applyFill="1" applyBorder="1" applyAlignment="1" applyProtection="1">
      <alignment horizontal="center" vertical="center"/>
    </xf>
    <xf numFmtId="165" fontId="33" fillId="5" borderId="0" xfId="10" applyFont="1" applyFill="1" applyBorder="1" applyAlignment="1" applyProtection="1">
      <alignment horizontal="left"/>
    </xf>
    <xf numFmtId="1" fontId="33" fillId="5" borderId="0" xfId="10" applyNumberFormat="1" applyFont="1" applyFill="1" applyBorder="1" applyAlignment="1" applyProtection="1">
      <alignment horizontal="center"/>
    </xf>
    <xf numFmtId="3" fontId="22" fillId="5" borderId="0" xfId="10" applyNumberFormat="1" applyFont="1" applyFill="1" applyBorder="1" applyAlignment="1" applyProtection="1">
      <alignment horizontal="center"/>
    </xf>
    <xf numFmtId="9" fontId="22" fillId="5" borderId="18" xfId="10" applyNumberFormat="1" applyFont="1" applyFill="1" applyBorder="1" applyAlignment="1" applyProtection="1">
      <alignment horizontal="center"/>
    </xf>
    <xf numFmtId="1" fontId="22" fillId="5" borderId="18" xfId="10" applyNumberFormat="1" applyFont="1" applyFill="1" applyBorder="1" applyAlignment="1" applyProtection="1">
      <alignment horizontal="center"/>
    </xf>
    <xf numFmtId="1" fontId="22" fillId="5" borderId="25" xfId="10" applyNumberFormat="1" applyFont="1" applyFill="1" applyBorder="1" applyAlignment="1" applyProtection="1">
      <alignment horizontal="center" vertical="center"/>
    </xf>
    <xf numFmtId="165" fontId="22" fillId="5" borderId="1" xfId="10" applyFont="1" applyFill="1" applyBorder="1" applyAlignment="1" applyProtection="1">
      <alignment horizontal="center" vertical="center"/>
    </xf>
    <xf numFmtId="1" fontId="22" fillId="5" borderId="1" xfId="10" applyNumberFormat="1" applyFont="1" applyFill="1" applyBorder="1" applyAlignment="1" applyProtection="1">
      <alignment horizontal="center"/>
    </xf>
    <xf numFmtId="166" fontId="22" fillId="5" borderId="1" xfId="10" applyNumberFormat="1" applyFont="1" applyFill="1" applyBorder="1" applyAlignment="1" applyProtection="1">
      <alignment horizontal="center"/>
    </xf>
    <xf numFmtId="164" fontId="22" fillId="5" borderId="20" xfId="10" applyNumberFormat="1" applyFont="1" applyFill="1" applyBorder="1" applyAlignment="1" applyProtection="1">
      <alignment horizontal="center" vertical="center"/>
    </xf>
    <xf numFmtId="10" fontId="22" fillId="5" borderId="21" xfId="10" applyNumberFormat="1" applyFont="1" applyFill="1" applyBorder="1" applyAlignment="1" applyProtection="1">
      <alignment horizontal="center"/>
    </xf>
    <xf numFmtId="10" fontId="22" fillId="5" borderId="19" xfId="10" applyNumberFormat="1" applyFont="1" applyFill="1" applyBorder="1" applyAlignment="1" applyProtection="1">
      <alignment horizontal="center"/>
    </xf>
    <xf numFmtId="10" fontId="22" fillId="5" borderId="26" xfId="10" applyNumberFormat="1" applyFont="1" applyFill="1" applyBorder="1" applyAlignment="1" applyProtection="1">
      <alignment horizontal="center" vertical="center"/>
    </xf>
    <xf numFmtId="165" fontId="12" fillId="7" borderId="22" xfId="10" applyFont="1" applyFill="1" applyBorder="1" applyAlignment="1" applyProtection="1">
      <alignment horizontal="center" vertical="center"/>
    </xf>
    <xf numFmtId="1" fontId="12" fillId="0" borderId="22" xfId="10" applyNumberFormat="1" applyFont="1" applyFill="1" applyBorder="1" applyAlignment="1" applyProtection="1">
      <alignment horizontal="center"/>
    </xf>
    <xf numFmtId="49" fontId="22" fillId="5" borderId="22" xfId="10" applyNumberFormat="1" applyFont="1" applyFill="1" applyBorder="1" applyAlignment="1" applyProtection="1">
      <alignment horizontal="center"/>
    </xf>
    <xf numFmtId="1" fontId="22" fillId="5" borderId="22" xfId="10" applyNumberFormat="1" applyFont="1" applyFill="1" applyBorder="1" applyAlignment="1" applyProtection="1">
      <alignment horizontal="center"/>
    </xf>
    <xf numFmtId="164" fontId="22" fillId="5" borderId="22" xfId="10" applyNumberFormat="1" applyFont="1" applyFill="1" applyBorder="1" applyAlignment="1" applyProtection="1">
      <alignment horizontal="center" vertical="center"/>
    </xf>
    <xf numFmtId="10" fontId="22" fillId="5" borderId="22" xfId="10" applyNumberFormat="1" applyFont="1" applyFill="1" applyBorder="1" applyAlignment="1" applyProtection="1">
      <alignment horizontal="center" vertical="center"/>
    </xf>
    <xf numFmtId="44" fontId="22" fillId="5" borderId="22" xfId="14" applyFont="1" applyFill="1" applyBorder="1" applyAlignment="1" applyProtection="1">
      <alignment horizontal="center" vertical="center"/>
    </xf>
    <xf numFmtId="165" fontId="20" fillId="0" borderId="0" xfId="10" applyFont="1" applyFill="1" applyAlignment="1" applyProtection="1">
      <alignment horizontal="center" vertical="center"/>
    </xf>
    <xf numFmtId="1" fontId="20" fillId="0" borderId="0" xfId="10" applyNumberFormat="1" applyFont="1" applyFill="1" applyBorder="1" applyAlignment="1" applyProtection="1">
      <alignment horizontal="center"/>
    </xf>
    <xf numFmtId="166" fontId="20" fillId="0" borderId="0" xfId="10" applyNumberFormat="1" applyFont="1" applyFill="1" applyBorder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 vertical="center"/>
    </xf>
    <xf numFmtId="10" fontId="20" fillId="0" borderId="0" xfId="10" applyNumberFormat="1" applyFont="1" applyFill="1" applyAlignment="1" applyProtection="1">
      <alignment horizontal="center"/>
    </xf>
    <xf numFmtId="10" fontId="20" fillId="0" borderId="0" xfId="10" applyNumberFormat="1" applyFont="1" applyFill="1" applyAlignment="1" applyProtection="1">
      <alignment horizontal="center" vertical="center"/>
    </xf>
    <xf numFmtId="165" fontId="12" fillId="9" borderId="0" xfId="10" applyFont="1" applyFill="1" applyBorder="1" applyAlignment="1" applyProtection="1">
      <alignment horizontal="center" vertical="center"/>
    </xf>
    <xf numFmtId="1" fontId="12" fillId="9" borderId="0" xfId="10" applyNumberFormat="1" applyFont="1" applyFill="1" applyBorder="1" applyAlignment="1" applyProtection="1">
      <alignment horizontal="center"/>
    </xf>
    <xf numFmtId="2" fontId="12" fillId="9" borderId="0" xfId="10" applyNumberFormat="1" applyFont="1" applyFill="1" applyBorder="1" applyAlignment="1" applyProtection="1">
      <alignment horizontal="center"/>
    </xf>
    <xf numFmtId="10" fontId="12" fillId="9" borderId="0" xfId="10" applyNumberFormat="1" applyFont="1" applyFill="1" applyBorder="1" applyAlignment="1" applyProtection="1">
      <alignment horizontal="center"/>
    </xf>
    <xf numFmtId="10" fontId="20" fillId="0" borderId="0" xfId="10" applyNumberFormat="1" applyFont="1" applyFill="1" applyBorder="1" applyAlignment="1" applyProtection="1">
      <alignment horizontal="center"/>
    </xf>
    <xf numFmtId="165" fontId="34" fillId="0" borderId="0" xfId="10" applyFont="1" applyFill="1" applyAlignment="1" applyProtection="1">
      <alignment horizontal="left" vertical="center"/>
    </xf>
    <xf numFmtId="17" fontId="34" fillId="0" borderId="0" xfId="10" applyNumberFormat="1" applyFont="1" applyFill="1" applyAlignment="1" applyProtection="1">
      <alignment horizontal="left"/>
    </xf>
    <xf numFmtId="0" fontId="4" fillId="0" borderId="0" xfId="17" applyProtection="1"/>
    <xf numFmtId="0" fontId="22" fillId="5" borderId="22" xfId="17" applyFont="1" applyFill="1" applyBorder="1" applyProtection="1"/>
    <xf numFmtId="0" fontId="22" fillId="5" borderId="22" xfId="17" applyFont="1" applyFill="1" applyBorder="1" applyAlignment="1" applyProtection="1">
      <alignment horizontal="center"/>
    </xf>
    <xf numFmtId="2" fontId="22" fillId="5" borderId="22" xfId="17" applyNumberFormat="1" applyFont="1" applyFill="1" applyBorder="1" applyAlignment="1" applyProtection="1">
      <alignment horizontal="center"/>
    </xf>
    <xf numFmtId="0" fontId="22" fillId="5" borderId="12" xfId="17" applyFont="1" applyFill="1" applyBorder="1" applyAlignment="1" applyProtection="1">
      <alignment horizontal="center"/>
    </xf>
    <xf numFmtId="164" fontId="22" fillId="5" borderId="12" xfId="17" applyNumberFormat="1" applyFont="1" applyFill="1" applyBorder="1" applyAlignment="1" applyProtection="1">
      <alignment horizontal="center"/>
    </xf>
    <xf numFmtId="0" fontId="18" fillId="8" borderId="22" xfId="17" applyFont="1" applyFill="1" applyBorder="1" applyProtection="1"/>
    <xf numFmtId="2" fontId="18" fillId="0" borderId="22" xfId="17" applyNumberFormat="1" applyFont="1" applyFill="1" applyBorder="1" applyAlignment="1" applyProtection="1">
      <alignment horizontal="right" wrapText="1"/>
    </xf>
    <xf numFmtId="164" fontId="18" fillId="0" borderId="22" xfId="17" applyNumberFormat="1" applyFont="1" applyFill="1" applyBorder="1" applyAlignment="1" applyProtection="1">
      <alignment horizontal="right" wrapText="1"/>
    </xf>
    <xf numFmtId="0" fontId="18" fillId="0" borderId="22" xfId="17" applyFont="1" applyFill="1" applyBorder="1" applyAlignment="1" applyProtection="1">
      <alignment horizontal="right" wrapText="1"/>
    </xf>
    <xf numFmtId="1" fontId="18" fillId="0" borderId="22" xfId="17" applyNumberFormat="1" applyFont="1" applyFill="1" applyBorder="1" applyAlignment="1" applyProtection="1">
      <alignment horizontal="right" wrapText="1"/>
    </xf>
    <xf numFmtId="0" fontId="18" fillId="2" borderId="22" xfId="0" applyFont="1" applyFill="1" applyBorder="1" applyAlignment="1">
      <alignment horizontal="right" vertical="center"/>
    </xf>
    <xf numFmtId="0" fontId="18" fillId="0" borderId="22" xfId="17" applyFont="1" applyFill="1" applyBorder="1" applyAlignment="1" applyProtection="1">
      <alignment horizontal="right" vertical="center"/>
    </xf>
    <xf numFmtId="2" fontId="18" fillId="0" borderId="22" xfId="17" applyNumberFormat="1" applyFont="1" applyFill="1" applyBorder="1" applyAlignment="1" applyProtection="1">
      <alignment horizontal="right"/>
    </xf>
    <xf numFmtId="164" fontId="18" fillId="0" borderId="22" xfId="17" applyNumberFormat="1" applyFont="1" applyFill="1" applyBorder="1" applyAlignment="1" applyProtection="1">
      <alignment horizontal="right"/>
    </xf>
    <xf numFmtId="0" fontId="18" fillId="0" borderId="22" xfId="17" applyFont="1" applyFill="1" applyBorder="1" applyAlignment="1" applyProtection="1">
      <alignment horizontal="right"/>
    </xf>
    <xf numFmtId="2" fontId="22" fillId="5" borderId="0" xfId="17" applyNumberFormat="1" applyFont="1" applyFill="1" applyBorder="1" applyAlignment="1" applyProtection="1">
      <alignment horizontal="right"/>
    </xf>
    <xf numFmtId="2" fontId="22" fillId="5" borderId="3" xfId="17" applyNumberFormat="1" applyFont="1" applyFill="1" applyBorder="1" applyAlignment="1" applyProtection="1">
      <alignment horizontal="right"/>
    </xf>
    <xf numFmtId="1" fontId="22" fillId="5" borderId="0" xfId="17" applyNumberFormat="1" applyFont="1" applyFill="1" applyBorder="1" applyAlignment="1" applyProtection="1">
      <alignment horizontal="right"/>
    </xf>
    <xf numFmtId="164" fontId="22" fillId="5" borderId="2" xfId="17" applyNumberFormat="1" applyFont="1" applyFill="1" applyBorder="1" applyAlignment="1" applyProtection="1">
      <alignment horizontal="right"/>
    </xf>
    <xf numFmtId="164" fontId="22" fillId="5" borderId="0" xfId="17" applyNumberFormat="1" applyFont="1" applyFill="1" applyBorder="1" applyAlignment="1" applyProtection="1">
      <alignment horizontal="right"/>
    </xf>
    <xf numFmtId="164" fontId="22" fillId="5" borderId="3" xfId="17" applyNumberFormat="1" applyFont="1" applyFill="1" applyBorder="1" applyAlignment="1" applyProtection="1">
      <alignment horizontal="right"/>
    </xf>
    <xf numFmtId="2" fontId="22" fillId="5" borderId="31" xfId="17" applyNumberFormat="1" applyFont="1" applyFill="1" applyBorder="1" applyAlignment="1" applyProtection="1">
      <alignment horizontal="right"/>
    </xf>
    <xf numFmtId="0" fontId="5" fillId="0" borderId="0" xfId="17" applyFont="1" applyProtection="1"/>
    <xf numFmtId="0" fontId="35" fillId="0" borderId="0" xfId="17" applyFont="1" applyProtection="1"/>
    <xf numFmtId="0" fontId="36" fillId="0" borderId="0" xfId="17" applyFont="1" applyProtection="1"/>
    <xf numFmtId="0" fontId="18" fillId="0" borderId="0" xfId="17" applyFont="1" applyProtection="1"/>
    <xf numFmtId="2" fontId="18" fillId="0" borderId="2" xfId="17" applyNumberFormat="1" applyFont="1" applyFill="1" applyBorder="1" applyAlignment="1" applyProtection="1">
      <alignment horizontal="center"/>
    </xf>
    <xf numFmtId="2" fontId="18" fillId="0" borderId="3" xfId="17" applyNumberFormat="1" applyFont="1" applyFill="1" applyBorder="1" applyAlignment="1" applyProtection="1">
      <alignment horizontal="center"/>
    </xf>
    <xf numFmtId="0" fontId="18" fillId="0" borderId="2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8" fillId="0" borderId="31" xfId="17" applyFont="1" applyFill="1" applyBorder="1" applyAlignment="1" applyProtection="1">
      <alignment horizontal="center"/>
    </xf>
    <xf numFmtId="2" fontId="4" fillId="0" borderId="2" xfId="17" applyNumberFormat="1" applyFill="1" applyBorder="1" applyAlignment="1" applyProtection="1">
      <alignment horizontal="center"/>
    </xf>
    <xf numFmtId="2" fontId="4" fillId="0" borderId="3" xfId="17" applyNumberFormat="1" applyFill="1" applyBorder="1" applyAlignment="1" applyProtection="1">
      <alignment horizontal="center"/>
    </xf>
    <xf numFmtId="0" fontId="4" fillId="0" borderId="2" xfId="17" applyFill="1" applyBorder="1" applyAlignment="1" applyProtection="1">
      <alignment horizontal="center"/>
    </xf>
    <xf numFmtId="0" fontId="4" fillId="0" borderId="3" xfId="17" applyFill="1" applyBorder="1" applyAlignment="1" applyProtection="1">
      <alignment horizontal="center"/>
    </xf>
    <xf numFmtId="0" fontId="4" fillId="0" borderId="0" xfId="17" applyFill="1" applyBorder="1" applyAlignment="1" applyProtection="1">
      <alignment horizontal="center"/>
    </xf>
    <xf numFmtId="164" fontId="4" fillId="0" borderId="2" xfId="17" applyNumberFormat="1" applyFill="1" applyBorder="1" applyAlignment="1" applyProtection="1">
      <alignment horizontal="center"/>
    </xf>
    <xf numFmtId="164" fontId="4" fillId="0" borderId="0" xfId="17" applyNumberFormat="1" applyFill="1" applyBorder="1" applyAlignment="1" applyProtection="1">
      <alignment horizontal="center"/>
    </xf>
    <xf numFmtId="164" fontId="4" fillId="0" borderId="3" xfId="17" applyNumberFormat="1" applyFill="1" applyBorder="1" applyAlignment="1" applyProtection="1">
      <alignment horizontal="center"/>
    </xf>
    <xf numFmtId="0" fontId="4" fillId="0" borderId="31" xfId="17" applyFill="1" applyBorder="1" applyAlignment="1" applyProtection="1">
      <alignment horizontal="center"/>
    </xf>
    <xf numFmtId="0" fontId="34" fillId="0" borderId="0" xfId="17" applyFont="1" applyProtection="1"/>
    <xf numFmtId="2" fontId="20" fillId="3" borderId="2" xfId="18" applyNumberFormat="1" applyFont="1" applyFill="1" applyBorder="1" applyAlignment="1" applyProtection="1">
      <alignment horizontal="center"/>
    </xf>
    <xf numFmtId="2" fontId="20" fillId="3" borderId="0" xfId="18" applyNumberFormat="1" applyFont="1" applyFill="1" applyBorder="1" applyAlignment="1" applyProtection="1">
      <alignment horizontal="center"/>
    </xf>
    <xf numFmtId="2" fontId="20" fillId="3" borderId="3" xfId="18" applyNumberFormat="1" applyFont="1" applyFill="1" applyBorder="1" applyAlignment="1" applyProtection="1">
      <alignment horizontal="center"/>
    </xf>
    <xf numFmtId="0" fontId="20" fillId="3" borderId="2" xfId="18" applyFont="1" applyFill="1" applyBorder="1" applyAlignment="1" applyProtection="1">
      <alignment horizontal="center"/>
    </xf>
    <xf numFmtId="0" fontId="20" fillId="3" borderId="0" xfId="18" applyFont="1" applyFill="1" applyBorder="1" applyAlignment="1" applyProtection="1">
      <alignment horizontal="center"/>
    </xf>
    <xf numFmtId="0" fontId="20" fillId="3" borderId="3" xfId="18" applyFont="1" applyFill="1" applyBorder="1" applyAlignment="1" applyProtection="1">
      <alignment horizontal="center"/>
    </xf>
    <xf numFmtId="0" fontId="12" fillId="3" borderId="32" xfId="18" applyFont="1" applyFill="1" applyBorder="1" applyAlignment="1" applyProtection="1">
      <alignment horizontal="center"/>
    </xf>
    <xf numFmtId="0" fontId="37" fillId="3" borderId="3" xfId="18" applyFont="1" applyFill="1" applyBorder="1" applyAlignment="1" applyProtection="1">
      <alignment horizontal="center" vertical="center" wrapText="1"/>
    </xf>
    <xf numFmtId="0" fontId="1" fillId="0" borderId="0" xfId="18" applyFill="1" applyBorder="1" applyAlignment="1" applyProtection="1"/>
    <xf numFmtId="0" fontId="22" fillId="5" borderId="30" xfId="19" applyFont="1" applyFill="1" applyBorder="1" applyAlignment="1" applyProtection="1">
      <alignment horizontal="center" vertical="center"/>
    </xf>
    <xf numFmtId="0" fontId="22" fillId="5" borderId="33" xfId="20" applyFont="1" applyFill="1" applyBorder="1" applyAlignment="1" applyProtection="1">
      <alignment horizontal="center" vertical="center"/>
    </xf>
    <xf numFmtId="2" fontId="12" fillId="3" borderId="28" xfId="18" applyNumberFormat="1" applyFont="1" applyFill="1" applyBorder="1" applyAlignment="1" applyProtection="1">
      <alignment horizontal="center" vertical="center" wrapText="1"/>
    </xf>
    <xf numFmtId="2" fontId="12" fillId="3" borderId="30" xfId="18" applyNumberFormat="1" applyFont="1" applyFill="1" applyBorder="1" applyAlignment="1" applyProtection="1">
      <alignment horizontal="center" vertical="center" wrapText="1"/>
    </xf>
    <xf numFmtId="2" fontId="12" fillId="3" borderId="3" xfId="18" applyNumberFormat="1" applyFont="1" applyFill="1" applyBorder="1" applyAlignment="1" applyProtection="1">
      <alignment horizontal="center" vertical="center" wrapText="1"/>
    </xf>
    <xf numFmtId="0" fontId="12" fillId="3" borderId="28" xfId="18" applyFont="1" applyFill="1" applyBorder="1" applyAlignment="1" applyProtection="1">
      <alignment horizontal="center" vertical="center" wrapText="1"/>
    </xf>
    <xf numFmtId="0" fontId="12" fillId="3" borderId="30" xfId="18" applyFont="1" applyFill="1" applyBorder="1" applyAlignment="1" applyProtection="1">
      <alignment horizontal="center" vertical="center" wrapText="1"/>
    </xf>
    <xf numFmtId="0" fontId="12" fillId="3" borderId="29" xfId="18" applyFont="1" applyFill="1" applyBorder="1" applyAlignment="1" applyProtection="1">
      <alignment horizontal="center" vertical="center" wrapText="1"/>
    </xf>
    <xf numFmtId="0" fontId="13" fillId="3" borderId="29" xfId="18" applyFont="1" applyFill="1" applyBorder="1" applyAlignment="1" applyProtection="1">
      <alignment horizontal="center" vertical="center" wrapText="1"/>
    </xf>
    <xf numFmtId="0" fontId="14" fillId="0" borderId="0" xfId="18" applyFont="1" applyFill="1" applyBorder="1" applyAlignment="1" applyProtection="1">
      <alignment horizontal="center"/>
    </xf>
    <xf numFmtId="0" fontId="14" fillId="0" borderId="0" xfId="18" applyFont="1" applyBorder="1" applyAlignment="1" applyProtection="1">
      <alignment horizontal="center"/>
    </xf>
    <xf numFmtId="2" fontId="12" fillId="0" borderId="35" xfId="18" quotePrefix="1" applyNumberFormat="1" applyFont="1" applyFill="1" applyBorder="1" applyAlignment="1" applyProtection="1">
      <alignment horizontal="right"/>
    </xf>
    <xf numFmtId="2" fontId="12" fillId="0" borderId="36" xfId="18" applyNumberFormat="1" applyFont="1" applyFill="1" applyBorder="1" applyAlignment="1" applyProtection="1">
      <alignment horizontal="right"/>
    </xf>
    <xf numFmtId="2" fontId="12" fillId="0" borderId="37" xfId="18" applyNumberFormat="1" applyFont="1" applyFill="1" applyBorder="1" applyAlignment="1" applyProtection="1">
      <alignment horizontal="right"/>
    </xf>
    <xf numFmtId="2" fontId="12" fillId="0" borderId="38" xfId="18" applyNumberFormat="1" applyFont="1" applyFill="1" applyBorder="1" applyAlignment="1" applyProtection="1">
      <alignment horizontal="right"/>
    </xf>
    <xf numFmtId="0" fontId="12" fillId="0" borderId="38" xfId="18" applyFont="1" applyFill="1" applyBorder="1" applyAlignment="1" applyProtection="1">
      <alignment horizontal="right" wrapText="1"/>
    </xf>
    <xf numFmtId="0" fontId="1" fillId="0" borderId="0" xfId="18" applyBorder="1" applyAlignment="1" applyProtection="1"/>
    <xf numFmtId="2" fontId="12" fillId="0" borderId="39" xfId="18" applyNumberFormat="1" applyFont="1" applyFill="1" applyBorder="1" applyAlignment="1" applyProtection="1">
      <alignment horizontal="right"/>
    </xf>
    <xf numFmtId="2" fontId="12" fillId="0" borderId="40" xfId="18" applyNumberFormat="1" applyFont="1" applyFill="1" applyBorder="1" applyAlignment="1" applyProtection="1">
      <alignment horizontal="right"/>
    </xf>
    <xf numFmtId="0" fontId="12" fillId="0" borderId="40" xfId="18" applyFont="1" applyFill="1" applyBorder="1" applyAlignment="1" applyProtection="1">
      <alignment horizontal="right" wrapText="1"/>
    </xf>
    <xf numFmtId="2" fontId="12" fillId="0" borderId="39" xfId="18" quotePrefix="1" applyNumberFormat="1" applyFont="1" applyFill="1" applyBorder="1" applyAlignment="1" applyProtection="1">
      <alignment horizontal="right"/>
    </xf>
    <xf numFmtId="0" fontId="18" fillId="0" borderId="40" xfId="18" applyFont="1" applyFill="1" applyBorder="1" applyAlignment="1" applyProtection="1">
      <alignment horizontal="right" wrapText="1"/>
    </xf>
    <xf numFmtId="0" fontId="1" fillId="0" borderId="2" xfId="18" applyFill="1" applyBorder="1" applyAlignment="1" applyProtection="1"/>
    <xf numFmtId="0" fontId="12" fillId="5" borderId="0" xfId="18" applyFont="1" applyFill="1" applyBorder="1" applyAlignment="1" applyProtection="1"/>
    <xf numFmtId="2" fontId="12" fillId="5" borderId="0" xfId="18" applyNumberFormat="1" applyFont="1" applyFill="1" applyBorder="1" applyAlignment="1" applyProtection="1">
      <alignment horizontal="right"/>
    </xf>
    <xf numFmtId="2" fontId="12" fillId="5" borderId="3" xfId="18" applyNumberFormat="1" applyFont="1" applyFill="1" applyBorder="1" applyAlignment="1" applyProtection="1">
      <alignment horizontal="right"/>
    </xf>
    <xf numFmtId="0" fontId="12" fillId="5" borderId="3" xfId="18" applyFont="1" applyFill="1" applyBorder="1" applyAlignment="1" applyProtection="1">
      <alignment horizontal="right" wrapText="1"/>
    </xf>
    <xf numFmtId="2" fontId="12" fillId="3" borderId="39" xfId="18" applyNumberFormat="1" applyFont="1" applyFill="1" applyBorder="1" applyAlignment="1" applyProtection="1">
      <alignment horizontal="right"/>
    </xf>
    <xf numFmtId="2" fontId="12" fillId="5" borderId="40" xfId="18" applyNumberFormat="1" applyFont="1" applyFill="1" applyBorder="1" applyAlignment="1" applyProtection="1">
      <alignment horizontal="right"/>
    </xf>
    <xf numFmtId="0" fontId="12" fillId="5" borderId="40" xfId="18" applyFont="1" applyFill="1" applyBorder="1" applyAlignment="1" applyProtection="1">
      <alignment horizontal="right" wrapText="1"/>
    </xf>
    <xf numFmtId="2" fontId="22" fillId="5" borderId="40" xfId="18" applyNumberFormat="1" applyFont="1" applyFill="1" applyBorder="1" applyAlignment="1" applyProtection="1">
      <alignment horizontal="right"/>
    </xf>
    <xf numFmtId="2" fontId="29" fillId="5" borderId="40" xfId="18" applyNumberFormat="1" applyFont="1" applyFill="1" applyBorder="1" applyAlignment="1" applyProtection="1">
      <alignment horizontal="right" wrapText="1"/>
    </xf>
    <xf numFmtId="0" fontId="3" fillId="0" borderId="0" xfId="18" applyFont="1" applyFill="1" applyBorder="1" applyAlignment="1" applyProtection="1"/>
    <xf numFmtId="2" fontId="20" fillId="0" borderId="0" xfId="18" applyNumberFormat="1" applyFont="1" applyFill="1" applyBorder="1" applyAlignment="1" applyProtection="1">
      <alignment horizontal="right"/>
    </xf>
    <xf numFmtId="2" fontId="20" fillId="0" borderId="0" xfId="18" quotePrefix="1" applyNumberFormat="1" applyFont="1" applyFill="1" applyBorder="1" applyAlignment="1" applyProtection="1">
      <alignment horizontal="right"/>
    </xf>
    <xf numFmtId="0" fontId="12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 wrapText="1"/>
    </xf>
    <xf numFmtId="49" fontId="1" fillId="0" borderId="0" xfId="18" applyNumberFormat="1" applyFill="1" applyBorder="1" applyAlignment="1" applyProtection="1"/>
    <xf numFmtId="0" fontId="1" fillId="0" borderId="0" xfId="18" applyFont="1" applyFill="1" applyBorder="1" applyAlignment="1" applyProtection="1"/>
    <xf numFmtId="2" fontId="1" fillId="0" borderId="0" xfId="18" applyNumberFormat="1" applyFont="1" applyFill="1" applyBorder="1" applyAlignment="1" applyProtection="1">
      <alignment horizontal="center"/>
    </xf>
    <xf numFmtId="0" fontId="1" fillId="0" borderId="0" xfId="18" applyFont="1" applyFill="1" applyBorder="1" applyAlignment="1" applyProtection="1">
      <alignment horizontal="center"/>
    </xf>
    <xf numFmtId="10" fontId="1" fillId="0" borderId="0" xfId="18" applyNumberFormat="1" applyFont="1" applyFill="1" applyBorder="1" applyAlignment="1" applyProtection="1">
      <alignment horizontal="center"/>
    </xf>
    <xf numFmtId="0" fontId="1" fillId="0" borderId="0" xfId="18" applyFill="1" applyBorder="1" applyAlignment="1" applyProtection="1">
      <alignment horizontal="left" wrapText="1"/>
    </xf>
    <xf numFmtId="0" fontId="18" fillId="8" borderId="22" xfId="17" applyNumberFormat="1" applyFont="1" applyFill="1" applyBorder="1" applyAlignment="1" applyProtection="1">
      <alignment wrapText="1"/>
    </xf>
    <xf numFmtId="165" fontId="32" fillId="0" borderId="0" xfId="10" applyFont="1" applyFill="1" applyBorder="1" applyAlignment="1" applyProtection="1">
      <alignment horizontal="center"/>
    </xf>
    <xf numFmtId="165" fontId="23" fillId="0" borderId="0" xfId="10" applyFont="1" applyFill="1" applyBorder="1" applyProtection="1"/>
    <xf numFmtId="165" fontId="23" fillId="5" borderId="0" xfId="10" applyFont="1" applyFill="1" applyBorder="1" applyProtection="1"/>
    <xf numFmtId="165" fontId="32" fillId="0" borderId="0" xfId="10" applyFont="1" applyFill="1" applyBorder="1" applyProtection="1"/>
    <xf numFmtId="165" fontId="24" fillId="0" borderId="0" xfId="10" applyFont="1" applyFill="1" applyBorder="1" applyProtection="1"/>
    <xf numFmtId="165" fontId="39" fillId="0" borderId="0" xfId="10" applyFont="1" applyFill="1" applyBorder="1" applyProtection="1"/>
    <xf numFmtId="165" fontId="32" fillId="0" borderId="0" xfId="10" applyFont="1" applyBorder="1" applyProtection="1"/>
    <xf numFmtId="4" fontId="20" fillId="0" borderId="0" xfId="10" applyNumberFormat="1" applyFont="1" applyFill="1" applyAlignment="1" applyProtection="1">
      <alignment horizontal="center" vertical="center"/>
    </xf>
    <xf numFmtId="1" fontId="20" fillId="0" borderId="0" xfId="10" applyNumberFormat="1" applyFont="1" applyFill="1" applyAlignment="1" applyProtection="1">
      <alignment horizontal="center"/>
    </xf>
    <xf numFmtId="166" fontId="20" fillId="0" borderId="0" xfId="10" applyNumberFormat="1" applyFont="1" applyFill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/>
    </xf>
    <xf numFmtId="3" fontId="20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Border="1" applyAlignment="1" applyProtection="1">
      <alignment horizontal="right"/>
    </xf>
    <xf numFmtId="165" fontId="40" fillId="0" borderId="0" xfId="16" applyFont="1" applyFill="1" applyAlignment="1" applyProtection="1">
      <alignment horizontal="left" vertical="center"/>
    </xf>
    <xf numFmtId="4" fontId="20" fillId="0" borderId="0" xfId="10" applyNumberFormat="1" applyFont="1" applyFill="1" applyAlignment="1" applyProtection="1">
      <alignment horizontal="center"/>
    </xf>
    <xf numFmtId="43" fontId="20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center"/>
    </xf>
    <xf numFmtId="4" fontId="20" fillId="0" borderId="0" xfId="10" applyNumberFormat="1" applyFont="1" applyFill="1" applyBorder="1" applyAlignment="1" applyProtection="1">
      <alignment horizontal="center" vertical="center"/>
    </xf>
    <xf numFmtId="2" fontId="20" fillId="0" borderId="0" xfId="10" applyNumberFormat="1" applyFont="1" applyFill="1" applyBorder="1" applyAlignment="1" applyProtection="1">
      <alignment horizontal="center"/>
    </xf>
    <xf numFmtId="166" fontId="40" fillId="0" borderId="0" xfId="10" applyNumberFormat="1" applyFont="1" applyFill="1" applyAlignment="1" applyProtection="1">
      <alignment horizontal="center"/>
    </xf>
    <xf numFmtId="1" fontId="15" fillId="0" borderId="0" xfId="10" applyNumberFormat="1" applyFont="1" applyFill="1" applyAlignment="1" applyProtection="1">
      <alignment horizontal="center"/>
    </xf>
    <xf numFmtId="166" fontId="12" fillId="0" borderId="0" xfId="10" applyNumberFormat="1" applyFont="1" applyFill="1" applyBorder="1" applyAlignment="1" applyProtection="1">
      <alignment horizontal="center"/>
    </xf>
    <xf numFmtId="164" fontId="15" fillId="0" borderId="0" xfId="10" applyNumberFormat="1" applyFont="1" applyFill="1" applyAlignment="1" applyProtection="1">
      <alignment horizontal="center"/>
    </xf>
    <xf numFmtId="10" fontId="15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left"/>
    </xf>
    <xf numFmtId="4" fontId="32" fillId="0" borderId="0" xfId="10" applyNumberFormat="1" applyFont="1" applyFill="1" applyAlignment="1" applyProtection="1">
      <alignment horizontal="center"/>
    </xf>
    <xf numFmtId="1" fontId="32" fillId="0" borderId="0" xfId="10" applyNumberFormat="1" applyFont="1" applyFill="1" applyBorder="1" applyAlignment="1" applyProtection="1">
      <alignment horizontal="center"/>
    </xf>
    <xf numFmtId="166" fontId="32" fillId="0" borderId="0" xfId="10" applyNumberFormat="1" applyFont="1" applyFill="1" applyBorder="1" applyAlignment="1" applyProtection="1">
      <alignment horizontal="center"/>
    </xf>
    <xf numFmtId="164" fontId="32" fillId="0" borderId="0" xfId="10" applyNumberFormat="1" applyFont="1" applyFill="1" applyAlignment="1" applyProtection="1">
      <alignment horizontal="center"/>
    </xf>
    <xf numFmtId="43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Alignment="1" applyProtection="1">
      <alignment horizontal="center" vertical="center"/>
    </xf>
    <xf numFmtId="164" fontId="32" fillId="0" borderId="0" xfId="10" applyNumberFormat="1" applyFont="1" applyFill="1" applyAlignment="1" applyProtection="1">
      <alignment horizontal="center" vertical="center"/>
    </xf>
    <xf numFmtId="0" fontId="12" fillId="7" borderId="2" xfId="0" quotePrefix="1" applyNumberFormat="1" applyFont="1" applyFill="1" applyBorder="1" applyAlignment="1">
      <alignment horizontal="center"/>
    </xf>
    <xf numFmtId="0" fontId="12" fillId="7" borderId="0" xfId="0" quotePrefix="1" applyNumberFormat="1" applyFont="1" applyFill="1" applyBorder="1" applyAlignment="1">
      <alignment horizontal="center"/>
    </xf>
    <xf numFmtId="0" fontId="12" fillId="7" borderId="3" xfId="0" quotePrefix="1" applyNumberFormat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Border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Border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Border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Border="1" applyAlignment="1">
      <alignment horizontal="right"/>
    </xf>
    <xf numFmtId="164" fontId="1" fillId="0" borderId="0" xfId="8" applyNumberFormat="1" applyFill="1" applyBorder="1" applyAlignment="1">
      <alignment horizontal="right"/>
    </xf>
    <xf numFmtId="10" fontId="12" fillId="7" borderId="0" xfId="0" applyNumberFormat="1" applyFont="1" applyFill="1" applyBorder="1" applyAlignment="1">
      <alignment horizontal="center"/>
    </xf>
    <xf numFmtId="10" fontId="12" fillId="7" borderId="0" xfId="0" quotePrefix="1" applyNumberFormat="1" applyFont="1" applyFill="1" applyBorder="1" applyAlignment="1">
      <alignment horizontal="center"/>
    </xf>
    <xf numFmtId="10" fontId="15" fillId="7" borderId="0" xfId="0" quotePrefix="1" applyNumberFormat="1" applyFont="1" applyFill="1" applyBorder="1" applyAlignment="1">
      <alignment horizontal="center"/>
    </xf>
    <xf numFmtId="164" fontId="12" fillId="11" borderId="6" xfId="10" applyNumberFormat="1" applyFont="1" applyFill="1" applyBorder="1" applyAlignment="1" applyProtection="1">
      <alignment horizontal="center" vertical="center"/>
    </xf>
    <xf numFmtId="10" fontId="12" fillId="11" borderId="6" xfId="10" applyNumberFormat="1" applyFont="1" applyFill="1" applyBorder="1" applyAlignment="1" applyProtection="1">
      <alignment horizontal="center" vertical="center"/>
    </xf>
    <xf numFmtId="164" fontId="12" fillId="11" borderId="6" xfId="10" applyNumberFormat="1" applyFont="1" applyFill="1" applyBorder="1" applyAlignment="1" applyProtection="1">
      <alignment horizontal="center"/>
    </xf>
    <xf numFmtId="165" fontId="13" fillId="11" borderId="7" xfId="10" applyFont="1" applyFill="1" applyBorder="1" applyAlignment="1">
      <alignment vertical="center" wrapText="1"/>
    </xf>
    <xf numFmtId="0" fontId="12" fillId="11" borderId="8" xfId="11" applyFont="1" applyFill="1" applyBorder="1" applyAlignment="1">
      <alignment horizontal="left" vertical="center"/>
    </xf>
    <xf numFmtId="49" fontId="26" fillId="5" borderId="0" xfId="18" applyNumberFormat="1" applyFont="1" applyFill="1" applyBorder="1" applyAlignment="1" applyProtection="1">
      <alignment vertical="center" wrapText="1"/>
    </xf>
    <xf numFmtId="49" fontId="26" fillId="5" borderId="3" xfId="18" applyNumberFormat="1" applyFont="1" applyFill="1" applyBorder="1" applyAlignment="1" applyProtection="1">
      <alignment vertical="center" wrapText="1"/>
    </xf>
    <xf numFmtId="10" fontId="22" fillId="5" borderId="22" xfId="10" applyNumberFormat="1" applyFont="1" applyFill="1" applyBorder="1" applyAlignment="1" applyProtection="1">
      <alignment horizontal="center"/>
    </xf>
    <xf numFmtId="0" fontId="15" fillId="0" borderId="4" xfId="0" applyNumberFormat="1" applyFont="1" applyBorder="1" applyAlignment="1">
      <alignment horizontal="center"/>
    </xf>
    <xf numFmtId="0" fontId="11" fillId="0" borderId="6" xfId="0" applyFont="1" applyFill="1" applyBorder="1" applyAlignment="1" applyProtection="1">
      <alignment horizontal="center" wrapText="1"/>
    </xf>
    <xf numFmtId="1" fontId="12" fillId="10" borderId="6" xfId="0" applyNumberFormat="1" applyFont="1" applyFill="1" applyBorder="1" applyAlignment="1">
      <alignment horizontal="center"/>
    </xf>
    <xf numFmtId="10" fontId="12" fillId="10" borderId="6" xfId="9" applyNumberFormat="1" applyFont="1" applyFill="1" applyBorder="1" applyAlignment="1">
      <alignment horizontal="center"/>
    </xf>
    <xf numFmtId="164" fontId="12" fillId="10" borderId="6" xfId="0" applyNumberFormat="1" applyFont="1" applyFill="1" applyBorder="1" applyAlignment="1">
      <alignment horizontal="right"/>
    </xf>
    <xf numFmtId="10" fontId="12" fillId="10" borderId="6" xfId="0" applyNumberFormat="1" applyFont="1" applyFill="1" applyBorder="1" applyAlignment="1">
      <alignment horizontal="center"/>
    </xf>
    <xf numFmtId="164" fontId="15" fillId="10" borderId="6" xfId="0" applyNumberFormat="1" applyFont="1" applyFill="1" applyBorder="1" applyAlignment="1">
      <alignment horizontal="right"/>
    </xf>
    <xf numFmtId="10" fontId="15" fillId="10" borderId="6" xfId="0" applyNumberFormat="1" applyFont="1" applyFill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2" fillId="10" borderId="6" xfId="0" quotePrefix="1" applyNumberFormat="1" applyFont="1" applyFill="1" applyBorder="1" applyAlignment="1">
      <alignment horizontal="center"/>
    </xf>
    <xf numFmtId="10" fontId="12" fillId="10" borderId="6" xfId="0" quotePrefix="1" applyNumberFormat="1" applyFont="1" applyFill="1" applyBorder="1" applyAlignment="1">
      <alignment horizontal="center"/>
    </xf>
    <xf numFmtId="3" fontId="15" fillId="10" borderId="6" xfId="0" quotePrefix="1" applyNumberFormat="1" applyFont="1" applyFill="1" applyBorder="1" applyAlignment="1">
      <alignment horizontal="center"/>
    </xf>
    <xf numFmtId="10" fontId="15" fillId="10" borderId="6" xfId="0" quotePrefix="1" applyNumberFormat="1" applyFont="1" applyFill="1" applyBorder="1" applyAlignment="1">
      <alignment horizontal="center"/>
    </xf>
    <xf numFmtId="3" fontId="12" fillId="10" borderId="6" xfId="0" quotePrefix="1" applyNumberFormat="1" applyFont="1" applyFill="1" applyBorder="1" applyAlignment="1">
      <alignment horizontal="center"/>
    </xf>
    <xf numFmtId="2" fontId="20" fillId="10" borderId="2" xfId="18" applyNumberFormat="1" applyFont="1" applyFill="1" applyBorder="1" applyAlignment="1" applyProtection="1">
      <alignment horizontal="center"/>
    </xf>
    <xf numFmtId="2" fontId="20" fillId="10" borderId="0" xfId="18" applyNumberFormat="1" applyFont="1" applyFill="1" applyBorder="1" applyAlignment="1" applyProtection="1">
      <alignment horizontal="center"/>
    </xf>
    <xf numFmtId="2" fontId="20" fillId="10" borderId="3" xfId="18" applyNumberFormat="1" applyFont="1" applyFill="1" applyBorder="1" applyAlignment="1" applyProtection="1">
      <alignment horizontal="center"/>
    </xf>
    <xf numFmtId="2" fontId="12" fillId="10" borderId="28" xfId="18" applyNumberFormat="1" applyFont="1" applyFill="1" applyBorder="1" applyAlignment="1" applyProtection="1">
      <alignment horizontal="center" vertical="center" wrapText="1"/>
    </xf>
    <xf numFmtId="2" fontId="12" fillId="10" borderId="30" xfId="18" applyNumberFormat="1" applyFont="1" applyFill="1" applyBorder="1" applyAlignment="1" applyProtection="1">
      <alignment horizontal="center" vertical="center" wrapText="1"/>
    </xf>
    <xf numFmtId="2" fontId="12" fillId="10" borderId="29" xfId="18" applyNumberFormat="1" applyFont="1" applyFill="1" applyBorder="1" applyAlignment="1" applyProtection="1">
      <alignment horizontal="center" vertical="center" wrapText="1"/>
    </xf>
    <xf numFmtId="2" fontId="12" fillId="10" borderId="35" xfId="18" applyNumberFormat="1" applyFont="1" applyFill="1" applyBorder="1" applyAlignment="1" applyProtection="1">
      <alignment horizontal="right"/>
    </xf>
    <xf numFmtId="0" fontId="12" fillId="10" borderId="28" xfId="18" applyFont="1" applyFill="1" applyBorder="1" applyAlignment="1" applyProtection="1">
      <alignment horizontal="center" vertical="center" wrapText="1"/>
    </xf>
    <xf numFmtId="0" fontId="12" fillId="10" borderId="30" xfId="18" applyFont="1" applyFill="1" applyBorder="1" applyAlignment="1" applyProtection="1">
      <alignment horizontal="center" vertical="center" wrapText="1"/>
    </xf>
    <xf numFmtId="10" fontId="12" fillId="10" borderId="29" xfId="18" applyNumberFormat="1" applyFont="1" applyFill="1" applyBorder="1" applyAlignment="1" applyProtection="1">
      <alignment horizontal="center" vertical="center" wrapText="1"/>
    </xf>
    <xf numFmtId="2" fontId="12" fillId="10" borderId="37" xfId="18" quotePrefix="1" applyNumberFormat="1" applyFont="1" applyFill="1" applyBorder="1" applyAlignment="1" applyProtection="1">
      <alignment horizontal="right"/>
    </xf>
    <xf numFmtId="2" fontId="12" fillId="10" borderId="35" xfId="18" quotePrefix="1" applyNumberFormat="1" applyFont="1" applyFill="1" applyBorder="1" applyAlignment="1" applyProtection="1">
      <alignment horizontal="right"/>
    </xf>
    <xf numFmtId="2" fontId="12" fillId="10" borderId="36" xfId="18" applyNumberFormat="1" applyFont="1" applyFill="1" applyBorder="1" applyAlignment="1" applyProtection="1">
      <alignment horizontal="right"/>
    </xf>
    <xf numFmtId="2" fontId="12" fillId="10" borderId="39" xfId="18" quotePrefix="1" applyNumberFormat="1" applyFont="1" applyFill="1" applyBorder="1" applyAlignment="1" applyProtection="1">
      <alignment horizontal="right"/>
    </xf>
    <xf numFmtId="2" fontId="12" fillId="10" borderId="39" xfId="18" applyNumberFormat="1" applyFont="1" applyFill="1" applyBorder="1" applyAlignment="1" applyProtection="1">
      <alignment horizontal="right"/>
    </xf>
    <xf numFmtId="0" fontId="18" fillId="4" borderId="22" xfId="17" applyFont="1" applyFill="1" applyBorder="1" applyAlignment="1" applyProtection="1">
      <alignment horizontal="right" wrapText="1"/>
    </xf>
    <xf numFmtId="2" fontId="18" fillId="4" borderId="22" xfId="17" applyNumberFormat="1" applyFont="1" applyFill="1" applyBorder="1" applyAlignment="1" applyProtection="1">
      <alignment horizontal="right" wrapText="1"/>
    </xf>
    <xf numFmtId="3" fontId="18" fillId="4" borderId="22" xfId="17" applyNumberFormat="1" applyFont="1" applyFill="1" applyBorder="1" applyAlignment="1" applyProtection="1">
      <alignment horizontal="right" wrapText="1"/>
    </xf>
    <xf numFmtId="3" fontId="18" fillId="4" borderId="22" xfId="17" applyNumberFormat="1" applyFont="1" applyFill="1" applyBorder="1" applyAlignment="1" applyProtection="1">
      <alignment horizontal="right"/>
    </xf>
    <xf numFmtId="2" fontId="18" fillId="4" borderId="22" xfId="17" applyNumberFormat="1" applyFont="1" applyFill="1" applyBorder="1" applyAlignment="1" applyProtection="1">
      <alignment horizontal="right"/>
    </xf>
    <xf numFmtId="0" fontId="18" fillId="4" borderId="22" xfId="17" applyFont="1" applyFill="1" applyBorder="1" applyAlignment="1" applyProtection="1">
      <alignment horizontal="right"/>
    </xf>
    <xf numFmtId="0" fontId="12" fillId="0" borderId="41" xfId="0" quotePrefix="1" applyNumberFormat="1" applyFont="1" applyBorder="1"/>
    <xf numFmtId="0" fontId="12" fillId="3" borderId="32" xfId="18" applyFont="1" applyFill="1" applyBorder="1" applyAlignment="1" applyProtection="1">
      <alignment horizontal="center" wrapText="1"/>
    </xf>
    <xf numFmtId="0" fontId="12" fillId="0" borderId="41" xfId="19" applyFont="1" applyFill="1" applyBorder="1" applyAlignment="1" applyProtection="1">
      <alignment horizontal="center"/>
    </xf>
    <xf numFmtId="2" fontId="12" fillId="10" borderId="41" xfId="18" applyNumberFormat="1" applyFont="1" applyFill="1" applyBorder="1" applyAlignment="1" applyProtection="1">
      <alignment horizontal="right"/>
    </xf>
    <xf numFmtId="2" fontId="12" fillId="0" borderId="41" xfId="18" quotePrefix="1" applyNumberFormat="1" applyFont="1" applyFill="1" applyBorder="1" applyAlignment="1" applyProtection="1">
      <alignment horizontal="right"/>
    </xf>
    <xf numFmtId="2" fontId="12" fillId="0" borderId="42" xfId="18" applyNumberFormat="1" applyFont="1" applyFill="1" applyBorder="1" applyAlignment="1" applyProtection="1">
      <alignment horizontal="right"/>
    </xf>
    <xf numFmtId="2" fontId="12" fillId="10" borderId="41" xfId="18" quotePrefix="1" applyNumberFormat="1" applyFont="1" applyFill="1" applyBorder="1" applyAlignment="1" applyProtection="1">
      <alignment horizontal="right"/>
    </xf>
    <xf numFmtId="2" fontId="12" fillId="10" borderId="42" xfId="18" applyNumberFormat="1" applyFont="1" applyFill="1" applyBorder="1" applyAlignment="1" applyProtection="1">
      <alignment horizontal="right"/>
    </xf>
    <xf numFmtId="0" fontId="18" fillId="0" borderId="41" xfId="20" applyFont="1" applyFill="1" applyBorder="1" applyAlignment="1" applyProtection="1">
      <alignment wrapText="1"/>
    </xf>
    <xf numFmtId="49" fontId="12" fillId="0" borderId="41" xfId="18" applyNumberFormat="1" applyFont="1" applyFill="1" applyBorder="1" applyAlignment="1" applyProtection="1"/>
    <xf numFmtId="0" fontId="12" fillId="0" borderId="41" xfId="18" applyFont="1" applyFill="1" applyBorder="1" applyAlignment="1" applyProtection="1"/>
    <xf numFmtId="2" fontId="12" fillId="0" borderId="41" xfId="18" applyNumberFormat="1" applyFont="1" applyFill="1" applyBorder="1" applyAlignment="1" applyProtection="1">
      <alignment horizontal="right"/>
    </xf>
    <xf numFmtId="2" fontId="12" fillId="3" borderId="41" xfId="18" applyNumberFormat="1" applyFont="1" applyFill="1" applyBorder="1" applyAlignment="1" applyProtection="1">
      <alignment horizontal="right"/>
    </xf>
    <xf numFmtId="2" fontId="12" fillId="3" borderId="42" xfId="18" applyNumberFormat="1" applyFont="1" applyFill="1" applyBorder="1" applyAlignment="1" applyProtection="1">
      <alignment horizontal="right"/>
    </xf>
    <xf numFmtId="49" fontId="12" fillId="5" borderId="41" xfId="18" applyNumberFormat="1" applyFont="1" applyFill="1" applyBorder="1" applyAlignment="1" applyProtection="1"/>
    <xf numFmtId="0" fontId="12" fillId="5" borderId="41" xfId="18" applyFont="1" applyFill="1" applyBorder="1" applyAlignment="1" applyProtection="1"/>
    <xf numFmtId="2" fontId="12" fillId="5" borderId="41" xfId="18" applyNumberFormat="1" applyFont="1" applyFill="1" applyBorder="1" applyAlignment="1" applyProtection="1">
      <alignment horizontal="right"/>
    </xf>
    <xf numFmtId="2" fontId="12" fillId="5" borderId="42" xfId="18" applyNumberFormat="1" applyFont="1" applyFill="1" applyBorder="1" applyAlignment="1" applyProtection="1">
      <alignment horizontal="right"/>
    </xf>
    <xf numFmtId="49" fontId="22" fillId="5" borderId="41" xfId="18" applyNumberFormat="1" applyFont="1" applyFill="1" applyBorder="1" applyAlignment="1" applyProtection="1">
      <alignment wrapText="1"/>
    </xf>
    <xf numFmtId="0" fontId="22" fillId="5" borderId="41" xfId="18" applyFont="1" applyFill="1" applyBorder="1" applyAlignment="1" applyProtection="1">
      <alignment wrapText="1"/>
    </xf>
    <xf numFmtId="2" fontId="22" fillId="5" borderId="41" xfId="18" applyNumberFormat="1" applyFont="1" applyFill="1" applyBorder="1" applyAlignment="1" applyProtection="1">
      <alignment horizontal="right"/>
    </xf>
    <xf numFmtId="2" fontId="22" fillId="5" borderId="42" xfId="18" applyNumberFormat="1" applyFont="1" applyFill="1" applyBorder="1" applyAlignment="1" applyProtection="1">
      <alignment horizontal="right"/>
    </xf>
    <xf numFmtId="10" fontId="12" fillId="12" borderId="6" xfId="0" applyNumberFormat="1" applyFont="1" applyFill="1" applyBorder="1" applyAlignment="1">
      <alignment horizontal="center"/>
    </xf>
    <xf numFmtId="10" fontId="12" fillId="12" borderId="6" xfId="0" quotePrefix="1" applyNumberFormat="1" applyFont="1" applyFill="1" applyBorder="1" applyAlignment="1">
      <alignment horizontal="center"/>
    </xf>
    <xf numFmtId="3" fontId="15" fillId="12" borderId="6" xfId="0" quotePrefix="1" applyNumberFormat="1" applyFont="1" applyFill="1" applyBorder="1" applyAlignment="1">
      <alignment horizontal="center"/>
    </xf>
    <xf numFmtId="10" fontId="15" fillId="12" borderId="6" xfId="0" quotePrefix="1" applyNumberFormat="1" applyFont="1" applyFill="1" applyBorder="1" applyAlignment="1">
      <alignment horizontal="center"/>
    </xf>
    <xf numFmtId="3" fontId="12" fillId="12" borderId="6" xfId="0" quotePrefix="1" applyNumberFormat="1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  <xf numFmtId="3" fontId="12" fillId="0" borderId="6" xfId="0" quotePrefix="1" applyNumberFormat="1" applyFont="1" applyFill="1" applyBorder="1" applyAlignment="1">
      <alignment horizontal="center"/>
    </xf>
    <xf numFmtId="10" fontId="12" fillId="0" borderId="6" xfId="0" quotePrefix="1" applyNumberFormat="1" applyFont="1" applyFill="1" applyBorder="1" applyAlignment="1">
      <alignment horizontal="center"/>
    </xf>
    <xf numFmtId="164" fontId="12" fillId="0" borderId="6" xfId="0" quotePrefix="1" applyNumberFormat="1" applyFont="1" applyFill="1" applyBorder="1" applyAlignment="1">
      <alignment horizontal="center"/>
    </xf>
    <xf numFmtId="0" fontId="1" fillId="13" borderId="6" xfId="11" applyFont="1" applyFill="1" applyBorder="1"/>
    <xf numFmtId="0" fontId="12" fillId="0" borderId="43" xfId="18" applyFont="1" applyFill="1" applyBorder="1" applyAlignment="1" applyProtection="1">
      <alignment horizontal="right" wrapText="1"/>
    </xf>
    <xf numFmtId="0" fontId="18" fillId="0" borderId="35" xfId="20" applyFont="1" applyFill="1" applyBorder="1" applyAlignment="1" applyProtection="1">
      <alignment wrapText="1"/>
    </xf>
    <xf numFmtId="2" fontId="12" fillId="12" borderId="41" xfId="18" applyNumberFormat="1" applyFont="1" applyFill="1" applyBorder="1" applyAlignment="1" applyProtection="1">
      <alignment horizontal="right"/>
    </xf>
    <xf numFmtId="10" fontId="12" fillId="0" borderId="6" xfId="0" applyNumberFormat="1" applyFont="1" applyFill="1" applyBorder="1" applyAlignment="1">
      <alignment horizontal="center"/>
    </xf>
    <xf numFmtId="0" fontId="12" fillId="0" borderId="6" xfId="0" quotePrefix="1" applyNumberFormat="1" applyFont="1" applyFill="1" applyBorder="1"/>
    <xf numFmtId="0" fontId="12" fillId="0" borderId="6" xfId="0" quotePrefix="1" applyNumberFormat="1" applyFont="1" applyFill="1" applyBorder="1" applyAlignment="1">
      <alignment horizontal="center"/>
    </xf>
    <xf numFmtId="10" fontId="12" fillId="0" borderId="0" xfId="0" quotePrefix="1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0" fontId="12" fillId="0" borderId="3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49" fontId="12" fillId="0" borderId="41" xfId="18" applyNumberFormat="1" applyFont="1" applyFill="1" applyBorder="1" applyAlignment="1" applyProtection="1">
      <alignment horizontal="center"/>
    </xf>
    <xf numFmtId="14" fontId="20" fillId="0" borderId="0" xfId="10" applyNumberFormat="1" applyFont="1" applyFill="1" applyBorder="1" applyAlignment="1" applyProtection="1">
      <alignment horizontal="center"/>
    </xf>
    <xf numFmtId="0" fontId="20" fillId="0" borderId="0" xfId="10" applyNumberFormat="1" applyFont="1" applyFill="1" applyAlignment="1" applyProtection="1">
      <alignment horizontal="center"/>
    </xf>
    <xf numFmtId="3" fontId="15" fillId="0" borderId="0" xfId="10" applyNumberFormat="1" applyFont="1" applyFill="1" applyBorder="1" applyAlignment="1" applyProtection="1">
      <alignment vertical="top"/>
    </xf>
    <xf numFmtId="10" fontId="11" fillId="0" borderId="27" xfId="0" applyNumberFormat="1" applyFont="1" applyBorder="1" applyAlignment="1">
      <alignment horizontal="center" wrapText="1"/>
    </xf>
    <xf numFmtId="166" fontId="31" fillId="5" borderId="0" xfId="10" applyNumberFormat="1" applyFont="1" applyFill="1" applyBorder="1" applyAlignment="1" applyProtection="1">
      <alignment horizontal="center"/>
    </xf>
    <xf numFmtId="165" fontId="15" fillId="0" borderId="0" xfId="16" applyFont="1" applyFill="1" applyAlignment="1" applyProtection="1">
      <alignment horizontal="left" vertical="center"/>
    </xf>
    <xf numFmtId="10" fontId="12" fillId="0" borderId="6" xfId="0" applyNumberFormat="1" applyFont="1" applyFill="1" applyBorder="1" applyAlignment="1">
      <alignment horizontal="center"/>
    </xf>
    <xf numFmtId="2" fontId="12" fillId="0" borderId="13" xfId="12" applyNumberFormat="1" applyFont="1" applyFill="1" applyBorder="1"/>
    <xf numFmtId="164" fontId="18" fillId="6" borderId="22" xfId="17" applyNumberFormat="1" applyFont="1" applyFill="1" applyBorder="1" applyAlignment="1" applyProtection="1">
      <alignment horizontal="right"/>
    </xf>
    <xf numFmtId="0" fontId="18" fillId="6" borderId="22" xfId="17" applyFont="1" applyFill="1" applyBorder="1" applyAlignment="1" applyProtection="1">
      <alignment horizontal="right"/>
    </xf>
    <xf numFmtId="2" fontId="18" fillId="6" borderId="22" xfId="17" applyNumberFormat="1" applyFont="1" applyFill="1" applyBorder="1" applyAlignment="1" applyProtection="1">
      <alignment horizontal="right"/>
    </xf>
    <xf numFmtId="2" fontId="12" fillId="0" borderId="6" xfId="11" applyNumberFormat="1" applyFont="1" applyFill="1" applyBorder="1" applyAlignment="1">
      <alignment horizontal="right" vertical="center"/>
    </xf>
    <xf numFmtId="0" fontId="18" fillId="8" borderId="0" xfId="17" applyFont="1" applyFill="1" applyBorder="1" applyProtection="1"/>
    <xf numFmtId="2" fontId="18" fillId="0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 wrapText="1"/>
    </xf>
    <xf numFmtId="2" fontId="18" fillId="4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/>
    </xf>
    <xf numFmtId="164" fontId="18" fillId="6" borderId="0" xfId="17" applyNumberFormat="1" applyFont="1" applyFill="1" applyBorder="1" applyAlignment="1" applyProtection="1">
      <alignment horizontal="right"/>
    </xf>
    <xf numFmtId="0" fontId="18" fillId="6" borderId="0" xfId="17" applyFont="1" applyFill="1" applyBorder="1" applyAlignment="1" applyProtection="1">
      <alignment horizontal="right"/>
    </xf>
    <xf numFmtId="2" fontId="18" fillId="6" borderId="0" xfId="17" applyNumberFormat="1" applyFont="1" applyFill="1" applyBorder="1" applyAlignment="1" applyProtection="1">
      <alignment horizontal="right"/>
    </xf>
    <xf numFmtId="0" fontId="26" fillId="5" borderId="0" xfId="11" applyFont="1" applyFill="1" applyBorder="1" applyAlignment="1">
      <alignment horizontal="center" vertical="center" wrapText="1"/>
    </xf>
    <xf numFmtId="0" fontId="22" fillId="5" borderId="7" xfId="11" applyFont="1" applyFill="1" applyBorder="1" applyAlignment="1">
      <alignment horizontal="center" vertical="center" wrapText="1"/>
    </xf>
    <xf numFmtId="0" fontId="22" fillId="5" borderId="10" xfId="1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/>
    </xf>
    <xf numFmtId="2" fontId="12" fillId="0" borderId="12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vertical="center"/>
    </xf>
    <xf numFmtId="2" fontId="12" fillId="4" borderId="12" xfId="11" applyNumberFormat="1" applyFont="1" applyFill="1" applyBorder="1" applyAlignment="1">
      <alignment vertical="center"/>
    </xf>
    <xf numFmtId="2" fontId="12" fillId="4" borderId="6" xfId="11" applyNumberFormat="1" applyFont="1" applyFill="1" applyBorder="1" applyAlignment="1">
      <alignment vertical="center"/>
    </xf>
    <xf numFmtId="2" fontId="12" fillId="4" borderId="7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horizontal="right" vertical="center"/>
    </xf>
    <xf numFmtId="2" fontId="12" fillId="4" borderId="10" xfId="11" applyNumberFormat="1" applyFont="1" applyFill="1" applyBorder="1" applyAlignment="1">
      <alignment horizontal="right" vertical="center"/>
    </xf>
    <xf numFmtId="2" fontId="12" fillId="4" borderId="12" xfId="11" applyNumberFormat="1" applyFont="1" applyFill="1" applyBorder="1" applyAlignment="1">
      <alignment horizontal="right" vertical="center"/>
    </xf>
    <xf numFmtId="2" fontId="12" fillId="4" borderId="6" xfId="11" applyNumberFormat="1" applyFont="1" applyFill="1" applyBorder="1" applyAlignment="1">
      <alignment horizontal="right" vertical="center"/>
    </xf>
    <xf numFmtId="10" fontId="15" fillId="12" borderId="6" xfId="0" applyNumberFormat="1" applyFont="1" applyFill="1" applyBorder="1" applyAlignment="1">
      <alignment horizontal="center"/>
    </xf>
    <xf numFmtId="3" fontId="12" fillId="10" borderId="6" xfId="0" applyNumberFormat="1" applyFont="1" applyFill="1" applyBorder="1" applyAlignment="1">
      <alignment horizontal="center"/>
    </xf>
    <xf numFmtId="0" fontId="1" fillId="3" borderId="0" xfId="0" applyFont="1" applyFill="1"/>
    <xf numFmtId="0" fontId="12" fillId="0" borderId="45" xfId="18" applyFont="1" applyFill="1" applyBorder="1" applyAlignment="1">
      <alignment horizontal="left" wrapText="1"/>
    </xf>
    <xf numFmtId="0" fontId="12" fillId="0" borderId="45" xfId="18" applyFont="1" applyBorder="1" applyAlignment="1">
      <alignment horizontal="right" wrapText="1"/>
    </xf>
    <xf numFmtId="0" fontId="12" fillId="0" borderId="45" xfId="18" applyFont="1" applyFill="1" applyBorder="1" applyAlignment="1">
      <alignment horizontal="right" wrapText="1"/>
    </xf>
    <xf numFmtId="2" fontId="34" fillId="0" borderId="0" xfId="10" applyNumberFormat="1" applyFont="1" applyFill="1" applyBorder="1" applyAlignment="1" applyProtection="1">
      <alignment horizontal="left"/>
    </xf>
    <xf numFmtId="0" fontId="34" fillId="0" borderId="0" xfId="10" applyNumberFormat="1" applyFont="1" applyFill="1" applyAlignment="1" applyProtection="1">
      <alignment horizontal="center"/>
    </xf>
    <xf numFmtId="0" fontId="12" fillId="0" borderId="35" xfId="19" applyFont="1" applyFill="1" applyBorder="1" applyAlignment="1" applyProtection="1">
      <alignment horizontal="center"/>
    </xf>
    <xf numFmtId="165" fontId="43" fillId="0" borderId="0" xfId="10" applyFont="1" applyFill="1" applyAlignment="1" applyProtection="1">
      <alignment horizontal="left" vertical="center"/>
    </xf>
    <xf numFmtId="164" fontId="1" fillId="0" borderId="0" xfId="8" applyNumberFormat="1" applyFont="1" applyFill="1" applyBorder="1" applyAlignment="1">
      <alignment horizontal="right"/>
    </xf>
    <xf numFmtId="2" fontId="12" fillId="10" borderId="13" xfId="11" applyNumberFormat="1" applyFont="1" applyFill="1" applyBorder="1" applyAlignment="1"/>
    <xf numFmtId="2" fontId="12" fillId="10" borderId="6" xfId="11" applyNumberFormat="1" applyFont="1" applyFill="1" applyBorder="1" applyAlignment="1"/>
    <xf numFmtId="2" fontId="12" fillId="10" borderId="6" xfId="11" applyNumberFormat="1" applyFont="1" applyFill="1" applyBorder="1"/>
    <xf numFmtId="2" fontId="12" fillId="10" borderId="13" xfId="11" applyNumberFormat="1" applyFont="1" applyFill="1" applyBorder="1"/>
    <xf numFmtId="2" fontId="12" fillId="0" borderId="13" xfId="11" applyNumberFormat="1" applyFont="1" applyFill="1" applyBorder="1"/>
    <xf numFmtId="2" fontId="12" fillId="0" borderId="6" xfId="11" applyNumberFormat="1" applyFont="1" applyFill="1" applyBorder="1"/>
    <xf numFmtId="44" fontId="12" fillId="0" borderId="22" xfId="14" applyFont="1" applyFill="1" applyBorder="1" applyAlignment="1" applyProtection="1">
      <alignment horizontal="center" vertical="center"/>
    </xf>
    <xf numFmtId="44" fontId="12" fillId="0" borderId="6" xfId="14" applyFont="1" applyFill="1" applyBorder="1" applyAlignment="1" applyProtection="1">
      <alignment horizontal="center" vertical="center"/>
    </xf>
    <xf numFmtId="44" fontId="12" fillId="0" borderId="6" xfId="14" applyFont="1" applyFill="1" applyBorder="1" applyAlignment="1" applyProtection="1">
      <alignment horizontal="center"/>
    </xf>
    <xf numFmtId="165" fontId="22" fillId="5" borderId="0" xfId="10" applyFont="1" applyFill="1" applyBorder="1" applyAlignment="1" applyProtection="1">
      <alignment horizontal="center"/>
    </xf>
    <xf numFmtId="1" fontId="22" fillId="5" borderId="0" xfId="10" applyNumberFormat="1" applyFont="1" applyFill="1" applyBorder="1" applyAlignment="1" applyProtection="1">
      <alignment horizontal="center" vertical="center" wrapText="1"/>
    </xf>
    <xf numFmtId="1" fontId="22" fillId="5" borderId="1" xfId="10" applyNumberFormat="1" applyFont="1" applyFill="1" applyBorder="1" applyAlignment="1" applyProtection="1">
      <alignment horizontal="center" vertical="center" wrapText="1"/>
    </xf>
    <xf numFmtId="0" fontId="22" fillId="5" borderId="0" xfId="17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8" fillId="0" borderId="28" xfId="17" applyFont="1" applyFill="1" applyBorder="1" applyAlignment="1" applyProtection="1">
      <alignment horizontal="center" vertical="center"/>
    </xf>
    <xf numFmtId="165" fontId="12" fillId="0" borderId="30" xfId="10" applyFont="1" applyFill="1" applyBorder="1" applyAlignment="1" applyProtection="1">
      <alignment horizontal="center" vertical="center"/>
    </xf>
    <xf numFmtId="165" fontId="12" fillId="0" borderId="29" xfId="10" applyFont="1" applyFill="1" applyBorder="1" applyAlignment="1" applyProtection="1">
      <alignment horizontal="center" vertical="center"/>
    </xf>
    <xf numFmtId="0" fontId="18" fillId="0" borderId="2" xfId="17" applyFont="1" applyFill="1" applyBorder="1" applyAlignment="1" applyProtection="1">
      <alignment horizontal="center" vertical="center"/>
    </xf>
    <xf numFmtId="165" fontId="12" fillId="0" borderId="0" xfId="10" applyFont="1" applyFill="1" applyAlignment="1" applyProtection="1">
      <alignment horizontal="center" vertical="center"/>
    </xf>
    <xf numFmtId="165" fontId="12" fillId="0" borderId="3" xfId="10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" xfId="17" applyFont="1" applyFill="1" applyBorder="1" applyAlignment="1" applyProtection="1">
      <alignment horizontal="center"/>
    </xf>
    <xf numFmtId="165" fontId="12" fillId="0" borderId="3" xfId="10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2" fontId="18" fillId="0" borderId="2" xfId="17" applyNumberFormat="1" applyFont="1" applyFill="1" applyBorder="1" applyAlignment="1" applyProtection="1">
      <alignment horizontal="center" vertical="center"/>
    </xf>
    <xf numFmtId="0" fontId="11" fillId="0" borderId="28" xfId="17" applyFont="1" applyFill="1" applyBorder="1" applyAlignment="1" applyProtection="1">
      <alignment horizontal="center" vertical="center"/>
    </xf>
    <xf numFmtId="165" fontId="11" fillId="0" borderId="29" xfId="10" applyFont="1" applyFill="1" applyBorder="1" applyAlignment="1" applyProtection="1">
      <alignment horizontal="center" vertical="center"/>
    </xf>
    <xf numFmtId="164" fontId="18" fillId="0" borderId="28" xfId="17" applyNumberFormat="1" applyFont="1" applyFill="1" applyBorder="1" applyAlignment="1" applyProtection="1">
      <alignment horizontal="center" vertical="center"/>
    </xf>
    <xf numFmtId="165" fontId="12" fillId="0" borderId="30" xfId="10" applyFont="1" applyBorder="1" applyAlignment="1" applyProtection="1">
      <alignment horizontal="center" vertical="center"/>
    </xf>
    <xf numFmtId="165" fontId="12" fillId="0" borderId="29" xfId="10" applyFont="1" applyBorder="1" applyAlignment="1" applyProtection="1">
      <alignment horizontal="center" vertical="center"/>
    </xf>
    <xf numFmtId="0" fontId="18" fillId="0" borderId="0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2" fontId="12" fillId="0" borderId="2" xfId="17" applyNumberFormat="1" applyFont="1" applyFill="1" applyBorder="1" applyAlignment="1" applyProtection="1">
      <alignment horizontal="center"/>
    </xf>
    <xf numFmtId="2" fontId="12" fillId="0" borderId="3" xfId="10" applyNumberFormat="1" applyFont="1" applyFill="1" applyBorder="1" applyAlignment="1" applyProtection="1">
      <alignment horizontal="center"/>
    </xf>
    <xf numFmtId="0" fontId="19" fillId="0" borderId="2" xfId="17" applyFont="1" applyFill="1" applyBorder="1" applyAlignment="1" applyProtection="1">
      <alignment horizontal="center" vertical="center"/>
    </xf>
    <xf numFmtId="165" fontId="15" fillId="0" borderId="3" xfId="10" applyFont="1" applyFill="1" applyBorder="1" applyAlignment="1" applyProtection="1">
      <alignment horizontal="center" vertical="center"/>
    </xf>
    <xf numFmtId="0" fontId="18" fillId="0" borderId="3" xfId="17" applyFont="1" applyFill="1" applyBorder="1" applyAlignment="1" applyProtection="1">
      <alignment horizontal="center" vertical="center"/>
    </xf>
    <xf numFmtId="165" fontId="12" fillId="0" borderId="0" xfId="10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/>
    </xf>
    <xf numFmtId="0" fontId="12" fillId="3" borderId="32" xfId="18" applyFont="1" applyFill="1" applyBorder="1" applyAlignment="1" applyProtection="1">
      <alignment horizontal="center" vertical="center" wrapText="1"/>
    </xf>
    <xf numFmtId="0" fontId="12" fillId="3" borderId="34" xfId="18" applyFont="1" applyFill="1" applyBorder="1" applyAlignment="1" applyProtection="1">
      <alignment horizontal="center" vertical="center" wrapText="1"/>
    </xf>
    <xf numFmtId="49" fontId="21" fillId="0" borderId="0" xfId="18" applyNumberFormat="1" applyFont="1" applyFill="1" applyBorder="1" applyAlignment="1" applyProtection="1"/>
    <xf numFmtId="0" fontId="38" fillId="0" borderId="0" xfId="0" applyFont="1" applyBorder="1" applyAlignment="1"/>
    <xf numFmtId="49" fontId="26" fillId="5" borderId="0" xfId="18" applyNumberFormat="1" applyFont="1" applyFill="1" applyBorder="1" applyAlignment="1" applyProtection="1">
      <alignment horizontal="center" vertical="center" wrapText="1"/>
    </xf>
    <xf numFmtId="49" fontId="26" fillId="5" borderId="3" xfId="18" applyNumberFormat="1" applyFont="1" applyFill="1" applyBorder="1" applyAlignment="1" applyProtection="1">
      <alignment horizontal="center" vertical="center" wrapText="1"/>
    </xf>
    <xf numFmtId="2" fontId="12" fillId="10" borderId="2" xfId="18" applyNumberFormat="1" applyFont="1" applyFill="1" applyBorder="1" applyAlignment="1" applyProtection="1">
      <alignment horizontal="center"/>
    </xf>
    <xf numFmtId="2" fontId="12" fillId="10" borderId="0" xfId="18" applyNumberFormat="1" applyFont="1" applyFill="1" applyBorder="1" applyAlignment="1" applyProtection="1">
      <alignment horizontal="center"/>
    </xf>
    <xf numFmtId="2" fontId="12" fillId="10" borderId="3" xfId="18" applyNumberFormat="1" applyFont="1" applyFill="1" applyBorder="1" applyAlignment="1" applyProtection="1">
      <alignment horizontal="center"/>
    </xf>
    <xf numFmtId="2" fontId="12" fillId="3" borderId="2" xfId="18" applyNumberFormat="1" applyFont="1" applyFill="1" applyBorder="1" applyAlignment="1" applyProtection="1">
      <alignment horizontal="center"/>
    </xf>
    <xf numFmtId="2" fontId="12" fillId="3" borderId="0" xfId="18" applyNumberFormat="1" applyFont="1" applyFill="1" applyBorder="1" applyAlignment="1" applyProtection="1">
      <alignment horizontal="center"/>
    </xf>
    <xf numFmtId="2" fontId="12" fillId="3" borderId="3" xfId="18" applyNumberFormat="1" applyFont="1" applyFill="1" applyBorder="1" applyAlignment="1" applyProtection="1">
      <alignment horizontal="center"/>
    </xf>
    <xf numFmtId="0" fontId="12" fillId="3" borderId="2" xfId="18" applyFont="1" applyFill="1" applyBorder="1" applyAlignment="1" applyProtection="1">
      <alignment horizontal="center"/>
    </xf>
    <xf numFmtId="0" fontId="12" fillId="3" borderId="0" xfId="18" applyFont="1" applyFill="1" applyBorder="1" applyAlignment="1" applyProtection="1">
      <alignment horizontal="center"/>
    </xf>
    <xf numFmtId="0" fontId="12" fillId="3" borderId="3" xfId="18" applyFont="1" applyFill="1" applyBorder="1" applyAlignment="1" applyProtection="1">
      <alignment horizontal="center"/>
    </xf>
    <xf numFmtId="0" fontId="12" fillId="3" borderId="32" xfId="18" applyFont="1" applyFill="1" applyBorder="1" applyAlignment="1" applyProtection="1">
      <alignment horizontal="center" wrapText="1"/>
    </xf>
    <xf numFmtId="0" fontId="12" fillId="3" borderId="34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0" fontId="26" fillId="5" borderId="44" xfId="11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Border="1" applyAlignment="1">
      <alignment horizontal="right" wrapText="1"/>
    </xf>
    <xf numFmtId="0" fontId="17" fillId="5" borderId="3" xfId="0" applyFont="1" applyFill="1" applyBorder="1" applyAlignment="1"/>
    <xf numFmtId="164" fontId="12" fillId="10" borderId="6" xfId="0" applyNumberFormat="1" applyFont="1" applyFill="1" applyBorder="1" applyAlignment="1">
      <alignment horizontal="center"/>
    </xf>
    <xf numFmtId="164" fontId="12" fillId="0" borderId="6" xfId="0" applyNumberFormat="1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</cellXfs>
  <cellStyles count="22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83" activePane="bottomRight" state="frozen"/>
      <selection activeCell="D7" sqref="D7"/>
      <selection pane="topRight" activeCell="D7" sqref="D7"/>
      <selection pane="bottomLeft" activeCell="D7" sqref="D7"/>
      <selection pane="bottomRight" activeCell="A4" sqref="A4:D4"/>
    </sheetView>
  </sheetViews>
  <sheetFormatPr defaultColWidth="10.33203125" defaultRowHeight="10.199999999999999" x14ac:dyDescent="0.2"/>
  <cols>
    <col min="1" max="1" width="22.5546875" style="259" customWidth="1"/>
    <col min="2" max="2" width="12.109375" style="253" customWidth="1"/>
    <col min="3" max="3" width="13" style="253" customWidth="1"/>
    <col min="4" max="4" width="20.88671875" style="254" bestFit="1" customWidth="1"/>
    <col min="5" max="5" width="13.33203125" style="260" bestFit="1" customWidth="1"/>
    <col min="6" max="6" width="8.88671875" style="257" bestFit="1" customWidth="1"/>
    <col min="7" max="7" width="11.109375" style="257" bestFit="1" customWidth="1"/>
    <col min="8" max="8" width="16.33203125" style="257" bestFit="1" customWidth="1"/>
    <col min="9" max="9" width="9.109375" style="258" bestFit="1" customWidth="1"/>
    <col min="10" max="10" width="12.109375" style="233" customWidth="1"/>
    <col min="11" max="16384" width="10.33203125" style="230"/>
  </cols>
  <sheetData>
    <row r="1" spans="1:10" s="227" customFormat="1" ht="14.4" thickBot="1" x14ac:dyDescent="0.35">
      <c r="A1" s="422" t="s">
        <v>336</v>
      </c>
      <c r="B1" s="422"/>
      <c r="C1" s="422"/>
      <c r="D1" s="422"/>
      <c r="E1" s="89"/>
      <c r="F1" s="89"/>
      <c r="G1" s="89"/>
      <c r="H1" s="89"/>
      <c r="I1" s="89"/>
      <c r="J1" s="423" t="s">
        <v>340</v>
      </c>
    </row>
    <row r="2" spans="1:10" s="228" customFormat="1" ht="13.5" customHeight="1" thickTop="1" x14ac:dyDescent="0.3">
      <c r="A2" s="422"/>
      <c r="B2" s="422"/>
      <c r="C2" s="422"/>
      <c r="D2" s="422"/>
      <c r="E2" s="90" t="s">
        <v>170</v>
      </c>
      <c r="F2" s="91" t="s">
        <v>171</v>
      </c>
      <c r="G2" s="91" t="s">
        <v>172</v>
      </c>
      <c r="H2" s="92" t="s">
        <v>173</v>
      </c>
      <c r="I2" s="93" t="s">
        <v>174</v>
      </c>
      <c r="J2" s="423"/>
    </row>
    <row r="3" spans="1:10" s="228" customFormat="1" ht="12.75" customHeight="1" thickBot="1" x14ac:dyDescent="0.35">
      <c r="A3" s="229"/>
      <c r="B3" s="94"/>
      <c r="C3" s="95"/>
      <c r="D3" s="372" t="s">
        <v>343</v>
      </c>
      <c r="E3" s="96" t="s">
        <v>175</v>
      </c>
      <c r="F3" s="97" t="s">
        <v>176</v>
      </c>
      <c r="G3" s="97" t="s">
        <v>177</v>
      </c>
      <c r="H3" s="98" t="s">
        <v>178</v>
      </c>
      <c r="I3" s="99" t="s">
        <v>179</v>
      </c>
      <c r="J3" s="423"/>
    </row>
    <row r="4" spans="1:10" ht="14.25" customHeight="1" x14ac:dyDescent="0.3">
      <c r="A4" s="100" t="s">
        <v>180</v>
      </c>
      <c r="B4" s="101" t="s">
        <v>2</v>
      </c>
      <c r="C4" s="101" t="s">
        <v>181</v>
      </c>
      <c r="D4" s="102" t="s">
        <v>182</v>
      </c>
      <c r="E4" s="103" t="s">
        <v>183</v>
      </c>
      <c r="F4" s="104" t="s">
        <v>151</v>
      </c>
      <c r="G4" s="105" t="s">
        <v>151</v>
      </c>
      <c r="H4" s="105" t="s">
        <v>151</v>
      </c>
      <c r="I4" s="106" t="s">
        <v>151</v>
      </c>
      <c r="J4" s="424"/>
    </row>
    <row r="5" spans="1:10" ht="13.8" x14ac:dyDescent="0.3">
      <c r="A5" s="107" t="s">
        <v>5</v>
      </c>
      <c r="B5" s="108">
        <v>7209</v>
      </c>
      <c r="C5" s="108">
        <v>600.75</v>
      </c>
      <c r="D5" s="371">
        <v>4.4999999999999998E-2</v>
      </c>
      <c r="E5" s="280">
        <v>142780.05567567566</v>
      </c>
      <c r="F5" s="281">
        <v>0.63519999999999999</v>
      </c>
      <c r="G5" s="281">
        <v>0.72589999999999999</v>
      </c>
      <c r="H5" s="281">
        <v>0.81469999999999998</v>
      </c>
      <c r="I5" s="281">
        <v>0.45960000000000001</v>
      </c>
      <c r="J5" s="419">
        <v>6.2493574905709934</v>
      </c>
    </row>
    <row r="6" spans="1:10" ht="13.8" x14ac:dyDescent="0.3">
      <c r="A6" s="107" t="s">
        <v>6</v>
      </c>
      <c r="B6" s="108">
        <v>1343</v>
      </c>
      <c r="C6" s="108">
        <v>447.66666666666669</v>
      </c>
      <c r="D6" s="371">
        <v>3.7000000000000005E-2</v>
      </c>
      <c r="E6" s="280">
        <v>112605.84</v>
      </c>
      <c r="F6" s="281">
        <v>0.65839999999999999</v>
      </c>
      <c r="G6" s="281">
        <v>0.83540000000000003</v>
      </c>
      <c r="H6" s="281">
        <v>0.95730000000000004</v>
      </c>
      <c r="I6" s="281">
        <v>0.4108</v>
      </c>
      <c r="J6" s="420">
        <v>5.5814612886098054</v>
      </c>
    </row>
    <row r="7" spans="1:10" ht="13.8" x14ac:dyDescent="0.3">
      <c r="A7" s="107" t="s">
        <v>7</v>
      </c>
      <c r="B7" s="108">
        <v>361</v>
      </c>
      <c r="C7" s="108">
        <v>481.33333333333331</v>
      </c>
      <c r="D7" s="371">
        <v>4.0999999999999995E-2</v>
      </c>
      <c r="E7" s="280">
        <v>66653.414999999994</v>
      </c>
      <c r="F7" s="281">
        <v>0.6704</v>
      </c>
      <c r="G7" s="281">
        <v>0.87809999999999999</v>
      </c>
      <c r="H7" s="281">
        <v>0.95579999999999998</v>
      </c>
      <c r="I7" s="281">
        <v>0.38490000000000002</v>
      </c>
      <c r="J7" s="420">
        <v>3.9863062639348406</v>
      </c>
    </row>
    <row r="8" spans="1:10" ht="13.8" x14ac:dyDescent="0.3">
      <c r="A8" s="107" t="s">
        <v>8</v>
      </c>
      <c r="B8" s="108">
        <v>2006</v>
      </c>
      <c r="C8" s="108">
        <v>422.31578947368422</v>
      </c>
      <c r="D8" s="371">
        <v>5.7999999999999996E-2</v>
      </c>
      <c r="E8" s="280">
        <v>113038.39714285715</v>
      </c>
      <c r="F8" s="281">
        <v>0.6371</v>
      </c>
      <c r="G8" s="281">
        <v>0.90980000000000005</v>
      </c>
      <c r="H8" s="281">
        <v>0.94379999999999997</v>
      </c>
      <c r="I8" s="281">
        <v>0.51419999999999999</v>
      </c>
      <c r="J8" s="420">
        <v>5.952460590331663</v>
      </c>
    </row>
    <row r="9" spans="1:10" ht="13.8" x14ac:dyDescent="0.3">
      <c r="A9" s="107" t="s">
        <v>9</v>
      </c>
      <c r="B9" s="108">
        <v>973</v>
      </c>
      <c r="C9" s="108">
        <v>243.25</v>
      </c>
      <c r="D9" s="371">
        <v>3.4000000000000002E-2</v>
      </c>
      <c r="E9" s="280">
        <v>61807.542000000001</v>
      </c>
      <c r="F9" s="281">
        <v>0.6905</v>
      </c>
      <c r="G9" s="281">
        <v>0.84989999999999999</v>
      </c>
      <c r="H9" s="281">
        <v>0.87539999999999996</v>
      </c>
      <c r="I9" s="281">
        <v>0.4486</v>
      </c>
      <c r="J9" s="420">
        <v>2.2400859530756589</v>
      </c>
    </row>
    <row r="10" spans="1:10" ht="13.8" x14ac:dyDescent="0.3">
      <c r="A10" s="107" t="s">
        <v>10</v>
      </c>
      <c r="B10" s="108">
        <v>301</v>
      </c>
      <c r="C10" s="108">
        <v>301</v>
      </c>
      <c r="D10" s="371">
        <v>3.4000000000000002E-2</v>
      </c>
      <c r="E10" s="280">
        <v>128110.35</v>
      </c>
      <c r="F10" s="281">
        <v>0.67720000000000002</v>
      </c>
      <c r="G10" s="281">
        <v>0.8306</v>
      </c>
      <c r="H10" s="281">
        <v>0.92659999999999998</v>
      </c>
      <c r="I10" s="281">
        <v>0.44440000000000002</v>
      </c>
      <c r="J10" s="420">
        <v>4.548641773606084</v>
      </c>
    </row>
    <row r="11" spans="1:10" ht="12.75" customHeight="1" x14ac:dyDescent="0.3">
      <c r="A11" s="107" t="s">
        <v>11</v>
      </c>
      <c r="B11" s="108">
        <v>2862</v>
      </c>
      <c r="C11" s="108">
        <v>381.6</v>
      </c>
      <c r="D11" s="371">
        <v>4.4999999999999998E-2</v>
      </c>
      <c r="E11" s="280">
        <v>103249.98199999999</v>
      </c>
      <c r="F11" s="281">
        <v>0.64439999999999997</v>
      </c>
      <c r="G11" s="281">
        <v>0.88680000000000003</v>
      </c>
      <c r="H11" s="281">
        <v>0.91669999999999996</v>
      </c>
      <c r="I11" s="281">
        <v>0.4178</v>
      </c>
      <c r="J11" s="420">
        <v>5.2183858794737974</v>
      </c>
    </row>
    <row r="12" spans="1:10" ht="13.8" x14ac:dyDescent="0.3">
      <c r="A12" s="107" t="s">
        <v>12</v>
      </c>
      <c r="B12" s="108">
        <v>1422</v>
      </c>
      <c r="C12" s="108">
        <v>406.28571428571428</v>
      </c>
      <c r="D12" s="371">
        <v>5.5999999999999994E-2</v>
      </c>
      <c r="E12" s="280">
        <v>148574.685</v>
      </c>
      <c r="F12" s="281">
        <v>0.67720000000000002</v>
      </c>
      <c r="G12" s="281">
        <v>0.9536</v>
      </c>
      <c r="H12" s="281">
        <v>0.91520000000000001</v>
      </c>
      <c r="I12" s="281">
        <v>0.52649999999999997</v>
      </c>
      <c r="J12" s="420">
        <v>3.3399438636427763</v>
      </c>
    </row>
    <row r="13" spans="1:10" ht="13.8" x14ac:dyDescent="0.3">
      <c r="A13" s="107" t="s">
        <v>13</v>
      </c>
      <c r="B13" s="108">
        <v>2060</v>
      </c>
      <c r="C13" s="108">
        <v>343.33333333333331</v>
      </c>
      <c r="D13" s="371">
        <v>5.2000000000000005E-2</v>
      </c>
      <c r="E13" s="280">
        <v>120843.995</v>
      </c>
      <c r="F13" s="281">
        <v>0.69</v>
      </c>
      <c r="G13" s="281">
        <v>0.87280000000000002</v>
      </c>
      <c r="H13" s="281">
        <v>0.92979999999999996</v>
      </c>
      <c r="I13" s="281">
        <v>0.51100000000000001</v>
      </c>
      <c r="J13" s="420">
        <v>4.4043463652940353</v>
      </c>
    </row>
    <row r="14" spans="1:10" ht="13.8" x14ac:dyDescent="0.3">
      <c r="A14" s="107" t="s">
        <v>14</v>
      </c>
      <c r="B14" s="108">
        <v>3553</v>
      </c>
      <c r="C14" s="108">
        <v>330.51162790697674</v>
      </c>
      <c r="D14" s="371">
        <v>5.4000000000000006E-2</v>
      </c>
      <c r="E14" s="280">
        <v>122236.69076923077</v>
      </c>
      <c r="F14" s="281">
        <v>0.6996</v>
      </c>
      <c r="G14" s="281">
        <v>0.82020000000000004</v>
      </c>
      <c r="H14" s="281">
        <v>0.92430000000000001</v>
      </c>
      <c r="I14" s="281">
        <v>0.49759999999999999</v>
      </c>
      <c r="J14" s="420">
        <v>4.9246691171300609</v>
      </c>
    </row>
    <row r="15" spans="1:10" ht="13.8" x14ac:dyDescent="0.3">
      <c r="A15" s="107" t="s">
        <v>15</v>
      </c>
      <c r="B15" s="108">
        <v>6349</v>
      </c>
      <c r="C15" s="108">
        <v>907</v>
      </c>
      <c r="D15" s="371">
        <v>3.7999999999999999E-2</v>
      </c>
      <c r="E15" s="280">
        <v>209708.35933333336</v>
      </c>
      <c r="F15" s="281">
        <v>0.69799999999999995</v>
      </c>
      <c r="G15" s="281">
        <v>0.92</v>
      </c>
      <c r="H15" s="281">
        <v>0.94279999999999997</v>
      </c>
      <c r="I15" s="281">
        <v>0.53310000000000002</v>
      </c>
      <c r="J15" s="420">
        <v>8.4354080911846818</v>
      </c>
    </row>
    <row r="16" spans="1:10" ht="13.8" x14ac:dyDescent="0.3">
      <c r="A16" s="107" t="s">
        <v>16</v>
      </c>
      <c r="B16" s="108">
        <v>2728</v>
      </c>
      <c r="C16" s="108">
        <v>545.6</v>
      </c>
      <c r="D16" s="371">
        <v>4.0999999999999995E-2</v>
      </c>
      <c r="E16" s="280">
        <v>109501.25555555556</v>
      </c>
      <c r="F16" s="281">
        <v>0.64429999999999998</v>
      </c>
      <c r="G16" s="281">
        <v>0.85519999999999996</v>
      </c>
      <c r="H16" s="281">
        <v>0.90739999999999998</v>
      </c>
      <c r="I16" s="281">
        <v>0.43859999999999999</v>
      </c>
      <c r="J16" s="420">
        <v>4.9086148552433038</v>
      </c>
    </row>
    <row r="17" spans="1:10" ht="13.8" x14ac:dyDescent="0.3">
      <c r="A17" s="107" t="s">
        <v>17</v>
      </c>
      <c r="B17" s="108">
        <v>4981</v>
      </c>
      <c r="C17" s="108">
        <v>297.37313432835822</v>
      </c>
      <c r="D17" s="371">
        <v>0.04</v>
      </c>
      <c r="E17" s="280">
        <v>132231.08086956522</v>
      </c>
      <c r="F17" s="281">
        <v>0.73470000000000002</v>
      </c>
      <c r="G17" s="281">
        <v>0.87970000000000004</v>
      </c>
      <c r="H17" s="281">
        <v>0.94689999999999996</v>
      </c>
      <c r="I17" s="281">
        <v>0.56430000000000002</v>
      </c>
      <c r="J17" s="420">
        <v>5.4539870612512473</v>
      </c>
    </row>
    <row r="18" spans="1:10" ht="13.8" x14ac:dyDescent="0.3">
      <c r="A18" s="107" t="s">
        <v>18</v>
      </c>
      <c r="B18" s="108">
        <v>2975</v>
      </c>
      <c r="C18" s="108">
        <v>383.87096774193549</v>
      </c>
      <c r="D18" s="371">
        <v>4.4000000000000004E-2</v>
      </c>
      <c r="E18" s="280">
        <v>125246.83</v>
      </c>
      <c r="F18" s="281">
        <v>0.66779999999999995</v>
      </c>
      <c r="G18" s="281">
        <v>0.87190000000000001</v>
      </c>
      <c r="H18" s="281">
        <v>0.95320000000000005</v>
      </c>
      <c r="I18" s="281">
        <v>0.4652</v>
      </c>
      <c r="J18" s="420">
        <v>7.2877226521440557</v>
      </c>
    </row>
    <row r="19" spans="1:10" ht="13.8" x14ac:dyDescent="0.3">
      <c r="A19" s="107" t="s">
        <v>19</v>
      </c>
      <c r="B19" s="108">
        <v>280</v>
      </c>
      <c r="C19" s="108">
        <v>280</v>
      </c>
      <c r="D19" s="371">
        <v>3.7999999999999999E-2</v>
      </c>
      <c r="E19" s="280">
        <v>125857.79428571429</v>
      </c>
      <c r="F19" s="281">
        <v>0.76219999999999999</v>
      </c>
      <c r="G19" s="281">
        <v>0.87860000000000005</v>
      </c>
      <c r="H19" s="281">
        <v>0.96220000000000006</v>
      </c>
      <c r="I19" s="281">
        <v>0.56799999999999995</v>
      </c>
      <c r="J19" s="420">
        <v>12.728232782387316</v>
      </c>
    </row>
    <row r="20" spans="1:10" ht="13.8" x14ac:dyDescent="0.3">
      <c r="A20" s="107" t="s">
        <v>20</v>
      </c>
      <c r="B20" s="108">
        <v>2107</v>
      </c>
      <c r="C20" s="108">
        <v>526.75</v>
      </c>
      <c r="D20" s="371">
        <v>3.6000000000000004E-2</v>
      </c>
      <c r="E20" s="280">
        <v>200757.41166666665</v>
      </c>
      <c r="F20" s="281">
        <v>0.71089999999999998</v>
      </c>
      <c r="G20" s="281">
        <v>0.88090000000000002</v>
      </c>
      <c r="H20" s="281">
        <v>0.95279999999999998</v>
      </c>
      <c r="I20" s="281">
        <v>0.46970000000000001</v>
      </c>
      <c r="J20" s="420">
        <v>8.375472211482327</v>
      </c>
    </row>
    <row r="21" spans="1:10" ht="13.8" x14ac:dyDescent="0.3">
      <c r="A21" s="107" t="s">
        <v>21</v>
      </c>
      <c r="B21" s="108">
        <v>1017</v>
      </c>
      <c r="C21" s="108">
        <v>339</v>
      </c>
      <c r="D21" s="371">
        <v>4.9000000000000002E-2</v>
      </c>
      <c r="E21" s="280">
        <v>77140.59122401847</v>
      </c>
      <c r="F21" s="281">
        <v>0.6754</v>
      </c>
      <c r="G21" s="281">
        <v>0.84760000000000002</v>
      </c>
      <c r="H21" s="281">
        <v>0.91739999999999999</v>
      </c>
      <c r="I21" s="281">
        <v>0.50790000000000002</v>
      </c>
      <c r="J21" s="420">
        <v>3.4841936331795642</v>
      </c>
    </row>
    <row r="22" spans="1:10" ht="13.8" x14ac:dyDescent="0.3">
      <c r="A22" s="107" t="s">
        <v>22</v>
      </c>
      <c r="B22" s="108">
        <v>5685</v>
      </c>
      <c r="C22" s="108">
        <v>334.41176470588238</v>
      </c>
      <c r="D22" s="371">
        <v>4.0999999999999995E-2</v>
      </c>
      <c r="E22" s="280">
        <v>117794.73608695653</v>
      </c>
      <c r="F22" s="281">
        <v>0.68759999999999999</v>
      </c>
      <c r="G22" s="281">
        <v>0.91190000000000004</v>
      </c>
      <c r="H22" s="281">
        <v>0.93899999999999995</v>
      </c>
      <c r="I22" s="281">
        <v>0.4849</v>
      </c>
      <c r="J22" s="420">
        <v>6.8380322970396445</v>
      </c>
    </row>
    <row r="23" spans="1:10" ht="13.8" x14ac:dyDescent="0.3">
      <c r="A23" s="107" t="s">
        <v>23</v>
      </c>
      <c r="B23" s="108">
        <v>1499</v>
      </c>
      <c r="C23" s="108">
        <v>374.75</v>
      </c>
      <c r="D23" s="371">
        <v>3.4000000000000002E-2</v>
      </c>
      <c r="E23" s="280">
        <v>140645.448</v>
      </c>
      <c r="F23" s="281">
        <v>0.71299999999999997</v>
      </c>
      <c r="G23" s="281">
        <v>0.82989999999999997</v>
      </c>
      <c r="H23" s="281">
        <v>0.87070000000000003</v>
      </c>
      <c r="I23" s="281">
        <v>0.48509999999999998</v>
      </c>
      <c r="J23" s="420">
        <v>6.0670755152352971</v>
      </c>
    </row>
    <row r="24" spans="1:10" ht="13.8" x14ac:dyDescent="0.3">
      <c r="A24" s="107" t="s">
        <v>24</v>
      </c>
      <c r="B24" s="108">
        <v>678</v>
      </c>
      <c r="C24" s="108">
        <v>339</v>
      </c>
      <c r="D24" s="371">
        <v>4.5999999999999999E-2</v>
      </c>
      <c r="E24" s="280">
        <v>97461.233333333337</v>
      </c>
      <c r="F24" s="281">
        <v>0.63149999999999995</v>
      </c>
      <c r="G24" s="281">
        <v>0.88939999999999997</v>
      </c>
      <c r="H24" s="281">
        <v>0.91690000000000005</v>
      </c>
      <c r="I24" s="281">
        <v>0.45340000000000003</v>
      </c>
      <c r="J24" s="420">
        <v>3.9738654342001656</v>
      </c>
    </row>
    <row r="25" spans="1:10" s="231" customFormat="1" ht="13.8" x14ac:dyDescent="0.3">
      <c r="A25" s="107" t="s">
        <v>25</v>
      </c>
      <c r="B25" s="108">
        <v>1036</v>
      </c>
      <c r="C25" s="108">
        <v>518</v>
      </c>
      <c r="D25" s="371">
        <v>4.5999999999999999E-2</v>
      </c>
      <c r="E25" s="280">
        <v>133643.32333333333</v>
      </c>
      <c r="F25" s="281">
        <v>0.62990000000000002</v>
      </c>
      <c r="G25" s="281">
        <v>0.92759999999999998</v>
      </c>
      <c r="H25" s="281">
        <v>0.93669999999999998</v>
      </c>
      <c r="I25" s="281">
        <v>0.44280000000000003</v>
      </c>
      <c r="J25" s="420">
        <v>5.3735536627964828</v>
      </c>
    </row>
    <row r="26" spans="1:10" s="231" customFormat="1" ht="13.8" x14ac:dyDescent="0.3">
      <c r="A26" s="107" t="s">
        <v>26</v>
      </c>
      <c r="B26" s="108">
        <v>267</v>
      </c>
      <c r="C26" s="108">
        <v>133.5</v>
      </c>
      <c r="D26" s="371">
        <v>4.4999999999999998E-2</v>
      </c>
      <c r="E26" s="280">
        <v>58884.585714285713</v>
      </c>
      <c r="F26" s="281">
        <v>0.61639999999999995</v>
      </c>
      <c r="G26" s="281">
        <v>0.89510000000000001</v>
      </c>
      <c r="H26" s="281">
        <v>0.98140000000000005</v>
      </c>
      <c r="I26" s="281">
        <v>0.50739999999999996</v>
      </c>
      <c r="J26" s="420">
        <v>1.7304477820610014</v>
      </c>
    </row>
    <row r="27" spans="1:10" ht="13.8" x14ac:dyDescent="0.3">
      <c r="A27" s="107" t="s">
        <v>27</v>
      </c>
      <c r="B27" s="108">
        <v>7661</v>
      </c>
      <c r="C27" s="108">
        <v>478.8125</v>
      </c>
      <c r="D27" s="371">
        <v>4.9000000000000002E-2</v>
      </c>
      <c r="E27" s="280">
        <v>102573.94500000001</v>
      </c>
      <c r="F27" s="281">
        <v>0.60070000000000001</v>
      </c>
      <c r="G27" s="281">
        <v>0.80249999999999999</v>
      </c>
      <c r="H27" s="281">
        <v>0.84960000000000002</v>
      </c>
      <c r="I27" s="281">
        <v>0.43169999999999997</v>
      </c>
      <c r="J27" s="420">
        <v>4.5703126633438673</v>
      </c>
    </row>
    <row r="28" spans="1:10" ht="13.8" x14ac:dyDescent="0.3">
      <c r="A28" s="107" t="s">
        <v>28</v>
      </c>
      <c r="B28" s="108">
        <v>3759</v>
      </c>
      <c r="C28" s="108">
        <v>341.72727272727275</v>
      </c>
      <c r="D28" s="371">
        <v>5.9000000000000004E-2</v>
      </c>
      <c r="E28" s="280">
        <v>78315.84199999999</v>
      </c>
      <c r="F28" s="281">
        <v>0.63370000000000004</v>
      </c>
      <c r="G28" s="281">
        <v>0.82469999999999999</v>
      </c>
      <c r="H28" s="281">
        <v>0.9405</v>
      </c>
      <c r="I28" s="281">
        <v>0.42930000000000001</v>
      </c>
      <c r="J28" s="420">
        <v>6.9496671191752784</v>
      </c>
    </row>
    <row r="29" spans="1:10" ht="13.8" x14ac:dyDescent="0.3">
      <c r="A29" s="107" t="s">
        <v>29</v>
      </c>
      <c r="B29" s="108">
        <v>4429</v>
      </c>
      <c r="C29" s="108">
        <v>553.625</v>
      </c>
      <c r="D29" s="371">
        <v>4.2999999999999997E-2</v>
      </c>
      <c r="E29" s="280">
        <v>199613.63363636367</v>
      </c>
      <c r="F29" s="281">
        <v>0.69359999999999999</v>
      </c>
      <c r="G29" s="281">
        <v>0.84670000000000001</v>
      </c>
      <c r="H29" s="281">
        <v>0.91090000000000004</v>
      </c>
      <c r="I29" s="281">
        <v>0.46960000000000002</v>
      </c>
      <c r="J29" s="420">
        <v>9.4903998848425655</v>
      </c>
    </row>
    <row r="30" spans="1:10" ht="13.8" x14ac:dyDescent="0.3">
      <c r="A30" s="107" t="s">
        <v>30</v>
      </c>
      <c r="B30" s="108">
        <v>18837</v>
      </c>
      <c r="C30" s="108">
        <v>409.5</v>
      </c>
      <c r="D30" s="371">
        <v>6.5000000000000002E-2</v>
      </c>
      <c r="E30" s="280">
        <v>134806.81985714287</v>
      </c>
      <c r="F30" s="281">
        <v>0.6694</v>
      </c>
      <c r="G30" s="281">
        <v>0.82779999999999998</v>
      </c>
      <c r="H30" s="281">
        <v>0.89939999999999998</v>
      </c>
      <c r="I30" s="281">
        <v>0.44479999999999997</v>
      </c>
      <c r="J30" s="420">
        <v>7.4250336387252478</v>
      </c>
    </row>
    <row r="31" spans="1:10" ht="13.8" x14ac:dyDescent="0.3">
      <c r="A31" s="107" t="s">
        <v>31</v>
      </c>
      <c r="B31" s="108">
        <v>792</v>
      </c>
      <c r="C31" s="108">
        <v>396</v>
      </c>
      <c r="D31" s="371">
        <v>3.5000000000000003E-2</v>
      </c>
      <c r="E31" s="280">
        <v>222822.36000000002</v>
      </c>
      <c r="F31" s="281">
        <v>0.70899999999999996</v>
      </c>
      <c r="G31" s="281">
        <v>0.93430000000000002</v>
      </c>
      <c r="H31" s="281">
        <v>0.96179999999999999</v>
      </c>
      <c r="I31" s="281">
        <v>0.5605</v>
      </c>
      <c r="J31" s="420">
        <v>13.989992108268595</v>
      </c>
    </row>
    <row r="32" spans="1:10" ht="13.8" x14ac:dyDescent="0.3">
      <c r="A32" s="107" t="s">
        <v>32</v>
      </c>
      <c r="B32" s="108">
        <v>898</v>
      </c>
      <c r="C32" s="108">
        <v>449</v>
      </c>
      <c r="D32" s="371">
        <v>3.7999999999999999E-2</v>
      </c>
      <c r="E32" s="280">
        <v>257937.74799999999</v>
      </c>
      <c r="F32" s="281">
        <v>0.73770000000000002</v>
      </c>
      <c r="G32" s="281">
        <v>0.89980000000000004</v>
      </c>
      <c r="H32" s="281">
        <v>0.94020000000000004</v>
      </c>
      <c r="I32" s="281">
        <v>0.6149</v>
      </c>
      <c r="J32" s="420">
        <v>8.5678231469756536</v>
      </c>
    </row>
    <row r="33" spans="1:10" ht="13.8" x14ac:dyDescent="0.3">
      <c r="A33" s="107" t="s">
        <v>33</v>
      </c>
      <c r="B33" s="108">
        <v>5188</v>
      </c>
      <c r="C33" s="108">
        <v>345.86666666666667</v>
      </c>
      <c r="D33" s="371">
        <v>4.0999999999999995E-2</v>
      </c>
      <c r="E33" s="280">
        <v>167298.19263157895</v>
      </c>
      <c r="F33" s="281">
        <v>0.71330000000000005</v>
      </c>
      <c r="G33" s="281">
        <v>0.89800000000000002</v>
      </c>
      <c r="H33" s="281">
        <v>0.95020000000000004</v>
      </c>
      <c r="I33" s="281">
        <v>0.51190000000000002</v>
      </c>
      <c r="J33" s="420">
        <v>9.2841235252827978</v>
      </c>
    </row>
    <row r="34" spans="1:10" ht="13.8" x14ac:dyDescent="0.3">
      <c r="A34" s="107" t="s">
        <v>34</v>
      </c>
      <c r="B34" s="108">
        <v>1266</v>
      </c>
      <c r="C34" s="108">
        <v>337.6</v>
      </c>
      <c r="D34" s="371">
        <v>3.9E-2</v>
      </c>
      <c r="E34" s="280">
        <v>107426.08799999999</v>
      </c>
      <c r="F34" s="281">
        <v>0.69920000000000004</v>
      </c>
      <c r="G34" s="281">
        <v>0.77410000000000001</v>
      </c>
      <c r="H34" s="281">
        <v>0.90600000000000003</v>
      </c>
      <c r="I34" s="281">
        <v>0.50860000000000005</v>
      </c>
      <c r="J34" s="420">
        <v>5.2926448786161329</v>
      </c>
    </row>
    <row r="35" spans="1:10" ht="13.8" x14ac:dyDescent="0.3">
      <c r="A35" s="107" t="s">
        <v>35</v>
      </c>
      <c r="B35" s="108">
        <v>2548</v>
      </c>
      <c r="C35" s="108">
        <v>283.11111111111109</v>
      </c>
      <c r="D35" s="371">
        <v>4.0999999999999995E-2</v>
      </c>
      <c r="E35" s="280">
        <v>125321.25818181819</v>
      </c>
      <c r="F35" s="281">
        <v>0.65800000000000003</v>
      </c>
      <c r="G35" s="281">
        <v>0.91879999999999995</v>
      </c>
      <c r="H35" s="281">
        <v>0.92900000000000005</v>
      </c>
      <c r="I35" s="281">
        <v>0.51800000000000002</v>
      </c>
      <c r="J35" s="420">
        <v>8.0620114214827225</v>
      </c>
    </row>
    <row r="36" spans="1:10" ht="13.8" x14ac:dyDescent="0.3">
      <c r="A36" s="107" t="s">
        <v>36</v>
      </c>
      <c r="B36" s="108">
        <v>8807</v>
      </c>
      <c r="C36" s="108">
        <v>326.18518518518516</v>
      </c>
      <c r="D36" s="371">
        <v>3.7000000000000005E-2</v>
      </c>
      <c r="E36" s="280">
        <v>117908.07294117648</v>
      </c>
      <c r="F36" s="281">
        <v>0.68659999999999999</v>
      </c>
      <c r="G36" s="281">
        <v>0.88490000000000002</v>
      </c>
      <c r="H36" s="281">
        <v>0.91100000000000003</v>
      </c>
      <c r="I36" s="281">
        <v>0.51070000000000004</v>
      </c>
      <c r="J36" s="420">
        <v>3.2783755977778828</v>
      </c>
    </row>
    <row r="37" spans="1:10" ht="13.8" x14ac:dyDescent="0.3">
      <c r="A37" s="107" t="s">
        <v>184</v>
      </c>
      <c r="B37" s="108">
        <v>4862</v>
      </c>
      <c r="C37" s="108">
        <v>324.13333333333333</v>
      </c>
      <c r="D37" s="371">
        <v>7.5999999999999998E-2</v>
      </c>
      <c r="E37" s="280">
        <v>80878.260526315789</v>
      </c>
      <c r="F37" s="281">
        <v>0.64659776673491942</v>
      </c>
      <c r="G37" s="281">
        <v>0.71246400658165365</v>
      </c>
      <c r="H37" s="281">
        <v>0.81351689612015021</v>
      </c>
      <c r="I37" s="281">
        <v>0.47733423545331527</v>
      </c>
      <c r="J37" s="420">
        <v>3.7453580779910225</v>
      </c>
    </row>
    <row r="38" spans="1:10" ht="13.8" x14ac:dyDescent="0.3">
      <c r="A38" s="107" t="s">
        <v>39</v>
      </c>
      <c r="B38" s="108">
        <v>13005</v>
      </c>
      <c r="C38" s="108">
        <v>394.09090909090907</v>
      </c>
      <c r="D38" s="371">
        <v>4.4999999999999998E-2</v>
      </c>
      <c r="E38" s="280">
        <v>112370.80752475248</v>
      </c>
      <c r="F38" s="281">
        <v>0.63759999999999994</v>
      </c>
      <c r="G38" s="281">
        <v>0.89629999999999999</v>
      </c>
      <c r="H38" s="281">
        <v>0.92069999999999996</v>
      </c>
      <c r="I38" s="281">
        <v>0.45050000000000001</v>
      </c>
      <c r="J38" s="420">
        <v>6.3434283630450619</v>
      </c>
    </row>
    <row r="39" spans="1:10" ht="13.8" x14ac:dyDescent="0.3">
      <c r="A39" s="107" t="s">
        <v>40</v>
      </c>
      <c r="B39" s="108">
        <v>2857</v>
      </c>
      <c r="C39" s="108">
        <v>357.125</v>
      </c>
      <c r="D39" s="371">
        <v>4.4000000000000004E-2</v>
      </c>
      <c r="E39" s="280">
        <v>149919.69111111111</v>
      </c>
      <c r="F39" s="281">
        <v>0.67520000000000002</v>
      </c>
      <c r="G39" s="281">
        <v>0.8831</v>
      </c>
      <c r="H39" s="281">
        <v>0.94669999999999999</v>
      </c>
      <c r="I39" s="281">
        <v>0.47760000000000002</v>
      </c>
      <c r="J39" s="420">
        <v>6.4874582547443529</v>
      </c>
    </row>
    <row r="40" spans="1:10" ht="13.8" x14ac:dyDescent="0.3">
      <c r="A40" s="107" t="s">
        <v>41</v>
      </c>
      <c r="B40" s="108">
        <v>8733</v>
      </c>
      <c r="C40" s="108">
        <v>352.84848484848487</v>
      </c>
      <c r="D40" s="371">
        <v>4.7E-2</v>
      </c>
      <c r="E40" s="280">
        <v>105709.39323529412</v>
      </c>
      <c r="F40" s="281">
        <v>0.68240000000000001</v>
      </c>
      <c r="G40" s="281">
        <v>0.83650000000000002</v>
      </c>
      <c r="H40" s="281">
        <v>0.93379999999999996</v>
      </c>
      <c r="I40" s="281">
        <v>0.46189999999999998</v>
      </c>
      <c r="J40" s="420">
        <v>5.3832900571092921</v>
      </c>
    </row>
    <row r="41" spans="1:10" ht="13.8" x14ac:dyDescent="0.3">
      <c r="A41" s="107" t="s">
        <v>42</v>
      </c>
      <c r="B41" s="108">
        <v>485</v>
      </c>
      <c r="C41" s="108">
        <v>485</v>
      </c>
      <c r="D41" s="371">
        <v>4.0999999999999995E-2</v>
      </c>
      <c r="E41" s="280">
        <v>164029.59428571427</v>
      </c>
      <c r="F41" s="281">
        <v>0.7298</v>
      </c>
      <c r="G41" s="281">
        <v>0.92159999999999997</v>
      </c>
      <c r="H41" s="281">
        <v>0.91449999999999998</v>
      </c>
      <c r="I41" s="281">
        <v>0.53480000000000005</v>
      </c>
      <c r="J41" s="420">
        <v>5.5777905262908432</v>
      </c>
    </row>
    <row r="42" spans="1:10" ht="13.8" x14ac:dyDescent="0.3">
      <c r="A42" s="107" t="s">
        <v>43</v>
      </c>
      <c r="B42" s="108">
        <v>233</v>
      </c>
      <c r="C42" s="108">
        <v>310.66666666666669</v>
      </c>
      <c r="D42" s="371">
        <v>5.7999999999999996E-2</v>
      </c>
      <c r="E42" s="280">
        <v>130903.69</v>
      </c>
      <c r="F42" s="281">
        <v>0.62680000000000002</v>
      </c>
      <c r="G42" s="281">
        <v>0.92700000000000005</v>
      </c>
      <c r="H42" s="281">
        <v>0.98619999999999997</v>
      </c>
      <c r="I42" s="281">
        <v>0.42509999999999998</v>
      </c>
      <c r="J42" s="420">
        <v>6.1408645101079564</v>
      </c>
    </row>
    <row r="43" spans="1:10" ht="13.8" x14ac:dyDescent="0.3">
      <c r="A43" s="107" t="s">
        <v>44</v>
      </c>
      <c r="B43" s="108">
        <v>2299</v>
      </c>
      <c r="C43" s="108">
        <v>242</v>
      </c>
      <c r="D43" s="371">
        <v>3.7999999999999999E-2</v>
      </c>
      <c r="E43" s="280">
        <v>92221.27181818182</v>
      </c>
      <c r="F43" s="281">
        <v>0.72809999999999997</v>
      </c>
      <c r="G43" s="281">
        <v>0.90820000000000001</v>
      </c>
      <c r="H43" s="281">
        <v>0.91039999999999999</v>
      </c>
      <c r="I43" s="281">
        <v>0.47349999999999998</v>
      </c>
      <c r="J43" s="420">
        <v>5.4830933824086951</v>
      </c>
    </row>
    <row r="44" spans="1:10" ht="13.8" x14ac:dyDescent="0.3">
      <c r="A44" s="107" t="s">
        <v>45</v>
      </c>
      <c r="B44" s="108">
        <v>1229</v>
      </c>
      <c r="C44" s="108">
        <v>409.66666666666669</v>
      </c>
      <c r="D44" s="371">
        <v>3.7000000000000005E-2</v>
      </c>
      <c r="E44" s="280">
        <v>99928.428888888884</v>
      </c>
      <c r="F44" s="281">
        <v>0.63190000000000002</v>
      </c>
      <c r="G44" s="281">
        <v>0.92430000000000001</v>
      </c>
      <c r="H44" s="281">
        <v>0.92979999999999996</v>
      </c>
      <c r="I44" s="281">
        <v>0.44600000000000001</v>
      </c>
      <c r="J44" s="420">
        <v>6.7363289952682006</v>
      </c>
    </row>
    <row r="45" spans="1:10" ht="13.8" x14ac:dyDescent="0.3">
      <c r="A45" s="107" t="s">
        <v>185</v>
      </c>
      <c r="B45" s="108">
        <v>20198</v>
      </c>
      <c r="C45" s="108">
        <v>403.96</v>
      </c>
      <c r="D45" s="371">
        <v>5.2999999999999999E-2</v>
      </c>
      <c r="E45" s="280">
        <v>86611.564687500009</v>
      </c>
      <c r="F45" s="281">
        <v>0.71984149280345966</v>
      </c>
      <c r="G45" s="281">
        <v>0.71246400658165365</v>
      </c>
      <c r="H45" s="281">
        <v>0.81351689612015021</v>
      </c>
      <c r="I45" s="281">
        <v>0.47733423545331527</v>
      </c>
      <c r="J45" s="420">
        <v>4.5779598443185412</v>
      </c>
    </row>
    <row r="46" spans="1:10" ht="13.8" x14ac:dyDescent="0.3">
      <c r="A46" s="107" t="s">
        <v>48</v>
      </c>
      <c r="B46" s="108">
        <v>3877</v>
      </c>
      <c r="C46" s="108">
        <v>323.08333333333331</v>
      </c>
      <c r="D46" s="371">
        <v>6.6000000000000003E-2</v>
      </c>
      <c r="E46" s="280">
        <v>85844.565555555557</v>
      </c>
      <c r="F46" s="281">
        <v>0.68269999999999997</v>
      </c>
      <c r="G46" s="281">
        <v>0.83540000000000003</v>
      </c>
      <c r="H46" s="281">
        <v>0.89559999999999995</v>
      </c>
      <c r="I46" s="281">
        <v>0.5091</v>
      </c>
      <c r="J46" s="420">
        <v>4.9893215627537444</v>
      </c>
    </row>
    <row r="47" spans="1:10" ht="13.8" x14ac:dyDescent="0.3">
      <c r="A47" s="107" t="s">
        <v>49</v>
      </c>
      <c r="B47" s="108">
        <v>4422</v>
      </c>
      <c r="C47" s="108">
        <v>353.76</v>
      </c>
      <c r="D47" s="371">
        <v>0.05</v>
      </c>
      <c r="E47" s="280">
        <v>124682.04756756756</v>
      </c>
      <c r="F47" s="281">
        <v>0.70669999999999999</v>
      </c>
      <c r="G47" s="281">
        <v>0.86819999999999997</v>
      </c>
      <c r="H47" s="281">
        <v>0.92879999999999996</v>
      </c>
      <c r="I47" s="281">
        <v>0.4924</v>
      </c>
      <c r="J47" s="420">
        <v>6.4201262660529252</v>
      </c>
    </row>
    <row r="48" spans="1:10" ht="13.8" x14ac:dyDescent="0.3">
      <c r="A48" s="107" t="s">
        <v>50</v>
      </c>
      <c r="B48" s="108">
        <v>1426</v>
      </c>
      <c r="C48" s="108">
        <v>356.5</v>
      </c>
      <c r="D48" s="371">
        <v>3.9E-2</v>
      </c>
      <c r="E48" s="280">
        <v>130486.105</v>
      </c>
      <c r="F48" s="281">
        <v>0.70320000000000005</v>
      </c>
      <c r="G48" s="281">
        <v>0.92779999999999996</v>
      </c>
      <c r="H48" s="281">
        <v>0.94940000000000002</v>
      </c>
      <c r="I48" s="281">
        <v>0.48380000000000001</v>
      </c>
      <c r="J48" s="420">
        <v>3.6757610076475795</v>
      </c>
    </row>
    <row r="49" spans="1:10" ht="13.8" x14ac:dyDescent="0.3">
      <c r="A49" s="107" t="s">
        <v>51</v>
      </c>
      <c r="B49" s="108">
        <v>2291</v>
      </c>
      <c r="C49" s="108">
        <v>458.2</v>
      </c>
      <c r="D49" s="371">
        <v>3.7999999999999999E-2</v>
      </c>
      <c r="E49" s="280">
        <v>168051.27833333335</v>
      </c>
      <c r="F49" s="281">
        <v>0.75409999999999999</v>
      </c>
      <c r="G49" s="281">
        <v>0.90180000000000005</v>
      </c>
      <c r="H49" s="281">
        <v>0.9476</v>
      </c>
      <c r="I49" s="281">
        <v>0.4743</v>
      </c>
      <c r="J49" s="420">
        <v>5.2947687387893234</v>
      </c>
    </row>
    <row r="50" spans="1:10" ht="13.8" x14ac:dyDescent="0.3">
      <c r="A50" s="107" t="s">
        <v>52</v>
      </c>
      <c r="B50" s="108">
        <v>1774</v>
      </c>
      <c r="C50" s="108">
        <v>506.85714285714283</v>
      </c>
      <c r="D50" s="371">
        <v>6.0999999999999999E-2</v>
      </c>
      <c r="E50" s="280">
        <v>178552.905</v>
      </c>
      <c r="F50" s="281">
        <v>0.7026</v>
      </c>
      <c r="G50" s="281">
        <v>0.89180000000000004</v>
      </c>
      <c r="H50" s="281">
        <v>0.92369999999999997</v>
      </c>
      <c r="I50" s="281">
        <v>0.52739999999999998</v>
      </c>
      <c r="J50" s="420">
        <v>7.938603884448356</v>
      </c>
    </row>
    <row r="51" spans="1:10" ht="13.8" x14ac:dyDescent="0.3">
      <c r="A51" s="107" t="s">
        <v>53</v>
      </c>
      <c r="B51" s="108">
        <v>2393</v>
      </c>
      <c r="C51" s="108">
        <v>341.85714285714283</v>
      </c>
      <c r="D51" s="371">
        <v>0.06</v>
      </c>
      <c r="E51" s="280">
        <v>118020.26599999999</v>
      </c>
      <c r="F51" s="281">
        <v>0.66900000000000004</v>
      </c>
      <c r="G51" s="281">
        <v>0.86670000000000003</v>
      </c>
      <c r="H51" s="281">
        <v>0.92</v>
      </c>
      <c r="I51" s="281">
        <v>0.50049999999999994</v>
      </c>
      <c r="J51" s="420">
        <v>6.971053290074539</v>
      </c>
    </row>
    <row r="52" spans="1:10" ht="13.8" x14ac:dyDescent="0.3">
      <c r="A52" s="107" t="s">
        <v>54</v>
      </c>
      <c r="B52" s="108">
        <v>194</v>
      </c>
      <c r="C52" s="108">
        <v>388</v>
      </c>
      <c r="D52" s="371">
        <v>4.9000000000000002E-2</v>
      </c>
      <c r="E52" s="280">
        <v>53559.76</v>
      </c>
      <c r="F52" s="281">
        <v>0.52459999999999996</v>
      </c>
      <c r="G52" s="281">
        <v>0.84540000000000004</v>
      </c>
      <c r="H52" s="281">
        <v>0.88060000000000005</v>
      </c>
      <c r="I52" s="281">
        <v>0.3357</v>
      </c>
      <c r="J52" s="420">
        <v>0.97051212138037513</v>
      </c>
    </row>
    <row r="53" spans="1:10" ht="13.8" x14ac:dyDescent="0.3">
      <c r="A53" s="107" t="s">
        <v>55</v>
      </c>
      <c r="B53" s="108">
        <v>5683</v>
      </c>
      <c r="C53" s="108">
        <v>437.15384615384613</v>
      </c>
      <c r="D53" s="371">
        <v>4.2000000000000003E-2</v>
      </c>
      <c r="E53" s="280">
        <v>150437.28529411764</v>
      </c>
      <c r="F53" s="281">
        <v>0.65990000000000004</v>
      </c>
      <c r="G53" s="281">
        <v>0.84499999999999997</v>
      </c>
      <c r="H53" s="281">
        <v>0.92730000000000001</v>
      </c>
      <c r="I53" s="281">
        <v>0.47139999999999999</v>
      </c>
      <c r="J53" s="420">
        <v>6.0970938878520036</v>
      </c>
    </row>
    <row r="54" spans="1:10" s="231" customFormat="1" ht="13.8" x14ac:dyDescent="0.3">
      <c r="A54" s="107" t="s">
        <v>56</v>
      </c>
      <c r="B54" s="108">
        <v>739</v>
      </c>
      <c r="C54" s="108">
        <v>369.5</v>
      </c>
      <c r="D54" s="371">
        <v>4.4999999999999998E-2</v>
      </c>
      <c r="E54" s="280">
        <v>126706.39</v>
      </c>
      <c r="F54" s="281">
        <v>0.68679999999999997</v>
      </c>
      <c r="G54" s="281">
        <v>0.92959999999999998</v>
      </c>
      <c r="H54" s="281">
        <v>0.94289999999999996</v>
      </c>
      <c r="I54" s="281">
        <v>0.49909999999999999</v>
      </c>
      <c r="J54" s="420">
        <v>4.9822349765760299</v>
      </c>
    </row>
    <row r="55" spans="1:10" ht="13.8" x14ac:dyDescent="0.3">
      <c r="A55" s="107" t="s">
        <v>57</v>
      </c>
      <c r="B55" s="108">
        <v>6280</v>
      </c>
      <c r="C55" s="108">
        <v>392.5</v>
      </c>
      <c r="D55" s="371">
        <v>3.9E-2</v>
      </c>
      <c r="E55" s="280">
        <v>164618.91652173913</v>
      </c>
      <c r="F55" s="281">
        <v>0.74690000000000001</v>
      </c>
      <c r="G55" s="281">
        <v>0.83960000000000001</v>
      </c>
      <c r="H55" s="281">
        <v>0.95960000000000001</v>
      </c>
      <c r="I55" s="281">
        <v>0.56210000000000004</v>
      </c>
      <c r="J55" s="420">
        <v>6.9527721952784862</v>
      </c>
    </row>
    <row r="56" spans="1:10" s="232" customFormat="1" ht="13.8" x14ac:dyDescent="0.3">
      <c r="A56" s="107" t="s">
        <v>58</v>
      </c>
      <c r="B56" s="108">
        <v>411</v>
      </c>
      <c r="C56" s="108">
        <v>411</v>
      </c>
      <c r="D56" s="371">
        <v>0.04</v>
      </c>
      <c r="E56" s="280">
        <v>113829.81</v>
      </c>
      <c r="F56" s="281">
        <v>0.71120000000000005</v>
      </c>
      <c r="G56" s="281">
        <v>0.93189999999999995</v>
      </c>
      <c r="H56" s="281">
        <v>0.90249999999999997</v>
      </c>
      <c r="I56" s="281">
        <v>0.51229999999999998</v>
      </c>
      <c r="J56" s="420">
        <v>2.3871789127038285</v>
      </c>
    </row>
    <row r="57" spans="1:10" ht="13.8" x14ac:dyDescent="0.3">
      <c r="A57" s="107" t="s">
        <v>59</v>
      </c>
      <c r="B57" s="108">
        <v>2307</v>
      </c>
      <c r="C57" s="108">
        <v>341.77777777777777</v>
      </c>
      <c r="D57" s="371">
        <v>0.05</v>
      </c>
      <c r="E57" s="280">
        <v>108254.49081081082</v>
      </c>
      <c r="F57" s="281">
        <v>0.66490000000000005</v>
      </c>
      <c r="G57" s="281">
        <v>0.86480000000000001</v>
      </c>
      <c r="H57" s="281">
        <v>0.88080000000000003</v>
      </c>
      <c r="I57" s="281">
        <v>0.45090000000000002</v>
      </c>
      <c r="J57" s="420">
        <v>5.8467270972909233</v>
      </c>
    </row>
    <row r="58" spans="1:10" ht="13.8" x14ac:dyDescent="0.3">
      <c r="A58" s="107" t="s">
        <v>60</v>
      </c>
      <c r="B58" s="108">
        <v>4929</v>
      </c>
      <c r="C58" s="108">
        <v>379.15384615384613</v>
      </c>
      <c r="D58" s="371">
        <v>4.4999999999999998E-2</v>
      </c>
      <c r="E58" s="280">
        <v>96705.427222222221</v>
      </c>
      <c r="F58" s="281">
        <v>0.62229999999999996</v>
      </c>
      <c r="G58" s="281">
        <v>0.85109999999999997</v>
      </c>
      <c r="H58" s="281">
        <v>0.89629999999999999</v>
      </c>
      <c r="I58" s="281">
        <v>0.42520000000000002</v>
      </c>
      <c r="J58" s="420">
        <v>4.9013752297634463</v>
      </c>
    </row>
    <row r="59" spans="1:10" ht="13.8" x14ac:dyDescent="0.3">
      <c r="A59" s="107" t="s">
        <v>61</v>
      </c>
      <c r="B59" s="108">
        <v>2531</v>
      </c>
      <c r="C59" s="108">
        <v>326.58064516129031</v>
      </c>
      <c r="D59" s="371">
        <v>3.7000000000000005E-2</v>
      </c>
      <c r="E59" s="280">
        <v>118335.18799999999</v>
      </c>
      <c r="F59" s="281">
        <v>0.67030000000000001</v>
      </c>
      <c r="G59" s="281">
        <v>0.81310000000000004</v>
      </c>
      <c r="H59" s="281">
        <v>0.88519999999999999</v>
      </c>
      <c r="I59" s="281">
        <v>0.4526</v>
      </c>
      <c r="J59" s="420">
        <v>6.1469843526055428</v>
      </c>
    </row>
    <row r="60" spans="1:10" s="231" customFormat="1" ht="13.8" x14ac:dyDescent="0.3">
      <c r="A60" s="107" t="s">
        <v>62</v>
      </c>
      <c r="B60" s="108">
        <v>1055</v>
      </c>
      <c r="C60" s="108">
        <v>351.66666666666669</v>
      </c>
      <c r="D60" s="371">
        <v>3.7000000000000005E-2</v>
      </c>
      <c r="E60" s="280">
        <v>142555.42769230768</v>
      </c>
      <c r="F60" s="281">
        <v>0.60250000000000004</v>
      </c>
      <c r="G60" s="281">
        <v>0.88149999999999995</v>
      </c>
      <c r="H60" s="281">
        <v>0.98040000000000005</v>
      </c>
      <c r="I60" s="281">
        <v>0.42459999999999998</v>
      </c>
      <c r="J60" s="420">
        <v>6.0880382503892276</v>
      </c>
    </row>
    <row r="61" spans="1:10" ht="13.8" x14ac:dyDescent="0.3">
      <c r="A61" s="107" t="s">
        <v>63</v>
      </c>
      <c r="B61" s="108">
        <v>603</v>
      </c>
      <c r="C61" s="108">
        <v>804</v>
      </c>
      <c r="D61" s="371">
        <v>0.04</v>
      </c>
      <c r="E61" s="282">
        <v>190439.95199999999</v>
      </c>
      <c r="F61" s="281">
        <v>0.68120000000000003</v>
      </c>
      <c r="G61" s="281">
        <v>0.95520000000000005</v>
      </c>
      <c r="H61" s="281">
        <v>0.95679999999999998</v>
      </c>
      <c r="I61" s="281">
        <v>0.44969999999999999</v>
      </c>
      <c r="J61" s="421">
        <v>8.1999021745623981</v>
      </c>
    </row>
    <row r="62" spans="1:10" ht="13.8" x14ac:dyDescent="0.3">
      <c r="A62" s="107" t="s">
        <v>64</v>
      </c>
      <c r="B62" s="108">
        <v>1921</v>
      </c>
      <c r="C62" s="108">
        <v>320.16666666666669</v>
      </c>
      <c r="D62" s="371">
        <v>4.9000000000000002E-2</v>
      </c>
      <c r="E62" s="280">
        <v>91275.259459459456</v>
      </c>
      <c r="F62" s="281">
        <v>0.65869999999999995</v>
      </c>
      <c r="G62" s="281">
        <v>0.93389999999999995</v>
      </c>
      <c r="H62" s="281">
        <v>0.93930000000000002</v>
      </c>
      <c r="I62" s="281">
        <v>0.47360000000000002</v>
      </c>
      <c r="J62" s="420">
        <v>4.9132471417356429</v>
      </c>
    </row>
    <row r="63" spans="1:10" ht="13.8" x14ac:dyDescent="0.3">
      <c r="A63" s="107" t="s">
        <v>65</v>
      </c>
      <c r="B63" s="108">
        <v>1692</v>
      </c>
      <c r="C63" s="108">
        <v>423</v>
      </c>
      <c r="D63" s="371">
        <v>4.0999999999999995E-2</v>
      </c>
      <c r="E63" s="280">
        <v>96899.53857142858</v>
      </c>
      <c r="F63" s="281">
        <v>0.61470000000000002</v>
      </c>
      <c r="G63" s="281">
        <v>0.87770000000000004</v>
      </c>
      <c r="H63" s="281">
        <v>0.94369999999999998</v>
      </c>
      <c r="I63" s="281">
        <v>0.42320000000000002</v>
      </c>
      <c r="J63" s="420">
        <v>6.6272037043829588</v>
      </c>
    </row>
    <row r="64" spans="1:10" ht="13.8" x14ac:dyDescent="0.3">
      <c r="A64" s="107" t="s">
        <v>66</v>
      </c>
      <c r="B64" s="108">
        <v>32601</v>
      </c>
      <c r="C64" s="108">
        <v>407.51249999999999</v>
      </c>
      <c r="D64" s="371">
        <v>4.4000000000000004E-2</v>
      </c>
      <c r="E64" s="280">
        <v>97612.892348484835</v>
      </c>
      <c r="F64" s="281">
        <v>0.61319999999999997</v>
      </c>
      <c r="G64" s="281">
        <v>0.69699999999999995</v>
      </c>
      <c r="H64" s="281">
        <v>0.87419999999999998</v>
      </c>
      <c r="I64" s="281">
        <v>0.45440000000000003</v>
      </c>
      <c r="J64" s="420">
        <v>5.1162214150494005</v>
      </c>
    </row>
    <row r="65" spans="1:10" ht="13.8" x14ac:dyDescent="0.3">
      <c r="A65" s="107" t="s">
        <v>67</v>
      </c>
      <c r="B65" s="108">
        <v>318</v>
      </c>
      <c r="C65" s="108">
        <v>318</v>
      </c>
      <c r="D65" s="371">
        <v>4.8000000000000001E-2</v>
      </c>
      <c r="E65" s="280">
        <v>198321.12</v>
      </c>
      <c r="F65" s="281">
        <v>0.75409999999999999</v>
      </c>
      <c r="G65" s="281">
        <v>0.96230000000000004</v>
      </c>
      <c r="H65" s="281">
        <v>0.96299999999999997</v>
      </c>
      <c r="I65" s="281">
        <v>0.58499999999999996</v>
      </c>
      <c r="J65" s="420">
        <v>5.0348299470768785</v>
      </c>
    </row>
    <row r="66" spans="1:10" ht="13.8" x14ac:dyDescent="0.3">
      <c r="A66" s="107" t="s">
        <v>68</v>
      </c>
      <c r="B66" s="108">
        <v>1445</v>
      </c>
      <c r="C66" s="108">
        <v>361.25</v>
      </c>
      <c r="D66" s="371">
        <v>4.4000000000000004E-2</v>
      </c>
      <c r="E66" s="280">
        <v>94830.781666666662</v>
      </c>
      <c r="F66" s="281">
        <v>0.7298</v>
      </c>
      <c r="G66" s="281">
        <v>0.93430000000000002</v>
      </c>
      <c r="H66" s="281">
        <v>0.96970000000000001</v>
      </c>
      <c r="I66" s="281">
        <v>0.52880000000000005</v>
      </c>
      <c r="J66" s="420">
        <v>4.9112869579257588</v>
      </c>
    </row>
    <row r="67" spans="1:10" ht="13.8" x14ac:dyDescent="0.3">
      <c r="A67" s="107" t="s">
        <v>69</v>
      </c>
      <c r="B67" s="108">
        <v>2612</v>
      </c>
      <c r="C67" s="108">
        <v>373.14285714285717</v>
      </c>
      <c r="D67" s="371">
        <v>4.0999999999999995E-2</v>
      </c>
      <c r="E67" s="280">
        <v>130555.25</v>
      </c>
      <c r="F67" s="281">
        <v>0.7157</v>
      </c>
      <c r="G67" s="281">
        <v>0.86519999999999997</v>
      </c>
      <c r="H67" s="281">
        <v>0.94289999999999996</v>
      </c>
      <c r="I67" s="281">
        <v>0.53790000000000004</v>
      </c>
      <c r="J67" s="420">
        <v>5.358652657449678</v>
      </c>
    </row>
    <row r="68" spans="1:10" s="231" customFormat="1" ht="13.8" x14ac:dyDescent="0.3">
      <c r="A68" s="107" t="s">
        <v>70</v>
      </c>
      <c r="B68" s="108">
        <v>4834</v>
      </c>
      <c r="C68" s="108">
        <v>371.84615384615387</v>
      </c>
      <c r="D68" s="371">
        <v>5.7999999999999996E-2</v>
      </c>
      <c r="E68" s="280">
        <v>113979.12473684212</v>
      </c>
      <c r="F68" s="281">
        <v>0.69689999999999996</v>
      </c>
      <c r="G68" s="281">
        <v>0.88619999999999999</v>
      </c>
      <c r="H68" s="281">
        <v>0.91390000000000005</v>
      </c>
      <c r="I68" s="281">
        <v>0.51380000000000003</v>
      </c>
      <c r="J68" s="420">
        <v>5.5253741445520612</v>
      </c>
    </row>
    <row r="69" spans="1:10" ht="13.8" x14ac:dyDescent="0.3">
      <c r="A69" s="107" t="s">
        <v>71</v>
      </c>
      <c r="B69" s="108">
        <v>6064</v>
      </c>
      <c r="C69" s="108">
        <v>606.4</v>
      </c>
      <c r="D69" s="371">
        <v>3.7999999999999999E-2</v>
      </c>
      <c r="E69" s="280">
        <v>185031.580625</v>
      </c>
      <c r="F69" s="281">
        <v>0.69420000000000004</v>
      </c>
      <c r="G69" s="281">
        <v>0.86529999999999996</v>
      </c>
      <c r="H69" s="281">
        <v>0.89449999999999996</v>
      </c>
      <c r="I69" s="281">
        <v>0.48159999999999997</v>
      </c>
      <c r="J69" s="420">
        <v>8.7970744833247849</v>
      </c>
    </row>
    <row r="70" spans="1:10" ht="13.8" x14ac:dyDescent="0.3">
      <c r="A70" s="107" t="s">
        <v>72</v>
      </c>
      <c r="B70" s="108">
        <v>1822</v>
      </c>
      <c r="C70" s="108">
        <v>303.66666666666669</v>
      </c>
      <c r="D70" s="371">
        <v>5.5E-2</v>
      </c>
      <c r="E70" s="280">
        <v>69391.41</v>
      </c>
      <c r="F70" s="281">
        <v>0.64770000000000005</v>
      </c>
      <c r="G70" s="281">
        <v>0.85840000000000005</v>
      </c>
      <c r="H70" s="281">
        <v>0.86309999999999998</v>
      </c>
      <c r="I70" s="281">
        <v>0.42680000000000001</v>
      </c>
      <c r="J70" s="420">
        <v>3.6405881388231993</v>
      </c>
    </row>
    <row r="71" spans="1:10" ht="13.8" x14ac:dyDescent="0.3">
      <c r="A71" s="107" t="s">
        <v>74</v>
      </c>
      <c r="B71" s="108">
        <v>8163</v>
      </c>
      <c r="C71" s="108">
        <v>742.09090909090912</v>
      </c>
      <c r="D71" s="371">
        <v>4.7E-2</v>
      </c>
      <c r="E71" s="280">
        <v>292913.39722222224</v>
      </c>
      <c r="F71" s="281">
        <v>0.69169999999999998</v>
      </c>
      <c r="G71" s="281">
        <v>0.89380000000000004</v>
      </c>
      <c r="H71" s="281">
        <v>0.92249999999999999</v>
      </c>
      <c r="I71" s="281">
        <v>0.46400000000000002</v>
      </c>
      <c r="J71" s="420">
        <v>26.243821952109741</v>
      </c>
    </row>
    <row r="72" spans="1:10" ht="13.8" x14ac:dyDescent="0.3">
      <c r="A72" s="107" t="s">
        <v>75</v>
      </c>
      <c r="B72" s="108">
        <v>1853</v>
      </c>
      <c r="C72" s="108">
        <v>264.71428571428572</v>
      </c>
      <c r="D72" s="371">
        <v>3.4000000000000002E-2</v>
      </c>
      <c r="E72" s="280">
        <v>99921.27416666667</v>
      </c>
      <c r="F72" s="281">
        <v>0.70899999999999996</v>
      </c>
      <c r="G72" s="281">
        <v>0.83919999999999995</v>
      </c>
      <c r="H72" s="281">
        <v>0.93310000000000004</v>
      </c>
      <c r="I72" s="281">
        <v>0.5393</v>
      </c>
      <c r="J72" s="420">
        <v>2.5172401968904778</v>
      </c>
    </row>
    <row r="73" spans="1:10" s="231" customFormat="1" ht="13.8" x14ac:dyDescent="0.3">
      <c r="A73" s="107" t="s">
        <v>76</v>
      </c>
      <c r="B73" s="108">
        <v>546</v>
      </c>
      <c r="C73" s="108">
        <v>273</v>
      </c>
      <c r="D73" s="371">
        <v>0.04</v>
      </c>
      <c r="E73" s="280">
        <v>103840.5278969957</v>
      </c>
      <c r="F73" s="281">
        <v>0.62509999999999999</v>
      </c>
      <c r="G73" s="281">
        <v>0.90110000000000001</v>
      </c>
      <c r="H73" s="281">
        <v>0.90339999999999998</v>
      </c>
      <c r="I73" s="281">
        <v>0.44169999999999998</v>
      </c>
      <c r="J73" s="420">
        <v>4.7377114046138233</v>
      </c>
    </row>
    <row r="74" spans="1:10" s="231" customFormat="1" ht="13.8" x14ac:dyDescent="0.3">
      <c r="A74" s="107" t="s">
        <v>77</v>
      </c>
      <c r="B74" s="108">
        <v>2691</v>
      </c>
      <c r="C74" s="108">
        <v>448.5</v>
      </c>
      <c r="D74" s="371">
        <v>4.9000000000000002E-2</v>
      </c>
      <c r="E74" s="280">
        <v>159879.16148148148</v>
      </c>
      <c r="F74" s="281">
        <v>0.67449999999999999</v>
      </c>
      <c r="G74" s="281">
        <v>0.8246</v>
      </c>
      <c r="H74" s="281">
        <v>0.91279999999999994</v>
      </c>
      <c r="I74" s="281">
        <v>0.45610000000000001</v>
      </c>
      <c r="J74" s="420">
        <v>9.2108024749848401</v>
      </c>
    </row>
    <row r="75" spans="1:10" ht="13.8" x14ac:dyDescent="0.3">
      <c r="A75" s="107" t="s">
        <v>78</v>
      </c>
      <c r="B75" s="108">
        <v>1733</v>
      </c>
      <c r="C75" s="108">
        <v>577.66666666666663</v>
      </c>
      <c r="D75" s="371">
        <v>3.9E-2</v>
      </c>
      <c r="E75" s="280">
        <v>168559.53333333335</v>
      </c>
      <c r="F75" s="281">
        <v>0.65139999999999998</v>
      </c>
      <c r="G75" s="281">
        <v>0.85460000000000003</v>
      </c>
      <c r="H75" s="281">
        <v>0.93059999999999998</v>
      </c>
      <c r="I75" s="281">
        <v>0.46860000000000002</v>
      </c>
      <c r="J75" s="420">
        <v>17.234783828158818</v>
      </c>
    </row>
    <row r="76" spans="1:10" s="231" customFormat="1" ht="13.8" x14ac:dyDescent="0.3">
      <c r="A76" s="107" t="s">
        <v>79</v>
      </c>
      <c r="B76" s="108">
        <v>570</v>
      </c>
      <c r="C76" s="108">
        <v>285</v>
      </c>
      <c r="D76" s="371">
        <v>4.7E-2</v>
      </c>
      <c r="E76" s="280">
        <v>110158.07636363637</v>
      </c>
      <c r="F76" s="281">
        <v>0.6825</v>
      </c>
      <c r="G76" s="281">
        <v>0.88419999999999999</v>
      </c>
      <c r="H76" s="281">
        <v>0.90910000000000002</v>
      </c>
      <c r="I76" s="281">
        <v>0.49869999999999998</v>
      </c>
      <c r="J76" s="420">
        <v>7.3193544606679248</v>
      </c>
    </row>
    <row r="77" spans="1:10" s="231" customFormat="1" ht="13.8" x14ac:dyDescent="0.3">
      <c r="A77" s="107" t="s">
        <v>80</v>
      </c>
      <c r="B77" s="108">
        <v>1896</v>
      </c>
      <c r="C77" s="108">
        <v>316</v>
      </c>
      <c r="D77" s="371">
        <v>4.7E-2</v>
      </c>
      <c r="E77" s="280">
        <v>106727.3</v>
      </c>
      <c r="F77" s="281">
        <v>0.68899999999999995</v>
      </c>
      <c r="G77" s="281">
        <v>0.87129999999999996</v>
      </c>
      <c r="H77" s="281">
        <v>0.88039999999999996</v>
      </c>
      <c r="I77" s="281">
        <v>0.53400000000000003</v>
      </c>
      <c r="J77" s="420">
        <v>5.3639520968734224</v>
      </c>
    </row>
    <row r="78" spans="1:10" s="231" customFormat="1" ht="13.8" x14ac:dyDescent="0.3">
      <c r="A78" s="107" t="s">
        <v>81</v>
      </c>
      <c r="B78" s="108">
        <v>8890</v>
      </c>
      <c r="C78" s="108">
        <v>418.35294117647061</v>
      </c>
      <c r="D78" s="371">
        <v>4.7E-2</v>
      </c>
      <c r="E78" s="280">
        <v>143981.15381831341</v>
      </c>
      <c r="F78" s="281">
        <v>0.65029999999999999</v>
      </c>
      <c r="G78" s="281">
        <v>0.93230000000000002</v>
      </c>
      <c r="H78" s="281">
        <v>0.9274</v>
      </c>
      <c r="I78" s="281">
        <v>0.47</v>
      </c>
      <c r="J78" s="420">
        <v>5.2446158815348811</v>
      </c>
    </row>
    <row r="79" spans="1:10" ht="13.8" x14ac:dyDescent="0.3">
      <c r="A79" s="107" t="s">
        <v>82</v>
      </c>
      <c r="B79" s="108">
        <v>408</v>
      </c>
      <c r="C79" s="108">
        <v>408</v>
      </c>
      <c r="D79" s="371">
        <v>4.2999999999999997E-2</v>
      </c>
      <c r="E79" s="280">
        <v>199031.51</v>
      </c>
      <c r="F79" s="281">
        <v>0.74650000000000005</v>
      </c>
      <c r="G79" s="281">
        <v>0.9093</v>
      </c>
      <c r="H79" s="281">
        <v>0.93830000000000002</v>
      </c>
      <c r="I79" s="281">
        <v>0.57010000000000005</v>
      </c>
      <c r="J79" s="420">
        <v>7.9233472397229647</v>
      </c>
    </row>
    <row r="80" spans="1:10" ht="13.8" x14ac:dyDescent="0.3">
      <c r="A80" s="107" t="s">
        <v>83</v>
      </c>
      <c r="B80" s="108">
        <v>5062</v>
      </c>
      <c r="C80" s="108">
        <v>506.2</v>
      </c>
      <c r="D80" s="371">
        <v>4.4000000000000004E-2</v>
      </c>
      <c r="E80" s="280">
        <v>150304.4092857143</v>
      </c>
      <c r="F80" s="281">
        <v>0.64270000000000005</v>
      </c>
      <c r="G80" s="281">
        <v>0.81130000000000002</v>
      </c>
      <c r="H80" s="281">
        <v>0.89739999999999998</v>
      </c>
      <c r="I80" s="281">
        <v>0.44769999999999999</v>
      </c>
      <c r="J80" s="420">
        <v>7.7929666060478002</v>
      </c>
    </row>
    <row r="81" spans="1:10" s="231" customFormat="1" ht="13.8" x14ac:dyDescent="0.3">
      <c r="A81" s="107" t="s">
        <v>84</v>
      </c>
      <c r="B81" s="108">
        <v>4086</v>
      </c>
      <c r="C81" s="108">
        <v>408.6</v>
      </c>
      <c r="D81" s="371">
        <v>6.7000000000000004E-2</v>
      </c>
      <c r="E81" s="280">
        <v>129260.21714285713</v>
      </c>
      <c r="F81" s="281">
        <v>0.65329999999999999</v>
      </c>
      <c r="G81" s="281">
        <v>0.88080000000000003</v>
      </c>
      <c r="H81" s="281">
        <v>0.92520000000000002</v>
      </c>
      <c r="I81" s="281">
        <v>0.45610000000000001</v>
      </c>
      <c r="J81" s="420">
        <v>6.8903625591645099</v>
      </c>
    </row>
    <row r="82" spans="1:10" ht="13.8" x14ac:dyDescent="0.3">
      <c r="A82" s="107" t="s">
        <v>85</v>
      </c>
      <c r="B82" s="108">
        <v>8863</v>
      </c>
      <c r="C82" s="108">
        <v>354.52</v>
      </c>
      <c r="D82" s="371">
        <v>6.9000000000000006E-2</v>
      </c>
      <c r="E82" s="280">
        <v>99143.116666666669</v>
      </c>
      <c r="F82" s="281">
        <v>0.68049999999999999</v>
      </c>
      <c r="G82" s="281">
        <v>0.86070000000000002</v>
      </c>
      <c r="H82" s="281">
        <v>0.88759999999999994</v>
      </c>
      <c r="I82" s="281">
        <v>0.51049999999999995</v>
      </c>
      <c r="J82" s="420">
        <v>4.1003323347223386</v>
      </c>
    </row>
    <row r="83" spans="1:10" s="231" customFormat="1" ht="13.8" x14ac:dyDescent="0.3">
      <c r="A83" s="107" t="s">
        <v>86</v>
      </c>
      <c r="B83" s="108">
        <v>3497</v>
      </c>
      <c r="C83" s="108">
        <v>437.125</v>
      </c>
      <c r="D83" s="371">
        <v>5.0999999999999997E-2</v>
      </c>
      <c r="E83" s="282">
        <v>135487.14909090908</v>
      </c>
      <c r="F83" s="281">
        <v>0.70420000000000005</v>
      </c>
      <c r="G83" s="281">
        <v>0.83530000000000004</v>
      </c>
      <c r="H83" s="281">
        <v>0.91010000000000002</v>
      </c>
      <c r="I83" s="281">
        <v>0.49509999999999998</v>
      </c>
      <c r="J83" s="421">
        <v>6.9577240342092246</v>
      </c>
    </row>
    <row r="84" spans="1:10" s="231" customFormat="1" ht="13.8" x14ac:dyDescent="0.3">
      <c r="A84" s="107" t="s">
        <v>87</v>
      </c>
      <c r="B84" s="108">
        <v>5679</v>
      </c>
      <c r="C84" s="108">
        <v>366.38709677419354</v>
      </c>
      <c r="D84" s="371">
        <v>4.4999999999999998E-2</v>
      </c>
      <c r="E84" s="280">
        <v>104096.09772727272</v>
      </c>
      <c r="F84" s="281">
        <v>0.67469999999999997</v>
      </c>
      <c r="G84" s="281">
        <v>0.84119999999999995</v>
      </c>
      <c r="H84" s="281">
        <v>0.89900000000000002</v>
      </c>
      <c r="I84" s="281">
        <v>0.4975</v>
      </c>
      <c r="J84" s="420">
        <v>5.1589043158387682</v>
      </c>
    </row>
    <row r="85" spans="1:10" ht="13.8" x14ac:dyDescent="0.3">
      <c r="A85" s="107" t="s">
        <v>88</v>
      </c>
      <c r="B85" s="108">
        <v>3794</v>
      </c>
      <c r="C85" s="108">
        <v>421.55555555555554</v>
      </c>
      <c r="D85" s="371">
        <v>0.06</v>
      </c>
      <c r="E85" s="280">
        <v>131449.62400000001</v>
      </c>
      <c r="F85" s="281">
        <v>0.60540000000000005</v>
      </c>
      <c r="G85" s="281">
        <v>0.83819999999999995</v>
      </c>
      <c r="H85" s="281">
        <v>0.93620000000000003</v>
      </c>
      <c r="I85" s="281">
        <v>0.39550000000000002</v>
      </c>
      <c r="J85" s="420">
        <v>8.1776846142309978</v>
      </c>
    </row>
    <row r="86" spans="1:10" s="231" customFormat="1" ht="13.8" x14ac:dyDescent="0.3">
      <c r="A86" s="107" t="s">
        <v>89</v>
      </c>
      <c r="B86" s="108">
        <v>3171</v>
      </c>
      <c r="C86" s="108">
        <v>288.27272727272725</v>
      </c>
      <c r="D86" s="371">
        <v>4.2999999999999997E-2</v>
      </c>
      <c r="E86" s="280">
        <v>114318.94928571429</v>
      </c>
      <c r="F86" s="281">
        <v>0.69899999999999995</v>
      </c>
      <c r="G86" s="281">
        <v>0.91359999999999997</v>
      </c>
      <c r="H86" s="281">
        <v>0.93479999999999996</v>
      </c>
      <c r="I86" s="281">
        <v>0.49099999999999999</v>
      </c>
      <c r="J86" s="420">
        <v>6.0882884978923313</v>
      </c>
    </row>
    <row r="87" spans="1:10" s="231" customFormat="1" ht="13.8" x14ac:dyDescent="0.3">
      <c r="A87" s="107" t="s">
        <v>90</v>
      </c>
      <c r="B87" s="108">
        <v>3943</v>
      </c>
      <c r="C87" s="108">
        <v>358.45454545454544</v>
      </c>
      <c r="D87" s="371">
        <v>8.6999999999999994E-2</v>
      </c>
      <c r="E87" s="280">
        <v>106354.25461538462</v>
      </c>
      <c r="F87" s="281">
        <v>0.60170000000000001</v>
      </c>
      <c r="G87" s="281">
        <v>0.90029999999999999</v>
      </c>
      <c r="H87" s="281">
        <v>0.92100000000000004</v>
      </c>
      <c r="I87" s="281">
        <v>0.45879999999999999</v>
      </c>
      <c r="J87" s="420">
        <v>5.9880888764293152</v>
      </c>
    </row>
    <row r="88" spans="1:10" s="231" customFormat="1" ht="13.8" x14ac:dyDescent="0.3">
      <c r="A88" s="107" t="s">
        <v>91</v>
      </c>
      <c r="B88" s="108">
        <v>2466</v>
      </c>
      <c r="C88" s="108">
        <v>372.22641509433964</v>
      </c>
      <c r="D88" s="371">
        <v>4.0999999999999995E-2</v>
      </c>
      <c r="E88" s="280">
        <v>92085.537662337665</v>
      </c>
      <c r="F88" s="281">
        <v>0.69579999999999997</v>
      </c>
      <c r="G88" s="281">
        <v>0.7883</v>
      </c>
      <c r="H88" s="281">
        <v>0.92749999999999999</v>
      </c>
      <c r="I88" s="281">
        <v>0.51370000000000005</v>
      </c>
      <c r="J88" s="420">
        <v>4.3385479932915683</v>
      </c>
    </row>
    <row r="89" spans="1:10" s="231" customFormat="1" ht="13.8" x14ac:dyDescent="0.3">
      <c r="A89" s="107" t="s">
        <v>92</v>
      </c>
      <c r="B89" s="108">
        <v>1172</v>
      </c>
      <c r="C89" s="108">
        <v>293</v>
      </c>
      <c r="D89" s="371">
        <v>3.7999999999999999E-2</v>
      </c>
      <c r="E89" s="280">
        <v>126141.31333333334</v>
      </c>
      <c r="F89" s="281">
        <v>0.66969999999999996</v>
      </c>
      <c r="G89" s="281">
        <v>0.91720000000000002</v>
      </c>
      <c r="H89" s="281">
        <v>0.91849999999999998</v>
      </c>
      <c r="I89" s="281">
        <v>0.42099999999999999</v>
      </c>
      <c r="J89" s="420">
        <v>7.3780046218348634</v>
      </c>
    </row>
    <row r="90" spans="1:10" s="231" customFormat="1" ht="13.8" x14ac:dyDescent="0.3">
      <c r="A90" s="107" t="s">
        <v>93</v>
      </c>
      <c r="B90" s="108">
        <v>2178</v>
      </c>
      <c r="C90" s="108">
        <v>311.14285714285717</v>
      </c>
      <c r="D90" s="371">
        <v>0.04</v>
      </c>
      <c r="E90" s="280">
        <v>80047.943999999989</v>
      </c>
      <c r="F90" s="281">
        <v>0.65690000000000004</v>
      </c>
      <c r="G90" s="281">
        <v>0.85119999999999996</v>
      </c>
      <c r="H90" s="281">
        <v>0.97430000000000005</v>
      </c>
      <c r="I90" s="281">
        <v>0.41639999999999999</v>
      </c>
      <c r="J90" s="420">
        <v>4.9641521258880248</v>
      </c>
    </row>
    <row r="91" spans="1:10" s="231" customFormat="1" ht="12" customHeight="1" x14ac:dyDescent="0.3">
      <c r="A91" s="107" t="s">
        <v>94</v>
      </c>
      <c r="B91" s="108">
        <v>404</v>
      </c>
      <c r="C91" s="108">
        <v>538.66666666666663</v>
      </c>
      <c r="D91" s="371">
        <v>3.7000000000000005E-2</v>
      </c>
      <c r="E91" s="280">
        <v>178924.69</v>
      </c>
      <c r="F91" s="281">
        <v>0.69269999999999998</v>
      </c>
      <c r="G91" s="281">
        <v>0.87619999999999998</v>
      </c>
      <c r="H91" s="281">
        <v>0.94850000000000001</v>
      </c>
      <c r="I91" s="281">
        <v>0.49149999999999999</v>
      </c>
      <c r="J91" s="420">
        <v>3.1484786642674663</v>
      </c>
    </row>
    <row r="92" spans="1:10" ht="13.8" x14ac:dyDescent="0.3">
      <c r="A92" s="107" t="s">
        <v>95</v>
      </c>
      <c r="B92" s="108">
        <v>823</v>
      </c>
      <c r="C92" s="108">
        <v>274.33333333333331</v>
      </c>
      <c r="D92" s="371">
        <v>3.7999999999999999E-2</v>
      </c>
      <c r="E92" s="280">
        <v>82864.375</v>
      </c>
      <c r="F92" s="281">
        <v>0.66569999999999996</v>
      </c>
      <c r="G92" s="281">
        <v>0.9052</v>
      </c>
      <c r="H92" s="281">
        <v>0.95040000000000002</v>
      </c>
      <c r="I92" s="281">
        <v>0.51239999999999997</v>
      </c>
      <c r="J92" s="420">
        <v>5.5229865182559115</v>
      </c>
    </row>
    <row r="93" spans="1:10" ht="13.8" x14ac:dyDescent="0.3">
      <c r="A93" s="107" t="s">
        <v>97</v>
      </c>
      <c r="B93" s="108">
        <v>203</v>
      </c>
      <c r="C93" s="108">
        <v>406</v>
      </c>
      <c r="D93" s="371">
        <v>4.9000000000000002E-2</v>
      </c>
      <c r="E93" s="280">
        <v>92941.65</v>
      </c>
      <c r="F93" s="281">
        <v>0.68830000000000002</v>
      </c>
      <c r="G93" s="281">
        <v>0.92120000000000002</v>
      </c>
      <c r="H93" s="281">
        <v>0.93869999999999998</v>
      </c>
      <c r="I93" s="281">
        <v>0.56879999999999997</v>
      </c>
      <c r="J93" s="420">
        <v>6.662210791151975</v>
      </c>
    </row>
    <row r="94" spans="1:10" ht="13.8" x14ac:dyDescent="0.3">
      <c r="A94" s="107" t="s">
        <v>98</v>
      </c>
      <c r="B94" s="108">
        <v>4784</v>
      </c>
      <c r="C94" s="108">
        <v>531.55555555555554</v>
      </c>
      <c r="D94" s="371">
        <v>3.7000000000000005E-2</v>
      </c>
      <c r="E94" s="280">
        <v>184807.51857142855</v>
      </c>
      <c r="F94" s="281">
        <v>0.64480000000000004</v>
      </c>
      <c r="G94" s="281">
        <v>0.90820000000000001</v>
      </c>
      <c r="H94" s="281">
        <v>0.9214</v>
      </c>
      <c r="I94" s="281">
        <v>0.49120000000000003</v>
      </c>
      <c r="J94" s="420">
        <v>7.1183222965970687</v>
      </c>
    </row>
    <row r="95" spans="1:10" ht="13.8" x14ac:dyDescent="0.3">
      <c r="A95" s="107" t="s">
        <v>99</v>
      </c>
      <c r="B95" s="108">
        <v>3021</v>
      </c>
      <c r="C95" s="108">
        <v>287.71428571428572</v>
      </c>
      <c r="D95" s="371">
        <v>7.400000000000001E-2</v>
      </c>
      <c r="E95" s="280">
        <v>97308.557499999995</v>
      </c>
      <c r="F95" s="281">
        <v>0.67210000000000003</v>
      </c>
      <c r="G95" s="281">
        <v>0.90469999999999995</v>
      </c>
      <c r="H95" s="281">
        <v>0.92989999999999995</v>
      </c>
      <c r="I95" s="281">
        <v>0.52070000000000005</v>
      </c>
      <c r="J95" s="420">
        <v>6.5196693631471794</v>
      </c>
    </row>
    <row r="96" spans="1:10" ht="13.8" x14ac:dyDescent="0.3">
      <c r="A96" s="107" t="s">
        <v>100</v>
      </c>
      <c r="B96" s="108">
        <v>20610</v>
      </c>
      <c r="C96" s="108">
        <v>458</v>
      </c>
      <c r="D96" s="371">
        <v>3.7000000000000005E-2</v>
      </c>
      <c r="E96" s="280">
        <v>174697.71212121213</v>
      </c>
      <c r="F96" s="281">
        <v>0.68440000000000001</v>
      </c>
      <c r="G96" s="281">
        <v>0.84130000000000005</v>
      </c>
      <c r="H96" s="281">
        <v>0.90869999999999995</v>
      </c>
      <c r="I96" s="281">
        <v>0.4859</v>
      </c>
      <c r="J96" s="420">
        <v>6.3682650608154807</v>
      </c>
    </row>
    <row r="97" spans="1:10" ht="13.8" x14ac:dyDescent="0.3">
      <c r="A97" s="107" t="s">
        <v>101</v>
      </c>
      <c r="B97" s="108">
        <v>1109</v>
      </c>
      <c r="C97" s="108">
        <v>277.25</v>
      </c>
      <c r="D97" s="371">
        <v>7.0000000000000007E-2</v>
      </c>
      <c r="E97" s="280">
        <v>82782.259999999995</v>
      </c>
      <c r="F97" s="281">
        <v>0.7077</v>
      </c>
      <c r="G97" s="281">
        <v>0.89810000000000001</v>
      </c>
      <c r="H97" s="281">
        <v>0.9516</v>
      </c>
      <c r="I97" s="281">
        <v>0.52649999999999997</v>
      </c>
      <c r="J97" s="420">
        <v>4.4425425864753008</v>
      </c>
    </row>
    <row r="98" spans="1:10" ht="13.8" x14ac:dyDescent="0.3">
      <c r="A98" s="107" t="s">
        <v>102</v>
      </c>
      <c r="B98" s="108">
        <v>1190</v>
      </c>
      <c r="C98" s="108">
        <v>340</v>
      </c>
      <c r="D98" s="371">
        <v>0.06</v>
      </c>
      <c r="E98" s="280">
        <v>75602.126000000004</v>
      </c>
      <c r="F98" s="281">
        <v>0.68240000000000001</v>
      </c>
      <c r="G98" s="281">
        <v>0.86129999999999995</v>
      </c>
      <c r="H98" s="281">
        <v>0.91800000000000004</v>
      </c>
      <c r="I98" s="281">
        <v>0.47870000000000001</v>
      </c>
      <c r="J98" s="420">
        <v>4.1139703860689973</v>
      </c>
    </row>
    <row r="99" spans="1:10" ht="13.8" x14ac:dyDescent="0.3">
      <c r="A99" s="107" t="s">
        <v>103</v>
      </c>
      <c r="B99" s="108">
        <v>690</v>
      </c>
      <c r="C99" s="108">
        <v>690</v>
      </c>
      <c r="D99" s="371">
        <v>3.7000000000000005E-2</v>
      </c>
      <c r="E99" s="280">
        <v>215826.15</v>
      </c>
      <c r="F99" s="281">
        <v>0.72560000000000002</v>
      </c>
      <c r="G99" s="281">
        <v>0.88990000000000002</v>
      </c>
      <c r="H99" s="281">
        <v>0.96</v>
      </c>
      <c r="I99" s="281">
        <v>0.497</v>
      </c>
      <c r="J99" s="420">
        <v>6.3162212617844178</v>
      </c>
    </row>
    <row r="100" spans="1:10" ht="13.8" x14ac:dyDescent="0.3">
      <c r="A100" s="107" t="s">
        <v>104</v>
      </c>
      <c r="B100" s="108">
        <v>8293</v>
      </c>
      <c r="C100" s="108">
        <v>414.65</v>
      </c>
      <c r="D100" s="371">
        <v>4.7E-2</v>
      </c>
      <c r="E100" s="280">
        <v>111116</v>
      </c>
      <c r="F100" s="281">
        <v>0.6421</v>
      </c>
      <c r="G100" s="281">
        <v>0.85829999999999995</v>
      </c>
      <c r="H100" s="281">
        <v>0.89319999999999999</v>
      </c>
      <c r="I100" s="281">
        <v>0.439</v>
      </c>
      <c r="J100" s="420">
        <v>7.2663142086869996</v>
      </c>
    </row>
    <row r="101" spans="1:10" ht="13.8" x14ac:dyDescent="0.3">
      <c r="A101" s="107" t="s">
        <v>105</v>
      </c>
      <c r="B101" s="108">
        <v>2851</v>
      </c>
      <c r="C101" s="108">
        <v>475.16666666666669</v>
      </c>
      <c r="D101" s="371">
        <v>4.2999999999999997E-2</v>
      </c>
      <c r="E101" s="280">
        <v>108669.9075</v>
      </c>
      <c r="F101" s="281">
        <v>0.58460000000000001</v>
      </c>
      <c r="G101" s="281">
        <v>0.83650000000000002</v>
      </c>
      <c r="H101" s="281">
        <v>0.84130000000000005</v>
      </c>
      <c r="I101" s="281">
        <v>0.3765</v>
      </c>
      <c r="J101" s="420">
        <v>5.7196852338483675</v>
      </c>
    </row>
    <row r="102" spans="1:10" ht="13.8" x14ac:dyDescent="0.3">
      <c r="A102" s="107" t="s">
        <v>106</v>
      </c>
      <c r="B102" s="108">
        <v>5169</v>
      </c>
      <c r="C102" s="108">
        <v>413.52</v>
      </c>
      <c r="D102" s="371">
        <v>6.4000000000000001E-2</v>
      </c>
      <c r="E102" s="280">
        <v>124375.19944444444</v>
      </c>
      <c r="F102" s="281">
        <v>0.63429999999999997</v>
      </c>
      <c r="G102" s="281">
        <v>0.91839999999999999</v>
      </c>
      <c r="H102" s="281">
        <v>0.92530000000000001</v>
      </c>
      <c r="I102" s="281">
        <v>0.47589999999999999</v>
      </c>
      <c r="J102" s="420">
        <v>5.9609723468244926</v>
      </c>
    </row>
    <row r="103" spans="1:10" ht="13.8" x14ac:dyDescent="0.3">
      <c r="A103" s="107" t="s">
        <v>107</v>
      </c>
      <c r="B103" s="108">
        <v>1174</v>
      </c>
      <c r="C103" s="108">
        <v>308.94736842105266</v>
      </c>
      <c r="D103" s="371">
        <v>3.7999999999999999E-2</v>
      </c>
      <c r="E103" s="280">
        <v>141574.52105263161</v>
      </c>
      <c r="F103" s="281">
        <v>0.63300000000000001</v>
      </c>
      <c r="G103" s="281">
        <v>0.8901</v>
      </c>
      <c r="H103" s="281">
        <v>0.95860000000000001</v>
      </c>
      <c r="I103" s="281">
        <v>0.44590000000000002</v>
      </c>
      <c r="J103" s="420">
        <v>6.3360692244571819</v>
      </c>
    </row>
    <row r="104" spans="1:10" ht="13.8" x14ac:dyDescent="0.3">
      <c r="A104" s="107" t="s">
        <v>108</v>
      </c>
      <c r="B104" s="108">
        <v>349</v>
      </c>
      <c r="C104" s="108">
        <v>465.33333333333331</v>
      </c>
      <c r="D104" s="371">
        <v>3.9E-2</v>
      </c>
      <c r="E104" s="280">
        <v>173669.79</v>
      </c>
      <c r="F104" s="281">
        <v>0.77180000000000004</v>
      </c>
      <c r="G104" s="281">
        <v>0.85099999999999998</v>
      </c>
      <c r="H104" s="281">
        <v>0.9425</v>
      </c>
      <c r="I104" s="281">
        <v>0.51459999999999995</v>
      </c>
      <c r="J104" s="421">
        <v>9.1699981424872519</v>
      </c>
    </row>
    <row r="105" spans="1:10" s="231" customFormat="1" ht="17.25" customHeight="1" x14ac:dyDescent="0.3">
      <c r="A105" s="109" t="s">
        <v>3</v>
      </c>
      <c r="B105" s="110">
        <v>375336</v>
      </c>
      <c r="C105" s="110">
        <v>397.21247718072863</v>
      </c>
      <c r="D105" s="287">
        <v>4.3999999999999997E-2</v>
      </c>
      <c r="E105" s="111">
        <v>123123.62258041966</v>
      </c>
      <c r="F105" s="112">
        <v>0.67192256489611235</v>
      </c>
      <c r="G105" s="112">
        <v>0.84407037960653919</v>
      </c>
      <c r="H105" s="112">
        <v>0.90954811429547688</v>
      </c>
      <c r="I105" s="112">
        <v>0.4766445695091524</v>
      </c>
      <c r="J105" s="113"/>
    </row>
    <row r="106" spans="1:10" ht="13.8" x14ac:dyDescent="0.3">
      <c r="A106" s="114"/>
      <c r="B106" s="115"/>
      <c r="C106" s="115"/>
      <c r="D106" s="116"/>
      <c r="E106" s="117"/>
      <c r="F106" s="118"/>
      <c r="G106" s="118"/>
      <c r="H106" s="118"/>
      <c r="I106" s="119"/>
    </row>
    <row r="107" spans="1:10" s="228" customFormat="1" ht="13.8" x14ac:dyDescent="0.3">
      <c r="A107" s="120">
        <f>SUBTOTAL(103,A5:A104)</f>
        <v>100</v>
      </c>
      <c r="B107" s="121">
        <f>SUBTOTAL(109,B5:B104)</f>
        <v>375333</v>
      </c>
      <c r="C107" s="122">
        <f>SUBTOTAL(101,C5:C104)</f>
        <v>398.96742582989015</v>
      </c>
      <c r="D107" s="123">
        <f>SUBTOTAL(101,D5:D104)</f>
        <v>4.6440000000000002E-2</v>
      </c>
      <c r="E107" s="370"/>
      <c r="F107" s="124"/>
      <c r="G107" s="124"/>
      <c r="H107" s="124"/>
      <c r="I107" s="124"/>
    </row>
    <row r="108" spans="1:10" ht="13.8" hidden="1" x14ac:dyDescent="0.3">
      <c r="A108" s="234" t="s">
        <v>186</v>
      </c>
      <c r="B108" s="235" t="s">
        <v>187</v>
      </c>
      <c r="C108" s="235" t="s">
        <v>188</v>
      </c>
      <c r="D108" s="236" t="s">
        <v>188</v>
      </c>
      <c r="E108" s="237"/>
      <c r="F108" s="118"/>
      <c r="G108" s="118"/>
      <c r="H108" s="118"/>
      <c r="I108" s="118"/>
      <c r="J108" s="230"/>
    </row>
    <row r="109" spans="1:10" ht="13.8" hidden="1" x14ac:dyDescent="0.3">
      <c r="A109" s="234">
        <f>SUBTOTAL(103,A5:A103)</f>
        <v>99</v>
      </c>
      <c r="B109" s="238">
        <f>SUBTOTAL(109,B5:B103)</f>
        <v>374984</v>
      </c>
      <c r="C109" s="234">
        <f>SUBTOTAL(101,C5:C103)</f>
        <v>398.29706312783514</v>
      </c>
      <c r="D109" s="234">
        <f>SUBTOTAL(101,D5:D103)</f>
        <v>4.6515151515151516E-2</v>
      </c>
      <c r="E109" s="237"/>
      <c r="F109" s="118"/>
      <c r="G109" s="118"/>
      <c r="H109" s="118"/>
      <c r="I109" s="118"/>
      <c r="J109" s="230"/>
    </row>
    <row r="110" spans="1:10" ht="13.8" x14ac:dyDescent="0.3">
      <c r="A110" s="234"/>
      <c r="B110" s="235"/>
      <c r="C110" s="235"/>
      <c r="D110" s="116"/>
      <c r="E110" s="237"/>
      <c r="F110" s="118"/>
      <c r="G110" s="118"/>
      <c r="H110" s="118"/>
      <c r="I110" s="118"/>
      <c r="J110" s="230"/>
    </row>
    <row r="111" spans="1:10" s="239" customFormat="1" ht="13.8" x14ac:dyDescent="0.3">
      <c r="A111" s="411"/>
      <c r="B111" s="368"/>
      <c r="C111" s="408"/>
      <c r="D111" s="409"/>
      <c r="E111" s="369"/>
      <c r="F111" s="118"/>
      <c r="G111" s="118"/>
      <c r="H111" s="118"/>
      <c r="I111" s="118"/>
    </row>
    <row r="112" spans="1:10" ht="13.8" x14ac:dyDescent="0.3">
      <c r="A112" s="126"/>
      <c r="B112" s="235"/>
      <c r="C112" s="235"/>
      <c r="D112" s="236"/>
      <c r="E112" s="237"/>
      <c r="F112" s="118"/>
      <c r="G112" s="118"/>
      <c r="H112" s="118"/>
      <c r="I112" s="118"/>
      <c r="J112" s="230"/>
    </row>
    <row r="113" spans="1:10" ht="13.8" x14ac:dyDescent="0.3">
      <c r="A113" s="125"/>
      <c r="B113" s="235"/>
      <c r="C113" s="235"/>
      <c r="D113" s="116"/>
      <c r="E113" s="237"/>
      <c r="F113" s="118"/>
      <c r="G113" s="118"/>
      <c r="H113" s="118"/>
      <c r="I113" s="118"/>
      <c r="J113" s="230"/>
    </row>
    <row r="114" spans="1:10" ht="15" customHeight="1" x14ac:dyDescent="0.3">
      <c r="A114" s="373"/>
      <c r="B114" s="115"/>
      <c r="C114" s="115"/>
      <c r="D114" s="116"/>
      <c r="E114" s="117"/>
      <c r="F114" s="118"/>
      <c r="G114" s="118"/>
      <c r="H114" s="118"/>
      <c r="I114" s="119"/>
      <c r="J114" s="230"/>
    </row>
    <row r="115" spans="1:10" ht="13.8" x14ac:dyDescent="0.3">
      <c r="A115" s="241"/>
      <c r="B115" s="115"/>
      <c r="C115" s="115"/>
      <c r="D115" s="116"/>
      <c r="E115" s="237"/>
      <c r="F115" s="242"/>
      <c r="G115" s="118"/>
      <c r="H115" s="118"/>
      <c r="I115" s="119"/>
      <c r="J115" s="230"/>
    </row>
    <row r="116" spans="1:10" ht="13.8" x14ac:dyDescent="0.3">
      <c r="A116" s="241"/>
      <c r="B116" s="115"/>
      <c r="C116" s="115"/>
      <c r="D116" s="116"/>
      <c r="E116" s="237"/>
      <c r="F116" s="242"/>
      <c r="G116" s="118"/>
      <c r="H116" s="118"/>
      <c r="I116" s="119"/>
      <c r="J116" s="230"/>
    </row>
    <row r="117" spans="1:10" ht="13.8" x14ac:dyDescent="0.3">
      <c r="A117" s="243"/>
      <c r="B117" s="115"/>
      <c r="C117" s="115"/>
      <c r="D117" s="116"/>
      <c r="E117" s="237"/>
      <c r="F117" s="242"/>
      <c r="G117" s="118"/>
      <c r="H117" s="118"/>
      <c r="I117" s="119"/>
      <c r="J117" s="230"/>
    </row>
    <row r="118" spans="1:10" s="227" customFormat="1" ht="13.8" x14ac:dyDescent="0.3">
      <c r="A118" s="244"/>
      <c r="B118" s="115"/>
      <c r="C118" s="115"/>
      <c r="D118" s="116"/>
      <c r="E118" s="237"/>
      <c r="F118" s="118"/>
      <c r="G118" s="118"/>
      <c r="H118" s="118"/>
      <c r="I118" s="118"/>
    </row>
    <row r="119" spans="1:10" s="227" customFormat="1" ht="13.8" x14ac:dyDescent="0.3">
      <c r="A119" s="114"/>
      <c r="B119" s="115"/>
      <c r="C119" s="245"/>
      <c r="D119" s="245"/>
      <c r="E119" s="237"/>
      <c r="F119" s="118"/>
      <c r="G119" s="118"/>
      <c r="H119" s="118"/>
      <c r="I119" s="118"/>
    </row>
    <row r="120" spans="1:10" s="227" customFormat="1" ht="13.8" x14ac:dyDescent="0.3">
      <c r="A120" s="114"/>
      <c r="B120" s="115"/>
      <c r="C120" s="115"/>
      <c r="D120" s="246"/>
      <c r="E120" s="237"/>
      <c r="F120" s="118"/>
      <c r="G120" s="118"/>
      <c r="H120" s="118"/>
      <c r="I120" s="118"/>
    </row>
    <row r="121" spans="1:10" s="227" customFormat="1" ht="13.8" x14ac:dyDescent="0.3">
      <c r="A121" s="114"/>
      <c r="B121" s="115"/>
      <c r="C121" s="115"/>
      <c r="D121" s="116"/>
      <c r="E121" s="237"/>
      <c r="F121" s="118"/>
      <c r="G121" s="118"/>
      <c r="H121" s="118"/>
      <c r="I121" s="118"/>
    </row>
    <row r="122" spans="1:10" s="227" customFormat="1" ht="13.8" x14ac:dyDescent="0.3">
      <c r="A122" s="114"/>
      <c r="B122" s="115"/>
      <c r="C122" s="115"/>
      <c r="D122" s="245"/>
      <c r="E122" s="237"/>
      <c r="F122" s="118"/>
      <c r="G122" s="118"/>
      <c r="H122" s="118"/>
      <c r="I122" s="118"/>
    </row>
    <row r="123" spans="1:10" s="227" customFormat="1" ht="13.8" x14ac:dyDescent="0.3">
      <c r="A123" s="244"/>
      <c r="B123" s="115"/>
      <c r="C123" s="115"/>
      <c r="D123" s="116"/>
      <c r="E123" s="237"/>
      <c r="F123" s="118"/>
      <c r="G123" s="118"/>
      <c r="H123" s="118"/>
      <c r="I123" s="118"/>
    </row>
    <row r="124" spans="1:10" s="227" customFormat="1" ht="13.8" x14ac:dyDescent="0.3">
      <c r="A124" s="114"/>
      <c r="B124" s="115"/>
      <c r="C124" s="115"/>
      <c r="D124" s="116"/>
      <c r="E124" s="237"/>
      <c r="F124" s="118"/>
      <c r="G124" s="118"/>
      <c r="H124" s="118"/>
      <c r="I124" s="118"/>
    </row>
    <row r="125" spans="1:10" s="227" customFormat="1" ht="13.8" x14ac:dyDescent="0.3">
      <c r="A125" s="244"/>
      <c r="B125" s="115"/>
      <c r="C125" s="115"/>
      <c r="D125" s="116"/>
      <c r="E125" s="237"/>
      <c r="F125" s="118"/>
      <c r="G125" s="118"/>
      <c r="H125" s="118"/>
      <c r="I125" s="118"/>
    </row>
    <row r="126" spans="1:10" s="231" customFormat="1" ht="13.8" x14ac:dyDescent="0.3">
      <c r="A126" s="240"/>
      <c r="B126" s="247"/>
      <c r="C126" s="247"/>
      <c r="D126" s="248"/>
      <c r="E126" s="249"/>
      <c r="F126" s="250"/>
      <c r="G126" s="250"/>
      <c r="H126" s="250"/>
      <c r="I126" s="250"/>
    </row>
    <row r="127" spans="1:10" ht="13.8" x14ac:dyDescent="0.3">
      <c r="A127" s="241"/>
      <c r="B127" s="115"/>
      <c r="C127" s="115"/>
      <c r="D127" s="116"/>
      <c r="E127" s="237"/>
      <c r="F127" s="242"/>
      <c r="G127" s="118"/>
      <c r="H127" s="118"/>
      <c r="I127" s="119"/>
      <c r="J127" s="230"/>
    </row>
    <row r="128" spans="1:10" ht="13.8" x14ac:dyDescent="0.3">
      <c r="A128" s="251"/>
      <c r="B128" s="115"/>
      <c r="C128" s="115"/>
      <c r="D128" s="116"/>
      <c r="E128" s="237"/>
      <c r="F128" s="242"/>
      <c r="G128" s="118"/>
      <c r="H128" s="118"/>
      <c r="I128" s="119"/>
      <c r="J128" s="230"/>
    </row>
    <row r="129" spans="1:9" s="233" customFormat="1" ht="13.8" x14ac:dyDescent="0.3">
      <c r="A129" s="241"/>
      <c r="B129" s="115"/>
      <c r="C129" s="115"/>
      <c r="D129" s="116"/>
      <c r="E129" s="237"/>
      <c r="F129" s="242"/>
      <c r="G129" s="118"/>
      <c r="H129" s="118"/>
      <c r="I129" s="119"/>
    </row>
    <row r="130" spans="1:9" s="233" customFormat="1" ht="13.8" x14ac:dyDescent="0.3">
      <c r="A130" s="241"/>
      <c r="B130" s="115"/>
      <c r="C130" s="115"/>
      <c r="D130" s="116"/>
      <c r="E130" s="237"/>
      <c r="F130" s="242"/>
      <c r="G130" s="118"/>
      <c r="H130" s="118"/>
      <c r="I130" s="119"/>
    </row>
    <row r="131" spans="1:9" s="233" customFormat="1" ht="13.8" x14ac:dyDescent="0.3">
      <c r="A131" s="241"/>
      <c r="B131" s="115"/>
      <c r="C131" s="115"/>
      <c r="D131" s="116"/>
      <c r="E131" s="237"/>
      <c r="F131" s="242"/>
      <c r="G131" s="118"/>
      <c r="H131" s="118"/>
      <c r="I131" s="119"/>
    </row>
    <row r="132" spans="1:9" s="233" customFormat="1" ht="13.8" x14ac:dyDescent="0.3">
      <c r="A132" s="241"/>
      <c r="B132" s="115"/>
      <c r="C132" s="115"/>
      <c r="D132" s="116"/>
      <c r="E132" s="237"/>
      <c r="F132" s="242"/>
      <c r="G132" s="118"/>
      <c r="H132" s="118"/>
      <c r="I132" s="119"/>
    </row>
    <row r="133" spans="1:9" s="233" customFormat="1" ht="13.8" x14ac:dyDescent="0.3">
      <c r="A133" s="241"/>
      <c r="B133" s="115"/>
      <c r="C133" s="115"/>
      <c r="D133" s="116"/>
      <c r="E133" s="237"/>
      <c r="F133" s="242"/>
      <c r="G133" s="118"/>
      <c r="H133" s="118"/>
      <c r="I133" s="119"/>
    </row>
    <row r="134" spans="1:9" s="233" customFormat="1" ht="13.8" x14ac:dyDescent="0.3">
      <c r="A134" s="241"/>
      <c r="B134" s="115"/>
      <c r="C134" s="115"/>
      <c r="D134" s="116"/>
      <c r="E134" s="237"/>
      <c r="F134" s="242"/>
      <c r="G134" s="118"/>
      <c r="H134" s="118"/>
      <c r="I134" s="119"/>
    </row>
    <row r="135" spans="1:9" s="233" customFormat="1" ht="13.8" x14ac:dyDescent="0.3">
      <c r="A135" s="241"/>
      <c r="B135" s="115"/>
      <c r="C135" s="115"/>
      <c r="D135" s="116"/>
      <c r="E135" s="237"/>
      <c r="F135" s="242"/>
      <c r="G135" s="118"/>
      <c r="H135" s="118"/>
      <c r="I135" s="119"/>
    </row>
    <row r="136" spans="1:9" s="233" customFormat="1" ht="13.8" x14ac:dyDescent="0.3">
      <c r="A136" s="241"/>
      <c r="B136" s="115"/>
      <c r="C136" s="115"/>
      <c r="D136" s="116"/>
      <c r="E136" s="237"/>
      <c r="F136" s="242"/>
      <c r="G136" s="118"/>
      <c r="H136" s="118"/>
      <c r="I136" s="119"/>
    </row>
    <row r="137" spans="1:9" s="233" customFormat="1" ht="13.8" x14ac:dyDescent="0.3">
      <c r="A137" s="241"/>
      <c r="B137" s="115"/>
      <c r="C137" s="115"/>
      <c r="D137" s="116"/>
      <c r="E137" s="237"/>
      <c r="F137" s="242"/>
      <c r="G137" s="118"/>
      <c r="H137" s="118"/>
      <c r="I137" s="119"/>
    </row>
    <row r="138" spans="1:9" s="233" customFormat="1" ht="13.8" x14ac:dyDescent="0.3">
      <c r="A138" s="241"/>
      <c r="B138" s="115"/>
      <c r="C138" s="115"/>
      <c r="D138" s="116"/>
      <c r="E138" s="237"/>
      <c r="F138" s="242"/>
      <c r="G138" s="118"/>
      <c r="H138" s="118"/>
      <c r="I138" s="119"/>
    </row>
    <row r="139" spans="1:9" s="233" customFormat="1" ht="13.8" x14ac:dyDescent="0.3">
      <c r="A139" s="241"/>
      <c r="B139" s="115"/>
      <c r="C139" s="115"/>
      <c r="D139" s="116"/>
      <c r="E139" s="237"/>
      <c r="F139" s="242"/>
      <c r="G139" s="118"/>
      <c r="H139" s="118"/>
      <c r="I139" s="119"/>
    </row>
    <row r="140" spans="1:9" s="233" customFormat="1" ht="13.8" x14ac:dyDescent="0.3">
      <c r="A140" s="241"/>
      <c r="B140" s="115"/>
      <c r="C140" s="115"/>
      <c r="D140" s="116"/>
      <c r="E140" s="237"/>
      <c r="F140" s="242"/>
      <c r="G140" s="118"/>
      <c r="H140" s="118"/>
      <c r="I140" s="119"/>
    </row>
    <row r="141" spans="1:9" s="233" customFormat="1" ht="13.8" x14ac:dyDescent="0.3">
      <c r="A141" s="241"/>
      <c r="B141" s="115"/>
      <c r="C141" s="115"/>
      <c r="D141" s="116"/>
      <c r="E141" s="237"/>
      <c r="F141" s="242"/>
      <c r="G141" s="118"/>
      <c r="H141" s="118"/>
      <c r="I141" s="119"/>
    </row>
    <row r="142" spans="1:9" s="233" customFormat="1" ht="13.8" x14ac:dyDescent="0.3">
      <c r="A142" s="241"/>
      <c r="B142" s="115"/>
      <c r="C142" s="115"/>
      <c r="D142" s="116"/>
      <c r="E142" s="237"/>
      <c r="F142" s="242"/>
      <c r="G142" s="118"/>
      <c r="H142" s="118"/>
      <c r="I142" s="119"/>
    </row>
    <row r="143" spans="1:9" s="233" customFormat="1" x14ac:dyDescent="0.2">
      <c r="A143" s="252"/>
      <c r="B143" s="253"/>
      <c r="C143" s="253"/>
      <c r="D143" s="254"/>
      <c r="E143" s="255"/>
      <c r="F143" s="256"/>
      <c r="G143" s="257"/>
      <c r="H143" s="257"/>
      <c r="I143" s="258"/>
    </row>
    <row r="144" spans="1:9" s="233" customFormat="1" x14ac:dyDescent="0.2">
      <c r="A144" s="252"/>
      <c r="B144" s="253"/>
      <c r="C144" s="253"/>
      <c r="D144" s="254"/>
      <c r="E144" s="255"/>
      <c r="F144" s="256"/>
      <c r="G144" s="257"/>
      <c r="H144" s="257"/>
      <c r="I144" s="258"/>
    </row>
    <row r="145" spans="1:10" s="257" customFormat="1" x14ac:dyDescent="0.2">
      <c r="A145" s="252"/>
      <c r="B145" s="253"/>
      <c r="C145" s="253"/>
      <c r="D145" s="254"/>
      <c r="E145" s="255"/>
      <c r="F145" s="256"/>
      <c r="I145" s="258"/>
      <c r="J145" s="233"/>
    </row>
    <row r="146" spans="1:10" s="257" customFormat="1" x14ac:dyDescent="0.2">
      <c r="A146" s="252"/>
      <c r="B146" s="253"/>
      <c r="C146" s="253"/>
      <c r="D146" s="254"/>
      <c r="E146" s="255"/>
      <c r="F146" s="256"/>
      <c r="I146" s="258"/>
      <c r="J146" s="233"/>
    </row>
    <row r="147" spans="1:10" s="257" customFormat="1" x14ac:dyDescent="0.2">
      <c r="A147" s="252"/>
      <c r="B147" s="253"/>
      <c r="C147" s="253"/>
      <c r="D147" s="254"/>
      <c r="E147" s="255"/>
      <c r="F147" s="256"/>
      <c r="I147" s="258"/>
      <c r="J147" s="233"/>
    </row>
    <row r="148" spans="1:10" s="257" customFormat="1" x14ac:dyDescent="0.2">
      <c r="A148" s="252"/>
      <c r="B148" s="253"/>
      <c r="C148" s="253"/>
      <c r="D148" s="254"/>
      <c r="E148" s="255"/>
      <c r="F148" s="256"/>
      <c r="I148" s="258"/>
      <c r="J148" s="233"/>
    </row>
    <row r="149" spans="1:10" s="257" customFormat="1" x14ac:dyDescent="0.2">
      <c r="A149" s="252"/>
      <c r="B149" s="253"/>
      <c r="C149" s="253"/>
      <c r="D149" s="254"/>
      <c r="E149" s="255"/>
      <c r="F149" s="256"/>
      <c r="I149" s="258"/>
      <c r="J149" s="233"/>
    </row>
    <row r="150" spans="1:10" s="257" customFormat="1" x14ac:dyDescent="0.2">
      <c r="A150" s="252"/>
      <c r="B150" s="253"/>
      <c r="C150" s="253"/>
      <c r="D150" s="254"/>
      <c r="E150" s="255"/>
      <c r="F150" s="256"/>
      <c r="I150" s="258"/>
      <c r="J150" s="233"/>
    </row>
    <row r="151" spans="1:10" s="257" customFormat="1" x14ac:dyDescent="0.2">
      <c r="A151" s="252"/>
      <c r="B151" s="253"/>
      <c r="C151" s="253"/>
      <c r="D151" s="254"/>
      <c r="E151" s="255"/>
      <c r="F151" s="256"/>
      <c r="I151" s="258"/>
      <c r="J151" s="233"/>
    </row>
    <row r="152" spans="1:10" s="257" customFormat="1" x14ac:dyDescent="0.2">
      <c r="A152" s="252"/>
      <c r="B152" s="253"/>
      <c r="C152" s="253"/>
      <c r="D152" s="254"/>
      <c r="E152" s="255"/>
      <c r="F152" s="256"/>
      <c r="I152" s="258"/>
      <c r="J152" s="233"/>
    </row>
    <row r="153" spans="1:10" s="257" customFormat="1" x14ac:dyDescent="0.2">
      <c r="A153" s="252"/>
      <c r="B153" s="253"/>
      <c r="C153" s="253"/>
      <c r="D153" s="254"/>
      <c r="E153" s="255"/>
      <c r="F153" s="256"/>
      <c r="I153" s="258"/>
      <c r="J153" s="233"/>
    </row>
    <row r="154" spans="1:10" s="257" customFormat="1" x14ac:dyDescent="0.2">
      <c r="A154" s="252"/>
      <c r="B154" s="253"/>
      <c r="C154" s="253"/>
      <c r="D154" s="254"/>
      <c r="E154" s="255"/>
      <c r="F154" s="256"/>
      <c r="I154" s="258"/>
      <c r="J154" s="233"/>
    </row>
    <row r="155" spans="1:10" s="257" customFormat="1" x14ac:dyDescent="0.2">
      <c r="A155" s="252"/>
      <c r="B155" s="253"/>
      <c r="C155" s="253"/>
      <c r="D155" s="254"/>
      <c r="E155" s="255"/>
      <c r="F155" s="256"/>
      <c r="I155" s="258"/>
      <c r="J155" s="233"/>
    </row>
    <row r="156" spans="1:10" s="257" customFormat="1" x14ac:dyDescent="0.2">
      <c r="A156" s="252"/>
      <c r="B156" s="253"/>
      <c r="C156" s="253"/>
      <c r="D156" s="254"/>
      <c r="E156" s="255"/>
      <c r="F156" s="256"/>
      <c r="I156" s="258"/>
      <c r="J156" s="233"/>
    </row>
    <row r="157" spans="1:10" s="257" customFormat="1" x14ac:dyDescent="0.2">
      <c r="A157" s="252"/>
      <c r="B157" s="253"/>
      <c r="C157" s="253"/>
      <c r="D157" s="254"/>
      <c r="E157" s="255"/>
      <c r="F157" s="256"/>
      <c r="I157" s="258"/>
      <c r="J157" s="233"/>
    </row>
    <row r="158" spans="1:10" s="257" customFormat="1" x14ac:dyDescent="0.2">
      <c r="A158" s="252"/>
      <c r="B158" s="253"/>
      <c r="C158" s="253"/>
      <c r="D158" s="254"/>
      <c r="E158" s="255"/>
      <c r="F158" s="256"/>
      <c r="I158" s="258"/>
      <c r="J158" s="233"/>
    </row>
    <row r="159" spans="1:10" s="257" customFormat="1" x14ac:dyDescent="0.2">
      <c r="A159" s="252"/>
      <c r="B159" s="253"/>
      <c r="C159" s="253"/>
      <c r="D159" s="254"/>
      <c r="E159" s="255"/>
      <c r="F159" s="256"/>
      <c r="I159" s="258"/>
      <c r="J159" s="233"/>
    </row>
    <row r="160" spans="1:10" s="257" customFormat="1" x14ac:dyDescent="0.2">
      <c r="A160" s="252"/>
      <c r="B160" s="253"/>
      <c r="C160" s="253"/>
      <c r="D160" s="254"/>
      <c r="E160" s="255"/>
      <c r="F160" s="256"/>
      <c r="I160" s="258"/>
      <c r="J160" s="233"/>
    </row>
    <row r="161" spans="1:10" s="257" customFormat="1" x14ac:dyDescent="0.2">
      <c r="A161" s="252"/>
      <c r="B161" s="253"/>
      <c r="C161" s="253"/>
      <c r="D161" s="254"/>
      <c r="E161" s="255"/>
      <c r="F161" s="256"/>
      <c r="I161" s="258"/>
      <c r="J161" s="233"/>
    </row>
    <row r="162" spans="1:10" s="257" customFormat="1" x14ac:dyDescent="0.2">
      <c r="A162" s="252"/>
      <c r="B162" s="253"/>
      <c r="C162" s="253"/>
      <c r="D162" s="254"/>
      <c r="E162" s="255"/>
      <c r="F162" s="256"/>
      <c r="I162" s="258"/>
      <c r="J162" s="233"/>
    </row>
    <row r="163" spans="1:10" s="257" customFormat="1" x14ac:dyDescent="0.2">
      <c r="A163" s="252"/>
      <c r="B163" s="253"/>
      <c r="C163" s="253"/>
      <c r="D163" s="254"/>
      <c r="E163" s="255"/>
      <c r="F163" s="256"/>
      <c r="I163" s="258"/>
      <c r="J163" s="233"/>
    </row>
    <row r="164" spans="1:10" s="257" customFormat="1" x14ac:dyDescent="0.2">
      <c r="A164" s="252"/>
      <c r="B164" s="253"/>
      <c r="C164" s="253"/>
      <c r="D164" s="254"/>
      <c r="E164" s="255"/>
      <c r="F164" s="256"/>
      <c r="I164" s="258"/>
      <c r="J164" s="233"/>
    </row>
    <row r="165" spans="1:10" s="257" customFormat="1" x14ac:dyDescent="0.2">
      <c r="A165" s="252"/>
      <c r="B165" s="253"/>
      <c r="C165" s="253"/>
      <c r="D165" s="254"/>
      <c r="E165" s="255"/>
      <c r="F165" s="256"/>
      <c r="I165" s="258"/>
      <c r="J165" s="233"/>
    </row>
    <row r="166" spans="1:10" s="257" customFormat="1" x14ac:dyDescent="0.2">
      <c r="A166" s="252"/>
      <c r="B166" s="253"/>
      <c r="C166" s="253"/>
      <c r="D166" s="254"/>
      <c r="E166" s="255"/>
      <c r="F166" s="256"/>
      <c r="I166" s="258"/>
      <c r="J166" s="233"/>
    </row>
    <row r="167" spans="1:10" s="257" customFormat="1" x14ac:dyDescent="0.2">
      <c r="A167" s="252"/>
      <c r="B167" s="253"/>
      <c r="C167" s="253"/>
      <c r="D167" s="254"/>
      <c r="E167" s="255"/>
      <c r="F167" s="256"/>
      <c r="I167" s="258"/>
      <c r="J167" s="233"/>
    </row>
    <row r="168" spans="1:10" s="257" customFormat="1" x14ac:dyDescent="0.2">
      <c r="A168" s="252"/>
      <c r="B168" s="253"/>
      <c r="C168" s="253"/>
      <c r="D168" s="254"/>
      <c r="E168" s="255"/>
      <c r="F168" s="256"/>
      <c r="I168" s="258"/>
      <c r="J168" s="233"/>
    </row>
    <row r="169" spans="1:10" s="257" customFormat="1" x14ac:dyDescent="0.2">
      <c r="A169" s="252"/>
      <c r="B169" s="253"/>
      <c r="C169" s="253"/>
      <c r="D169" s="254"/>
      <c r="E169" s="255"/>
      <c r="F169" s="256"/>
      <c r="I169" s="258"/>
      <c r="J169" s="233"/>
    </row>
    <row r="170" spans="1:10" s="257" customFormat="1" x14ac:dyDescent="0.2">
      <c r="A170" s="252"/>
      <c r="B170" s="253"/>
      <c r="C170" s="253"/>
      <c r="D170" s="254"/>
      <c r="E170" s="255"/>
      <c r="F170" s="256"/>
      <c r="I170" s="258"/>
      <c r="J170" s="233"/>
    </row>
    <row r="171" spans="1:10" s="257" customFormat="1" x14ac:dyDescent="0.2">
      <c r="A171" s="252"/>
      <c r="B171" s="253"/>
      <c r="C171" s="253"/>
      <c r="D171" s="254"/>
      <c r="E171" s="255"/>
      <c r="F171" s="256"/>
      <c r="I171" s="258"/>
      <c r="J171" s="233"/>
    </row>
    <row r="172" spans="1:10" s="257" customFormat="1" x14ac:dyDescent="0.2">
      <c r="A172" s="252"/>
      <c r="B172" s="253"/>
      <c r="C172" s="253"/>
      <c r="D172" s="254"/>
      <c r="E172" s="255"/>
      <c r="F172" s="256"/>
      <c r="I172" s="258"/>
      <c r="J172" s="233"/>
    </row>
    <row r="173" spans="1:10" s="257" customFormat="1" x14ac:dyDescent="0.2">
      <c r="A173" s="252"/>
      <c r="B173" s="253"/>
      <c r="C173" s="253"/>
      <c r="D173" s="254"/>
      <c r="E173" s="255"/>
      <c r="F173" s="256"/>
      <c r="I173" s="258"/>
      <c r="J173" s="233"/>
    </row>
    <row r="174" spans="1:10" s="257" customFormat="1" x14ac:dyDescent="0.2">
      <c r="A174" s="252"/>
      <c r="B174" s="253"/>
      <c r="C174" s="253"/>
      <c r="D174" s="254"/>
      <c r="E174" s="255"/>
      <c r="F174" s="256"/>
      <c r="I174" s="258"/>
      <c r="J174" s="233"/>
    </row>
    <row r="175" spans="1:10" s="257" customFormat="1" x14ac:dyDescent="0.2">
      <c r="A175" s="252"/>
      <c r="B175" s="253"/>
      <c r="C175" s="253"/>
      <c r="D175" s="254"/>
      <c r="E175" s="255"/>
      <c r="F175" s="256"/>
      <c r="I175" s="258"/>
      <c r="J175" s="233"/>
    </row>
    <row r="176" spans="1:10" s="257" customFormat="1" x14ac:dyDescent="0.2">
      <c r="A176" s="252"/>
      <c r="B176" s="253"/>
      <c r="C176" s="253"/>
      <c r="D176" s="254"/>
      <c r="E176" s="255"/>
      <c r="F176" s="256"/>
      <c r="I176" s="258"/>
      <c r="J176" s="233"/>
    </row>
    <row r="177" spans="1:10" s="257" customFormat="1" x14ac:dyDescent="0.2">
      <c r="A177" s="252"/>
      <c r="B177" s="253"/>
      <c r="C177" s="253"/>
      <c r="D177" s="254"/>
      <c r="E177" s="255"/>
      <c r="F177" s="256"/>
      <c r="I177" s="258"/>
      <c r="J177" s="233"/>
    </row>
    <row r="178" spans="1:10" s="257" customFormat="1" x14ac:dyDescent="0.2">
      <c r="A178" s="252"/>
      <c r="B178" s="253"/>
      <c r="C178" s="253"/>
      <c r="D178" s="254"/>
      <c r="E178" s="255"/>
      <c r="F178" s="256"/>
      <c r="I178" s="258"/>
      <c r="J178" s="233"/>
    </row>
    <row r="179" spans="1:10" s="257" customFormat="1" x14ac:dyDescent="0.2">
      <c r="A179" s="252"/>
      <c r="B179" s="253"/>
      <c r="C179" s="253"/>
      <c r="D179" s="254"/>
      <c r="E179" s="255"/>
      <c r="F179" s="256"/>
      <c r="I179" s="258"/>
      <c r="J179" s="233"/>
    </row>
    <row r="180" spans="1:10" s="257" customFormat="1" x14ac:dyDescent="0.2">
      <c r="A180" s="252"/>
      <c r="B180" s="253"/>
      <c r="C180" s="253"/>
      <c r="D180" s="254"/>
      <c r="E180" s="255"/>
      <c r="F180" s="256"/>
      <c r="I180" s="258"/>
      <c r="J180" s="233"/>
    </row>
    <row r="181" spans="1:10" s="257" customFormat="1" x14ac:dyDescent="0.2">
      <c r="A181" s="252"/>
      <c r="B181" s="253"/>
      <c r="C181" s="253"/>
      <c r="D181" s="254"/>
      <c r="E181" s="255"/>
      <c r="F181" s="256"/>
      <c r="I181" s="258"/>
      <c r="J181" s="233"/>
    </row>
    <row r="182" spans="1:10" s="257" customFormat="1" x14ac:dyDescent="0.2">
      <c r="A182" s="252"/>
      <c r="B182" s="253"/>
      <c r="C182" s="253"/>
      <c r="D182" s="254"/>
      <c r="E182" s="255"/>
      <c r="F182" s="256"/>
      <c r="I182" s="258"/>
      <c r="J182" s="233"/>
    </row>
    <row r="183" spans="1:10" s="257" customFormat="1" x14ac:dyDescent="0.2">
      <c r="A183" s="252"/>
      <c r="B183" s="253"/>
      <c r="C183" s="253"/>
      <c r="D183" s="254"/>
      <c r="E183" s="255"/>
      <c r="F183" s="256"/>
      <c r="I183" s="258"/>
      <c r="J183" s="233"/>
    </row>
    <row r="184" spans="1:10" s="257" customFormat="1" x14ac:dyDescent="0.2">
      <c r="A184" s="252"/>
      <c r="B184" s="253"/>
      <c r="C184" s="253"/>
      <c r="D184" s="254"/>
      <c r="E184" s="255"/>
      <c r="F184" s="256"/>
      <c r="I184" s="258"/>
      <c r="J184" s="233"/>
    </row>
    <row r="185" spans="1:10" s="257" customFormat="1" x14ac:dyDescent="0.2">
      <c r="A185" s="252"/>
      <c r="B185" s="253"/>
      <c r="C185" s="253"/>
      <c r="D185" s="254"/>
      <c r="E185" s="255"/>
      <c r="F185" s="256"/>
      <c r="I185" s="258"/>
      <c r="J185" s="233"/>
    </row>
    <row r="186" spans="1:10" s="257" customFormat="1" x14ac:dyDescent="0.2">
      <c r="A186" s="252"/>
      <c r="B186" s="253"/>
      <c r="C186" s="253"/>
      <c r="D186" s="254"/>
      <c r="E186" s="255"/>
      <c r="F186" s="256"/>
      <c r="I186" s="258"/>
      <c r="J186" s="233"/>
    </row>
    <row r="187" spans="1:10" s="257" customFormat="1" x14ac:dyDescent="0.2">
      <c r="A187" s="252"/>
      <c r="B187" s="253"/>
      <c r="C187" s="253"/>
      <c r="D187" s="254"/>
      <c r="E187" s="255"/>
      <c r="F187" s="256"/>
      <c r="I187" s="258"/>
      <c r="J187" s="233"/>
    </row>
    <row r="188" spans="1:10" s="257" customFormat="1" x14ac:dyDescent="0.2">
      <c r="A188" s="252"/>
      <c r="B188" s="253"/>
      <c r="C188" s="253"/>
      <c r="D188" s="254"/>
      <c r="E188" s="255"/>
      <c r="F188" s="256"/>
      <c r="I188" s="258"/>
      <c r="J188" s="233"/>
    </row>
    <row r="189" spans="1:10" s="257" customFormat="1" x14ac:dyDescent="0.2">
      <c r="A189" s="252"/>
      <c r="B189" s="253"/>
      <c r="C189" s="253"/>
      <c r="D189" s="254"/>
      <c r="E189" s="255"/>
      <c r="F189" s="256"/>
      <c r="I189" s="258"/>
      <c r="J189" s="233"/>
    </row>
    <row r="190" spans="1:10" s="257" customFormat="1" x14ac:dyDescent="0.2">
      <c r="A190" s="252"/>
      <c r="B190" s="253"/>
      <c r="C190" s="253"/>
      <c r="D190" s="254"/>
      <c r="E190" s="255"/>
      <c r="F190" s="256"/>
      <c r="I190" s="258"/>
      <c r="J190" s="233"/>
    </row>
    <row r="191" spans="1:10" s="257" customFormat="1" x14ac:dyDescent="0.2">
      <c r="A191" s="252"/>
      <c r="B191" s="253"/>
      <c r="C191" s="253"/>
      <c r="D191" s="254"/>
      <c r="E191" s="255"/>
      <c r="F191" s="256"/>
      <c r="I191" s="258"/>
      <c r="J191" s="233"/>
    </row>
    <row r="192" spans="1:10" s="257" customFormat="1" x14ac:dyDescent="0.2">
      <c r="A192" s="252"/>
      <c r="B192" s="253"/>
      <c r="C192" s="253"/>
      <c r="D192" s="254"/>
      <c r="E192" s="255"/>
      <c r="F192" s="256"/>
      <c r="I192" s="258"/>
      <c r="J192" s="233"/>
    </row>
    <row r="193" spans="1:10" s="257" customFormat="1" x14ac:dyDescent="0.2">
      <c r="A193" s="252"/>
      <c r="B193" s="253"/>
      <c r="C193" s="253"/>
      <c r="D193" s="254"/>
      <c r="E193" s="255"/>
      <c r="F193" s="256"/>
      <c r="I193" s="258"/>
      <c r="J193" s="233"/>
    </row>
    <row r="194" spans="1:10" s="257" customFormat="1" x14ac:dyDescent="0.2">
      <c r="A194" s="252"/>
      <c r="B194" s="253"/>
      <c r="C194" s="253"/>
      <c r="D194" s="254"/>
      <c r="E194" s="255"/>
      <c r="F194" s="256"/>
      <c r="I194" s="258"/>
      <c r="J194" s="233"/>
    </row>
    <row r="195" spans="1:10" s="257" customFormat="1" x14ac:dyDescent="0.2">
      <c r="A195" s="252"/>
      <c r="B195" s="253"/>
      <c r="C195" s="253"/>
      <c r="D195" s="254"/>
      <c r="E195" s="255"/>
      <c r="F195" s="256"/>
      <c r="I195" s="258"/>
      <c r="J195" s="233"/>
    </row>
    <row r="196" spans="1:10" s="257" customFormat="1" x14ac:dyDescent="0.2">
      <c r="A196" s="252"/>
      <c r="B196" s="253"/>
      <c r="C196" s="253"/>
      <c r="D196" s="254"/>
      <c r="E196" s="255"/>
      <c r="F196" s="256"/>
      <c r="I196" s="258"/>
      <c r="J196" s="233"/>
    </row>
    <row r="197" spans="1:10" s="257" customFormat="1" x14ac:dyDescent="0.2">
      <c r="A197" s="252"/>
      <c r="B197" s="253"/>
      <c r="C197" s="253"/>
      <c r="D197" s="254"/>
      <c r="E197" s="255"/>
      <c r="F197" s="256"/>
      <c r="I197" s="258"/>
      <c r="J197" s="233"/>
    </row>
    <row r="198" spans="1:10" s="257" customFormat="1" x14ac:dyDescent="0.2">
      <c r="A198" s="252"/>
      <c r="B198" s="253"/>
      <c r="C198" s="253"/>
      <c r="D198" s="254"/>
      <c r="E198" s="255"/>
      <c r="F198" s="256"/>
      <c r="I198" s="258"/>
      <c r="J198" s="233"/>
    </row>
    <row r="199" spans="1:10" s="257" customFormat="1" x14ac:dyDescent="0.2">
      <c r="A199" s="252"/>
      <c r="B199" s="253"/>
      <c r="C199" s="253"/>
      <c r="D199" s="254"/>
      <c r="E199" s="255"/>
      <c r="F199" s="256"/>
      <c r="I199" s="258"/>
      <c r="J199" s="233"/>
    </row>
    <row r="200" spans="1:10" s="257" customFormat="1" x14ac:dyDescent="0.2">
      <c r="A200" s="252"/>
      <c r="B200" s="253"/>
      <c r="C200" s="253"/>
      <c r="D200" s="254"/>
      <c r="E200" s="255"/>
      <c r="F200" s="256"/>
      <c r="I200" s="258"/>
      <c r="J200" s="233"/>
    </row>
    <row r="201" spans="1:10" s="257" customFormat="1" x14ac:dyDescent="0.2">
      <c r="A201" s="252"/>
      <c r="B201" s="253"/>
      <c r="C201" s="253"/>
      <c r="D201" s="254"/>
      <c r="E201" s="255"/>
      <c r="F201" s="256"/>
      <c r="I201" s="258"/>
      <c r="J201" s="233"/>
    </row>
    <row r="202" spans="1:10" s="257" customFormat="1" x14ac:dyDescent="0.2">
      <c r="A202" s="252"/>
      <c r="B202" s="253"/>
      <c r="C202" s="253"/>
      <c r="D202" s="254"/>
      <c r="E202" s="255"/>
      <c r="F202" s="256"/>
      <c r="I202" s="258"/>
      <c r="J202" s="233"/>
    </row>
    <row r="203" spans="1:10" s="257" customFormat="1" x14ac:dyDescent="0.2">
      <c r="A203" s="252"/>
      <c r="B203" s="253"/>
      <c r="C203" s="253"/>
      <c r="D203" s="254"/>
      <c r="E203" s="255"/>
      <c r="F203" s="256"/>
      <c r="I203" s="258"/>
      <c r="J203" s="233"/>
    </row>
    <row r="204" spans="1:10" s="257" customFormat="1" x14ac:dyDescent="0.2">
      <c r="A204" s="252"/>
      <c r="B204" s="253"/>
      <c r="C204" s="253"/>
      <c r="D204" s="254"/>
      <c r="E204" s="255"/>
      <c r="F204" s="256"/>
      <c r="I204" s="258"/>
      <c r="J204" s="233"/>
    </row>
    <row r="205" spans="1:10" s="257" customFormat="1" x14ac:dyDescent="0.2">
      <c r="A205" s="252"/>
      <c r="B205" s="253"/>
      <c r="C205" s="253"/>
      <c r="D205" s="254"/>
      <c r="E205" s="255"/>
      <c r="F205" s="256"/>
      <c r="I205" s="258"/>
      <c r="J205" s="233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5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97" activePane="bottomRight" state="frozen"/>
      <selection activeCell="D7" sqref="D7"/>
      <selection pane="topRight" activeCell="D7" sqref="D7"/>
      <selection pane="bottomLeft" activeCell="D7" sqref="D7"/>
      <selection pane="bottomRight" activeCell="A4" sqref="A4:AS112"/>
    </sheetView>
  </sheetViews>
  <sheetFormatPr defaultColWidth="9.109375" defaultRowHeight="13.2" x14ac:dyDescent="0.25"/>
  <cols>
    <col min="1" max="1" width="15.6640625" style="127" bestFit="1" customWidth="1"/>
    <col min="2" max="2" width="25.88671875" style="127" customWidth="1"/>
    <col min="3" max="3" width="15.109375" style="163" bestFit="1" customWidth="1"/>
    <col min="4" max="4" width="14" style="164" bestFit="1" customWidth="1"/>
    <col min="5" max="5" width="12" style="165" bestFit="1" customWidth="1"/>
    <col min="6" max="6" width="10.5546875" style="166" customWidth="1"/>
    <col min="7" max="7" width="11" style="165" bestFit="1" customWidth="1"/>
    <col min="8" max="8" width="12.88671875" style="167" bestFit="1" customWidth="1"/>
    <col min="9" max="9" width="10.6640625" style="165" bestFit="1" customWidth="1"/>
    <col min="10" max="10" width="13.5546875" style="166" customWidth="1"/>
    <col min="11" max="11" width="16.88671875" style="168" bestFit="1" customWidth="1"/>
    <col min="12" max="12" width="12.109375" style="169" bestFit="1" customWidth="1"/>
    <col min="13" max="13" width="14" style="170" bestFit="1" customWidth="1"/>
    <col min="14" max="14" width="12" style="165" bestFit="1" customWidth="1"/>
    <col min="15" max="15" width="18" style="171" bestFit="1" customWidth="1"/>
    <col min="16" max="16" width="9.88671875" style="167" bestFit="1" customWidth="1"/>
    <col min="17" max="17" width="9.33203125" style="166" bestFit="1" customWidth="1"/>
    <col min="18" max="18" width="10.5546875" style="165" bestFit="1" customWidth="1"/>
    <col min="19" max="19" width="10.5546875" style="171" customWidth="1"/>
    <col min="20" max="20" width="9.88671875" style="167" bestFit="1" customWidth="1"/>
    <col min="21" max="21" width="9.33203125" style="166" bestFit="1" customWidth="1"/>
    <col min="22" max="22" width="7.6640625" style="165" bestFit="1" customWidth="1"/>
    <col min="23" max="23" width="8.44140625" style="171" bestFit="1" customWidth="1"/>
    <col min="24" max="24" width="9.88671875" style="167" bestFit="1" customWidth="1"/>
    <col min="25" max="25" width="9.33203125" style="166" bestFit="1" customWidth="1"/>
    <col min="26" max="26" width="8.5546875" style="165" bestFit="1" customWidth="1"/>
    <col min="27" max="27" width="8.44140625" style="171" bestFit="1" customWidth="1"/>
    <col min="28" max="28" width="9.88671875" style="167" bestFit="1" customWidth="1"/>
    <col min="29" max="29" width="9.33203125" style="166" bestFit="1" customWidth="1"/>
    <col min="30" max="30" width="9.88671875" style="167" bestFit="1" customWidth="1"/>
    <col min="31" max="31" width="14.44140625" style="167" customWidth="1"/>
    <col min="32" max="32" width="10.44140625" style="165" customWidth="1"/>
    <col min="33" max="33" width="16" style="166" customWidth="1"/>
    <col min="34" max="34" width="9.88671875" style="167" bestFit="1" customWidth="1"/>
    <col min="35" max="35" width="19.5546875" style="166" customWidth="1"/>
    <col min="36" max="36" width="9.88671875" style="165" bestFit="1" customWidth="1"/>
    <col min="37" max="37" width="9.33203125" style="166" bestFit="1" customWidth="1"/>
    <col min="38" max="38" width="9.88671875" style="165" bestFit="1" customWidth="1"/>
    <col min="39" max="39" width="14" style="166" customWidth="1"/>
    <col min="40" max="40" width="9.109375" style="165"/>
    <col min="41" max="41" width="8.44140625" style="171" bestFit="1" customWidth="1"/>
    <col min="42" max="42" width="9.88671875" style="167" bestFit="1" customWidth="1"/>
    <col min="43" max="43" width="9.33203125" style="166" bestFit="1" customWidth="1"/>
    <col min="44" max="44" width="9.88671875" style="165" bestFit="1" customWidth="1"/>
    <col min="45" max="45" width="10.5546875" style="166" customWidth="1"/>
    <col min="46" max="16384" width="9.109375" style="127"/>
  </cols>
  <sheetData>
    <row r="1" spans="1:45" ht="24" customHeight="1" x14ac:dyDescent="0.3">
      <c r="A1" s="433" t="s">
        <v>337</v>
      </c>
      <c r="B1" s="434"/>
      <c r="C1" s="449" t="s">
        <v>189</v>
      </c>
      <c r="D1" s="450"/>
      <c r="E1" s="436" t="s">
        <v>117</v>
      </c>
      <c r="F1" s="437"/>
      <c r="G1" s="436" t="s">
        <v>190</v>
      </c>
      <c r="H1" s="437"/>
      <c r="I1" s="436" t="s">
        <v>191</v>
      </c>
      <c r="J1" s="437"/>
      <c r="K1" s="438" t="s">
        <v>192</v>
      </c>
      <c r="L1" s="439"/>
      <c r="M1" s="440"/>
      <c r="N1" s="436" t="s">
        <v>193</v>
      </c>
      <c r="O1" s="447"/>
      <c r="P1" s="447"/>
      <c r="Q1" s="437"/>
      <c r="R1" s="436" t="s">
        <v>194</v>
      </c>
      <c r="S1" s="447"/>
      <c r="T1" s="447"/>
      <c r="U1" s="448"/>
      <c r="V1" s="436" t="s">
        <v>173</v>
      </c>
      <c r="W1" s="447"/>
      <c r="X1" s="447"/>
      <c r="Y1" s="448"/>
      <c r="Z1" s="436" t="s">
        <v>195</v>
      </c>
      <c r="AA1" s="447"/>
      <c r="AB1" s="447"/>
      <c r="AC1" s="448"/>
      <c r="AD1" s="436" t="s">
        <v>196</v>
      </c>
      <c r="AE1" s="448"/>
      <c r="AF1" s="436" t="s">
        <v>197</v>
      </c>
      <c r="AG1" s="437"/>
      <c r="AH1" s="447" t="s">
        <v>198</v>
      </c>
      <c r="AI1" s="455"/>
      <c r="AJ1" s="436" t="s">
        <v>199</v>
      </c>
      <c r="AK1" s="448"/>
      <c r="AL1" s="436" t="s">
        <v>200</v>
      </c>
      <c r="AM1" s="448"/>
      <c r="AN1" s="436" t="s">
        <v>201</v>
      </c>
      <c r="AO1" s="447"/>
      <c r="AP1" s="454"/>
      <c r="AQ1" s="437"/>
      <c r="AR1" s="436" t="s">
        <v>202</v>
      </c>
      <c r="AS1" s="437"/>
    </row>
    <row r="2" spans="1:45" ht="34.5" customHeight="1" thickBot="1" x14ac:dyDescent="0.3">
      <c r="A2" s="435"/>
      <c r="B2" s="434"/>
      <c r="C2" s="441" t="s">
        <v>203</v>
      </c>
      <c r="D2" s="432"/>
      <c r="E2" s="442" t="s">
        <v>204</v>
      </c>
      <c r="F2" s="443"/>
      <c r="G2" s="442" t="s">
        <v>205</v>
      </c>
      <c r="H2" s="443"/>
      <c r="I2" s="442" t="s">
        <v>206</v>
      </c>
      <c r="J2" s="443"/>
      <c r="K2" s="444" t="s">
        <v>207</v>
      </c>
      <c r="L2" s="445"/>
      <c r="M2" s="446"/>
      <c r="N2" s="427" t="s">
        <v>208</v>
      </c>
      <c r="O2" s="428"/>
      <c r="P2" s="428"/>
      <c r="Q2" s="429"/>
      <c r="R2" s="427" t="s">
        <v>208</v>
      </c>
      <c r="S2" s="428"/>
      <c r="T2" s="428"/>
      <c r="U2" s="429"/>
      <c r="V2" s="427" t="s">
        <v>208</v>
      </c>
      <c r="W2" s="428"/>
      <c r="X2" s="428"/>
      <c r="Y2" s="429"/>
      <c r="Z2" s="430" t="s">
        <v>208</v>
      </c>
      <c r="AA2" s="431"/>
      <c r="AB2" s="431"/>
      <c r="AC2" s="432"/>
      <c r="AD2" s="430" t="s">
        <v>208</v>
      </c>
      <c r="AE2" s="453"/>
      <c r="AF2" s="430" t="s">
        <v>208</v>
      </c>
      <c r="AG2" s="432"/>
      <c r="AH2" s="430" t="s">
        <v>208</v>
      </c>
      <c r="AI2" s="432"/>
      <c r="AJ2" s="430" t="s">
        <v>208</v>
      </c>
      <c r="AK2" s="432"/>
      <c r="AL2" s="430" t="s">
        <v>208</v>
      </c>
      <c r="AM2" s="432"/>
      <c r="AN2" s="430" t="s">
        <v>208</v>
      </c>
      <c r="AO2" s="431"/>
      <c r="AP2" s="431"/>
      <c r="AQ2" s="432"/>
      <c r="AR2" s="451" t="s">
        <v>208</v>
      </c>
      <c r="AS2" s="452"/>
    </row>
    <row r="3" spans="1:45" ht="13.5" customHeight="1" x14ac:dyDescent="0.3">
      <c r="A3" s="128" t="s">
        <v>109</v>
      </c>
      <c r="B3" s="129" t="s">
        <v>110</v>
      </c>
      <c r="C3" s="130" t="s">
        <v>209</v>
      </c>
      <c r="D3" s="130" t="s">
        <v>210</v>
      </c>
      <c r="E3" s="131" t="s">
        <v>117</v>
      </c>
      <c r="F3" s="131" t="s">
        <v>181</v>
      </c>
      <c r="G3" s="131" t="s">
        <v>115</v>
      </c>
      <c r="H3" s="131" t="s">
        <v>211</v>
      </c>
      <c r="I3" s="131" t="s">
        <v>212</v>
      </c>
      <c r="J3" s="131" t="s">
        <v>213</v>
      </c>
      <c r="K3" s="132" t="s">
        <v>214</v>
      </c>
      <c r="L3" s="132" t="s">
        <v>215</v>
      </c>
      <c r="M3" s="132" t="s">
        <v>216</v>
      </c>
      <c r="N3" s="131" t="s">
        <v>217</v>
      </c>
      <c r="O3" s="131" t="s">
        <v>218</v>
      </c>
      <c r="P3" s="131" t="s">
        <v>219</v>
      </c>
      <c r="Q3" s="131" t="s">
        <v>220</v>
      </c>
      <c r="R3" s="131" t="s">
        <v>217</v>
      </c>
      <c r="S3" s="131" t="s">
        <v>218</v>
      </c>
      <c r="T3" s="131" t="s">
        <v>219</v>
      </c>
      <c r="U3" s="131" t="s">
        <v>220</v>
      </c>
      <c r="V3" s="131" t="s">
        <v>217</v>
      </c>
      <c r="W3" s="131" t="s">
        <v>218</v>
      </c>
      <c r="X3" s="131" t="s">
        <v>219</v>
      </c>
      <c r="Y3" s="131" t="s">
        <v>220</v>
      </c>
      <c r="Z3" s="129" t="s">
        <v>217</v>
      </c>
      <c r="AA3" s="129" t="s">
        <v>218</v>
      </c>
      <c r="AB3" s="129" t="s">
        <v>219</v>
      </c>
      <c r="AC3" s="129" t="s">
        <v>220</v>
      </c>
      <c r="AD3" s="129" t="s">
        <v>219</v>
      </c>
      <c r="AE3" s="129" t="s">
        <v>220</v>
      </c>
      <c r="AF3" s="129" t="s">
        <v>219</v>
      </c>
      <c r="AG3" s="129" t="s">
        <v>220</v>
      </c>
      <c r="AH3" s="129" t="s">
        <v>219</v>
      </c>
      <c r="AI3" s="129" t="s">
        <v>220</v>
      </c>
      <c r="AJ3" s="129" t="s">
        <v>219</v>
      </c>
      <c r="AK3" s="129" t="s">
        <v>220</v>
      </c>
      <c r="AL3" s="129" t="s">
        <v>219</v>
      </c>
      <c r="AM3" s="129" t="s">
        <v>220</v>
      </c>
      <c r="AN3" s="129" t="s">
        <v>217</v>
      </c>
      <c r="AO3" s="129" t="s">
        <v>218</v>
      </c>
      <c r="AP3" s="129" t="s">
        <v>219</v>
      </c>
      <c r="AQ3" s="129" t="s">
        <v>220</v>
      </c>
      <c r="AR3" s="129" t="s">
        <v>219</v>
      </c>
      <c r="AS3" s="129" t="s">
        <v>220</v>
      </c>
    </row>
    <row r="4" spans="1:45" ht="13.5" customHeight="1" x14ac:dyDescent="0.3">
      <c r="A4" s="133" t="s">
        <v>142</v>
      </c>
      <c r="B4" s="226" t="s">
        <v>5</v>
      </c>
      <c r="C4" s="134">
        <v>12</v>
      </c>
      <c r="D4" s="134">
        <v>18.5</v>
      </c>
      <c r="E4" s="317">
        <v>7209</v>
      </c>
      <c r="F4" s="318">
        <v>600.75</v>
      </c>
      <c r="G4" s="319">
        <v>125</v>
      </c>
      <c r="H4" s="318">
        <v>10.416666666666666</v>
      </c>
      <c r="I4" s="319">
        <v>78</v>
      </c>
      <c r="J4" s="318">
        <v>6.5</v>
      </c>
      <c r="K4" s="135">
        <v>2641431.0299999998</v>
      </c>
      <c r="L4" s="135">
        <v>220119.25249999997</v>
      </c>
      <c r="M4" s="135">
        <v>142780.05567567566</v>
      </c>
      <c r="N4" s="136">
        <v>31795</v>
      </c>
      <c r="O4" s="134">
        <v>2649.5833333333335</v>
      </c>
      <c r="P4" s="136">
        <v>281</v>
      </c>
      <c r="Q4" s="134">
        <v>23.416666666666668</v>
      </c>
      <c r="R4" s="136">
        <v>517</v>
      </c>
      <c r="S4" s="134">
        <v>43.083333333333336</v>
      </c>
      <c r="T4" s="136">
        <v>44</v>
      </c>
      <c r="U4" s="134">
        <v>3.6666666666666665</v>
      </c>
      <c r="V4" s="136">
        <v>61</v>
      </c>
      <c r="W4" s="134">
        <v>5.083333333333333</v>
      </c>
      <c r="X4" s="136">
        <v>125</v>
      </c>
      <c r="Y4" s="134">
        <v>10.416666666666666</v>
      </c>
      <c r="Z4" s="136">
        <v>149</v>
      </c>
      <c r="AA4" s="134">
        <v>12.416666666666666</v>
      </c>
      <c r="AB4" s="136">
        <v>82</v>
      </c>
      <c r="AC4" s="134">
        <v>6.833333333333333</v>
      </c>
      <c r="AD4" s="137">
        <v>144</v>
      </c>
      <c r="AE4" s="134">
        <v>12</v>
      </c>
      <c r="AF4" s="136">
        <v>35</v>
      </c>
      <c r="AG4" s="134">
        <v>2.9166666666666665</v>
      </c>
      <c r="AH4" s="136">
        <v>159</v>
      </c>
      <c r="AI4" s="134">
        <v>13.25</v>
      </c>
      <c r="AJ4" s="136">
        <v>13</v>
      </c>
      <c r="AK4" s="134">
        <v>1.0833333333333333</v>
      </c>
      <c r="AL4" s="136">
        <v>770</v>
      </c>
      <c r="AM4" s="134">
        <v>64.166666666666671</v>
      </c>
      <c r="AN4" s="136">
        <v>320</v>
      </c>
      <c r="AO4" s="134">
        <v>26.666666666666668</v>
      </c>
      <c r="AP4" s="136">
        <v>851</v>
      </c>
      <c r="AQ4" s="134">
        <v>70.916666666666671</v>
      </c>
      <c r="AR4" s="136">
        <v>157</v>
      </c>
      <c r="AS4" s="134">
        <v>13.083333333333334</v>
      </c>
    </row>
    <row r="5" spans="1:45" ht="13.5" customHeight="1" x14ac:dyDescent="0.3">
      <c r="A5" s="133" t="s">
        <v>153</v>
      </c>
      <c r="B5" s="226" t="s">
        <v>6</v>
      </c>
      <c r="C5" s="134">
        <v>3</v>
      </c>
      <c r="D5" s="134">
        <v>4</v>
      </c>
      <c r="E5" s="317">
        <v>1343</v>
      </c>
      <c r="F5" s="318">
        <v>447.66666666666669</v>
      </c>
      <c r="G5" s="319">
        <v>23</v>
      </c>
      <c r="H5" s="318">
        <v>7.666666666666667</v>
      </c>
      <c r="I5" s="319">
        <v>25</v>
      </c>
      <c r="J5" s="318">
        <v>8.3333333333333339</v>
      </c>
      <c r="K5" s="135">
        <v>450423.36</v>
      </c>
      <c r="L5" s="135">
        <v>150141.12</v>
      </c>
      <c r="M5" s="135">
        <v>112605.84</v>
      </c>
      <c r="N5" s="136">
        <v>7301</v>
      </c>
      <c r="O5" s="134">
        <v>2433.6666666666665</v>
      </c>
      <c r="P5" s="136">
        <v>24</v>
      </c>
      <c r="Q5" s="134">
        <v>8</v>
      </c>
      <c r="R5" s="136">
        <v>123</v>
      </c>
      <c r="S5" s="134">
        <v>41</v>
      </c>
      <c r="T5" s="136">
        <v>5</v>
      </c>
      <c r="U5" s="134">
        <v>1.6666666666666667</v>
      </c>
      <c r="V5" s="136">
        <v>17</v>
      </c>
      <c r="W5" s="134">
        <v>5.666666666666667</v>
      </c>
      <c r="X5" s="136">
        <v>21</v>
      </c>
      <c r="Y5" s="134">
        <v>7</v>
      </c>
      <c r="Z5" s="136">
        <v>37</v>
      </c>
      <c r="AA5" s="134">
        <v>12.333333333333334</v>
      </c>
      <c r="AB5" s="136">
        <v>23</v>
      </c>
      <c r="AC5" s="134">
        <v>7.666666666666667</v>
      </c>
      <c r="AD5" s="137">
        <v>2</v>
      </c>
      <c r="AE5" s="134">
        <v>0.66666666666666663</v>
      </c>
      <c r="AF5" s="136">
        <v>7</v>
      </c>
      <c r="AG5" s="134">
        <v>2.3333333333333335</v>
      </c>
      <c r="AH5" s="136">
        <v>36</v>
      </c>
      <c r="AI5" s="134">
        <v>12</v>
      </c>
      <c r="AJ5" s="136">
        <v>4</v>
      </c>
      <c r="AK5" s="134">
        <v>1.3333333333333333</v>
      </c>
      <c r="AL5" s="136">
        <v>153</v>
      </c>
      <c r="AM5" s="134">
        <v>51</v>
      </c>
      <c r="AN5" s="136">
        <v>110</v>
      </c>
      <c r="AO5" s="134">
        <v>36.666666666666664</v>
      </c>
      <c r="AP5" s="136">
        <v>208</v>
      </c>
      <c r="AQ5" s="134">
        <v>69.333333333333329</v>
      </c>
      <c r="AR5" s="136">
        <v>23</v>
      </c>
      <c r="AS5" s="134">
        <v>7.666666666666667</v>
      </c>
    </row>
    <row r="6" spans="1:45" ht="13.5" customHeight="1" x14ac:dyDescent="0.3">
      <c r="A6" s="133" t="s">
        <v>153</v>
      </c>
      <c r="B6" s="226" t="s">
        <v>7</v>
      </c>
      <c r="C6" s="134">
        <v>0.75</v>
      </c>
      <c r="D6" s="134">
        <v>2</v>
      </c>
      <c r="E6" s="317">
        <v>361</v>
      </c>
      <c r="F6" s="318">
        <v>481.33333333333331</v>
      </c>
      <c r="G6" s="319">
        <v>1</v>
      </c>
      <c r="H6" s="318">
        <v>1.3333333333333333</v>
      </c>
      <c r="I6" s="319">
        <v>13</v>
      </c>
      <c r="J6" s="318">
        <v>17.333333333333332</v>
      </c>
      <c r="K6" s="135">
        <v>133306.82999999999</v>
      </c>
      <c r="L6" s="135">
        <v>177742.43999999997</v>
      </c>
      <c r="M6" s="135">
        <v>66653.414999999994</v>
      </c>
      <c r="N6" s="136">
        <v>1717</v>
      </c>
      <c r="O6" s="134">
        <v>2289.3333333333335</v>
      </c>
      <c r="P6" s="136">
        <v>12</v>
      </c>
      <c r="Q6" s="134">
        <v>16</v>
      </c>
      <c r="R6" s="136">
        <v>393</v>
      </c>
      <c r="S6" s="134">
        <v>524</v>
      </c>
      <c r="T6" s="136">
        <v>1</v>
      </c>
      <c r="U6" s="134">
        <v>1.3333333333333333</v>
      </c>
      <c r="V6" s="136">
        <v>0</v>
      </c>
      <c r="W6" s="134">
        <v>0</v>
      </c>
      <c r="X6" s="136">
        <v>1</v>
      </c>
      <c r="Y6" s="134">
        <v>1.3333333333333333</v>
      </c>
      <c r="Z6" s="136">
        <v>1</v>
      </c>
      <c r="AA6" s="134">
        <v>1.3333333333333333</v>
      </c>
      <c r="AB6" s="136">
        <v>11</v>
      </c>
      <c r="AC6" s="134">
        <v>14.666666666666666</v>
      </c>
      <c r="AD6" s="137">
        <v>2</v>
      </c>
      <c r="AE6" s="134">
        <v>2.6666666666666665</v>
      </c>
      <c r="AF6" s="136">
        <v>2</v>
      </c>
      <c r="AG6" s="134">
        <v>2.6666666666666665</v>
      </c>
      <c r="AH6" s="136">
        <v>6</v>
      </c>
      <c r="AI6" s="134">
        <v>8</v>
      </c>
      <c r="AJ6" s="136">
        <v>3</v>
      </c>
      <c r="AK6" s="134">
        <v>4</v>
      </c>
      <c r="AL6" s="136">
        <v>32</v>
      </c>
      <c r="AM6" s="134">
        <v>42.666666666666664</v>
      </c>
      <c r="AN6" s="136">
        <v>37</v>
      </c>
      <c r="AO6" s="134">
        <v>49.333333333333336</v>
      </c>
      <c r="AP6" s="136">
        <v>92</v>
      </c>
      <c r="AQ6" s="134">
        <v>122.66666666666667</v>
      </c>
      <c r="AR6" s="136">
        <v>13</v>
      </c>
      <c r="AS6" s="134">
        <v>17.333333333333332</v>
      </c>
    </row>
    <row r="7" spans="1:45" ht="13.5" customHeight="1" x14ac:dyDescent="0.3">
      <c r="A7" s="133" t="s">
        <v>154</v>
      </c>
      <c r="B7" s="226" t="s">
        <v>8</v>
      </c>
      <c r="C7" s="134">
        <v>4.75</v>
      </c>
      <c r="D7" s="134">
        <v>7</v>
      </c>
      <c r="E7" s="317">
        <v>2006</v>
      </c>
      <c r="F7" s="318">
        <v>422.31578947368422</v>
      </c>
      <c r="G7" s="319">
        <v>29</v>
      </c>
      <c r="H7" s="318">
        <v>6.1052631578947372</v>
      </c>
      <c r="I7" s="319">
        <v>18</v>
      </c>
      <c r="J7" s="318">
        <v>3.7894736842105261</v>
      </c>
      <c r="K7" s="135">
        <v>791268.78</v>
      </c>
      <c r="L7" s="135">
        <v>166582.90105263158</v>
      </c>
      <c r="M7" s="135">
        <v>113038.39714285715</v>
      </c>
      <c r="N7" s="136">
        <v>11927</v>
      </c>
      <c r="O7" s="134">
        <v>2510.9473684210525</v>
      </c>
      <c r="P7" s="136">
        <v>54</v>
      </c>
      <c r="Q7" s="134">
        <v>11.368421052631579</v>
      </c>
      <c r="R7" s="136">
        <v>262</v>
      </c>
      <c r="S7" s="134">
        <v>55.157894736842103</v>
      </c>
      <c r="T7" s="136">
        <v>11</v>
      </c>
      <c r="U7" s="134">
        <v>2.3157894736842106</v>
      </c>
      <c r="V7" s="136">
        <v>14</v>
      </c>
      <c r="W7" s="134">
        <v>2.9473684210526314</v>
      </c>
      <c r="X7" s="136">
        <v>29</v>
      </c>
      <c r="Y7" s="134">
        <v>6.1052631578947372</v>
      </c>
      <c r="Z7" s="136">
        <v>51</v>
      </c>
      <c r="AA7" s="134">
        <v>10.736842105263158</v>
      </c>
      <c r="AB7" s="136">
        <v>12</v>
      </c>
      <c r="AC7" s="134">
        <v>2.5263157894736841</v>
      </c>
      <c r="AD7" s="137">
        <v>3</v>
      </c>
      <c r="AE7" s="134">
        <v>0.63157894736842102</v>
      </c>
      <c r="AF7" s="136">
        <v>2</v>
      </c>
      <c r="AG7" s="134">
        <v>0.42105263157894735</v>
      </c>
      <c r="AH7" s="136">
        <v>34</v>
      </c>
      <c r="AI7" s="134">
        <v>7.1578947368421053</v>
      </c>
      <c r="AJ7" s="136">
        <v>7</v>
      </c>
      <c r="AK7" s="134">
        <v>1.4736842105263157</v>
      </c>
      <c r="AL7" s="136">
        <v>266</v>
      </c>
      <c r="AM7" s="134">
        <v>56</v>
      </c>
      <c r="AN7" s="136">
        <v>448</v>
      </c>
      <c r="AO7" s="134">
        <v>94.315789473684205</v>
      </c>
      <c r="AP7" s="136">
        <v>407</v>
      </c>
      <c r="AQ7" s="134">
        <v>85.684210526315795</v>
      </c>
      <c r="AR7" s="136">
        <v>22</v>
      </c>
      <c r="AS7" s="134">
        <v>4.6315789473684212</v>
      </c>
    </row>
    <row r="8" spans="1:45" ht="13.5" customHeight="1" x14ac:dyDescent="0.3">
      <c r="A8" s="133" t="s">
        <v>153</v>
      </c>
      <c r="B8" s="226" t="s">
        <v>9</v>
      </c>
      <c r="C8" s="134">
        <v>4</v>
      </c>
      <c r="D8" s="134">
        <v>5</v>
      </c>
      <c r="E8" s="317">
        <v>973</v>
      </c>
      <c r="F8" s="318">
        <v>243.25</v>
      </c>
      <c r="G8" s="319">
        <v>5</v>
      </c>
      <c r="H8" s="318">
        <v>1.25</v>
      </c>
      <c r="I8" s="319">
        <v>21</v>
      </c>
      <c r="J8" s="318">
        <v>5.25</v>
      </c>
      <c r="K8" s="135">
        <v>309037.71000000002</v>
      </c>
      <c r="L8" s="135">
        <v>77259.427500000005</v>
      </c>
      <c r="M8" s="135">
        <v>61807.542000000001</v>
      </c>
      <c r="N8" s="136">
        <v>4793</v>
      </c>
      <c r="O8" s="134">
        <v>1198.25</v>
      </c>
      <c r="P8" s="136">
        <v>42</v>
      </c>
      <c r="Q8" s="134">
        <v>10.5</v>
      </c>
      <c r="R8" s="136">
        <v>310</v>
      </c>
      <c r="S8" s="134">
        <v>77.5</v>
      </c>
      <c r="T8" s="136">
        <v>3</v>
      </c>
      <c r="U8" s="134">
        <v>0.75</v>
      </c>
      <c r="V8" s="136">
        <v>2</v>
      </c>
      <c r="W8" s="134">
        <v>0.5</v>
      </c>
      <c r="X8" s="136">
        <v>5</v>
      </c>
      <c r="Y8" s="134">
        <v>1.25</v>
      </c>
      <c r="Z8" s="136">
        <v>21</v>
      </c>
      <c r="AA8" s="134">
        <v>5.25</v>
      </c>
      <c r="AB8" s="136">
        <v>21</v>
      </c>
      <c r="AC8" s="134">
        <v>5.25</v>
      </c>
      <c r="AD8" s="137">
        <v>0</v>
      </c>
      <c r="AE8" s="134">
        <v>0</v>
      </c>
      <c r="AF8" s="136">
        <v>2</v>
      </c>
      <c r="AG8" s="134">
        <v>0.5</v>
      </c>
      <c r="AH8" s="136">
        <v>11</v>
      </c>
      <c r="AI8" s="134">
        <v>2.75</v>
      </c>
      <c r="AJ8" s="136">
        <v>2</v>
      </c>
      <c r="AK8" s="134">
        <v>0.5</v>
      </c>
      <c r="AL8" s="136">
        <v>93</v>
      </c>
      <c r="AM8" s="134">
        <v>23.25</v>
      </c>
      <c r="AN8" s="136">
        <v>279</v>
      </c>
      <c r="AO8" s="134">
        <v>69.75</v>
      </c>
      <c r="AP8" s="136">
        <v>126</v>
      </c>
      <c r="AQ8" s="134">
        <v>31.5</v>
      </c>
      <c r="AR8" s="136">
        <v>151</v>
      </c>
      <c r="AS8" s="134">
        <v>37.75</v>
      </c>
    </row>
    <row r="9" spans="1:45" ht="13.5" customHeight="1" x14ac:dyDescent="0.3">
      <c r="A9" s="133" t="s">
        <v>153</v>
      </c>
      <c r="B9" s="226" t="s">
        <v>10</v>
      </c>
      <c r="C9" s="134">
        <v>1</v>
      </c>
      <c r="D9" s="134">
        <v>1</v>
      </c>
      <c r="E9" s="317">
        <v>301</v>
      </c>
      <c r="F9" s="318">
        <v>301</v>
      </c>
      <c r="G9" s="319">
        <v>2</v>
      </c>
      <c r="H9" s="318">
        <v>2</v>
      </c>
      <c r="I9" s="319">
        <v>2</v>
      </c>
      <c r="J9" s="318">
        <v>2</v>
      </c>
      <c r="K9" s="135">
        <v>128110.35</v>
      </c>
      <c r="L9" s="135">
        <v>128110.35</v>
      </c>
      <c r="M9" s="135">
        <v>128110.35</v>
      </c>
      <c r="N9" s="136">
        <v>1387</v>
      </c>
      <c r="O9" s="134">
        <v>1387</v>
      </c>
      <c r="P9" s="136">
        <v>3</v>
      </c>
      <c r="Q9" s="134">
        <v>3</v>
      </c>
      <c r="R9" s="136">
        <v>32</v>
      </c>
      <c r="S9" s="134">
        <v>32</v>
      </c>
      <c r="T9" s="136">
        <v>0</v>
      </c>
      <c r="U9" s="134">
        <v>0</v>
      </c>
      <c r="V9" s="136">
        <v>1</v>
      </c>
      <c r="W9" s="134">
        <v>1</v>
      </c>
      <c r="X9" s="136">
        <v>2</v>
      </c>
      <c r="Y9" s="134">
        <v>2</v>
      </c>
      <c r="Z9" s="136">
        <v>11</v>
      </c>
      <c r="AA9" s="134">
        <v>11</v>
      </c>
      <c r="AB9" s="136">
        <v>3</v>
      </c>
      <c r="AC9" s="134">
        <v>3</v>
      </c>
      <c r="AD9" s="137">
        <v>1</v>
      </c>
      <c r="AE9" s="134">
        <v>1</v>
      </c>
      <c r="AF9" s="136">
        <v>1</v>
      </c>
      <c r="AG9" s="134">
        <v>1</v>
      </c>
      <c r="AH9" s="136">
        <v>2</v>
      </c>
      <c r="AI9" s="134">
        <v>2</v>
      </c>
      <c r="AJ9" s="136">
        <v>0</v>
      </c>
      <c r="AK9" s="134">
        <v>0</v>
      </c>
      <c r="AL9" s="136">
        <v>27</v>
      </c>
      <c r="AM9" s="134">
        <v>27</v>
      </c>
      <c r="AN9" s="136">
        <v>71</v>
      </c>
      <c r="AO9" s="134">
        <v>71</v>
      </c>
      <c r="AP9" s="136">
        <v>20</v>
      </c>
      <c r="AQ9" s="134">
        <v>20</v>
      </c>
      <c r="AR9" s="136">
        <v>9</v>
      </c>
      <c r="AS9" s="134">
        <v>9</v>
      </c>
    </row>
    <row r="10" spans="1:45" ht="13.5" customHeight="1" x14ac:dyDescent="0.3">
      <c r="A10" s="133" t="s">
        <v>169</v>
      </c>
      <c r="B10" s="226" t="s">
        <v>11</v>
      </c>
      <c r="C10" s="134">
        <v>7.5</v>
      </c>
      <c r="D10" s="134">
        <v>10</v>
      </c>
      <c r="E10" s="317">
        <v>2862</v>
      </c>
      <c r="F10" s="318">
        <v>381.6</v>
      </c>
      <c r="G10" s="319">
        <v>64</v>
      </c>
      <c r="H10" s="318">
        <v>8.5333333333333332</v>
      </c>
      <c r="I10" s="319">
        <v>81</v>
      </c>
      <c r="J10" s="318">
        <v>10.8</v>
      </c>
      <c r="K10" s="135">
        <v>1032499.82</v>
      </c>
      <c r="L10" s="135">
        <v>137666.64266666665</v>
      </c>
      <c r="M10" s="135">
        <v>103249.98199999999</v>
      </c>
      <c r="N10" s="136">
        <v>11831</v>
      </c>
      <c r="O10" s="134">
        <v>1577.4666666666667</v>
      </c>
      <c r="P10" s="136">
        <v>66</v>
      </c>
      <c r="Q10" s="134">
        <v>8.8000000000000007</v>
      </c>
      <c r="R10" s="136">
        <v>503</v>
      </c>
      <c r="S10" s="134">
        <v>67.066666666666663</v>
      </c>
      <c r="T10" s="136">
        <v>50</v>
      </c>
      <c r="U10" s="134">
        <v>6.666666666666667</v>
      </c>
      <c r="V10" s="136">
        <v>21</v>
      </c>
      <c r="W10" s="134">
        <v>2.8</v>
      </c>
      <c r="X10" s="136">
        <v>69</v>
      </c>
      <c r="Y10" s="134">
        <v>9.1999999999999993</v>
      </c>
      <c r="Z10" s="136">
        <v>100</v>
      </c>
      <c r="AA10" s="134">
        <v>13.333333333333334</v>
      </c>
      <c r="AB10" s="136">
        <v>83</v>
      </c>
      <c r="AC10" s="134">
        <v>11.066666666666666</v>
      </c>
      <c r="AD10" s="137">
        <v>5</v>
      </c>
      <c r="AE10" s="134">
        <v>0.66666666666666663</v>
      </c>
      <c r="AF10" s="136">
        <v>63</v>
      </c>
      <c r="AG10" s="134">
        <v>8.4</v>
      </c>
      <c r="AH10" s="136">
        <v>92</v>
      </c>
      <c r="AI10" s="134">
        <v>12.266666666666667</v>
      </c>
      <c r="AJ10" s="136">
        <v>9</v>
      </c>
      <c r="AK10" s="134">
        <v>1.2</v>
      </c>
      <c r="AL10" s="136">
        <v>329</v>
      </c>
      <c r="AM10" s="134">
        <v>43.866666666666667</v>
      </c>
      <c r="AN10" s="136">
        <v>197</v>
      </c>
      <c r="AO10" s="134">
        <v>26.266666666666666</v>
      </c>
      <c r="AP10" s="136">
        <v>735</v>
      </c>
      <c r="AQ10" s="134">
        <v>98</v>
      </c>
      <c r="AR10" s="136">
        <v>112</v>
      </c>
      <c r="AS10" s="134">
        <v>14.933333333333334</v>
      </c>
    </row>
    <row r="11" spans="1:45" ht="13.5" customHeight="1" x14ac:dyDescent="0.3">
      <c r="A11" s="133" t="s">
        <v>169</v>
      </c>
      <c r="B11" s="226" t="s">
        <v>12</v>
      </c>
      <c r="C11" s="134">
        <v>3.5</v>
      </c>
      <c r="D11" s="134">
        <v>4</v>
      </c>
      <c r="E11" s="317">
        <v>1422</v>
      </c>
      <c r="F11" s="318">
        <v>406.28571428571428</v>
      </c>
      <c r="G11" s="319">
        <v>16</v>
      </c>
      <c r="H11" s="318">
        <v>4.5714285714285712</v>
      </c>
      <c r="I11" s="319">
        <v>26</v>
      </c>
      <c r="J11" s="318">
        <v>7.4285714285714288</v>
      </c>
      <c r="K11" s="135">
        <v>594298.74</v>
      </c>
      <c r="L11" s="135">
        <v>169799.63999999998</v>
      </c>
      <c r="M11" s="135">
        <v>148574.685</v>
      </c>
      <c r="N11" s="136">
        <v>3448</v>
      </c>
      <c r="O11" s="134">
        <v>985.14285714285711</v>
      </c>
      <c r="P11" s="136">
        <v>12</v>
      </c>
      <c r="Q11" s="134">
        <v>3.4285714285714284</v>
      </c>
      <c r="R11" s="136">
        <v>108</v>
      </c>
      <c r="S11" s="134">
        <v>30.857142857142858</v>
      </c>
      <c r="T11" s="136">
        <v>4</v>
      </c>
      <c r="U11" s="134">
        <v>1.1428571428571428</v>
      </c>
      <c r="V11" s="136">
        <v>7</v>
      </c>
      <c r="W11" s="134">
        <v>2</v>
      </c>
      <c r="X11" s="136">
        <v>1</v>
      </c>
      <c r="Y11" s="134">
        <v>0.2857142857142857</v>
      </c>
      <c r="Z11" s="136">
        <v>2</v>
      </c>
      <c r="AA11" s="134">
        <v>0.5714285714285714</v>
      </c>
      <c r="AB11" s="136">
        <v>4</v>
      </c>
      <c r="AC11" s="134">
        <v>1.1428571428571428</v>
      </c>
      <c r="AD11" s="137">
        <v>1</v>
      </c>
      <c r="AE11" s="134">
        <v>0.2857142857142857</v>
      </c>
      <c r="AF11" s="136">
        <v>20</v>
      </c>
      <c r="AG11" s="134">
        <v>5.7142857142857144</v>
      </c>
      <c r="AH11" s="136">
        <v>33</v>
      </c>
      <c r="AI11" s="134">
        <v>9.4285714285714288</v>
      </c>
      <c r="AJ11" s="136">
        <v>0</v>
      </c>
      <c r="AK11" s="134">
        <v>0</v>
      </c>
      <c r="AL11" s="136">
        <v>272</v>
      </c>
      <c r="AM11" s="134">
        <v>77.714285714285708</v>
      </c>
      <c r="AN11" s="136">
        <v>92</v>
      </c>
      <c r="AO11" s="134">
        <v>26.285714285714285</v>
      </c>
      <c r="AP11" s="136">
        <v>183</v>
      </c>
      <c r="AQ11" s="134">
        <v>52.285714285714285</v>
      </c>
      <c r="AR11" s="136">
        <v>61</v>
      </c>
      <c r="AS11" s="134">
        <v>17.428571428571427</v>
      </c>
    </row>
    <row r="12" spans="1:45" ht="13.5" customHeight="1" x14ac:dyDescent="0.3">
      <c r="A12" s="133" t="s">
        <v>152</v>
      </c>
      <c r="B12" s="226" t="s">
        <v>13</v>
      </c>
      <c r="C12" s="134">
        <v>6</v>
      </c>
      <c r="D12" s="134">
        <v>8</v>
      </c>
      <c r="E12" s="317">
        <v>2060</v>
      </c>
      <c r="F12" s="318">
        <v>343.33333333333331</v>
      </c>
      <c r="G12" s="319">
        <v>39</v>
      </c>
      <c r="H12" s="318">
        <v>6.5</v>
      </c>
      <c r="I12" s="319">
        <v>50</v>
      </c>
      <c r="J12" s="318">
        <v>8.3333333333333339</v>
      </c>
      <c r="K12" s="135">
        <v>966751.96</v>
      </c>
      <c r="L12" s="135">
        <v>161125.32666666666</v>
      </c>
      <c r="M12" s="135">
        <v>120843.995</v>
      </c>
      <c r="N12" s="136">
        <v>10940</v>
      </c>
      <c r="O12" s="134">
        <v>1823.3333333333333</v>
      </c>
      <c r="P12" s="136">
        <v>57</v>
      </c>
      <c r="Q12" s="134">
        <v>9.5</v>
      </c>
      <c r="R12" s="136">
        <v>1096</v>
      </c>
      <c r="S12" s="134">
        <v>182.66666666666666</v>
      </c>
      <c r="T12" s="136">
        <v>101</v>
      </c>
      <c r="U12" s="134">
        <v>16.833333333333332</v>
      </c>
      <c r="V12" s="136">
        <v>21</v>
      </c>
      <c r="W12" s="134">
        <v>3.5</v>
      </c>
      <c r="X12" s="136">
        <v>39</v>
      </c>
      <c r="Y12" s="134">
        <v>6.5</v>
      </c>
      <c r="Z12" s="136">
        <v>81</v>
      </c>
      <c r="AA12" s="134">
        <v>13.5</v>
      </c>
      <c r="AB12" s="136">
        <v>50</v>
      </c>
      <c r="AC12" s="134">
        <v>8.3333333333333339</v>
      </c>
      <c r="AD12" s="137">
        <v>79</v>
      </c>
      <c r="AE12" s="134">
        <v>13.166666666666666</v>
      </c>
      <c r="AF12" s="136">
        <v>22</v>
      </c>
      <c r="AG12" s="134">
        <v>3.6666666666666665</v>
      </c>
      <c r="AH12" s="136">
        <v>58</v>
      </c>
      <c r="AI12" s="134">
        <v>9.6666666666666661</v>
      </c>
      <c r="AJ12" s="136">
        <v>8</v>
      </c>
      <c r="AK12" s="134">
        <v>1.3333333333333333</v>
      </c>
      <c r="AL12" s="136">
        <v>408</v>
      </c>
      <c r="AM12" s="134">
        <v>68</v>
      </c>
      <c r="AN12" s="136">
        <v>258</v>
      </c>
      <c r="AO12" s="134">
        <v>43</v>
      </c>
      <c r="AP12" s="136">
        <v>1248</v>
      </c>
      <c r="AQ12" s="134">
        <v>208</v>
      </c>
      <c r="AR12" s="136">
        <v>54</v>
      </c>
      <c r="AS12" s="134">
        <v>9</v>
      </c>
    </row>
    <row r="13" spans="1:45" ht="13.5" customHeight="1" x14ac:dyDescent="0.3">
      <c r="A13" s="133" t="s">
        <v>152</v>
      </c>
      <c r="B13" s="226" t="s">
        <v>14</v>
      </c>
      <c r="C13" s="134">
        <v>10.75</v>
      </c>
      <c r="D13" s="134">
        <v>13</v>
      </c>
      <c r="E13" s="317">
        <v>3553</v>
      </c>
      <c r="F13" s="318">
        <v>330.51162790697674</v>
      </c>
      <c r="G13" s="319">
        <v>131</v>
      </c>
      <c r="H13" s="318">
        <v>12.186046511627907</v>
      </c>
      <c r="I13" s="319">
        <v>155</v>
      </c>
      <c r="J13" s="318">
        <v>14.418604651162791</v>
      </c>
      <c r="K13" s="135">
        <v>1589076.98</v>
      </c>
      <c r="L13" s="135">
        <v>147821.11441860464</v>
      </c>
      <c r="M13" s="135">
        <v>122236.69076923077</v>
      </c>
      <c r="N13" s="136">
        <v>16905</v>
      </c>
      <c r="O13" s="134">
        <v>1572.5581395348838</v>
      </c>
      <c r="P13" s="136">
        <v>164</v>
      </c>
      <c r="Q13" s="134">
        <v>15.255813953488373</v>
      </c>
      <c r="R13" s="136">
        <v>1164</v>
      </c>
      <c r="S13" s="134">
        <v>108.27906976744185</v>
      </c>
      <c r="T13" s="136">
        <v>113</v>
      </c>
      <c r="U13" s="134">
        <v>10.511627906976743</v>
      </c>
      <c r="V13" s="136">
        <v>53</v>
      </c>
      <c r="W13" s="134">
        <v>4.9302325581395348</v>
      </c>
      <c r="X13" s="136">
        <v>132</v>
      </c>
      <c r="Y13" s="134">
        <v>12.279069767441861</v>
      </c>
      <c r="Z13" s="136">
        <v>193</v>
      </c>
      <c r="AA13" s="134">
        <v>17.953488372093023</v>
      </c>
      <c r="AB13" s="136">
        <v>153</v>
      </c>
      <c r="AC13" s="134">
        <v>14.232558139534884</v>
      </c>
      <c r="AD13" s="137">
        <v>600</v>
      </c>
      <c r="AE13" s="134">
        <v>55.813953488372093</v>
      </c>
      <c r="AF13" s="136">
        <v>35</v>
      </c>
      <c r="AG13" s="134">
        <v>3.2558139534883721</v>
      </c>
      <c r="AH13" s="136">
        <v>111</v>
      </c>
      <c r="AI13" s="134">
        <v>10.325581395348838</v>
      </c>
      <c r="AJ13" s="136">
        <v>7</v>
      </c>
      <c r="AK13" s="134">
        <v>0.65116279069767447</v>
      </c>
      <c r="AL13" s="136">
        <v>408</v>
      </c>
      <c r="AM13" s="134">
        <v>37.953488372093027</v>
      </c>
      <c r="AN13" s="136">
        <v>522</v>
      </c>
      <c r="AO13" s="134">
        <v>48.558139534883722</v>
      </c>
      <c r="AP13" s="136">
        <v>1584</v>
      </c>
      <c r="AQ13" s="134">
        <v>147.34883720930233</v>
      </c>
      <c r="AR13" s="136">
        <v>167</v>
      </c>
      <c r="AS13" s="134">
        <v>15.534883720930232</v>
      </c>
    </row>
    <row r="14" spans="1:45" ht="13.5" customHeight="1" x14ac:dyDescent="0.3">
      <c r="A14" s="133" t="s">
        <v>155</v>
      </c>
      <c r="B14" s="226" t="s">
        <v>15</v>
      </c>
      <c r="C14" s="134">
        <v>7</v>
      </c>
      <c r="D14" s="134">
        <v>15</v>
      </c>
      <c r="E14" s="317">
        <v>6349</v>
      </c>
      <c r="F14" s="318">
        <v>907</v>
      </c>
      <c r="G14" s="319">
        <v>100</v>
      </c>
      <c r="H14" s="318">
        <v>14.285714285714286</v>
      </c>
      <c r="I14" s="319">
        <v>159</v>
      </c>
      <c r="J14" s="318">
        <v>22.714285714285715</v>
      </c>
      <c r="K14" s="135">
        <v>3145625.39</v>
      </c>
      <c r="L14" s="135">
        <v>449375.05571428576</v>
      </c>
      <c r="M14" s="135">
        <v>209708.35933333336</v>
      </c>
      <c r="N14" s="136">
        <v>30466</v>
      </c>
      <c r="O14" s="134">
        <v>4352.2857142857147</v>
      </c>
      <c r="P14" s="136">
        <v>263</v>
      </c>
      <c r="Q14" s="134">
        <v>37.571428571428569</v>
      </c>
      <c r="R14" s="136">
        <v>2150</v>
      </c>
      <c r="S14" s="134">
        <v>307.14285714285717</v>
      </c>
      <c r="T14" s="136">
        <v>431</v>
      </c>
      <c r="U14" s="134">
        <v>61.571428571428569</v>
      </c>
      <c r="V14" s="136">
        <v>66</v>
      </c>
      <c r="W14" s="134">
        <v>9.4285714285714288</v>
      </c>
      <c r="X14" s="136">
        <v>105</v>
      </c>
      <c r="Y14" s="134">
        <v>15</v>
      </c>
      <c r="Z14" s="136">
        <v>239</v>
      </c>
      <c r="AA14" s="134">
        <v>34.142857142857146</v>
      </c>
      <c r="AB14" s="136">
        <v>151</v>
      </c>
      <c r="AC14" s="134">
        <v>21.571428571428573</v>
      </c>
      <c r="AD14" s="137">
        <v>5</v>
      </c>
      <c r="AE14" s="134">
        <v>0.7142857142857143</v>
      </c>
      <c r="AF14" s="136">
        <v>43</v>
      </c>
      <c r="AG14" s="134">
        <v>6.1428571428571432</v>
      </c>
      <c r="AH14" s="136">
        <v>365</v>
      </c>
      <c r="AI14" s="134">
        <v>52.142857142857146</v>
      </c>
      <c r="AJ14" s="136">
        <v>56</v>
      </c>
      <c r="AK14" s="134">
        <v>8</v>
      </c>
      <c r="AL14" s="136">
        <v>898</v>
      </c>
      <c r="AM14" s="134">
        <v>128.28571428571428</v>
      </c>
      <c r="AN14" s="136">
        <v>1689</v>
      </c>
      <c r="AO14" s="134">
        <v>241.28571428571428</v>
      </c>
      <c r="AP14" s="136">
        <v>1257</v>
      </c>
      <c r="AQ14" s="134">
        <v>179.57142857142858</v>
      </c>
      <c r="AR14" s="136">
        <v>1313</v>
      </c>
      <c r="AS14" s="134">
        <v>187.57142857142858</v>
      </c>
    </row>
    <row r="15" spans="1:45" ht="13.5" customHeight="1" x14ac:dyDescent="0.3">
      <c r="A15" s="133" t="s">
        <v>153</v>
      </c>
      <c r="B15" s="226" t="s">
        <v>16</v>
      </c>
      <c r="C15" s="134">
        <v>5</v>
      </c>
      <c r="D15" s="134">
        <v>9</v>
      </c>
      <c r="E15" s="317">
        <v>2728</v>
      </c>
      <c r="F15" s="318">
        <v>545.6</v>
      </c>
      <c r="G15" s="319">
        <v>35</v>
      </c>
      <c r="H15" s="318">
        <v>7</v>
      </c>
      <c r="I15" s="319">
        <v>58</v>
      </c>
      <c r="J15" s="318">
        <v>11.6</v>
      </c>
      <c r="K15" s="135">
        <v>985511.3</v>
      </c>
      <c r="L15" s="135">
        <v>197102.26</v>
      </c>
      <c r="M15" s="135">
        <v>109501.25555555556</v>
      </c>
      <c r="N15" s="136">
        <v>17695</v>
      </c>
      <c r="O15" s="134">
        <v>3539</v>
      </c>
      <c r="P15" s="136">
        <v>119</v>
      </c>
      <c r="Q15" s="134">
        <v>23.8</v>
      </c>
      <c r="R15" s="136">
        <v>969</v>
      </c>
      <c r="S15" s="134">
        <v>193.8</v>
      </c>
      <c r="T15" s="136">
        <v>44</v>
      </c>
      <c r="U15" s="134">
        <v>8.8000000000000007</v>
      </c>
      <c r="V15" s="136">
        <v>11</v>
      </c>
      <c r="W15" s="134">
        <v>2.2000000000000002</v>
      </c>
      <c r="X15" s="136">
        <v>36</v>
      </c>
      <c r="Y15" s="134">
        <v>7.2</v>
      </c>
      <c r="Z15" s="136">
        <v>75</v>
      </c>
      <c r="AA15" s="134">
        <v>15</v>
      </c>
      <c r="AB15" s="136">
        <v>58</v>
      </c>
      <c r="AC15" s="134">
        <v>11.6</v>
      </c>
      <c r="AD15" s="137">
        <v>5</v>
      </c>
      <c r="AE15" s="134">
        <v>1</v>
      </c>
      <c r="AF15" s="136">
        <v>24</v>
      </c>
      <c r="AG15" s="134">
        <v>4.8</v>
      </c>
      <c r="AH15" s="136">
        <v>35</v>
      </c>
      <c r="AI15" s="134">
        <v>7</v>
      </c>
      <c r="AJ15" s="136">
        <v>2</v>
      </c>
      <c r="AK15" s="134">
        <v>0.4</v>
      </c>
      <c r="AL15" s="136">
        <v>505</v>
      </c>
      <c r="AM15" s="134">
        <v>101</v>
      </c>
      <c r="AN15" s="136">
        <v>454</v>
      </c>
      <c r="AO15" s="134">
        <v>90.8</v>
      </c>
      <c r="AP15" s="136">
        <v>384</v>
      </c>
      <c r="AQ15" s="134">
        <v>76.8</v>
      </c>
      <c r="AR15" s="136">
        <v>154</v>
      </c>
      <c r="AS15" s="134">
        <v>30.8</v>
      </c>
    </row>
    <row r="16" spans="1:45" ht="13.5" customHeight="1" x14ac:dyDescent="0.3">
      <c r="A16" s="133" t="s">
        <v>154</v>
      </c>
      <c r="B16" s="226" t="s">
        <v>17</v>
      </c>
      <c r="C16" s="134">
        <v>16.75</v>
      </c>
      <c r="D16" s="134">
        <v>23</v>
      </c>
      <c r="E16" s="317">
        <v>4981</v>
      </c>
      <c r="F16" s="318">
        <v>297.37313432835822</v>
      </c>
      <c r="G16" s="319">
        <v>81</v>
      </c>
      <c r="H16" s="318">
        <v>4.8358208955223878</v>
      </c>
      <c r="I16" s="319">
        <v>122</v>
      </c>
      <c r="J16" s="318">
        <v>7.2835820895522385</v>
      </c>
      <c r="K16" s="135">
        <v>3041314.86</v>
      </c>
      <c r="L16" s="135">
        <v>181571.03641791045</v>
      </c>
      <c r="M16" s="135">
        <v>132231.08086956522</v>
      </c>
      <c r="N16" s="136">
        <v>22428</v>
      </c>
      <c r="O16" s="134">
        <v>1338.9850746268658</v>
      </c>
      <c r="P16" s="136">
        <v>193</v>
      </c>
      <c r="Q16" s="134">
        <v>11.522388059701493</v>
      </c>
      <c r="R16" s="136">
        <v>2074</v>
      </c>
      <c r="S16" s="134">
        <v>123.82089552238806</v>
      </c>
      <c r="T16" s="136">
        <v>92</v>
      </c>
      <c r="U16" s="134">
        <v>5.4925373134328357</v>
      </c>
      <c r="V16" s="136">
        <v>46</v>
      </c>
      <c r="W16" s="134">
        <v>2.7462686567164178</v>
      </c>
      <c r="X16" s="136">
        <v>80</v>
      </c>
      <c r="Y16" s="134">
        <v>4.7761194029850742</v>
      </c>
      <c r="Z16" s="136">
        <v>105</v>
      </c>
      <c r="AA16" s="134">
        <v>6.2686567164179108</v>
      </c>
      <c r="AB16" s="136">
        <v>103</v>
      </c>
      <c r="AC16" s="134">
        <v>6.1492537313432836</v>
      </c>
      <c r="AD16" s="137">
        <v>9</v>
      </c>
      <c r="AE16" s="134">
        <v>0.53731343283582089</v>
      </c>
      <c r="AF16" s="136">
        <v>64</v>
      </c>
      <c r="AG16" s="134">
        <v>3.8208955223880596</v>
      </c>
      <c r="AH16" s="136">
        <v>163</v>
      </c>
      <c r="AI16" s="134">
        <v>9.7313432835820901</v>
      </c>
      <c r="AJ16" s="136">
        <v>32</v>
      </c>
      <c r="AK16" s="134">
        <v>1.9104477611940298</v>
      </c>
      <c r="AL16" s="136">
        <v>1040</v>
      </c>
      <c r="AM16" s="134">
        <v>62.089552238805972</v>
      </c>
      <c r="AN16" s="136">
        <v>1784</v>
      </c>
      <c r="AO16" s="134">
        <v>106.50746268656717</v>
      </c>
      <c r="AP16" s="136">
        <v>4305</v>
      </c>
      <c r="AQ16" s="134">
        <v>257.0149253731343</v>
      </c>
      <c r="AR16" s="136">
        <v>904</v>
      </c>
      <c r="AS16" s="134">
        <v>53.970149253731343</v>
      </c>
    </row>
    <row r="17" spans="1:45" ht="13.5" customHeight="1" x14ac:dyDescent="0.3">
      <c r="A17" s="133" t="s">
        <v>153</v>
      </c>
      <c r="B17" s="226" t="s">
        <v>18</v>
      </c>
      <c r="C17" s="134">
        <v>7.75</v>
      </c>
      <c r="D17" s="134">
        <v>10</v>
      </c>
      <c r="E17" s="317">
        <v>2975</v>
      </c>
      <c r="F17" s="318">
        <v>383.87096774193549</v>
      </c>
      <c r="G17" s="319">
        <v>70</v>
      </c>
      <c r="H17" s="318">
        <v>9.0322580645161299</v>
      </c>
      <c r="I17" s="319">
        <v>60</v>
      </c>
      <c r="J17" s="318">
        <v>7.741935483870968</v>
      </c>
      <c r="K17" s="135">
        <v>1252468.3</v>
      </c>
      <c r="L17" s="135">
        <v>161608.8129032258</v>
      </c>
      <c r="M17" s="135">
        <v>125246.83</v>
      </c>
      <c r="N17" s="136">
        <v>17868</v>
      </c>
      <c r="O17" s="134">
        <v>2305.5483870967741</v>
      </c>
      <c r="P17" s="136">
        <v>135</v>
      </c>
      <c r="Q17" s="134">
        <v>17.419354838709676</v>
      </c>
      <c r="R17" s="136">
        <v>375</v>
      </c>
      <c r="S17" s="134">
        <v>48.387096774193552</v>
      </c>
      <c r="T17" s="136">
        <v>33</v>
      </c>
      <c r="U17" s="134">
        <v>4.258064516129032</v>
      </c>
      <c r="V17" s="136">
        <v>9</v>
      </c>
      <c r="W17" s="134">
        <v>1.1612903225806452</v>
      </c>
      <c r="X17" s="136">
        <v>70</v>
      </c>
      <c r="Y17" s="134">
        <v>9.0322580645161299</v>
      </c>
      <c r="Z17" s="136">
        <v>33</v>
      </c>
      <c r="AA17" s="134">
        <v>4.258064516129032</v>
      </c>
      <c r="AB17" s="136">
        <v>51</v>
      </c>
      <c r="AC17" s="134">
        <v>6.580645161290323</v>
      </c>
      <c r="AD17" s="137">
        <v>6</v>
      </c>
      <c r="AE17" s="134">
        <v>0.77419354838709675</v>
      </c>
      <c r="AF17" s="136">
        <v>10</v>
      </c>
      <c r="AG17" s="134">
        <v>1.2903225806451613</v>
      </c>
      <c r="AH17" s="136">
        <v>59</v>
      </c>
      <c r="AI17" s="134">
        <v>7.612903225806452</v>
      </c>
      <c r="AJ17" s="136">
        <v>5</v>
      </c>
      <c r="AK17" s="134">
        <v>0.64516129032258063</v>
      </c>
      <c r="AL17" s="136">
        <v>374</v>
      </c>
      <c r="AM17" s="134">
        <v>48.258064516129032</v>
      </c>
      <c r="AN17" s="136">
        <v>490</v>
      </c>
      <c r="AO17" s="134">
        <v>63.225806451612904</v>
      </c>
      <c r="AP17" s="136">
        <v>437</v>
      </c>
      <c r="AQ17" s="134">
        <v>56.387096774193552</v>
      </c>
      <c r="AR17" s="136">
        <v>351</v>
      </c>
      <c r="AS17" s="134">
        <v>45.29032258064516</v>
      </c>
    </row>
    <row r="18" spans="1:45" ht="13.5" customHeight="1" x14ac:dyDescent="0.3">
      <c r="A18" s="133" t="s">
        <v>169</v>
      </c>
      <c r="B18" s="226" t="s">
        <v>19</v>
      </c>
      <c r="C18" s="134">
        <v>1</v>
      </c>
      <c r="D18" s="134">
        <v>1.75</v>
      </c>
      <c r="E18" s="317">
        <v>280</v>
      </c>
      <c r="F18" s="318">
        <v>280</v>
      </c>
      <c r="G18" s="319">
        <v>7</v>
      </c>
      <c r="H18" s="318">
        <v>7</v>
      </c>
      <c r="I18" s="319">
        <v>6</v>
      </c>
      <c r="J18" s="318">
        <v>6</v>
      </c>
      <c r="K18" s="135">
        <v>220251.14</v>
      </c>
      <c r="L18" s="135">
        <v>220251.14</v>
      </c>
      <c r="M18" s="135">
        <v>125857.79428571429</v>
      </c>
      <c r="N18" s="136">
        <v>8</v>
      </c>
      <c r="O18" s="134">
        <v>8</v>
      </c>
      <c r="P18" s="136">
        <v>0</v>
      </c>
      <c r="Q18" s="134">
        <v>0</v>
      </c>
      <c r="R18" s="136">
        <v>0</v>
      </c>
      <c r="S18" s="134">
        <v>0</v>
      </c>
      <c r="T18" s="136">
        <v>0</v>
      </c>
      <c r="U18" s="134">
        <v>0</v>
      </c>
      <c r="V18" s="136">
        <v>0</v>
      </c>
      <c r="W18" s="134">
        <v>0</v>
      </c>
      <c r="X18" s="136">
        <v>0</v>
      </c>
      <c r="Y18" s="134">
        <v>0</v>
      </c>
      <c r="Z18" s="136">
        <v>0</v>
      </c>
      <c r="AA18" s="134">
        <v>0</v>
      </c>
      <c r="AB18" s="136">
        <v>0</v>
      </c>
      <c r="AC18" s="134">
        <v>0</v>
      </c>
      <c r="AD18" s="137">
        <v>0</v>
      </c>
      <c r="AE18" s="134">
        <v>0</v>
      </c>
      <c r="AF18" s="136">
        <v>0</v>
      </c>
      <c r="AG18" s="134">
        <v>0</v>
      </c>
      <c r="AH18" s="136">
        <v>0</v>
      </c>
      <c r="AI18" s="134">
        <v>0</v>
      </c>
      <c r="AJ18" s="136">
        <v>1</v>
      </c>
      <c r="AK18" s="134">
        <v>1</v>
      </c>
      <c r="AL18" s="136">
        <v>29</v>
      </c>
      <c r="AM18" s="134">
        <v>29</v>
      </c>
      <c r="AN18" s="136">
        <v>0</v>
      </c>
      <c r="AO18" s="134">
        <v>0</v>
      </c>
      <c r="AP18" s="136">
        <v>0</v>
      </c>
      <c r="AQ18" s="134">
        <v>0</v>
      </c>
      <c r="AR18" s="136">
        <v>14</v>
      </c>
      <c r="AS18" s="134">
        <v>14</v>
      </c>
    </row>
    <row r="19" spans="1:45" ht="13.5" customHeight="1" x14ac:dyDescent="0.3">
      <c r="A19" s="133" t="s">
        <v>152</v>
      </c>
      <c r="B19" s="226" t="s">
        <v>20</v>
      </c>
      <c r="C19" s="134">
        <v>4</v>
      </c>
      <c r="D19" s="134">
        <v>6</v>
      </c>
      <c r="E19" s="317">
        <v>2107</v>
      </c>
      <c r="F19" s="318">
        <v>526.75</v>
      </c>
      <c r="G19" s="319">
        <v>20</v>
      </c>
      <c r="H19" s="318">
        <v>5</v>
      </c>
      <c r="I19" s="319">
        <v>40</v>
      </c>
      <c r="J19" s="318">
        <v>10</v>
      </c>
      <c r="K19" s="135">
        <v>1204544.47</v>
      </c>
      <c r="L19" s="135">
        <v>301136.11749999999</v>
      </c>
      <c r="M19" s="135">
        <v>200757.41166666665</v>
      </c>
      <c r="N19" s="136">
        <v>8309</v>
      </c>
      <c r="O19" s="134">
        <v>2077.25</v>
      </c>
      <c r="P19" s="136">
        <v>52</v>
      </c>
      <c r="Q19" s="134">
        <v>13</v>
      </c>
      <c r="R19" s="136">
        <v>783</v>
      </c>
      <c r="S19" s="134">
        <v>195.75</v>
      </c>
      <c r="T19" s="136">
        <v>48</v>
      </c>
      <c r="U19" s="134">
        <v>12</v>
      </c>
      <c r="V19" s="136">
        <v>4</v>
      </c>
      <c r="W19" s="134">
        <v>1</v>
      </c>
      <c r="X19" s="136">
        <v>19</v>
      </c>
      <c r="Y19" s="134">
        <v>4.75</v>
      </c>
      <c r="Z19" s="136">
        <v>35</v>
      </c>
      <c r="AA19" s="134">
        <v>8.75</v>
      </c>
      <c r="AB19" s="136">
        <v>37</v>
      </c>
      <c r="AC19" s="134">
        <v>9.25</v>
      </c>
      <c r="AD19" s="137">
        <v>4</v>
      </c>
      <c r="AE19" s="134">
        <v>1</v>
      </c>
      <c r="AF19" s="136">
        <v>11</v>
      </c>
      <c r="AG19" s="134">
        <v>2.75</v>
      </c>
      <c r="AH19" s="136">
        <v>71</v>
      </c>
      <c r="AI19" s="134">
        <v>17.75</v>
      </c>
      <c r="AJ19" s="136">
        <v>10</v>
      </c>
      <c r="AK19" s="134">
        <v>2.5</v>
      </c>
      <c r="AL19" s="136">
        <v>250</v>
      </c>
      <c r="AM19" s="134">
        <v>62.5</v>
      </c>
      <c r="AN19" s="136">
        <v>88</v>
      </c>
      <c r="AO19" s="134">
        <v>22</v>
      </c>
      <c r="AP19" s="136">
        <v>561</v>
      </c>
      <c r="AQ19" s="134">
        <v>140.25</v>
      </c>
      <c r="AR19" s="136">
        <v>22</v>
      </c>
      <c r="AS19" s="134">
        <v>5.5</v>
      </c>
    </row>
    <row r="20" spans="1:45" ht="13.5" customHeight="1" x14ac:dyDescent="0.3">
      <c r="A20" s="133" t="s">
        <v>142</v>
      </c>
      <c r="B20" s="226" t="s">
        <v>21</v>
      </c>
      <c r="C20" s="134">
        <v>3</v>
      </c>
      <c r="D20" s="134">
        <v>4.33</v>
      </c>
      <c r="E20" s="317">
        <v>1017</v>
      </c>
      <c r="F20" s="318">
        <v>339</v>
      </c>
      <c r="G20" s="319">
        <v>7</v>
      </c>
      <c r="H20" s="318">
        <v>2.3333333333333335</v>
      </c>
      <c r="I20" s="319">
        <v>23</v>
      </c>
      <c r="J20" s="318">
        <v>7.666666666666667</v>
      </c>
      <c r="K20" s="135">
        <v>334018.76</v>
      </c>
      <c r="L20" s="135">
        <v>111339.58666666667</v>
      </c>
      <c r="M20" s="135">
        <v>77140.59122401847</v>
      </c>
      <c r="N20" s="136">
        <v>5333</v>
      </c>
      <c r="O20" s="134">
        <v>1777.6666666666667</v>
      </c>
      <c r="P20" s="136">
        <v>33</v>
      </c>
      <c r="Q20" s="134">
        <v>11</v>
      </c>
      <c r="R20" s="136">
        <v>501</v>
      </c>
      <c r="S20" s="134">
        <v>167</v>
      </c>
      <c r="T20" s="136">
        <v>32</v>
      </c>
      <c r="U20" s="134">
        <v>10.666666666666666</v>
      </c>
      <c r="V20" s="136">
        <v>1</v>
      </c>
      <c r="W20" s="134">
        <v>0.33333333333333331</v>
      </c>
      <c r="X20" s="136">
        <v>6</v>
      </c>
      <c r="Y20" s="134">
        <v>2</v>
      </c>
      <c r="Z20" s="136">
        <v>11</v>
      </c>
      <c r="AA20" s="134">
        <v>3.6666666666666665</v>
      </c>
      <c r="AB20" s="136">
        <v>19</v>
      </c>
      <c r="AC20" s="134">
        <v>6.333333333333333</v>
      </c>
      <c r="AD20" s="137">
        <v>1</v>
      </c>
      <c r="AE20" s="134">
        <v>0.33333333333333331</v>
      </c>
      <c r="AF20" s="136">
        <v>12</v>
      </c>
      <c r="AG20" s="134">
        <v>4</v>
      </c>
      <c r="AH20" s="136">
        <v>26</v>
      </c>
      <c r="AI20" s="134">
        <v>8.6666666666666661</v>
      </c>
      <c r="AJ20" s="136">
        <v>0</v>
      </c>
      <c r="AK20" s="134">
        <v>0</v>
      </c>
      <c r="AL20" s="136">
        <v>128</v>
      </c>
      <c r="AM20" s="134">
        <v>42.666666666666664</v>
      </c>
      <c r="AN20" s="136">
        <v>84</v>
      </c>
      <c r="AO20" s="134">
        <v>28</v>
      </c>
      <c r="AP20" s="136">
        <v>124</v>
      </c>
      <c r="AQ20" s="134">
        <v>41.333333333333336</v>
      </c>
      <c r="AR20" s="136">
        <v>33</v>
      </c>
      <c r="AS20" s="134">
        <v>11</v>
      </c>
    </row>
    <row r="21" spans="1:45" ht="13.5" customHeight="1" x14ac:dyDescent="0.3">
      <c r="A21" s="133" t="s">
        <v>153</v>
      </c>
      <c r="B21" s="226" t="s">
        <v>22</v>
      </c>
      <c r="C21" s="134">
        <v>17</v>
      </c>
      <c r="D21" s="134">
        <v>23</v>
      </c>
      <c r="E21" s="317">
        <v>5685</v>
      </c>
      <c r="F21" s="318">
        <v>334.41176470588238</v>
      </c>
      <c r="G21" s="319">
        <v>65</v>
      </c>
      <c r="H21" s="318">
        <v>3.8235294117647061</v>
      </c>
      <c r="I21" s="319">
        <v>92</v>
      </c>
      <c r="J21" s="318">
        <v>5.4117647058823533</v>
      </c>
      <c r="K21" s="135">
        <v>2709278.93</v>
      </c>
      <c r="L21" s="135">
        <v>159369.34882352944</v>
      </c>
      <c r="M21" s="135">
        <v>117794.73608695653</v>
      </c>
      <c r="N21" s="136">
        <v>25564</v>
      </c>
      <c r="O21" s="134">
        <v>1503.7647058823529</v>
      </c>
      <c r="P21" s="136">
        <v>146</v>
      </c>
      <c r="Q21" s="134">
        <v>8.5882352941176467</v>
      </c>
      <c r="R21" s="136">
        <v>1605</v>
      </c>
      <c r="S21" s="134">
        <v>94.411764705882348</v>
      </c>
      <c r="T21" s="136">
        <v>51</v>
      </c>
      <c r="U21" s="134">
        <v>3</v>
      </c>
      <c r="V21" s="136">
        <v>17</v>
      </c>
      <c r="W21" s="134">
        <v>1</v>
      </c>
      <c r="X21" s="136">
        <v>69</v>
      </c>
      <c r="Y21" s="134">
        <v>4.0588235294117645</v>
      </c>
      <c r="Z21" s="136">
        <v>91</v>
      </c>
      <c r="AA21" s="134">
        <v>5.3529411764705879</v>
      </c>
      <c r="AB21" s="136">
        <v>96</v>
      </c>
      <c r="AC21" s="134">
        <v>5.6470588235294121</v>
      </c>
      <c r="AD21" s="137">
        <v>3</v>
      </c>
      <c r="AE21" s="134">
        <v>0.17647058823529413</v>
      </c>
      <c r="AF21" s="136">
        <v>25</v>
      </c>
      <c r="AG21" s="134">
        <v>1.4705882352941178</v>
      </c>
      <c r="AH21" s="136">
        <v>103</v>
      </c>
      <c r="AI21" s="134">
        <v>6.0588235294117645</v>
      </c>
      <c r="AJ21" s="136">
        <v>27</v>
      </c>
      <c r="AK21" s="134">
        <v>1.588235294117647</v>
      </c>
      <c r="AL21" s="136">
        <v>972</v>
      </c>
      <c r="AM21" s="134">
        <v>57.176470588235297</v>
      </c>
      <c r="AN21" s="136">
        <v>1342</v>
      </c>
      <c r="AO21" s="134">
        <v>78.941176470588232</v>
      </c>
      <c r="AP21" s="136">
        <v>2466</v>
      </c>
      <c r="AQ21" s="134">
        <v>145.05882352941177</v>
      </c>
      <c r="AR21" s="136">
        <v>684</v>
      </c>
      <c r="AS21" s="134">
        <v>40.235294117647058</v>
      </c>
    </row>
    <row r="22" spans="1:45" ht="13.5" customHeight="1" x14ac:dyDescent="0.3">
      <c r="A22" s="133" t="s">
        <v>142</v>
      </c>
      <c r="B22" s="226" t="s">
        <v>23</v>
      </c>
      <c r="C22" s="134">
        <v>4</v>
      </c>
      <c r="D22" s="134">
        <v>5</v>
      </c>
      <c r="E22" s="317">
        <v>1499</v>
      </c>
      <c r="F22" s="318">
        <v>374.75</v>
      </c>
      <c r="G22" s="319">
        <v>19</v>
      </c>
      <c r="H22" s="318">
        <v>4.75</v>
      </c>
      <c r="I22" s="319">
        <v>24</v>
      </c>
      <c r="J22" s="318">
        <v>6</v>
      </c>
      <c r="K22" s="135">
        <v>703227.24</v>
      </c>
      <c r="L22" s="135">
        <v>175806.81</v>
      </c>
      <c r="M22" s="135">
        <v>140645.448</v>
      </c>
      <c r="N22" s="136">
        <v>6904</v>
      </c>
      <c r="O22" s="134">
        <v>1726</v>
      </c>
      <c r="P22" s="136">
        <v>56</v>
      </c>
      <c r="Q22" s="134">
        <v>14</v>
      </c>
      <c r="R22" s="136">
        <v>422</v>
      </c>
      <c r="S22" s="134">
        <v>105.5</v>
      </c>
      <c r="T22" s="136">
        <v>28</v>
      </c>
      <c r="U22" s="134">
        <v>7</v>
      </c>
      <c r="V22" s="136">
        <v>17</v>
      </c>
      <c r="W22" s="134">
        <v>4.25</v>
      </c>
      <c r="X22" s="136">
        <v>19</v>
      </c>
      <c r="Y22" s="134">
        <v>4.75</v>
      </c>
      <c r="Z22" s="136">
        <v>33</v>
      </c>
      <c r="AA22" s="134">
        <v>8.25</v>
      </c>
      <c r="AB22" s="136">
        <v>24</v>
      </c>
      <c r="AC22" s="134">
        <v>6</v>
      </c>
      <c r="AD22" s="137">
        <v>0</v>
      </c>
      <c r="AE22" s="134">
        <v>0</v>
      </c>
      <c r="AF22" s="136">
        <v>13</v>
      </c>
      <c r="AG22" s="134">
        <v>3.25</v>
      </c>
      <c r="AH22" s="136">
        <v>36</v>
      </c>
      <c r="AI22" s="134">
        <v>9</v>
      </c>
      <c r="AJ22" s="136">
        <v>5</v>
      </c>
      <c r="AK22" s="134">
        <v>1.25</v>
      </c>
      <c r="AL22" s="136">
        <v>139</v>
      </c>
      <c r="AM22" s="134">
        <v>34.75</v>
      </c>
      <c r="AN22" s="136">
        <v>200</v>
      </c>
      <c r="AO22" s="134">
        <v>50</v>
      </c>
      <c r="AP22" s="136">
        <v>407</v>
      </c>
      <c r="AQ22" s="134">
        <v>101.75</v>
      </c>
      <c r="AR22" s="136">
        <v>151</v>
      </c>
      <c r="AS22" s="134">
        <v>37.75</v>
      </c>
    </row>
    <row r="23" spans="1:45" ht="13.5" customHeight="1" x14ac:dyDescent="0.3">
      <c r="A23" s="133" t="s">
        <v>155</v>
      </c>
      <c r="B23" s="226" t="s">
        <v>24</v>
      </c>
      <c r="C23" s="134">
        <v>2</v>
      </c>
      <c r="D23" s="134">
        <v>3</v>
      </c>
      <c r="E23" s="317">
        <v>678</v>
      </c>
      <c r="F23" s="318">
        <v>339</v>
      </c>
      <c r="G23" s="319">
        <v>2</v>
      </c>
      <c r="H23" s="318">
        <v>1</v>
      </c>
      <c r="I23" s="319">
        <v>3</v>
      </c>
      <c r="J23" s="318">
        <v>1.5</v>
      </c>
      <c r="K23" s="135">
        <v>292383.7</v>
      </c>
      <c r="L23" s="135">
        <v>146191.85</v>
      </c>
      <c r="M23" s="135">
        <v>97461.233333333337</v>
      </c>
      <c r="N23" s="136">
        <v>3226</v>
      </c>
      <c r="O23" s="134">
        <v>1613</v>
      </c>
      <c r="P23" s="136">
        <v>28</v>
      </c>
      <c r="Q23" s="134">
        <v>14</v>
      </c>
      <c r="R23" s="136">
        <v>173</v>
      </c>
      <c r="S23" s="134">
        <v>86.5</v>
      </c>
      <c r="T23" s="136">
        <v>5</v>
      </c>
      <c r="U23" s="134">
        <v>2.5</v>
      </c>
      <c r="V23" s="136">
        <v>1</v>
      </c>
      <c r="W23" s="134">
        <v>0.5</v>
      </c>
      <c r="X23" s="136">
        <v>0</v>
      </c>
      <c r="Y23" s="134">
        <v>0</v>
      </c>
      <c r="Z23" s="136">
        <v>6</v>
      </c>
      <c r="AA23" s="134">
        <v>3</v>
      </c>
      <c r="AB23" s="136">
        <v>3</v>
      </c>
      <c r="AC23" s="134">
        <v>1.5</v>
      </c>
      <c r="AD23" s="137">
        <v>1</v>
      </c>
      <c r="AE23" s="134">
        <v>0.5</v>
      </c>
      <c r="AF23" s="136">
        <v>6</v>
      </c>
      <c r="AG23" s="134">
        <v>3</v>
      </c>
      <c r="AH23" s="136">
        <v>5</v>
      </c>
      <c r="AI23" s="134">
        <v>2.5</v>
      </c>
      <c r="AJ23" s="136">
        <v>2</v>
      </c>
      <c r="AK23" s="134">
        <v>1</v>
      </c>
      <c r="AL23" s="136">
        <v>59</v>
      </c>
      <c r="AM23" s="134">
        <v>29.5</v>
      </c>
      <c r="AN23" s="136">
        <v>147</v>
      </c>
      <c r="AO23" s="134">
        <v>73.5</v>
      </c>
      <c r="AP23" s="136">
        <v>143</v>
      </c>
      <c r="AQ23" s="134">
        <v>71.5</v>
      </c>
      <c r="AR23" s="136">
        <v>143</v>
      </c>
      <c r="AS23" s="134">
        <v>71.5</v>
      </c>
    </row>
    <row r="24" spans="1:45" ht="13.5" customHeight="1" x14ac:dyDescent="0.3">
      <c r="A24" s="133" t="s">
        <v>169</v>
      </c>
      <c r="B24" s="226" t="s">
        <v>25</v>
      </c>
      <c r="C24" s="134">
        <v>2</v>
      </c>
      <c r="D24" s="134">
        <v>3</v>
      </c>
      <c r="E24" s="317">
        <v>1036</v>
      </c>
      <c r="F24" s="318">
        <v>518</v>
      </c>
      <c r="G24" s="319">
        <v>3</v>
      </c>
      <c r="H24" s="318">
        <v>1.5</v>
      </c>
      <c r="I24" s="319">
        <v>13</v>
      </c>
      <c r="J24" s="318">
        <v>6.5</v>
      </c>
      <c r="K24" s="135">
        <v>400929.97</v>
      </c>
      <c r="L24" s="135">
        <v>200464.98499999999</v>
      </c>
      <c r="M24" s="135">
        <v>133643.32333333333</v>
      </c>
      <c r="N24" s="136">
        <v>5193</v>
      </c>
      <c r="O24" s="134">
        <v>2596.5</v>
      </c>
      <c r="P24" s="136">
        <v>10</v>
      </c>
      <c r="Q24" s="134">
        <v>5</v>
      </c>
      <c r="R24" s="136">
        <v>70</v>
      </c>
      <c r="S24" s="134">
        <v>35</v>
      </c>
      <c r="T24" s="136">
        <v>3</v>
      </c>
      <c r="U24" s="134">
        <v>1.5</v>
      </c>
      <c r="V24" s="136">
        <v>8</v>
      </c>
      <c r="W24" s="134">
        <v>4</v>
      </c>
      <c r="X24" s="136">
        <v>2</v>
      </c>
      <c r="Y24" s="134">
        <v>1</v>
      </c>
      <c r="Z24" s="136">
        <v>16</v>
      </c>
      <c r="AA24" s="134">
        <v>8</v>
      </c>
      <c r="AB24" s="136">
        <v>12</v>
      </c>
      <c r="AC24" s="134">
        <v>6</v>
      </c>
      <c r="AD24" s="137">
        <v>0</v>
      </c>
      <c r="AE24" s="134">
        <v>0</v>
      </c>
      <c r="AF24" s="136">
        <v>6</v>
      </c>
      <c r="AG24" s="134">
        <v>3</v>
      </c>
      <c r="AH24" s="136">
        <v>10</v>
      </c>
      <c r="AI24" s="134">
        <v>5</v>
      </c>
      <c r="AJ24" s="136">
        <v>1</v>
      </c>
      <c r="AK24" s="134">
        <v>0.5</v>
      </c>
      <c r="AL24" s="136">
        <v>32</v>
      </c>
      <c r="AM24" s="134">
        <v>16</v>
      </c>
      <c r="AN24" s="136">
        <v>91</v>
      </c>
      <c r="AO24" s="134">
        <v>45.5</v>
      </c>
      <c r="AP24" s="136">
        <v>52</v>
      </c>
      <c r="AQ24" s="134">
        <v>26</v>
      </c>
      <c r="AR24" s="136">
        <v>30</v>
      </c>
      <c r="AS24" s="134">
        <v>15</v>
      </c>
    </row>
    <row r="25" spans="1:45" ht="13.5" customHeight="1" x14ac:dyDescent="0.3">
      <c r="A25" s="133" t="s">
        <v>155</v>
      </c>
      <c r="B25" s="226" t="s">
        <v>26</v>
      </c>
      <c r="C25" s="134">
        <v>2</v>
      </c>
      <c r="D25" s="134">
        <v>2.1</v>
      </c>
      <c r="E25" s="317">
        <v>267</v>
      </c>
      <c r="F25" s="318">
        <v>133.5</v>
      </c>
      <c r="G25" s="320">
        <v>1</v>
      </c>
      <c r="H25" s="318">
        <v>0.5</v>
      </c>
      <c r="I25" s="319">
        <v>10</v>
      </c>
      <c r="J25" s="318">
        <v>5</v>
      </c>
      <c r="K25" s="135">
        <v>123657.63</v>
      </c>
      <c r="L25" s="135">
        <v>61828.815000000002</v>
      </c>
      <c r="M25" s="135">
        <v>58884.585714285713</v>
      </c>
      <c r="N25" s="136">
        <v>1191</v>
      </c>
      <c r="O25" s="134">
        <v>595.5</v>
      </c>
      <c r="P25" s="136">
        <v>6</v>
      </c>
      <c r="Q25" s="134">
        <v>3</v>
      </c>
      <c r="R25" s="136">
        <v>176</v>
      </c>
      <c r="S25" s="134">
        <v>88</v>
      </c>
      <c r="T25" s="136">
        <v>8</v>
      </c>
      <c r="U25" s="134">
        <v>4</v>
      </c>
      <c r="V25" s="136">
        <v>0</v>
      </c>
      <c r="W25" s="134">
        <v>0</v>
      </c>
      <c r="X25" s="136">
        <v>1</v>
      </c>
      <c r="Y25" s="134">
        <v>0.5</v>
      </c>
      <c r="Z25" s="136">
        <v>7</v>
      </c>
      <c r="AA25" s="134">
        <v>3.5</v>
      </c>
      <c r="AB25" s="136">
        <v>10</v>
      </c>
      <c r="AC25" s="134">
        <v>5</v>
      </c>
      <c r="AD25" s="137">
        <v>0</v>
      </c>
      <c r="AE25" s="134">
        <v>0</v>
      </c>
      <c r="AF25" s="136">
        <v>0</v>
      </c>
      <c r="AG25" s="134">
        <v>0</v>
      </c>
      <c r="AH25" s="136">
        <v>5</v>
      </c>
      <c r="AI25" s="134">
        <v>2.5</v>
      </c>
      <c r="AJ25" s="136">
        <v>1</v>
      </c>
      <c r="AK25" s="134">
        <v>0.5</v>
      </c>
      <c r="AL25" s="136">
        <v>19</v>
      </c>
      <c r="AM25" s="134">
        <v>9.5</v>
      </c>
      <c r="AN25" s="136">
        <v>37</v>
      </c>
      <c r="AO25" s="134">
        <v>18.5</v>
      </c>
      <c r="AP25" s="136">
        <v>56</v>
      </c>
      <c r="AQ25" s="134">
        <v>28</v>
      </c>
      <c r="AR25" s="136">
        <v>36</v>
      </c>
      <c r="AS25" s="134">
        <v>18</v>
      </c>
    </row>
    <row r="26" spans="1:45" ht="13.5" customHeight="1" x14ac:dyDescent="0.3">
      <c r="A26" s="133" t="s">
        <v>153</v>
      </c>
      <c r="B26" s="226" t="s">
        <v>27</v>
      </c>
      <c r="C26" s="134">
        <v>16</v>
      </c>
      <c r="D26" s="134">
        <v>22</v>
      </c>
      <c r="E26" s="317">
        <v>7661</v>
      </c>
      <c r="F26" s="318">
        <v>478.8125</v>
      </c>
      <c r="G26" s="319">
        <v>101</v>
      </c>
      <c r="H26" s="318">
        <v>6.3125</v>
      </c>
      <c r="I26" s="319">
        <v>129</v>
      </c>
      <c r="J26" s="318">
        <v>8.0625</v>
      </c>
      <c r="K26" s="135">
        <v>2256626.79</v>
      </c>
      <c r="L26" s="135">
        <v>141039.174375</v>
      </c>
      <c r="M26" s="135">
        <v>102573.94500000001</v>
      </c>
      <c r="N26" s="136">
        <v>47733</v>
      </c>
      <c r="O26" s="134">
        <v>2983.3125</v>
      </c>
      <c r="P26" s="136">
        <v>251</v>
      </c>
      <c r="Q26" s="134">
        <v>15.6875</v>
      </c>
      <c r="R26" s="136">
        <v>10481</v>
      </c>
      <c r="S26" s="134">
        <v>655.0625</v>
      </c>
      <c r="T26" s="136">
        <v>401</v>
      </c>
      <c r="U26" s="134">
        <v>25.0625</v>
      </c>
      <c r="V26" s="136">
        <v>45</v>
      </c>
      <c r="W26" s="134">
        <v>2.8125</v>
      </c>
      <c r="X26" s="136">
        <v>102</v>
      </c>
      <c r="Y26" s="134">
        <v>6.375</v>
      </c>
      <c r="Z26" s="136">
        <v>158</v>
      </c>
      <c r="AA26" s="134">
        <v>9.875</v>
      </c>
      <c r="AB26" s="136">
        <v>103</v>
      </c>
      <c r="AC26" s="134">
        <v>6.4375</v>
      </c>
      <c r="AD26" s="137">
        <v>106</v>
      </c>
      <c r="AE26" s="134">
        <v>6.625</v>
      </c>
      <c r="AF26" s="136">
        <v>28</v>
      </c>
      <c r="AG26" s="134">
        <v>1.75</v>
      </c>
      <c r="AH26" s="136">
        <v>232</v>
      </c>
      <c r="AI26" s="134">
        <v>14.5</v>
      </c>
      <c r="AJ26" s="136">
        <v>19</v>
      </c>
      <c r="AK26" s="134">
        <v>1.1875</v>
      </c>
      <c r="AL26" s="136">
        <v>1206</v>
      </c>
      <c r="AM26" s="134">
        <v>75.375</v>
      </c>
      <c r="AN26" s="136">
        <v>928</v>
      </c>
      <c r="AO26" s="134">
        <v>58</v>
      </c>
      <c r="AP26" s="136">
        <v>1702</v>
      </c>
      <c r="AQ26" s="134">
        <v>106.375</v>
      </c>
      <c r="AR26" s="136">
        <v>486</v>
      </c>
      <c r="AS26" s="134">
        <v>30.375</v>
      </c>
    </row>
    <row r="27" spans="1:45" ht="13.5" customHeight="1" x14ac:dyDescent="0.3">
      <c r="A27" s="133" t="s">
        <v>152</v>
      </c>
      <c r="B27" s="226" t="s">
        <v>28</v>
      </c>
      <c r="C27" s="134">
        <v>11</v>
      </c>
      <c r="D27" s="134">
        <v>15</v>
      </c>
      <c r="E27" s="317">
        <v>3759</v>
      </c>
      <c r="F27" s="318">
        <v>341.72727272727275</v>
      </c>
      <c r="G27" s="319">
        <v>95</v>
      </c>
      <c r="H27" s="318">
        <v>8.6363636363636367</v>
      </c>
      <c r="I27" s="319">
        <v>43</v>
      </c>
      <c r="J27" s="318">
        <v>3.9090909090909092</v>
      </c>
      <c r="K27" s="135">
        <v>1174737.6299999999</v>
      </c>
      <c r="L27" s="135">
        <v>106794.32999999999</v>
      </c>
      <c r="M27" s="135">
        <v>78315.84199999999</v>
      </c>
      <c r="N27" s="136">
        <v>19467</v>
      </c>
      <c r="O27" s="134">
        <v>1769.7272727272727</v>
      </c>
      <c r="P27" s="136">
        <v>81</v>
      </c>
      <c r="Q27" s="134">
        <v>7.3636363636363633</v>
      </c>
      <c r="R27" s="136">
        <v>1300</v>
      </c>
      <c r="S27" s="134">
        <v>118.18181818181819</v>
      </c>
      <c r="T27" s="136">
        <v>35</v>
      </c>
      <c r="U27" s="134">
        <v>3.1818181818181817</v>
      </c>
      <c r="V27" s="136">
        <v>34</v>
      </c>
      <c r="W27" s="134">
        <v>3.0909090909090908</v>
      </c>
      <c r="X27" s="136">
        <v>96</v>
      </c>
      <c r="Y27" s="134">
        <v>8.7272727272727266</v>
      </c>
      <c r="Z27" s="136">
        <v>57</v>
      </c>
      <c r="AA27" s="134">
        <v>5.1818181818181817</v>
      </c>
      <c r="AB27" s="136">
        <v>40</v>
      </c>
      <c r="AC27" s="134">
        <v>3.6363636363636362</v>
      </c>
      <c r="AD27" s="137">
        <v>6</v>
      </c>
      <c r="AE27" s="134">
        <v>0.54545454545454541</v>
      </c>
      <c r="AF27" s="136">
        <v>12</v>
      </c>
      <c r="AG27" s="134">
        <v>1.0909090909090908</v>
      </c>
      <c r="AH27" s="136">
        <v>67</v>
      </c>
      <c r="AI27" s="134">
        <v>6.0909090909090908</v>
      </c>
      <c r="AJ27" s="136">
        <v>4</v>
      </c>
      <c r="AK27" s="134">
        <v>0.36363636363636365</v>
      </c>
      <c r="AL27" s="136">
        <v>557</v>
      </c>
      <c r="AM27" s="134">
        <v>50.636363636363633</v>
      </c>
      <c r="AN27" s="136">
        <v>483</v>
      </c>
      <c r="AO27" s="134">
        <v>43.909090909090907</v>
      </c>
      <c r="AP27" s="136">
        <v>1927</v>
      </c>
      <c r="AQ27" s="134">
        <v>175.18181818181819</v>
      </c>
      <c r="AR27" s="136">
        <v>173</v>
      </c>
      <c r="AS27" s="134">
        <v>15.727272727272727</v>
      </c>
    </row>
    <row r="28" spans="1:45" ht="13.5" customHeight="1" x14ac:dyDescent="0.3">
      <c r="A28" s="133" t="s">
        <v>152</v>
      </c>
      <c r="B28" s="226" t="s">
        <v>29</v>
      </c>
      <c r="C28" s="134">
        <v>8</v>
      </c>
      <c r="D28" s="134">
        <v>11</v>
      </c>
      <c r="E28" s="317">
        <v>4429</v>
      </c>
      <c r="F28" s="318">
        <v>553.625</v>
      </c>
      <c r="G28" s="319">
        <v>17</v>
      </c>
      <c r="H28" s="318">
        <v>2.125</v>
      </c>
      <c r="I28" s="319">
        <v>30</v>
      </c>
      <c r="J28" s="318">
        <v>3.75</v>
      </c>
      <c r="K28" s="135">
        <v>2195749.9700000002</v>
      </c>
      <c r="L28" s="135">
        <v>274468.74625000003</v>
      </c>
      <c r="M28" s="135">
        <v>199613.63363636367</v>
      </c>
      <c r="N28" s="136">
        <v>17851</v>
      </c>
      <c r="O28" s="134">
        <v>2231.375</v>
      </c>
      <c r="P28" s="136">
        <v>92</v>
      </c>
      <c r="Q28" s="134">
        <v>11.5</v>
      </c>
      <c r="R28" s="136">
        <v>731</v>
      </c>
      <c r="S28" s="134">
        <v>91.375</v>
      </c>
      <c r="T28" s="136">
        <v>12</v>
      </c>
      <c r="U28" s="134">
        <v>1.5</v>
      </c>
      <c r="V28" s="136">
        <v>8</v>
      </c>
      <c r="W28" s="134">
        <v>1</v>
      </c>
      <c r="X28" s="136">
        <v>15</v>
      </c>
      <c r="Y28" s="134">
        <v>1.875</v>
      </c>
      <c r="Z28" s="136">
        <v>11</v>
      </c>
      <c r="AA28" s="134">
        <v>1.375</v>
      </c>
      <c r="AB28" s="136">
        <v>26</v>
      </c>
      <c r="AC28" s="134">
        <v>3.25</v>
      </c>
      <c r="AD28" s="137">
        <v>9</v>
      </c>
      <c r="AE28" s="134">
        <v>1.125</v>
      </c>
      <c r="AF28" s="136">
        <v>14</v>
      </c>
      <c r="AG28" s="134">
        <v>1.75</v>
      </c>
      <c r="AH28" s="136">
        <v>85</v>
      </c>
      <c r="AI28" s="134">
        <v>10.625</v>
      </c>
      <c r="AJ28" s="136">
        <v>1</v>
      </c>
      <c r="AK28" s="134">
        <v>0.125</v>
      </c>
      <c r="AL28" s="136">
        <v>432</v>
      </c>
      <c r="AM28" s="134">
        <v>54</v>
      </c>
      <c r="AN28" s="136">
        <v>340</v>
      </c>
      <c r="AO28" s="134">
        <v>42.5</v>
      </c>
      <c r="AP28" s="136">
        <v>670</v>
      </c>
      <c r="AQ28" s="134">
        <v>83.75</v>
      </c>
      <c r="AR28" s="136">
        <v>170</v>
      </c>
      <c r="AS28" s="134">
        <v>21.25</v>
      </c>
    </row>
    <row r="29" spans="1:45" ht="13.5" customHeight="1" x14ac:dyDescent="0.3">
      <c r="A29" s="133" t="s">
        <v>152</v>
      </c>
      <c r="B29" s="226" t="s">
        <v>30</v>
      </c>
      <c r="C29" s="134">
        <v>46</v>
      </c>
      <c r="D29" s="134">
        <v>70</v>
      </c>
      <c r="E29" s="317">
        <v>18837</v>
      </c>
      <c r="F29" s="318">
        <v>409.5</v>
      </c>
      <c r="G29" s="319">
        <v>234</v>
      </c>
      <c r="H29" s="318">
        <v>5.0869565217391308</v>
      </c>
      <c r="I29" s="319">
        <v>272</v>
      </c>
      <c r="J29" s="318">
        <v>5.9130434782608692</v>
      </c>
      <c r="K29" s="135">
        <v>9436477.3900000006</v>
      </c>
      <c r="L29" s="135">
        <v>205140.81282608697</v>
      </c>
      <c r="M29" s="135">
        <v>134806.81985714287</v>
      </c>
      <c r="N29" s="136">
        <v>83906</v>
      </c>
      <c r="O29" s="134">
        <v>1824.0434782608695</v>
      </c>
      <c r="P29" s="136">
        <v>558</v>
      </c>
      <c r="Q29" s="134">
        <v>12.130434782608695</v>
      </c>
      <c r="R29" s="136">
        <v>12789</v>
      </c>
      <c r="S29" s="134">
        <v>278.02173913043481</v>
      </c>
      <c r="T29" s="136">
        <v>744</v>
      </c>
      <c r="U29" s="134">
        <v>16.173913043478262</v>
      </c>
      <c r="V29" s="136">
        <v>92</v>
      </c>
      <c r="W29" s="134">
        <v>2</v>
      </c>
      <c r="X29" s="136">
        <v>266</v>
      </c>
      <c r="Y29" s="134">
        <v>5.7826086956521738</v>
      </c>
      <c r="Z29" s="136">
        <v>305</v>
      </c>
      <c r="AA29" s="134">
        <v>6.6304347826086953</v>
      </c>
      <c r="AB29" s="136">
        <v>248</v>
      </c>
      <c r="AC29" s="134">
        <v>5.3913043478260869</v>
      </c>
      <c r="AD29" s="137">
        <v>288</v>
      </c>
      <c r="AE29" s="134">
        <v>6.2608695652173916</v>
      </c>
      <c r="AF29" s="136">
        <v>351</v>
      </c>
      <c r="AG29" s="134">
        <v>7.6304347826086953</v>
      </c>
      <c r="AH29" s="136">
        <v>451</v>
      </c>
      <c r="AI29" s="134">
        <v>9.804347826086957</v>
      </c>
      <c r="AJ29" s="136">
        <v>107</v>
      </c>
      <c r="AK29" s="134">
        <v>2.3260869565217392</v>
      </c>
      <c r="AL29" s="136">
        <v>2567</v>
      </c>
      <c r="AM29" s="134">
        <v>55.804347826086953</v>
      </c>
      <c r="AN29" s="136">
        <v>725</v>
      </c>
      <c r="AO29" s="134">
        <v>15.760869565217391</v>
      </c>
      <c r="AP29" s="136">
        <v>9633</v>
      </c>
      <c r="AQ29" s="134">
        <v>209.41304347826087</v>
      </c>
      <c r="AR29" s="136">
        <v>37</v>
      </c>
      <c r="AS29" s="134">
        <v>0.80434782608695654</v>
      </c>
    </row>
    <row r="30" spans="1:45" ht="13.5" customHeight="1" x14ac:dyDescent="0.3">
      <c r="A30" s="133" t="s">
        <v>169</v>
      </c>
      <c r="B30" s="226" t="s">
        <v>31</v>
      </c>
      <c r="C30" s="134">
        <v>2</v>
      </c>
      <c r="D30" s="134">
        <v>2.5</v>
      </c>
      <c r="E30" s="317">
        <v>792</v>
      </c>
      <c r="F30" s="318">
        <v>396</v>
      </c>
      <c r="G30" s="319">
        <v>9</v>
      </c>
      <c r="H30" s="318">
        <v>4.5</v>
      </c>
      <c r="I30" s="319">
        <v>10</v>
      </c>
      <c r="J30" s="318">
        <v>5</v>
      </c>
      <c r="K30" s="135">
        <v>557055.9</v>
      </c>
      <c r="L30" s="135">
        <v>278527.95</v>
      </c>
      <c r="M30" s="135">
        <v>222822.36000000002</v>
      </c>
      <c r="N30" s="136">
        <v>2219</v>
      </c>
      <c r="O30" s="134">
        <v>1109.5</v>
      </c>
      <c r="P30" s="136">
        <v>10</v>
      </c>
      <c r="Q30" s="134">
        <v>5</v>
      </c>
      <c r="R30" s="136">
        <v>32</v>
      </c>
      <c r="S30" s="134">
        <v>16</v>
      </c>
      <c r="T30" s="136">
        <v>2</v>
      </c>
      <c r="U30" s="134">
        <v>1</v>
      </c>
      <c r="V30" s="136">
        <v>0</v>
      </c>
      <c r="W30" s="134">
        <v>0</v>
      </c>
      <c r="X30" s="136">
        <v>0</v>
      </c>
      <c r="Y30" s="134">
        <v>0</v>
      </c>
      <c r="Z30" s="136">
        <v>0</v>
      </c>
      <c r="AA30" s="134">
        <v>0</v>
      </c>
      <c r="AB30" s="136">
        <v>6</v>
      </c>
      <c r="AC30" s="134">
        <v>3</v>
      </c>
      <c r="AD30" s="137">
        <v>0</v>
      </c>
      <c r="AE30" s="134">
        <v>0</v>
      </c>
      <c r="AF30" s="136">
        <v>17</v>
      </c>
      <c r="AG30" s="134">
        <v>8.5</v>
      </c>
      <c r="AH30" s="136">
        <v>21</v>
      </c>
      <c r="AI30" s="134">
        <v>10.5</v>
      </c>
      <c r="AJ30" s="136">
        <v>1</v>
      </c>
      <c r="AK30" s="134">
        <v>0.5</v>
      </c>
      <c r="AL30" s="136">
        <v>91</v>
      </c>
      <c r="AM30" s="134">
        <v>45.5</v>
      </c>
      <c r="AN30" s="136">
        <v>395</v>
      </c>
      <c r="AO30" s="134">
        <v>197.5</v>
      </c>
      <c r="AP30" s="136">
        <v>163</v>
      </c>
      <c r="AQ30" s="134">
        <v>81.5</v>
      </c>
      <c r="AR30" s="136">
        <v>66</v>
      </c>
      <c r="AS30" s="134">
        <v>33</v>
      </c>
    </row>
    <row r="31" spans="1:45" ht="13.5" customHeight="1" x14ac:dyDescent="0.3">
      <c r="A31" s="133" t="s">
        <v>169</v>
      </c>
      <c r="B31" s="226" t="s">
        <v>32</v>
      </c>
      <c r="C31" s="134">
        <v>2</v>
      </c>
      <c r="D31" s="134">
        <v>2.5</v>
      </c>
      <c r="E31" s="317">
        <v>898</v>
      </c>
      <c r="F31" s="318">
        <v>449</v>
      </c>
      <c r="G31" s="319">
        <v>10</v>
      </c>
      <c r="H31" s="318">
        <v>5</v>
      </c>
      <c r="I31" s="319">
        <v>18</v>
      </c>
      <c r="J31" s="318">
        <v>9</v>
      </c>
      <c r="K31" s="135">
        <v>644844.37</v>
      </c>
      <c r="L31" s="135">
        <v>322422.185</v>
      </c>
      <c r="M31" s="135">
        <v>257937.74799999999</v>
      </c>
      <c r="N31" s="136">
        <v>3630</v>
      </c>
      <c r="O31" s="134">
        <v>1815</v>
      </c>
      <c r="P31" s="136">
        <v>57</v>
      </c>
      <c r="Q31" s="134">
        <v>28.5</v>
      </c>
      <c r="R31" s="136">
        <v>56</v>
      </c>
      <c r="S31" s="134">
        <v>28</v>
      </c>
      <c r="T31" s="136">
        <v>3</v>
      </c>
      <c r="U31" s="134">
        <v>1.5</v>
      </c>
      <c r="V31" s="136">
        <v>3</v>
      </c>
      <c r="W31" s="134">
        <v>1.5</v>
      </c>
      <c r="X31" s="136">
        <v>18</v>
      </c>
      <c r="Y31" s="134">
        <v>9</v>
      </c>
      <c r="Z31" s="136">
        <v>16</v>
      </c>
      <c r="AA31" s="134">
        <v>8</v>
      </c>
      <c r="AB31" s="136">
        <v>24</v>
      </c>
      <c r="AC31" s="134">
        <v>12</v>
      </c>
      <c r="AD31" s="137">
        <v>0</v>
      </c>
      <c r="AE31" s="134">
        <v>0</v>
      </c>
      <c r="AF31" s="136">
        <v>10</v>
      </c>
      <c r="AG31" s="134">
        <v>5</v>
      </c>
      <c r="AH31" s="136">
        <v>25</v>
      </c>
      <c r="AI31" s="134">
        <v>12.5</v>
      </c>
      <c r="AJ31" s="136">
        <v>3</v>
      </c>
      <c r="AK31" s="134">
        <v>1.5</v>
      </c>
      <c r="AL31" s="136">
        <v>63</v>
      </c>
      <c r="AM31" s="134">
        <v>31.5</v>
      </c>
      <c r="AN31" s="136">
        <v>72</v>
      </c>
      <c r="AO31" s="134">
        <v>36</v>
      </c>
      <c r="AP31" s="136">
        <v>135</v>
      </c>
      <c r="AQ31" s="134">
        <v>67.5</v>
      </c>
      <c r="AR31" s="136">
        <v>42</v>
      </c>
      <c r="AS31" s="134">
        <v>21</v>
      </c>
    </row>
    <row r="32" spans="1:45" ht="13.5" customHeight="1" x14ac:dyDescent="0.3">
      <c r="A32" s="133" t="s">
        <v>142</v>
      </c>
      <c r="B32" s="226" t="s">
        <v>33</v>
      </c>
      <c r="C32" s="134">
        <v>15</v>
      </c>
      <c r="D32" s="134">
        <v>19</v>
      </c>
      <c r="E32" s="317">
        <v>5188</v>
      </c>
      <c r="F32" s="318">
        <v>345.86666666666667</v>
      </c>
      <c r="G32" s="319">
        <v>107</v>
      </c>
      <c r="H32" s="318">
        <v>7.1333333333333337</v>
      </c>
      <c r="I32" s="319">
        <v>88</v>
      </c>
      <c r="J32" s="318">
        <v>5.8666666666666663</v>
      </c>
      <c r="K32" s="135">
        <v>3178665.66</v>
      </c>
      <c r="L32" s="135">
        <v>211911.04400000002</v>
      </c>
      <c r="M32" s="135">
        <v>167298.19263157895</v>
      </c>
      <c r="N32" s="136">
        <v>23106</v>
      </c>
      <c r="O32" s="134">
        <v>1540.4</v>
      </c>
      <c r="P32" s="136">
        <v>110</v>
      </c>
      <c r="Q32" s="134">
        <v>7.333333333333333</v>
      </c>
      <c r="R32" s="136">
        <v>3033</v>
      </c>
      <c r="S32" s="134">
        <v>202.2</v>
      </c>
      <c r="T32" s="136">
        <v>271</v>
      </c>
      <c r="U32" s="134">
        <v>18.066666666666666</v>
      </c>
      <c r="V32" s="136">
        <v>39</v>
      </c>
      <c r="W32" s="134">
        <v>2.6</v>
      </c>
      <c r="X32" s="136">
        <v>109</v>
      </c>
      <c r="Y32" s="134">
        <v>7.2666666666666666</v>
      </c>
      <c r="Z32" s="136">
        <v>151</v>
      </c>
      <c r="AA32" s="134">
        <v>10.066666666666666</v>
      </c>
      <c r="AB32" s="136">
        <v>90</v>
      </c>
      <c r="AC32" s="134">
        <v>6</v>
      </c>
      <c r="AD32" s="137">
        <v>2</v>
      </c>
      <c r="AE32" s="134">
        <v>0.13333333333333333</v>
      </c>
      <c r="AF32" s="136">
        <v>47</v>
      </c>
      <c r="AG32" s="134">
        <v>3.1333333333333333</v>
      </c>
      <c r="AH32" s="136">
        <v>150</v>
      </c>
      <c r="AI32" s="134">
        <v>10</v>
      </c>
      <c r="AJ32" s="136">
        <v>47</v>
      </c>
      <c r="AK32" s="134">
        <v>3.1333333333333333</v>
      </c>
      <c r="AL32" s="136">
        <v>666</v>
      </c>
      <c r="AM32" s="134">
        <v>44.4</v>
      </c>
      <c r="AN32" s="136">
        <v>967</v>
      </c>
      <c r="AO32" s="134">
        <v>64.466666666666669</v>
      </c>
      <c r="AP32" s="136">
        <v>2382</v>
      </c>
      <c r="AQ32" s="134">
        <v>158.80000000000001</v>
      </c>
      <c r="AR32" s="136">
        <v>566</v>
      </c>
      <c r="AS32" s="134">
        <v>37.733333333333334</v>
      </c>
    </row>
    <row r="33" spans="1:45" ht="13.5" customHeight="1" x14ac:dyDescent="0.3">
      <c r="A33" s="133" t="s">
        <v>142</v>
      </c>
      <c r="B33" s="226" t="s">
        <v>34</v>
      </c>
      <c r="C33" s="134">
        <v>3.75</v>
      </c>
      <c r="D33" s="134">
        <v>5</v>
      </c>
      <c r="E33" s="317">
        <v>1266</v>
      </c>
      <c r="F33" s="318">
        <v>337.6</v>
      </c>
      <c r="G33" s="319">
        <v>52</v>
      </c>
      <c r="H33" s="318">
        <v>13.866666666666667</v>
      </c>
      <c r="I33" s="319">
        <v>31</v>
      </c>
      <c r="J33" s="318">
        <v>8.2666666666666675</v>
      </c>
      <c r="K33" s="135">
        <v>537130.43999999994</v>
      </c>
      <c r="L33" s="135">
        <v>143234.78399999999</v>
      </c>
      <c r="M33" s="135">
        <v>107426.08799999999</v>
      </c>
      <c r="N33" s="136">
        <v>4750</v>
      </c>
      <c r="O33" s="134">
        <v>1266.6666666666667</v>
      </c>
      <c r="P33" s="136">
        <v>20</v>
      </c>
      <c r="Q33" s="134">
        <v>5.333333333333333</v>
      </c>
      <c r="R33" s="136">
        <v>241</v>
      </c>
      <c r="S33" s="134">
        <v>64.266666666666666</v>
      </c>
      <c r="T33" s="136">
        <v>2</v>
      </c>
      <c r="U33" s="134">
        <v>0.53333333333333333</v>
      </c>
      <c r="V33" s="136">
        <v>3</v>
      </c>
      <c r="W33" s="134">
        <v>0.8</v>
      </c>
      <c r="X33" s="136">
        <v>58</v>
      </c>
      <c r="Y33" s="134">
        <v>15.466666666666667</v>
      </c>
      <c r="Z33" s="136">
        <v>38</v>
      </c>
      <c r="AA33" s="134">
        <v>10.133333333333333</v>
      </c>
      <c r="AB33" s="136">
        <v>32</v>
      </c>
      <c r="AC33" s="134">
        <v>8.5333333333333332</v>
      </c>
      <c r="AD33" s="137">
        <v>1</v>
      </c>
      <c r="AE33" s="134">
        <v>0.26666666666666666</v>
      </c>
      <c r="AF33" s="136">
        <v>13</v>
      </c>
      <c r="AG33" s="134">
        <v>3.4666666666666668</v>
      </c>
      <c r="AH33" s="136">
        <v>32</v>
      </c>
      <c r="AI33" s="134">
        <v>8.5333333333333332</v>
      </c>
      <c r="AJ33" s="136">
        <v>2</v>
      </c>
      <c r="AK33" s="134">
        <v>0.53333333333333333</v>
      </c>
      <c r="AL33" s="136">
        <v>116</v>
      </c>
      <c r="AM33" s="134">
        <v>30.933333333333334</v>
      </c>
      <c r="AN33" s="136">
        <v>139</v>
      </c>
      <c r="AO33" s="134">
        <v>37.06666666666667</v>
      </c>
      <c r="AP33" s="136">
        <v>206</v>
      </c>
      <c r="AQ33" s="134">
        <v>54.93333333333333</v>
      </c>
      <c r="AR33" s="136">
        <v>64</v>
      </c>
      <c r="AS33" s="134">
        <v>17.066666666666666</v>
      </c>
    </row>
    <row r="34" spans="1:45" ht="13.5" customHeight="1" x14ac:dyDescent="0.3">
      <c r="A34" s="133" t="s">
        <v>152</v>
      </c>
      <c r="B34" s="226" t="s">
        <v>35</v>
      </c>
      <c r="C34" s="134">
        <v>9</v>
      </c>
      <c r="D34" s="134">
        <v>11</v>
      </c>
      <c r="E34" s="317">
        <v>2548</v>
      </c>
      <c r="F34" s="318">
        <v>283.11111111111109</v>
      </c>
      <c r="G34" s="319">
        <v>39</v>
      </c>
      <c r="H34" s="318">
        <v>4.333333333333333</v>
      </c>
      <c r="I34" s="319">
        <v>43</v>
      </c>
      <c r="J34" s="318">
        <v>4.7777777777777777</v>
      </c>
      <c r="K34" s="135">
        <v>1378533.84</v>
      </c>
      <c r="L34" s="135">
        <v>153170.42666666667</v>
      </c>
      <c r="M34" s="135">
        <v>125321.25818181819</v>
      </c>
      <c r="N34" s="136">
        <v>10631</v>
      </c>
      <c r="O34" s="134">
        <v>1181.2222222222222</v>
      </c>
      <c r="P34" s="136">
        <v>33</v>
      </c>
      <c r="Q34" s="134">
        <v>3.6666666666666665</v>
      </c>
      <c r="R34" s="136">
        <v>300</v>
      </c>
      <c r="S34" s="134">
        <v>33.333333333333336</v>
      </c>
      <c r="T34" s="136">
        <v>6</v>
      </c>
      <c r="U34" s="134">
        <v>0.66666666666666663</v>
      </c>
      <c r="V34" s="136">
        <v>12</v>
      </c>
      <c r="W34" s="134">
        <v>1.3333333333333333</v>
      </c>
      <c r="X34" s="136">
        <v>40</v>
      </c>
      <c r="Y34" s="134">
        <v>4.4444444444444446</v>
      </c>
      <c r="Z34" s="136">
        <v>49</v>
      </c>
      <c r="AA34" s="134">
        <v>5.4444444444444446</v>
      </c>
      <c r="AB34" s="136">
        <v>40</v>
      </c>
      <c r="AC34" s="134">
        <v>4.4444444444444446</v>
      </c>
      <c r="AD34" s="137">
        <v>0</v>
      </c>
      <c r="AE34" s="134">
        <v>0</v>
      </c>
      <c r="AF34" s="136">
        <v>41</v>
      </c>
      <c r="AG34" s="134">
        <v>4.5555555555555554</v>
      </c>
      <c r="AH34" s="136">
        <v>30</v>
      </c>
      <c r="AI34" s="134">
        <v>3.3333333333333335</v>
      </c>
      <c r="AJ34" s="136">
        <v>2</v>
      </c>
      <c r="AK34" s="134">
        <v>0.22222222222222221</v>
      </c>
      <c r="AL34" s="136">
        <v>321</v>
      </c>
      <c r="AM34" s="134">
        <v>35.666666666666664</v>
      </c>
      <c r="AN34" s="136">
        <v>544</v>
      </c>
      <c r="AO34" s="134">
        <v>60.444444444444443</v>
      </c>
      <c r="AP34" s="136">
        <v>269</v>
      </c>
      <c r="AQ34" s="134">
        <v>29.888888888888889</v>
      </c>
      <c r="AR34" s="136">
        <v>233</v>
      </c>
      <c r="AS34" s="134">
        <v>25.888888888888889</v>
      </c>
    </row>
    <row r="35" spans="1:45" ht="13.5" customHeight="1" x14ac:dyDescent="0.3">
      <c r="A35" s="133" t="s">
        <v>142</v>
      </c>
      <c r="B35" s="226" t="s">
        <v>36</v>
      </c>
      <c r="C35" s="134">
        <v>27</v>
      </c>
      <c r="D35" s="134">
        <v>34</v>
      </c>
      <c r="E35" s="317">
        <v>8807</v>
      </c>
      <c r="F35" s="318">
        <v>326.18518518518516</v>
      </c>
      <c r="G35" s="319">
        <v>109</v>
      </c>
      <c r="H35" s="318">
        <v>4.0370370370370372</v>
      </c>
      <c r="I35" s="319">
        <v>106</v>
      </c>
      <c r="J35" s="318">
        <v>3.925925925925926</v>
      </c>
      <c r="K35" s="135">
        <v>4008874.48</v>
      </c>
      <c r="L35" s="135">
        <v>148476.8325925926</v>
      </c>
      <c r="M35" s="135">
        <v>117908.07294117648</v>
      </c>
      <c r="N35" s="136">
        <v>39584</v>
      </c>
      <c r="O35" s="134">
        <v>1466.0740740740741</v>
      </c>
      <c r="P35" s="136">
        <v>288</v>
      </c>
      <c r="Q35" s="134">
        <v>10.666666666666666</v>
      </c>
      <c r="R35" s="136">
        <v>1845</v>
      </c>
      <c r="S35" s="134">
        <v>68.333333333333329</v>
      </c>
      <c r="T35" s="136">
        <v>107</v>
      </c>
      <c r="U35" s="134">
        <v>3.9629629629629628</v>
      </c>
      <c r="V35" s="136">
        <v>42</v>
      </c>
      <c r="W35" s="134">
        <v>1.5555555555555556</v>
      </c>
      <c r="X35" s="136">
        <v>125</v>
      </c>
      <c r="Y35" s="134">
        <v>4.6296296296296298</v>
      </c>
      <c r="Z35" s="136">
        <v>101</v>
      </c>
      <c r="AA35" s="134">
        <v>3.7407407407407409</v>
      </c>
      <c r="AB35" s="136">
        <v>100</v>
      </c>
      <c r="AC35" s="134">
        <v>3.7037037037037037</v>
      </c>
      <c r="AD35" s="137">
        <v>17</v>
      </c>
      <c r="AE35" s="134">
        <v>0.62962962962962965</v>
      </c>
      <c r="AF35" s="136">
        <v>51</v>
      </c>
      <c r="AG35" s="134">
        <v>1.8888888888888888</v>
      </c>
      <c r="AH35" s="136">
        <v>232</v>
      </c>
      <c r="AI35" s="134">
        <v>8.5925925925925934</v>
      </c>
      <c r="AJ35" s="136">
        <v>38</v>
      </c>
      <c r="AK35" s="134">
        <v>1.4074074074074074</v>
      </c>
      <c r="AL35" s="136">
        <v>1555</v>
      </c>
      <c r="AM35" s="134">
        <v>57.592592592592595</v>
      </c>
      <c r="AN35" s="136">
        <v>667</v>
      </c>
      <c r="AO35" s="134">
        <v>24.703703703703702</v>
      </c>
      <c r="AP35" s="136">
        <v>3951</v>
      </c>
      <c r="AQ35" s="134">
        <v>146.33333333333334</v>
      </c>
      <c r="AR35" s="136">
        <v>159</v>
      </c>
      <c r="AS35" s="134">
        <v>5.8888888888888893</v>
      </c>
    </row>
    <row r="36" spans="1:45" ht="13.5" customHeight="1" x14ac:dyDescent="0.3">
      <c r="A36" s="133" t="s">
        <v>311</v>
      </c>
      <c r="B36" s="226" t="s">
        <v>143</v>
      </c>
      <c r="C36" s="134">
        <v>8.5</v>
      </c>
      <c r="D36" s="134">
        <v>11</v>
      </c>
      <c r="E36" s="317">
        <v>2282</v>
      </c>
      <c r="F36" s="318">
        <v>268.47058823529414</v>
      </c>
      <c r="G36" s="319">
        <v>42</v>
      </c>
      <c r="H36" s="318">
        <v>4.9411764705882355</v>
      </c>
      <c r="I36" s="319">
        <v>18</v>
      </c>
      <c r="J36" s="318">
        <v>2.1176470588235294</v>
      </c>
      <c r="K36" s="135">
        <v>748564.09</v>
      </c>
      <c r="L36" s="135">
        <v>88066.363529411756</v>
      </c>
      <c r="M36" s="135">
        <v>68051.2809090909</v>
      </c>
      <c r="N36" s="136">
        <v>14209</v>
      </c>
      <c r="O36" s="134">
        <v>1671.6470588235295</v>
      </c>
      <c r="P36" s="136">
        <v>72</v>
      </c>
      <c r="Q36" s="134">
        <v>8.4705882352941178</v>
      </c>
      <c r="R36" s="136">
        <v>1204</v>
      </c>
      <c r="S36" s="134">
        <v>141.64705882352942</v>
      </c>
      <c r="T36" s="136">
        <v>58</v>
      </c>
      <c r="U36" s="134">
        <v>6.8235294117647056</v>
      </c>
      <c r="V36" s="136">
        <v>19</v>
      </c>
      <c r="W36" s="134">
        <v>2.2352941176470589</v>
      </c>
      <c r="X36" s="136">
        <v>19</v>
      </c>
      <c r="Y36" s="134">
        <v>2.2352941176470589</v>
      </c>
      <c r="Z36" s="136">
        <v>26</v>
      </c>
      <c r="AA36" s="134">
        <v>3.0588235294117645</v>
      </c>
      <c r="AB36" s="136">
        <v>7</v>
      </c>
      <c r="AC36" s="134">
        <v>0.82352941176470584</v>
      </c>
      <c r="AD36" s="137">
        <v>4</v>
      </c>
      <c r="AE36" s="134">
        <v>0.47058823529411764</v>
      </c>
      <c r="AF36" s="136">
        <v>4</v>
      </c>
      <c r="AG36" s="134">
        <v>0.47058823529411764</v>
      </c>
      <c r="AH36" s="136">
        <v>55</v>
      </c>
      <c r="AI36" s="134">
        <v>6.4705882352941178</v>
      </c>
      <c r="AJ36" s="136">
        <v>9</v>
      </c>
      <c r="AK36" s="134">
        <v>1.0588235294117647</v>
      </c>
      <c r="AL36" s="136">
        <v>286</v>
      </c>
      <c r="AM36" s="134">
        <v>33.647058823529413</v>
      </c>
      <c r="AN36" s="136">
        <v>737</v>
      </c>
      <c r="AO36" s="134">
        <v>86.705882352941174</v>
      </c>
      <c r="AP36" s="136">
        <v>461</v>
      </c>
      <c r="AQ36" s="134">
        <v>54.235294117647058</v>
      </c>
      <c r="AR36" s="136">
        <v>104</v>
      </c>
      <c r="AS36" s="134">
        <v>12.235294117647058</v>
      </c>
    </row>
    <row r="37" spans="1:45" ht="13.5" customHeight="1" x14ac:dyDescent="0.3">
      <c r="A37" s="133" t="s">
        <v>311</v>
      </c>
      <c r="B37" s="226" t="s">
        <v>144</v>
      </c>
      <c r="C37" s="134">
        <v>6.5</v>
      </c>
      <c r="D37" s="134">
        <v>8</v>
      </c>
      <c r="E37" s="317">
        <v>2580</v>
      </c>
      <c r="F37" s="318">
        <v>396.92307692307691</v>
      </c>
      <c r="G37" s="319">
        <v>18</v>
      </c>
      <c r="H37" s="318">
        <v>2.7692307692307692</v>
      </c>
      <c r="I37" s="319">
        <v>10</v>
      </c>
      <c r="J37" s="318">
        <v>1.5384615384615385</v>
      </c>
      <c r="K37" s="135">
        <v>788122.86</v>
      </c>
      <c r="L37" s="135">
        <v>121249.67076923077</v>
      </c>
      <c r="M37" s="135">
        <v>98515.357499999998</v>
      </c>
      <c r="N37" s="138">
        <v>9119</v>
      </c>
      <c r="O37" s="134">
        <v>1402.9230769230769</v>
      </c>
      <c r="P37" s="136">
        <v>38</v>
      </c>
      <c r="Q37" s="134">
        <v>5.8461538461538458</v>
      </c>
      <c r="R37" s="136">
        <v>1290</v>
      </c>
      <c r="S37" s="134">
        <v>198.46153846153845</v>
      </c>
      <c r="T37" s="136">
        <v>182</v>
      </c>
      <c r="U37" s="134">
        <v>28</v>
      </c>
      <c r="V37" s="136">
        <v>17</v>
      </c>
      <c r="W37" s="134">
        <v>2.6153846153846154</v>
      </c>
      <c r="X37" s="136">
        <v>46</v>
      </c>
      <c r="Y37" s="134">
        <v>7.0769230769230766</v>
      </c>
      <c r="Z37" s="136">
        <v>31</v>
      </c>
      <c r="AA37" s="134">
        <v>4.7692307692307692</v>
      </c>
      <c r="AB37" s="136">
        <v>16</v>
      </c>
      <c r="AC37" s="134">
        <v>2.4615384615384617</v>
      </c>
      <c r="AD37" s="137">
        <v>2</v>
      </c>
      <c r="AE37" s="134">
        <v>0.30769230769230771</v>
      </c>
      <c r="AF37" s="136">
        <v>109</v>
      </c>
      <c r="AG37" s="134">
        <v>16.76923076923077</v>
      </c>
      <c r="AH37" s="136">
        <v>78</v>
      </c>
      <c r="AI37" s="134">
        <v>12</v>
      </c>
      <c r="AJ37" s="136">
        <v>0</v>
      </c>
      <c r="AK37" s="134">
        <v>0</v>
      </c>
      <c r="AL37" s="136">
        <v>296</v>
      </c>
      <c r="AM37" s="134">
        <v>45.53846153846154</v>
      </c>
      <c r="AN37" s="136">
        <v>775</v>
      </c>
      <c r="AO37" s="134">
        <v>119.23076923076923</v>
      </c>
      <c r="AP37" s="136">
        <v>418</v>
      </c>
      <c r="AQ37" s="134">
        <v>64.307692307692307</v>
      </c>
      <c r="AR37" s="136">
        <v>139</v>
      </c>
      <c r="AS37" s="134">
        <v>21.384615384615383</v>
      </c>
    </row>
    <row r="38" spans="1:45" ht="13.5" customHeight="1" x14ac:dyDescent="0.3">
      <c r="A38" s="133" t="s">
        <v>142</v>
      </c>
      <c r="B38" s="226" t="s">
        <v>39</v>
      </c>
      <c r="C38" s="134">
        <v>33</v>
      </c>
      <c r="D38" s="134">
        <v>50.5</v>
      </c>
      <c r="E38" s="317">
        <v>13005</v>
      </c>
      <c r="F38" s="318">
        <v>394.09090909090907</v>
      </c>
      <c r="G38" s="319">
        <v>161</v>
      </c>
      <c r="H38" s="318">
        <v>4.8787878787878789</v>
      </c>
      <c r="I38" s="319">
        <v>195</v>
      </c>
      <c r="J38" s="318">
        <v>5.9090909090909092</v>
      </c>
      <c r="K38" s="135">
        <v>5674725.7800000003</v>
      </c>
      <c r="L38" s="135">
        <v>171961.38727272727</v>
      </c>
      <c r="M38" s="135">
        <v>112370.80752475248</v>
      </c>
      <c r="N38" s="138">
        <v>56783</v>
      </c>
      <c r="O38" s="134">
        <v>1720.6969696969697</v>
      </c>
      <c r="P38" s="136">
        <v>420</v>
      </c>
      <c r="Q38" s="134">
        <v>12.727272727272727</v>
      </c>
      <c r="R38" s="136">
        <v>2049</v>
      </c>
      <c r="S38" s="134">
        <v>62.090909090909093</v>
      </c>
      <c r="T38" s="136">
        <v>333</v>
      </c>
      <c r="U38" s="134">
        <v>10.090909090909092</v>
      </c>
      <c r="V38" s="136">
        <v>104</v>
      </c>
      <c r="W38" s="134">
        <v>3.1515151515151514</v>
      </c>
      <c r="X38" s="136">
        <v>171</v>
      </c>
      <c r="Y38" s="134">
        <v>5.1818181818181817</v>
      </c>
      <c r="Z38" s="136">
        <v>181</v>
      </c>
      <c r="AA38" s="134">
        <v>5.4848484848484844</v>
      </c>
      <c r="AB38" s="136">
        <v>175</v>
      </c>
      <c r="AC38" s="134">
        <v>5.3030303030303028</v>
      </c>
      <c r="AD38" s="137">
        <v>415</v>
      </c>
      <c r="AE38" s="134">
        <v>12.575757575757576</v>
      </c>
      <c r="AF38" s="136">
        <v>151</v>
      </c>
      <c r="AG38" s="134">
        <v>4.5757575757575761</v>
      </c>
      <c r="AH38" s="136">
        <v>380</v>
      </c>
      <c r="AI38" s="134">
        <v>11.515151515151516</v>
      </c>
      <c r="AJ38" s="136">
        <v>32</v>
      </c>
      <c r="AK38" s="134">
        <v>0.96969696969696972</v>
      </c>
      <c r="AL38" s="136">
        <v>2264</v>
      </c>
      <c r="AM38" s="134">
        <v>68.606060606060609</v>
      </c>
      <c r="AN38" s="136">
        <v>239</v>
      </c>
      <c r="AO38" s="134">
        <v>7.2424242424242422</v>
      </c>
      <c r="AP38" s="136">
        <v>7736</v>
      </c>
      <c r="AQ38" s="134">
        <v>234.42424242424244</v>
      </c>
      <c r="AR38" s="136">
        <v>66</v>
      </c>
      <c r="AS38" s="134">
        <v>2</v>
      </c>
    </row>
    <row r="39" spans="1:45" ht="13.5" customHeight="1" x14ac:dyDescent="0.3">
      <c r="A39" s="133" t="s">
        <v>311</v>
      </c>
      <c r="B39" s="226" t="s">
        <v>40</v>
      </c>
      <c r="C39" s="134">
        <v>8</v>
      </c>
      <c r="D39" s="134">
        <v>9</v>
      </c>
      <c r="E39" s="317">
        <v>2857</v>
      </c>
      <c r="F39" s="318">
        <v>357.125</v>
      </c>
      <c r="G39" s="319">
        <v>37</v>
      </c>
      <c r="H39" s="318">
        <v>4.625</v>
      </c>
      <c r="I39" s="319">
        <v>47</v>
      </c>
      <c r="J39" s="318">
        <v>5.875</v>
      </c>
      <c r="K39" s="135">
        <v>1349277.22</v>
      </c>
      <c r="L39" s="135">
        <v>168659.6525</v>
      </c>
      <c r="M39" s="135">
        <v>149919.69111111111</v>
      </c>
      <c r="N39" s="138">
        <v>10777</v>
      </c>
      <c r="O39" s="134">
        <v>1347.125</v>
      </c>
      <c r="P39" s="136">
        <v>90</v>
      </c>
      <c r="Q39" s="134">
        <v>11.25</v>
      </c>
      <c r="R39" s="136">
        <v>159</v>
      </c>
      <c r="S39" s="134">
        <v>19.875</v>
      </c>
      <c r="T39" s="136">
        <v>2</v>
      </c>
      <c r="U39" s="134">
        <v>0.25</v>
      </c>
      <c r="V39" s="136">
        <v>9</v>
      </c>
      <c r="W39" s="134">
        <v>1.125</v>
      </c>
      <c r="X39" s="136">
        <v>35</v>
      </c>
      <c r="Y39" s="134">
        <v>4.375</v>
      </c>
      <c r="Z39" s="136">
        <v>41</v>
      </c>
      <c r="AA39" s="134">
        <v>5.125</v>
      </c>
      <c r="AB39" s="136">
        <v>41</v>
      </c>
      <c r="AC39" s="134">
        <v>5.125</v>
      </c>
      <c r="AD39" s="137">
        <v>22</v>
      </c>
      <c r="AE39" s="134">
        <v>2.75</v>
      </c>
      <c r="AF39" s="136">
        <v>44</v>
      </c>
      <c r="AG39" s="134">
        <v>5.5</v>
      </c>
      <c r="AH39" s="136">
        <v>50</v>
      </c>
      <c r="AI39" s="134">
        <v>6.25</v>
      </c>
      <c r="AJ39" s="136">
        <v>2</v>
      </c>
      <c r="AK39" s="134">
        <v>0.25</v>
      </c>
      <c r="AL39" s="136">
        <v>506</v>
      </c>
      <c r="AM39" s="134">
        <v>63.25</v>
      </c>
      <c r="AN39" s="136">
        <v>375</v>
      </c>
      <c r="AO39" s="134">
        <v>46.875</v>
      </c>
      <c r="AP39" s="136">
        <v>1127</v>
      </c>
      <c r="AQ39" s="134">
        <v>140.875</v>
      </c>
      <c r="AR39" s="136">
        <v>142</v>
      </c>
      <c r="AS39" s="134">
        <v>17.75</v>
      </c>
    </row>
    <row r="40" spans="1:45" ht="13.5" customHeight="1" x14ac:dyDescent="0.3">
      <c r="A40" s="133" t="s">
        <v>153</v>
      </c>
      <c r="B40" s="226" t="s">
        <v>41</v>
      </c>
      <c r="C40" s="134">
        <v>24.75</v>
      </c>
      <c r="D40" s="134">
        <v>34</v>
      </c>
      <c r="E40" s="317">
        <v>8733</v>
      </c>
      <c r="F40" s="318">
        <v>352.84848484848487</v>
      </c>
      <c r="G40" s="319">
        <v>181</v>
      </c>
      <c r="H40" s="318">
        <v>7.3131313131313131</v>
      </c>
      <c r="I40" s="319">
        <v>141</v>
      </c>
      <c r="J40" s="318">
        <v>5.6969696969696972</v>
      </c>
      <c r="K40" s="135">
        <v>3594119.37</v>
      </c>
      <c r="L40" s="135">
        <v>145216.94424242424</v>
      </c>
      <c r="M40" s="135">
        <v>105709.39323529412</v>
      </c>
      <c r="N40" s="138">
        <v>48336</v>
      </c>
      <c r="O40" s="134">
        <v>1952.969696969697</v>
      </c>
      <c r="P40" s="136">
        <v>335</v>
      </c>
      <c r="Q40" s="134">
        <v>13.535353535353535</v>
      </c>
      <c r="R40" s="136">
        <v>4444</v>
      </c>
      <c r="S40" s="134">
        <v>179.55555555555554</v>
      </c>
      <c r="T40" s="136">
        <v>498</v>
      </c>
      <c r="U40" s="134">
        <v>20.121212121212121</v>
      </c>
      <c r="V40" s="136">
        <v>50</v>
      </c>
      <c r="W40" s="134">
        <v>2.0202020202020203</v>
      </c>
      <c r="X40" s="136">
        <v>183</v>
      </c>
      <c r="Y40" s="134">
        <v>7.3939393939393936</v>
      </c>
      <c r="Z40" s="136">
        <v>181</v>
      </c>
      <c r="AA40" s="134">
        <v>7.3131313131313131</v>
      </c>
      <c r="AB40" s="136">
        <v>147</v>
      </c>
      <c r="AC40" s="134">
        <v>5.9393939393939394</v>
      </c>
      <c r="AD40" s="137">
        <v>13</v>
      </c>
      <c r="AE40" s="134">
        <v>0.5252525252525253</v>
      </c>
      <c r="AF40" s="136">
        <v>92</v>
      </c>
      <c r="AG40" s="134">
        <v>3.7171717171717171</v>
      </c>
      <c r="AH40" s="136">
        <v>93</v>
      </c>
      <c r="AI40" s="134">
        <v>3.7575757575757578</v>
      </c>
      <c r="AJ40" s="136">
        <v>52</v>
      </c>
      <c r="AK40" s="134">
        <v>2.1010101010101012</v>
      </c>
      <c r="AL40" s="136">
        <v>1505</v>
      </c>
      <c r="AM40" s="134">
        <v>60.80808080808081</v>
      </c>
      <c r="AN40" s="136">
        <v>185</v>
      </c>
      <c r="AO40" s="134">
        <v>7.4747474747474749</v>
      </c>
      <c r="AP40" s="136">
        <v>2780</v>
      </c>
      <c r="AQ40" s="134">
        <v>112.32323232323232</v>
      </c>
      <c r="AR40" s="136">
        <v>44</v>
      </c>
      <c r="AS40" s="134">
        <v>1.7777777777777777</v>
      </c>
    </row>
    <row r="41" spans="1:45" ht="13.5" customHeight="1" x14ac:dyDescent="0.3">
      <c r="A41" s="133" t="s">
        <v>169</v>
      </c>
      <c r="B41" s="226" t="s">
        <v>42</v>
      </c>
      <c r="C41" s="134">
        <v>1</v>
      </c>
      <c r="D41" s="134">
        <v>1.75</v>
      </c>
      <c r="E41" s="317">
        <v>485</v>
      </c>
      <c r="F41" s="318">
        <v>485</v>
      </c>
      <c r="G41" s="319">
        <v>7</v>
      </c>
      <c r="H41" s="318">
        <v>7</v>
      </c>
      <c r="I41" s="319">
        <v>7</v>
      </c>
      <c r="J41" s="318">
        <v>7</v>
      </c>
      <c r="K41" s="135">
        <v>287051.78999999998</v>
      </c>
      <c r="L41" s="135">
        <v>287051.78999999998</v>
      </c>
      <c r="M41" s="135">
        <v>164029.59428571427</v>
      </c>
      <c r="N41" s="138">
        <v>0</v>
      </c>
      <c r="O41" s="134">
        <v>0</v>
      </c>
      <c r="P41" s="136">
        <v>0</v>
      </c>
      <c r="Q41" s="134">
        <v>0</v>
      </c>
      <c r="R41" s="136">
        <v>0</v>
      </c>
      <c r="S41" s="134">
        <v>0</v>
      </c>
      <c r="T41" s="136">
        <v>0</v>
      </c>
      <c r="U41" s="134">
        <v>0</v>
      </c>
      <c r="V41" s="136">
        <v>0</v>
      </c>
      <c r="W41" s="134">
        <v>0</v>
      </c>
      <c r="X41" s="136">
        <v>0</v>
      </c>
      <c r="Y41" s="134">
        <v>0</v>
      </c>
      <c r="Z41" s="136">
        <v>0</v>
      </c>
      <c r="AA41" s="134">
        <v>0</v>
      </c>
      <c r="AB41" s="136">
        <v>0</v>
      </c>
      <c r="AC41" s="134">
        <v>0</v>
      </c>
      <c r="AD41" s="137">
        <v>0</v>
      </c>
      <c r="AE41" s="134">
        <v>0</v>
      </c>
      <c r="AF41" s="136">
        <v>0</v>
      </c>
      <c r="AG41" s="134">
        <v>0</v>
      </c>
      <c r="AH41" s="136">
        <v>0</v>
      </c>
      <c r="AI41" s="134">
        <v>0</v>
      </c>
      <c r="AJ41" s="136">
        <v>0</v>
      </c>
      <c r="AK41" s="134">
        <v>0</v>
      </c>
      <c r="AL41" s="136">
        <v>64</v>
      </c>
      <c r="AM41" s="134">
        <v>64</v>
      </c>
      <c r="AN41" s="136">
        <v>0</v>
      </c>
      <c r="AO41" s="134">
        <v>0</v>
      </c>
      <c r="AP41" s="136">
        <v>0</v>
      </c>
      <c r="AQ41" s="134">
        <v>0</v>
      </c>
      <c r="AR41" s="136">
        <v>25</v>
      </c>
      <c r="AS41" s="134">
        <v>25</v>
      </c>
    </row>
    <row r="42" spans="1:45" ht="13.5" customHeight="1" x14ac:dyDescent="0.3">
      <c r="A42" s="133" t="s">
        <v>155</v>
      </c>
      <c r="B42" s="226" t="s">
        <v>43</v>
      </c>
      <c r="C42" s="134">
        <v>0.75</v>
      </c>
      <c r="D42" s="134">
        <v>1</v>
      </c>
      <c r="E42" s="317">
        <v>233</v>
      </c>
      <c r="F42" s="318">
        <v>310.66666666666669</v>
      </c>
      <c r="G42" s="319">
        <v>3</v>
      </c>
      <c r="H42" s="318">
        <v>4</v>
      </c>
      <c r="I42" s="319">
        <v>10</v>
      </c>
      <c r="J42" s="318">
        <v>13.333333333333334</v>
      </c>
      <c r="K42" s="135">
        <v>130903.69</v>
      </c>
      <c r="L42" s="135">
        <v>174538.25333333333</v>
      </c>
      <c r="M42" s="135">
        <v>130903.69</v>
      </c>
      <c r="N42" s="138">
        <v>1073</v>
      </c>
      <c r="O42" s="134">
        <v>1430.6666666666667</v>
      </c>
      <c r="P42" s="136">
        <v>3</v>
      </c>
      <c r="Q42" s="134">
        <v>4</v>
      </c>
      <c r="R42" s="136">
        <v>354</v>
      </c>
      <c r="S42" s="134">
        <v>472</v>
      </c>
      <c r="T42" s="136">
        <v>16</v>
      </c>
      <c r="U42" s="134">
        <v>21.333333333333332</v>
      </c>
      <c r="V42" s="136">
        <v>3</v>
      </c>
      <c r="W42" s="134">
        <v>4</v>
      </c>
      <c r="X42" s="136">
        <v>3</v>
      </c>
      <c r="Y42" s="134">
        <v>4</v>
      </c>
      <c r="Z42" s="136">
        <v>5</v>
      </c>
      <c r="AA42" s="134">
        <v>6.666666666666667</v>
      </c>
      <c r="AB42" s="136">
        <v>10</v>
      </c>
      <c r="AC42" s="134">
        <v>13.333333333333334</v>
      </c>
      <c r="AD42" s="137">
        <v>1</v>
      </c>
      <c r="AE42" s="134">
        <v>1.3333333333333333</v>
      </c>
      <c r="AF42" s="136">
        <v>2</v>
      </c>
      <c r="AG42" s="134">
        <v>2.6666666666666665</v>
      </c>
      <c r="AH42" s="136">
        <v>5</v>
      </c>
      <c r="AI42" s="134">
        <v>6.666666666666667</v>
      </c>
      <c r="AJ42" s="136">
        <v>3</v>
      </c>
      <c r="AK42" s="134">
        <v>4</v>
      </c>
      <c r="AL42" s="136">
        <v>44</v>
      </c>
      <c r="AM42" s="134">
        <v>58.666666666666664</v>
      </c>
      <c r="AN42" s="136">
        <v>55</v>
      </c>
      <c r="AO42" s="134">
        <v>73.333333333333329</v>
      </c>
      <c r="AP42" s="136">
        <v>74</v>
      </c>
      <c r="AQ42" s="134">
        <v>98.666666666666671</v>
      </c>
      <c r="AR42" s="136">
        <v>52</v>
      </c>
      <c r="AS42" s="134">
        <v>69.333333333333329</v>
      </c>
    </row>
    <row r="43" spans="1:45" ht="13.5" customHeight="1" x14ac:dyDescent="0.3">
      <c r="A43" s="133" t="s">
        <v>311</v>
      </c>
      <c r="B43" s="226" t="s">
        <v>44</v>
      </c>
      <c r="C43" s="134">
        <v>9.5</v>
      </c>
      <c r="D43" s="134">
        <v>11</v>
      </c>
      <c r="E43" s="317">
        <v>2299</v>
      </c>
      <c r="F43" s="318">
        <v>242</v>
      </c>
      <c r="G43" s="319">
        <v>19</v>
      </c>
      <c r="H43" s="318">
        <v>2</v>
      </c>
      <c r="I43" s="319">
        <v>35</v>
      </c>
      <c r="J43" s="318">
        <v>3.6842105263157894</v>
      </c>
      <c r="K43" s="135">
        <v>1014433.99</v>
      </c>
      <c r="L43" s="135">
        <v>106782.52526315789</v>
      </c>
      <c r="M43" s="135">
        <v>92221.27181818182</v>
      </c>
      <c r="N43" s="138">
        <v>9746</v>
      </c>
      <c r="O43" s="134">
        <v>1025.8947368421052</v>
      </c>
      <c r="P43" s="136">
        <v>16</v>
      </c>
      <c r="Q43" s="134">
        <v>1.6842105263157894</v>
      </c>
      <c r="R43" s="136">
        <v>273</v>
      </c>
      <c r="S43" s="134">
        <v>28.736842105263158</v>
      </c>
      <c r="T43" s="136">
        <v>9</v>
      </c>
      <c r="U43" s="134">
        <v>0.94736842105263153</v>
      </c>
      <c r="V43" s="136">
        <v>14</v>
      </c>
      <c r="W43" s="134">
        <v>1.4736842105263157</v>
      </c>
      <c r="X43" s="136">
        <v>20</v>
      </c>
      <c r="Y43" s="134">
        <v>2.1052631578947367</v>
      </c>
      <c r="Z43" s="136">
        <v>57</v>
      </c>
      <c r="AA43" s="134">
        <v>6</v>
      </c>
      <c r="AB43" s="136">
        <v>25</v>
      </c>
      <c r="AC43" s="134">
        <v>2.6315789473684212</v>
      </c>
      <c r="AD43" s="137">
        <v>6</v>
      </c>
      <c r="AE43" s="134">
        <v>0.63157894736842102</v>
      </c>
      <c r="AF43" s="136">
        <v>19</v>
      </c>
      <c r="AG43" s="134">
        <v>2</v>
      </c>
      <c r="AH43" s="136">
        <v>62</v>
      </c>
      <c r="AI43" s="134">
        <v>6.5263157894736841</v>
      </c>
      <c r="AJ43" s="136">
        <v>6</v>
      </c>
      <c r="AK43" s="134">
        <v>0.63157894736842102</v>
      </c>
      <c r="AL43" s="136">
        <v>297</v>
      </c>
      <c r="AM43" s="134">
        <v>31.263157894736842</v>
      </c>
      <c r="AN43" s="136">
        <v>220</v>
      </c>
      <c r="AO43" s="134">
        <v>23.157894736842106</v>
      </c>
      <c r="AP43" s="136">
        <v>408</v>
      </c>
      <c r="AQ43" s="134">
        <v>42.94736842105263</v>
      </c>
      <c r="AR43" s="136">
        <v>18</v>
      </c>
      <c r="AS43" s="134">
        <v>1.8947368421052631</v>
      </c>
    </row>
    <row r="44" spans="1:45" ht="13.5" customHeight="1" x14ac:dyDescent="0.3">
      <c r="A44" s="133" t="s">
        <v>311</v>
      </c>
      <c r="B44" s="226" t="s">
        <v>45</v>
      </c>
      <c r="C44" s="134">
        <v>3</v>
      </c>
      <c r="D44" s="134">
        <v>4.5</v>
      </c>
      <c r="E44" s="317">
        <v>1229</v>
      </c>
      <c r="F44" s="318">
        <v>409.66666666666669</v>
      </c>
      <c r="G44" s="319">
        <v>25</v>
      </c>
      <c r="H44" s="318">
        <v>8.3333333333333339</v>
      </c>
      <c r="I44" s="319">
        <v>28</v>
      </c>
      <c r="J44" s="318">
        <v>9.3333333333333339</v>
      </c>
      <c r="K44" s="135">
        <v>449677.93</v>
      </c>
      <c r="L44" s="135">
        <v>149892.64333333334</v>
      </c>
      <c r="M44" s="135">
        <v>99928.428888888884</v>
      </c>
      <c r="N44" s="138">
        <v>5323</v>
      </c>
      <c r="O44" s="134">
        <v>1774.3333333333333</v>
      </c>
      <c r="P44" s="136">
        <v>34</v>
      </c>
      <c r="Q44" s="134">
        <v>11.333333333333334</v>
      </c>
      <c r="R44" s="136">
        <v>488</v>
      </c>
      <c r="S44" s="134">
        <v>162.66666666666666</v>
      </c>
      <c r="T44" s="136">
        <v>23</v>
      </c>
      <c r="U44" s="134">
        <v>7.666666666666667</v>
      </c>
      <c r="V44" s="136">
        <v>34</v>
      </c>
      <c r="W44" s="134">
        <v>11.333333333333334</v>
      </c>
      <c r="X44" s="136">
        <v>26</v>
      </c>
      <c r="Y44" s="134">
        <v>8.6666666666666661</v>
      </c>
      <c r="Z44" s="136">
        <v>47</v>
      </c>
      <c r="AA44" s="134">
        <v>15.666666666666666</v>
      </c>
      <c r="AB44" s="136">
        <v>35</v>
      </c>
      <c r="AC44" s="134">
        <v>11.666666666666666</v>
      </c>
      <c r="AD44" s="137">
        <v>0</v>
      </c>
      <c r="AE44" s="134">
        <v>0</v>
      </c>
      <c r="AF44" s="136">
        <v>11</v>
      </c>
      <c r="AG44" s="134">
        <v>3.6666666666666665</v>
      </c>
      <c r="AH44" s="136">
        <v>20</v>
      </c>
      <c r="AI44" s="134">
        <v>6.666666666666667</v>
      </c>
      <c r="AJ44" s="136">
        <v>1</v>
      </c>
      <c r="AK44" s="134">
        <v>0.33333333333333331</v>
      </c>
      <c r="AL44" s="136">
        <v>196</v>
      </c>
      <c r="AM44" s="134">
        <v>65.333333333333329</v>
      </c>
      <c r="AN44" s="136">
        <v>164</v>
      </c>
      <c r="AO44" s="134">
        <v>54.666666666666664</v>
      </c>
      <c r="AP44" s="136">
        <v>105</v>
      </c>
      <c r="AQ44" s="134">
        <v>35</v>
      </c>
      <c r="AR44" s="136">
        <v>125</v>
      </c>
      <c r="AS44" s="134">
        <v>41.666666666666664</v>
      </c>
    </row>
    <row r="45" spans="1:45" ht="13.5" customHeight="1" x14ac:dyDescent="0.3">
      <c r="A45" s="133" t="s">
        <v>142</v>
      </c>
      <c r="B45" s="226" t="s">
        <v>145</v>
      </c>
      <c r="C45" s="134">
        <v>35</v>
      </c>
      <c r="D45" s="134">
        <v>66</v>
      </c>
      <c r="E45" s="317">
        <v>14667</v>
      </c>
      <c r="F45" s="318">
        <v>419.05714285714288</v>
      </c>
      <c r="G45" s="319">
        <v>297</v>
      </c>
      <c r="H45" s="318">
        <v>8.4857142857142858</v>
      </c>
      <c r="I45" s="319">
        <v>197</v>
      </c>
      <c r="J45" s="318">
        <v>5.628571428571429</v>
      </c>
      <c r="K45" s="135">
        <v>6225875.8600000003</v>
      </c>
      <c r="L45" s="135">
        <v>177882.16742857144</v>
      </c>
      <c r="M45" s="135">
        <v>94331.452424242423</v>
      </c>
      <c r="N45" s="138">
        <v>68220</v>
      </c>
      <c r="O45" s="134">
        <v>1949.1428571428571</v>
      </c>
      <c r="P45" s="136">
        <v>617</v>
      </c>
      <c r="Q45" s="134">
        <v>17.62857142857143</v>
      </c>
      <c r="R45" s="136">
        <v>1286</v>
      </c>
      <c r="S45" s="134">
        <v>36.74285714285714</v>
      </c>
      <c r="T45" s="136">
        <v>80</v>
      </c>
      <c r="U45" s="134">
        <v>2.2857142857142856</v>
      </c>
      <c r="V45" s="136">
        <v>79</v>
      </c>
      <c r="W45" s="134">
        <v>2.2571428571428571</v>
      </c>
      <c r="X45" s="136">
        <v>305</v>
      </c>
      <c r="Y45" s="134">
        <v>8.7142857142857135</v>
      </c>
      <c r="Z45" s="136">
        <v>234</v>
      </c>
      <c r="AA45" s="134">
        <v>6.6857142857142859</v>
      </c>
      <c r="AB45" s="136">
        <v>192</v>
      </c>
      <c r="AC45" s="134">
        <v>5.4857142857142858</v>
      </c>
      <c r="AD45" s="137">
        <v>198</v>
      </c>
      <c r="AE45" s="134">
        <v>5.6571428571428575</v>
      </c>
      <c r="AF45" s="136">
        <v>127</v>
      </c>
      <c r="AG45" s="134">
        <v>3.6285714285714286</v>
      </c>
      <c r="AH45" s="136">
        <v>323</v>
      </c>
      <c r="AI45" s="134">
        <v>9.2285714285714278</v>
      </c>
      <c r="AJ45" s="136">
        <v>48</v>
      </c>
      <c r="AK45" s="134">
        <v>1.3714285714285714</v>
      </c>
      <c r="AL45" s="136">
        <v>2494</v>
      </c>
      <c r="AM45" s="134">
        <v>71.257142857142853</v>
      </c>
      <c r="AN45" s="136">
        <v>1024</v>
      </c>
      <c r="AO45" s="134">
        <v>29.257142857142856</v>
      </c>
      <c r="AP45" s="136">
        <v>5276</v>
      </c>
      <c r="AQ45" s="134">
        <v>150.74285714285713</v>
      </c>
      <c r="AR45" s="136">
        <v>306</v>
      </c>
      <c r="AS45" s="134">
        <v>8.742857142857142</v>
      </c>
    </row>
    <row r="46" spans="1:45" ht="13.5" customHeight="1" x14ac:dyDescent="0.3">
      <c r="A46" s="133" t="s">
        <v>142</v>
      </c>
      <c r="B46" s="226" t="s">
        <v>146</v>
      </c>
      <c r="C46" s="134">
        <v>15</v>
      </c>
      <c r="D46" s="134">
        <v>30</v>
      </c>
      <c r="E46" s="317">
        <v>5531</v>
      </c>
      <c r="F46" s="318">
        <v>368.73333333333335</v>
      </c>
      <c r="G46" s="319">
        <v>123</v>
      </c>
      <c r="H46" s="318">
        <v>8.1999999999999993</v>
      </c>
      <c r="I46" s="319">
        <v>113</v>
      </c>
      <c r="J46" s="318">
        <v>7.5333333333333332</v>
      </c>
      <c r="K46" s="135">
        <v>2088834.35</v>
      </c>
      <c r="L46" s="135">
        <v>139255.62333333335</v>
      </c>
      <c r="M46" s="135">
        <v>69627.811666666676</v>
      </c>
      <c r="N46" s="139">
        <v>28008</v>
      </c>
      <c r="O46" s="134">
        <v>1867.2</v>
      </c>
      <c r="P46" s="136">
        <v>205</v>
      </c>
      <c r="Q46" s="134">
        <v>13.666666666666666</v>
      </c>
      <c r="R46" s="136">
        <v>761</v>
      </c>
      <c r="S46" s="134">
        <v>50.733333333333334</v>
      </c>
      <c r="T46" s="136">
        <v>36</v>
      </c>
      <c r="U46" s="134">
        <v>2.4</v>
      </c>
      <c r="V46" s="136">
        <v>84</v>
      </c>
      <c r="W46" s="134">
        <v>5.6</v>
      </c>
      <c r="X46" s="136">
        <v>120</v>
      </c>
      <c r="Y46" s="134">
        <v>8</v>
      </c>
      <c r="Z46" s="136">
        <v>151</v>
      </c>
      <c r="AA46" s="134">
        <v>10.066666666666666</v>
      </c>
      <c r="AB46" s="136">
        <v>106</v>
      </c>
      <c r="AC46" s="134">
        <v>7.0666666666666664</v>
      </c>
      <c r="AD46" s="137">
        <v>108</v>
      </c>
      <c r="AE46" s="134">
        <v>7.2</v>
      </c>
      <c r="AF46" s="136">
        <v>42</v>
      </c>
      <c r="AG46" s="134">
        <v>2.8</v>
      </c>
      <c r="AH46" s="136">
        <v>154</v>
      </c>
      <c r="AI46" s="134">
        <v>10.266666666666667</v>
      </c>
      <c r="AJ46" s="136">
        <v>25</v>
      </c>
      <c r="AK46" s="134">
        <v>1.6666666666666667</v>
      </c>
      <c r="AL46" s="136">
        <v>926</v>
      </c>
      <c r="AM46" s="134">
        <v>61.733333333333334</v>
      </c>
      <c r="AN46" s="136">
        <v>527</v>
      </c>
      <c r="AO46" s="134">
        <v>35.133333333333333</v>
      </c>
      <c r="AP46" s="136">
        <v>4840</v>
      </c>
      <c r="AQ46" s="134">
        <v>322.66666666666669</v>
      </c>
      <c r="AR46" s="136">
        <v>100</v>
      </c>
      <c r="AS46" s="134">
        <v>6.666666666666667</v>
      </c>
    </row>
    <row r="47" spans="1:45" ht="13.5" customHeight="1" x14ac:dyDescent="0.3">
      <c r="A47" s="133" t="s">
        <v>311</v>
      </c>
      <c r="B47" s="226" t="s">
        <v>48</v>
      </c>
      <c r="C47" s="134">
        <v>12</v>
      </c>
      <c r="D47" s="134">
        <v>18</v>
      </c>
      <c r="E47" s="317">
        <v>3877</v>
      </c>
      <c r="F47" s="318">
        <v>323.08333333333331</v>
      </c>
      <c r="G47" s="319">
        <v>87</v>
      </c>
      <c r="H47" s="318">
        <v>7.25</v>
      </c>
      <c r="I47" s="319">
        <v>36</v>
      </c>
      <c r="J47" s="318">
        <v>3</v>
      </c>
      <c r="K47" s="135">
        <v>1545202.18</v>
      </c>
      <c r="L47" s="135">
        <v>128766.84833333333</v>
      </c>
      <c r="M47" s="135">
        <v>85844.565555555557</v>
      </c>
      <c r="N47" s="138">
        <v>21159</v>
      </c>
      <c r="O47" s="134">
        <v>1763.25</v>
      </c>
      <c r="P47" s="136">
        <v>105</v>
      </c>
      <c r="Q47" s="134">
        <v>8.75</v>
      </c>
      <c r="R47" s="136">
        <v>8018</v>
      </c>
      <c r="S47" s="134">
        <v>668.16666666666663</v>
      </c>
      <c r="T47" s="136">
        <v>344</v>
      </c>
      <c r="U47" s="134">
        <v>28.666666666666668</v>
      </c>
      <c r="V47" s="136">
        <v>21</v>
      </c>
      <c r="W47" s="134">
        <v>1.75</v>
      </c>
      <c r="X47" s="136">
        <v>90</v>
      </c>
      <c r="Y47" s="134">
        <v>7.5</v>
      </c>
      <c r="Z47" s="136">
        <v>64</v>
      </c>
      <c r="AA47" s="134">
        <v>5.333333333333333</v>
      </c>
      <c r="AB47" s="136">
        <v>32</v>
      </c>
      <c r="AC47" s="134">
        <v>2.6666666666666665</v>
      </c>
      <c r="AD47" s="137">
        <v>133</v>
      </c>
      <c r="AE47" s="134">
        <v>11.083333333333334</v>
      </c>
      <c r="AF47" s="136">
        <v>138</v>
      </c>
      <c r="AG47" s="134">
        <v>11.5</v>
      </c>
      <c r="AH47" s="136">
        <v>99</v>
      </c>
      <c r="AI47" s="134">
        <v>8.25</v>
      </c>
      <c r="AJ47" s="136">
        <v>20</v>
      </c>
      <c r="AK47" s="134">
        <v>1.6666666666666667</v>
      </c>
      <c r="AL47" s="136">
        <v>737</v>
      </c>
      <c r="AM47" s="134">
        <v>61.416666666666664</v>
      </c>
      <c r="AN47" s="136">
        <v>1033</v>
      </c>
      <c r="AO47" s="134">
        <v>86.083333333333329</v>
      </c>
      <c r="AP47" s="136">
        <v>3021</v>
      </c>
      <c r="AQ47" s="134">
        <v>251.75</v>
      </c>
      <c r="AR47" s="136">
        <v>290</v>
      </c>
      <c r="AS47" s="134">
        <v>24.166666666666668</v>
      </c>
    </row>
    <row r="48" spans="1:45" ht="13.5" customHeight="1" x14ac:dyDescent="0.3">
      <c r="A48" s="133" t="s">
        <v>154</v>
      </c>
      <c r="B48" s="226" t="s">
        <v>49</v>
      </c>
      <c r="C48" s="134">
        <v>12.5</v>
      </c>
      <c r="D48" s="134">
        <v>18.5</v>
      </c>
      <c r="E48" s="317">
        <v>4422</v>
      </c>
      <c r="F48" s="318">
        <v>353.76</v>
      </c>
      <c r="G48" s="319">
        <v>110</v>
      </c>
      <c r="H48" s="318">
        <v>8.8000000000000007</v>
      </c>
      <c r="I48" s="319">
        <v>87</v>
      </c>
      <c r="J48" s="318">
        <v>6.96</v>
      </c>
      <c r="K48" s="135">
        <v>2306617.88</v>
      </c>
      <c r="L48" s="135">
        <v>184529.43039999998</v>
      </c>
      <c r="M48" s="135">
        <v>124682.04756756756</v>
      </c>
      <c r="N48" s="138">
        <v>19593</v>
      </c>
      <c r="O48" s="134">
        <v>1567.44</v>
      </c>
      <c r="P48" s="136">
        <v>133</v>
      </c>
      <c r="Q48" s="134">
        <v>10.64</v>
      </c>
      <c r="R48" s="136">
        <v>1466</v>
      </c>
      <c r="S48" s="134">
        <v>117.28</v>
      </c>
      <c r="T48" s="136">
        <v>19</v>
      </c>
      <c r="U48" s="134">
        <v>1.52</v>
      </c>
      <c r="V48" s="136">
        <v>26</v>
      </c>
      <c r="W48" s="134">
        <v>2.08</v>
      </c>
      <c r="X48" s="136">
        <v>109</v>
      </c>
      <c r="Y48" s="134">
        <v>8.7200000000000006</v>
      </c>
      <c r="Z48" s="136">
        <v>86</v>
      </c>
      <c r="AA48" s="134">
        <v>6.88</v>
      </c>
      <c r="AB48" s="136">
        <v>69</v>
      </c>
      <c r="AC48" s="134">
        <v>5.52</v>
      </c>
      <c r="AD48" s="137">
        <v>27</v>
      </c>
      <c r="AE48" s="134">
        <v>2.16</v>
      </c>
      <c r="AF48" s="136">
        <v>51</v>
      </c>
      <c r="AG48" s="134">
        <v>4.08</v>
      </c>
      <c r="AH48" s="136">
        <v>114</v>
      </c>
      <c r="AI48" s="134">
        <v>9.1199999999999992</v>
      </c>
      <c r="AJ48" s="136">
        <v>5</v>
      </c>
      <c r="AK48" s="134">
        <v>0.4</v>
      </c>
      <c r="AL48" s="136">
        <v>541</v>
      </c>
      <c r="AM48" s="134">
        <v>43.28</v>
      </c>
      <c r="AN48" s="136">
        <v>342</v>
      </c>
      <c r="AO48" s="134">
        <v>27.36</v>
      </c>
      <c r="AP48" s="136">
        <v>1875</v>
      </c>
      <c r="AQ48" s="134">
        <v>150</v>
      </c>
      <c r="AR48" s="136">
        <v>281</v>
      </c>
      <c r="AS48" s="134">
        <v>22.48</v>
      </c>
    </row>
    <row r="49" spans="1:45" ht="13.5" customHeight="1" x14ac:dyDescent="0.3">
      <c r="A49" s="133" t="s">
        <v>155</v>
      </c>
      <c r="B49" s="226" t="s">
        <v>50</v>
      </c>
      <c r="C49" s="134">
        <v>4</v>
      </c>
      <c r="D49" s="134">
        <v>6</v>
      </c>
      <c r="E49" s="317">
        <v>1426</v>
      </c>
      <c r="F49" s="318">
        <v>356.5</v>
      </c>
      <c r="G49" s="319">
        <v>24</v>
      </c>
      <c r="H49" s="318">
        <v>6</v>
      </c>
      <c r="I49" s="319">
        <v>27</v>
      </c>
      <c r="J49" s="318">
        <v>6.75</v>
      </c>
      <c r="K49" s="135">
        <v>782916.63</v>
      </c>
      <c r="L49" s="135">
        <v>195729.1575</v>
      </c>
      <c r="M49" s="135">
        <v>130486.105</v>
      </c>
      <c r="N49" s="138">
        <v>6726</v>
      </c>
      <c r="O49" s="134">
        <v>1681.5</v>
      </c>
      <c r="P49" s="136">
        <v>44</v>
      </c>
      <c r="Q49" s="134">
        <v>11</v>
      </c>
      <c r="R49" s="136">
        <v>1279</v>
      </c>
      <c r="S49" s="134">
        <v>319.75</v>
      </c>
      <c r="T49" s="136">
        <v>122</v>
      </c>
      <c r="U49" s="134">
        <v>30.5</v>
      </c>
      <c r="V49" s="136">
        <v>2</v>
      </c>
      <c r="W49" s="134">
        <v>0.5</v>
      </c>
      <c r="X49" s="136">
        <v>37</v>
      </c>
      <c r="Y49" s="134">
        <v>9.25</v>
      </c>
      <c r="Z49" s="136">
        <v>25</v>
      </c>
      <c r="AA49" s="134">
        <v>6.25</v>
      </c>
      <c r="AB49" s="136">
        <v>30</v>
      </c>
      <c r="AC49" s="134">
        <v>7.5</v>
      </c>
      <c r="AD49" s="137">
        <v>15</v>
      </c>
      <c r="AE49" s="134">
        <v>3.75</v>
      </c>
      <c r="AF49" s="136">
        <v>32</v>
      </c>
      <c r="AG49" s="134">
        <v>8</v>
      </c>
      <c r="AH49" s="136">
        <v>25</v>
      </c>
      <c r="AI49" s="134">
        <v>6.25</v>
      </c>
      <c r="AJ49" s="136">
        <v>0</v>
      </c>
      <c r="AK49" s="134">
        <v>0</v>
      </c>
      <c r="AL49" s="136">
        <v>358</v>
      </c>
      <c r="AM49" s="134">
        <v>89.5</v>
      </c>
      <c r="AN49" s="136">
        <v>454</v>
      </c>
      <c r="AO49" s="134">
        <v>113.5</v>
      </c>
      <c r="AP49" s="136">
        <v>332</v>
      </c>
      <c r="AQ49" s="134">
        <v>83</v>
      </c>
      <c r="AR49" s="136">
        <v>390</v>
      </c>
      <c r="AS49" s="134">
        <v>97.5</v>
      </c>
    </row>
    <row r="50" spans="1:45" ht="13.5" customHeight="1" x14ac:dyDescent="0.3">
      <c r="A50" s="133" t="s">
        <v>155</v>
      </c>
      <c r="B50" s="226" t="s">
        <v>51</v>
      </c>
      <c r="C50" s="134">
        <v>5</v>
      </c>
      <c r="D50" s="134">
        <v>6</v>
      </c>
      <c r="E50" s="317">
        <v>2291</v>
      </c>
      <c r="F50" s="318">
        <v>458.2</v>
      </c>
      <c r="G50" s="319">
        <v>39</v>
      </c>
      <c r="H50" s="318">
        <v>7.8</v>
      </c>
      <c r="I50" s="319">
        <v>93</v>
      </c>
      <c r="J50" s="318">
        <v>18.600000000000001</v>
      </c>
      <c r="K50" s="135">
        <v>1008307.67</v>
      </c>
      <c r="L50" s="135">
        <v>201661.53400000001</v>
      </c>
      <c r="M50" s="135">
        <v>168051.27833333335</v>
      </c>
      <c r="N50" s="138">
        <v>9884</v>
      </c>
      <c r="O50" s="134">
        <v>1976.8</v>
      </c>
      <c r="P50" s="136">
        <v>94</v>
      </c>
      <c r="Q50" s="134">
        <v>18.8</v>
      </c>
      <c r="R50" s="136">
        <v>130</v>
      </c>
      <c r="S50" s="134">
        <v>26</v>
      </c>
      <c r="T50" s="136">
        <v>2</v>
      </c>
      <c r="U50" s="134">
        <v>0.4</v>
      </c>
      <c r="V50" s="136">
        <v>7</v>
      </c>
      <c r="W50" s="134">
        <v>1.4</v>
      </c>
      <c r="X50" s="136">
        <v>41</v>
      </c>
      <c r="Y50" s="134">
        <v>8.1999999999999993</v>
      </c>
      <c r="Z50" s="136">
        <v>74</v>
      </c>
      <c r="AA50" s="134">
        <v>14.8</v>
      </c>
      <c r="AB50" s="136">
        <v>87</v>
      </c>
      <c r="AC50" s="134">
        <v>17.399999999999999</v>
      </c>
      <c r="AD50" s="137">
        <v>65</v>
      </c>
      <c r="AE50" s="134">
        <v>13</v>
      </c>
      <c r="AF50" s="136">
        <v>13</v>
      </c>
      <c r="AG50" s="134">
        <v>2.6</v>
      </c>
      <c r="AH50" s="136">
        <v>64</v>
      </c>
      <c r="AI50" s="134">
        <v>12.8</v>
      </c>
      <c r="AJ50" s="136">
        <v>8</v>
      </c>
      <c r="AK50" s="134">
        <v>1.6</v>
      </c>
      <c r="AL50" s="136">
        <v>288</v>
      </c>
      <c r="AM50" s="134">
        <v>57.6</v>
      </c>
      <c r="AN50" s="136">
        <v>328</v>
      </c>
      <c r="AO50" s="134">
        <v>65.599999999999994</v>
      </c>
      <c r="AP50" s="136">
        <v>684</v>
      </c>
      <c r="AQ50" s="134">
        <v>136.80000000000001</v>
      </c>
      <c r="AR50" s="136">
        <v>76</v>
      </c>
      <c r="AS50" s="134">
        <v>15.2</v>
      </c>
    </row>
    <row r="51" spans="1:45" ht="13.5" customHeight="1" x14ac:dyDescent="0.3">
      <c r="A51" s="133" t="s">
        <v>169</v>
      </c>
      <c r="B51" s="226" t="s">
        <v>52</v>
      </c>
      <c r="C51" s="134">
        <v>3.5</v>
      </c>
      <c r="D51" s="134">
        <v>4</v>
      </c>
      <c r="E51" s="317">
        <v>1774</v>
      </c>
      <c r="F51" s="318">
        <v>506.85714285714283</v>
      </c>
      <c r="G51" s="319">
        <v>39</v>
      </c>
      <c r="H51" s="318">
        <v>11.142857142857142</v>
      </c>
      <c r="I51" s="319">
        <v>29</v>
      </c>
      <c r="J51" s="318">
        <v>8.2857142857142865</v>
      </c>
      <c r="K51" s="135">
        <v>714211.62</v>
      </c>
      <c r="L51" s="135">
        <v>204060.46285714285</v>
      </c>
      <c r="M51" s="135">
        <v>178552.905</v>
      </c>
      <c r="N51" s="138">
        <v>10644</v>
      </c>
      <c r="O51" s="134">
        <v>3041.1428571428573</v>
      </c>
      <c r="P51" s="136">
        <v>57</v>
      </c>
      <c r="Q51" s="134">
        <v>16.285714285714285</v>
      </c>
      <c r="R51" s="136">
        <v>421</v>
      </c>
      <c r="S51" s="134">
        <v>120.28571428571429</v>
      </c>
      <c r="T51" s="136">
        <v>10</v>
      </c>
      <c r="U51" s="134">
        <v>2.8571428571428572</v>
      </c>
      <c r="V51" s="136">
        <v>17</v>
      </c>
      <c r="W51" s="134">
        <v>4.8571428571428568</v>
      </c>
      <c r="X51" s="136">
        <v>54</v>
      </c>
      <c r="Y51" s="134">
        <v>15.428571428571429</v>
      </c>
      <c r="Z51" s="136">
        <v>51</v>
      </c>
      <c r="AA51" s="134">
        <v>14.571428571428571</v>
      </c>
      <c r="AB51" s="136">
        <v>46</v>
      </c>
      <c r="AC51" s="134">
        <v>13.142857142857142</v>
      </c>
      <c r="AD51" s="137">
        <v>17</v>
      </c>
      <c r="AE51" s="134">
        <v>4.8571428571428568</v>
      </c>
      <c r="AF51" s="136">
        <v>13</v>
      </c>
      <c r="AG51" s="134">
        <v>3.7142857142857144</v>
      </c>
      <c r="AH51" s="136">
        <v>55</v>
      </c>
      <c r="AI51" s="134">
        <v>15.714285714285714</v>
      </c>
      <c r="AJ51" s="136">
        <v>15</v>
      </c>
      <c r="AK51" s="134">
        <v>4.2857142857142856</v>
      </c>
      <c r="AL51" s="136">
        <v>337</v>
      </c>
      <c r="AM51" s="134">
        <v>96.285714285714292</v>
      </c>
      <c r="AN51" s="136">
        <v>161</v>
      </c>
      <c r="AO51" s="134">
        <v>46</v>
      </c>
      <c r="AP51" s="136">
        <v>491</v>
      </c>
      <c r="AQ51" s="134">
        <v>140.28571428571428</v>
      </c>
      <c r="AR51" s="136">
        <v>44</v>
      </c>
      <c r="AS51" s="134">
        <v>12.571428571428571</v>
      </c>
    </row>
    <row r="52" spans="1:45" ht="13.5" customHeight="1" x14ac:dyDescent="0.3">
      <c r="A52" s="133" t="s">
        <v>154</v>
      </c>
      <c r="B52" s="226" t="s">
        <v>53</v>
      </c>
      <c r="C52" s="134">
        <v>7</v>
      </c>
      <c r="D52" s="134">
        <v>10</v>
      </c>
      <c r="E52" s="317">
        <v>2393</v>
      </c>
      <c r="F52" s="318">
        <v>341.85714285714283</v>
      </c>
      <c r="G52" s="319">
        <v>49</v>
      </c>
      <c r="H52" s="318">
        <v>7</v>
      </c>
      <c r="I52" s="319">
        <v>34</v>
      </c>
      <c r="J52" s="318">
        <v>4.8571428571428568</v>
      </c>
      <c r="K52" s="135">
        <v>1180202.6599999999</v>
      </c>
      <c r="L52" s="135">
        <v>168600.37999999998</v>
      </c>
      <c r="M52" s="135">
        <v>118020.26599999999</v>
      </c>
      <c r="N52" s="138">
        <v>10160</v>
      </c>
      <c r="O52" s="134">
        <v>1451.4285714285713</v>
      </c>
      <c r="P52" s="136">
        <v>68</v>
      </c>
      <c r="Q52" s="134">
        <v>9.7142857142857135</v>
      </c>
      <c r="R52" s="136">
        <v>672</v>
      </c>
      <c r="S52" s="134">
        <v>96</v>
      </c>
      <c r="T52" s="136">
        <v>6</v>
      </c>
      <c r="U52" s="134">
        <v>0.8571428571428571</v>
      </c>
      <c r="V52" s="136">
        <v>15</v>
      </c>
      <c r="W52" s="134">
        <v>2.1428571428571428</v>
      </c>
      <c r="X52" s="136">
        <v>51</v>
      </c>
      <c r="Y52" s="134">
        <v>7.2857142857142856</v>
      </c>
      <c r="Z52" s="136">
        <v>31</v>
      </c>
      <c r="AA52" s="134">
        <v>4.4285714285714288</v>
      </c>
      <c r="AB52" s="136">
        <v>36</v>
      </c>
      <c r="AC52" s="134">
        <v>5.1428571428571432</v>
      </c>
      <c r="AD52" s="137">
        <v>19</v>
      </c>
      <c r="AE52" s="134">
        <v>2.7142857142857144</v>
      </c>
      <c r="AF52" s="136">
        <v>25</v>
      </c>
      <c r="AG52" s="134">
        <v>3.5714285714285716</v>
      </c>
      <c r="AH52" s="136">
        <v>48</v>
      </c>
      <c r="AI52" s="134">
        <v>6.8571428571428568</v>
      </c>
      <c r="AJ52" s="136">
        <v>1</v>
      </c>
      <c r="AK52" s="134">
        <v>0.14285714285714285</v>
      </c>
      <c r="AL52" s="136">
        <v>283</v>
      </c>
      <c r="AM52" s="134">
        <v>40.428571428571431</v>
      </c>
      <c r="AN52" s="136">
        <v>206</v>
      </c>
      <c r="AO52" s="134">
        <v>29.428571428571427</v>
      </c>
      <c r="AP52" s="136">
        <v>521</v>
      </c>
      <c r="AQ52" s="134">
        <v>74.428571428571431</v>
      </c>
      <c r="AR52" s="136">
        <v>50</v>
      </c>
      <c r="AS52" s="134">
        <v>7.1428571428571432</v>
      </c>
    </row>
    <row r="53" spans="1:45" ht="13.5" customHeight="1" x14ac:dyDescent="0.3">
      <c r="A53" s="133" t="s">
        <v>169</v>
      </c>
      <c r="B53" s="226" t="s">
        <v>54</v>
      </c>
      <c r="C53" s="134">
        <v>0.5</v>
      </c>
      <c r="D53" s="134">
        <v>1</v>
      </c>
      <c r="E53" s="317">
        <v>194</v>
      </c>
      <c r="F53" s="318">
        <v>388</v>
      </c>
      <c r="G53" s="319">
        <v>7</v>
      </c>
      <c r="H53" s="318">
        <v>14</v>
      </c>
      <c r="I53" s="319">
        <v>8</v>
      </c>
      <c r="J53" s="318">
        <v>16</v>
      </c>
      <c r="K53" s="135">
        <v>53559.76</v>
      </c>
      <c r="L53" s="135">
        <v>107119.52</v>
      </c>
      <c r="M53" s="135">
        <v>53559.76</v>
      </c>
      <c r="N53" s="138">
        <v>0</v>
      </c>
      <c r="O53" s="134">
        <v>0</v>
      </c>
      <c r="P53" s="139">
        <v>0</v>
      </c>
      <c r="Q53" s="134">
        <v>0</v>
      </c>
      <c r="R53" s="136">
        <v>0</v>
      </c>
      <c r="S53" s="134">
        <v>0</v>
      </c>
      <c r="T53" s="136">
        <v>0</v>
      </c>
      <c r="U53" s="134">
        <v>0</v>
      </c>
      <c r="V53" s="136">
        <v>0</v>
      </c>
      <c r="W53" s="134">
        <v>0</v>
      </c>
      <c r="X53" s="136">
        <v>0</v>
      </c>
      <c r="Y53" s="134">
        <v>0</v>
      </c>
      <c r="Z53" s="136">
        <v>0</v>
      </c>
      <c r="AA53" s="134">
        <v>0</v>
      </c>
      <c r="AB53" s="136">
        <v>0</v>
      </c>
      <c r="AC53" s="134">
        <v>0</v>
      </c>
      <c r="AD53" s="137">
        <v>0</v>
      </c>
      <c r="AE53" s="134">
        <v>0</v>
      </c>
      <c r="AF53" s="136">
        <v>0</v>
      </c>
      <c r="AG53" s="134">
        <v>0</v>
      </c>
      <c r="AH53" s="136">
        <v>0</v>
      </c>
      <c r="AI53" s="134">
        <v>0</v>
      </c>
      <c r="AJ53" s="136">
        <v>0</v>
      </c>
      <c r="AK53" s="134">
        <v>0</v>
      </c>
      <c r="AL53" s="136">
        <v>27</v>
      </c>
      <c r="AM53" s="134">
        <v>54</v>
      </c>
      <c r="AN53" s="136">
        <v>0</v>
      </c>
      <c r="AO53" s="134">
        <v>0</v>
      </c>
      <c r="AP53" s="136">
        <v>0</v>
      </c>
      <c r="AQ53" s="134">
        <v>0</v>
      </c>
      <c r="AR53" s="136">
        <v>9</v>
      </c>
      <c r="AS53" s="134">
        <v>18</v>
      </c>
    </row>
    <row r="54" spans="1:45" ht="13.5" customHeight="1" x14ac:dyDescent="0.3">
      <c r="A54" s="133" t="s">
        <v>153</v>
      </c>
      <c r="B54" s="226" t="s">
        <v>55</v>
      </c>
      <c r="C54" s="134">
        <v>13</v>
      </c>
      <c r="D54" s="134">
        <v>17</v>
      </c>
      <c r="E54" s="317">
        <v>5683</v>
      </c>
      <c r="F54" s="318">
        <v>437.15384615384613</v>
      </c>
      <c r="G54" s="319">
        <v>93</v>
      </c>
      <c r="H54" s="318">
        <v>7.1538461538461542</v>
      </c>
      <c r="I54" s="319">
        <v>71</v>
      </c>
      <c r="J54" s="318">
        <v>5.4615384615384617</v>
      </c>
      <c r="K54" s="135">
        <v>2557433.85</v>
      </c>
      <c r="L54" s="135">
        <v>196725.68076923076</v>
      </c>
      <c r="M54" s="135">
        <v>150437.28529411764</v>
      </c>
      <c r="N54" s="138">
        <v>25958</v>
      </c>
      <c r="O54" s="134">
        <v>1996.7692307692307</v>
      </c>
      <c r="P54" s="138">
        <v>178</v>
      </c>
      <c r="Q54" s="134">
        <v>13.692307692307692</v>
      </c>
      <c r="R54" s="136">
        <v>1398</v>
      </c>
      <c r="S54" s="134">
        <v>107.53846153846153</v>
      </c>
      <c r="T54" s="136">
        <v>141</v>
      </c>
      <c r="U54" s="134">
        <v>10.846153846153847</v>
      </c>
      <c r="V54" s="136">
        <v>11</v>
      </c>
      <c r="W54" s="134">
        <v>0.84615384615384615</v>
      </c>
      <c r="X54" s="136">
        <v>91</v>
      </c>
      <c r="Y54" s="134">
        <v>7</v>
      </c>
      <c r="Z54" s="136">
        <v>55</v>
      </c>
      <c r="AA54" s="134">
        <v>4.2307692307692308</v>
      </c>
      <c r="AB54" s="136">
        <v>72</v>
      </c>
      <c r="AC54" s="134">
        <v>5.5384615384615383</v>
      </c>
      <c r="AD54" s="137">
        <v>135</v>
      </c>
      <c r="AE54" s="134">
        <v>10.384615384615385</v>
      </c>
      <c r="AF54" s="136">
        <v>21</v>
      </c>
      <c r="AG54" s="134">
        <v>1.6153846153846154</v>
      </c>
      <c r="AH54" s="136">
        <v>133</v>
      </c>
      <c r="AI54" s="134">
        <v>10.23076923076923</v>
      </c>
      <c r="AJ54" s="136">
        <v>13</v>
      </c>
      <c r="AK54" s="134">
        <v>1</v>
      </c>
      <c r="AL54" s="136">
        <v>841</v>
      </c>
      <c r="AM54" s="134">
        <v>64.692307692307693</v>
      </c>
      <c r="AN54" s="136">
        <v>668</v>
      </c>
      <c r="AO54" s="134">
        <v>51.384615384615387</v>
      </c>
      <c r="AP54" s="136">
        <v>1582</v>
      </c>
      <c r="AQ54" s="134">
        <v>121.69230769230769</v>
      </c>
      <c r="AR54" s="136">
        <v>260</v>
      </c>
      <c r="AS54" s="134">
        <v>20</v>
      </c>
    </row>
    <row r="55" spans="1:45" ht="13.5" customHeight="1" x14ac:dyDescent="0.3">
      <c r="A55" s="133" t="s">
        <v>155</v>
      </c>
      <c r="B55" s="226" t="s">
        <v>56</v>
      </c>
      <c r="C55" s="134">
        <v>2</v>
      </c>
      <c r="D55" s="134">
        <v>4</v>
      </c>
      <c r="E55" s="317">
        <v>739</v>
      </c>
      <c r="F55" s="318">
        <v>369.5</v>
      </c>
      <c r="G55" s="319">
        <v>9</v>
      </c>
      <c r="H55" s="318">
        <v>4.5</v>
      </c>
      <c r="I55" s="319">
        <v>13</v>
      </c>
      <c r="J55" s="318">
        <v>6.5</v>
      </c>
      <c r="K55" s="135">
        <v>506825.56</v>
      </c>
      <c r="L55" s="135">
        <v>253412.78</v>
      </c>
      <c r="M55" s="135">
        <v>126706.39</v>
      </c>
      <c r="N55" s="138">
        <v>2305</v>
      </c>
      <c r="O55" s="134">
        <v>1152.5</v>
      </c>
      <c r="P55" s="138">
        <v>9</v>
      </c>
      <c r="Q55" s="134">
        <v>4.5</v>
      </c>
      <c r="R55" s="136">
        <v>1306</v>
      </c>
      <c r="S55" s="134">
        <v>653</v>
      </c>
      <c r="T55" s="136">
        <v>17</v>
      </c>
      <c r="U55" s="134">
        <v>8.5</v>
      </c>
      <c r="V55" s="136">
        <v>4</v>
      </c>
      <c r="W55" s="134">
        <v>2</v>
      </c>
      <c r="X55" s="136">
        <v>9</v>
      </c>
      <c r="Y55" s="134">
        <v>4.5</v>
      </c>
      <c r="Z55" s="136">
        <v>18</v>
      </c>
      <c r="AA55" s="134">
        <v>9</v>
      </c>
      <c r="AB55" s="136">
        <v>14</v>
      </c>
      <c r="AC55" s="134">
        <v>7</v>
      </c>
      <c r="AD55" s="137">
        <v>0</v>
      </c>
      <c r="AE55" s="134">
        <v>0</v>
      </c>
      <c r="AF55" s="136">
        <v>11</v>
      </c>
      <c r="AG55" s="134">
        <v>5.5</v>
      </c>
      <c r="AH55" s="136">
        <v>31</v>
      </c>
      <c r="AI55" s="134">
        <v>15.5</v>
      </c>
      <c r="AJ55" s="136">
        <v>5</v>
      </c>
      <c r="AK55" s="134">
        <v>2.5</v>
      </c>
      <c r="AL55" s="136">
        <v>103</v>
      </c>
      <c r="AM55" s="134">
        <v>51.5</v>
      </c>
      <c r="AN55" s="136">
        <v>270</v>
      </c>
      <c r="AO55" s="134">
        <v>135</v>
      </c>
      <c r="AP55" s="136">
        <v>235</v>
      </c>
      <c r="AQ55" s="134">
        <v>117.5</v>
      </c>
      <c r="AR55" s="136">
        <v>180</v>
      </c>
      <c r="AS55" s="134">
        <v>90</v>
      </c>
    </row>
    <row r="56" spans="1:45" ht="13.5" customHeight="1" x14ac:dyDescent="0.3">
      <c r="A56" s="133" t="s">
        <v>311</v>
      </c>
      <c r="B56" s="226" t="s">
        <v>57</v>
      </c>
      <c r="C56" s="134">
        <v>16</v>
      </c>
      <c r="D56" s="134">
        <v>23</v>
      </c>
      <c r="E56" s="317">
        <v>6280</v>
      </c>
      <c r="F56" s="318">
        <v>392.5</v>
      </c>
      <c r="G56" s="319">
        <v>206</v>
      </c>
      <c r="H56" s="318">
        <v>12.875</v>
      </c>
      <c r="I56" s="319">
        <v>140</v>
      </c>
      <c r="J56" s="318">
        <v>8.75</v>
      </c>
      <c r="K56" s="135">
        <v>3786235.08</v>
      </c>
      <c r="L56" s="135">
        <v>236639.6925</v>
      </c>
      <c r="M56" s="135">
        <v>164618.91652173913</v>
      </c>
      <c r="N56" s="138">
        <v>31119</v>
      </c>
      <c r="O56" s="134">
        <v>1944.9375</v>
      </c>
      <c r="P56" s="138">
        <v>369</v>
      </c>
      <c r="Q56" s="134">
        <v>23.0625</v>
      </c>
      <c r="R56" s="136">
        <v>1128</v>
      </c>
      <c r="S56" s="134">
        <v>70.5</v>
      </c>
      <c r="T56" s="136">
        <v>78</v>
      </c>
      <c r="U56" s="134">
        <v>4.875</v>
      </c>
      <c r="V56" s="136">
        <v>59</v>
      </c>
      <c r="W56" s="134">
        <v>3.6875</v>
      </c>
      <c r="X56" s="136">
        <v>212</v>
      </c>
      <c r="Y56" s="134">
        <v>13.25</v>
      </c>
      <c r="Z56" s="136">
        <v>250</v>
      </c>
      <c r="AA56" s="134">
        <v>15.625</v>
      </c>
      <c r="AB56" s="136">
        <v>154</v>
      </c>
      <c r="AC56" s="134">
        <v>9.625</v>
      </c>
      <c r="AD56" s="137">
        <v>6</v>
      </c>
      <c r="AE56" s="134">
        <v>0.375</v>
      </c>
      <c r="AF56" s="136">
        <v>73</v>
      </c>
      <c r="AG56" s="134">
        <v>4.5625</v>
      </c>
      <c r="AH56" s="136">
        <v>143</v>
      </c>
      <c r="AI56" s="134">
        <v>8.9375</v>
      </c>
      <c r="AJ56" s="136">
        <v>20</v>
      </c>
      <c r="AK56" s="134">
        <v>1.25</v>
      </c>
      <c r="AL56" s="136">
        <v>1136</v>
      </c>
      <c r="AM56" s="134">
        <v>71</v>
      </c>
      <c r="AN56" s="136">
        <v>1482</v>
      </c>
      <c r="AO56" s="134">
        <v>92.625</v>
      </c>
      <c r="AP56" s="136">
        <v>1425</v>
      </c>
      <c r="AQ56" s="134">
        <v>89.0625</v>
      </c>
      <c r="AR56" s="136">
        <v>638</v>
      </c>
      <c r="AS56" s="134">
        <v>39.875</v>
      </c>
    </row>
    <row r="57" spans="1:45" ht="13.5" customHeight="1" x14ac:dyDescent="0.3">
      <c r="A57" s="133" t="s">
        <v>152</v>
      </c>
      <c r="B57" s="226" t="s">
        <v>58</v>
      </c>
      <c r="C57" s="134">
        <v>1</v>
      </c>
      <c r="D57" s="134">
        <v>2</v>
      </c>
      <c r="E57" s="317">
        <v>411</v>
      </c>
      <c r="F57" s="318">
        <v>411</v>
      </c>
      <c r="G57" s="319"/>
      <c r="H57" s="318">
        <v>0</v>
      </c>
      <c r="I57" s="319"/>
      <c r="J57" s="318">
        <v>0</v>
      </c>
      <c r="K57" s="135">
        <v>227659.62</v>
      </c>
      <c r="L57" s="135">
        <v>227659.62</v>
      </c>
      <c r="M57" s="135">
        <v>113829.81</v>
      </c>
      <c r="N57" s="138">
        <v>1866</v>
      </c>
      <c r="O57" s="134">
        <v>1866</v>
      </c>
      <c r="P57" s="138">
        <v>7</v>
      </c>
      <c r="Q57" s="134">
        <v>7</v>
      </c>
      <c r="R57" s="136">
        <v>60</v>
      </c>
      <c r="S57" s="134">
        <v>60</v>
      </c>
      <c r="T57" s="136">
        <v>1</v>
      </c>
      <c r="U57" s="134">
        <v>1</v>
      </c>
      <c r="V57" s="136">
        <v>0</v>
      </c>
      <c r="W57" s="134">
        <v>0</v>
      </c>
      <c r="X57" s="136">
        <v>0</v>
      </c>
      <c r="Y57" s="134">
        <v>0</v>
      </c>
      <c r="Z57" s="136">
        <v>2</v>
      </c>
      <c r="AA57" s="134">
        <v>2</v>
      </c>
      <c r="AB57" s="136">
        <v>0</v>
      </c>
      <c r="AC57" s="134">
        <v>0</v>
      </c>
      <c r="AD57" s="137">
        <v>0</v>
      </c>
      <c r="AE57" s="134">
        <v>0</v>
      </c>
      <c r="AF57" s="136">
        <v>3</v>
      </c>
      <c r="AG57" s="134">
        <v>3</v>
      </c>
      <c r="AH57" s="136">
        <v>18</v>
      </c>
      <c r="AI57" s="134">
        <v>18</v>
      </c>
      <c r="AJ57" s="136">
        <v>1</v>
      </c>
      <c r="AK57" s="134">
        <v>1</v>
      </c>
      <c r="AL57" s="136">
        <v>27</v>
      </c>
      <c r="AM57" s="134">
        <v>27</v>
      </c>
      <c r="AN57" s="136">
        <v>28</v>
      </c>
      <c r="AO57" s="134">
        <v>28</v>
      </c>
      <c r="AP57" s="136">
        <v>48</v>
      </c>
      <c r="AQ57" s="134">
        <v>48</v>
      </c>
      <c r="AR57" s="136">
        <v>24</v>
      </c>
      <c r="AS57" s="134">
        <v>24</v>
      </c>
    </row>
    <row r="58" spans="1:45" ht="13.5" customHeight="1" x14ac:dyDescent="0.3">
      <c r="A58" s="133" t="s">
        <v>154</v>
      </c>
      <c r="B58" s="226" t="s">
        <v>59</v>
      </c>
      <c r="C58" s="134">
        <v>6.75</v>
      </c>
      <c r="D58" s="134">
        <v>9.25</v>
      </c>
      <c r="E58" s="317">
        <v>2307</v>
      </c>
      <c r="F58" s="318">
        <v>341.77777777777777</v>
      </c>
      <c r="G58" s="319">
        <v>33</v>
      </c>
      <c r="H58" s="318">
        <v>4.8888888888888893</v>
      </c>
      <c r="I58" s="319">
        <v>27</v>
      </c>
      <c r="J58" s="318">
        <v>4</v>
      </c>
      <c r="K58" s="135">
        <v>1001354.04</v>
      </c>
      <c r="L58" s="135">
        <v>148348.74666666667</v>
      </c>
      <c r="M58" s="135">
        <v>108254.49081081082</v>
      </c>
      <c r="N58" s="138">
        <v>9995</v>
      </c>
      <c r="O58" s="134">
        <v>1480.7407407407406</v>
      </c>
      <c r="P58" s="138">
        <v>70</v>
      </c>
      <c r="Q58" s="134">
        <v>10.37037037037037</v>
      </c>
      <c r="R58" s="136">
        <v>386</v>
      </c>
      <c r="S58" s="134">
        <v>57.185185185185183</v>
      </c>
      <c r="T58" s="136">
        <v>6</v>
      </c>
      <c r="U58" s="134">
        <v>0.88888888888888884</v>
      </c>
      <c r="V58" s="136">
        <v>5</v>
      </c>
      <c r="W58" s="134">
        <v>0.7407407407407407</v>
      </c>
      <c r="X58" s="136">
        <v>37</v>
      </c>
      <c r="Y58" s="134">
        <v>5.4814814814814818</v>
      </c>
      <c r="Z58" s="136">
        <v>48</v>
      </c>
      <c r="AA58" s="134">
        <v>7.1111111111111107</v>
      </c>
      <c r="AB58" s="136">
        <v>25</v>
      </c>
      <c r="AC58" s="134">
        <v>3.7037037037037037</v>
      </c>
      <c r="AD58" s="137">
        <v>10</v>
      </c>
      <c r="AE58" s="134">
        <v>1.4814814814814814</v>
      </c>
      <c r="AF58" s="136">
        <v>6</v>
      </c>
      <c r="AG58" s="134">
        <v>0.88888888888888884</v>
      </c>
      <c r="AH58" s="136">
        <v>97</v>
      </c>
      <c r="AI58" s="134">
        <v>14.37037037037037</v>
      </c>
      <c r="AJ58" s="136">
        <v>6</v>
      </c>
      <c r="AK58" s="134">
        <v>0.88888888888888884</v>
      </c>
      <c r="AL58" s="136">
        <v>294</v>
      </c>
      <c r="AM58" s="134">
        <v>43.555555555555557</v>
      </c>
      <c r="AN58" s="136">
        <v>7</v>
      </c>
      <c r="AO58" s="134">
        <v>1.037037037037037</v>
      </c>
      <c r="AP58" s="136">
        <v>229</v>
      </c>
      <c r="AQ58" s="134">
        <v>33.925925925925924</v>
      </c>
      <c r="AR58" s="136">
        <v>2</v>
      </c>
      <c r="AS58" s="134">
        <v>0.29629629629629628</v>
      </c>
    </row>
    <row r="59" spans="1:45" ht="13.5" customHeight="1" x14ac:dyDescent="0.3">
      <c r="A59" s="133" t="s">
        <v>152</v>
      </c>
      <c r="B59" s="226" t="s">
        <v>60</v>
      </c>
      <c r="C59" s="134">
        <v>13</v>
      </c>
      <c r="D59" s="134">
        <v>18</v>
      </c>
      <c r="E59" s="317">
        <v>4929</v>
      </c>
      <c r="F59" s="318">
        <v>379.15384615384613</v>
      </c>
      <c r="G59" s="319">
        <v>67</v>
      </c>
      <c r="H59" s="318">
        <v>5.1538461538461542</v>
      </c>
      <c r="I59" s="319">
        <v>31</v>
      </c>
      <c r="J59" s="318">
        <v>2.3846153846153846</v>
      </c>
      <c r="K59" s="135">
        <v>1740697.69</v>
      </c>
      <c r="L59" s="135">
        <v>133899.82230769232</v>
      </c>
      <c r="M59" s="135">
        <v>96705.427222222221</v>
      </c>
      <c r="N59" s="138">
        <v>26217</v>
      </c>
      <c r="O59" s="134">
        <v>2016.6923076923076</v>
      </c>
      <c r="P59" s="138">
        <v>240</v>
      </c>
      <c r="Q59" s="134">
        <v>18.46153846153846</v>
      </c>
      <c r="R59" s="136">
        <v>1297</v>
      </c>
      <c r="S59" s="134">
        <v>99.769230769230774</v>
      </c>
      <c r="T59" s="136">
        <v>51</v>
      </c>
      <c r="U59" s="134">
        <v>3.9230769230769229</v>
      </c>
      <c r="V59" s="136">
        <v>11</v>
      </c>
      <c r="W59" s="134">
        <v>0.84615384615384615</v>
      </c>
      <c r="X59" s="136">
        <v>64</v>
      </c>
      <c r="Y59" s="134">
        <v>4.9230769230769234</v>
      </c>
      <c r="Z59" s="136">
        <v>58</v>
      </c>
      <c r="AA59" s="134">
        <v>4.4615384615384617</v>
      </c>
      <c r="AB59" s="136">
        <v>40</v>
      </c>
      <c r="AC59" s="134">
        <v>3.0769230769230771</v>
      </c>
      <c r="AD59" s="137">
        <v>10</v>
      </c>
      <c r="AE59" s="134">
        <v>0.76923076923076927</v>
      </c>
      <c r="AF59" s="136">
        <v>31</v>
      </c>
      <c r="AG59" s="134">
        <v>2.3846153846153846</v>
      </c>
      <c r="AH59" s="136">
        <v>42</v>
      </c>
      <c r="AI59" s="134">
        <v>3.2307692307692308</v>
      </c>
      <c r="AJ59" s="136">
        <v>6</v>
      </c>
      <c r="AK59" s="134">
        <v>0.46153846153846156</v>
      </c>
      <c r="AL59" s="136">
        <v>774</v>
      </c>
      <c r="AM59" s="134">
        <v>59.53846153846154</v>
      </c>
      <c r="AN59" s="136">
        <v>832</v>
      </c>
      <c r="AO59" s="134">
        <v>64</v>
      </c>
      <c r="AP59" s="136">
        <v>910</v>
      </c>
      <c r="AQ59" s="134">
        <v>70</v>
      </c>
      <c r="AR59" s="136">
        <v>344</v>
      </c>
      <c r="AS59" s="134">
        <v>26.46153846153846</v>
      </c>
    </row>
    <row r="60" spans="1:45" ht="13.5" customHeight="1" x14ac:dyDescent="0.3">
      <c r="A60" s="133" t="s">
        <v>153</v>
      </c>
      <c r="B60" s="226" t="s">
        <v>61</v>
      </c>
      <c r="C60" s="134">
        <v>7.75</v>
      </c>
      <c r="D60" s="134">
        <v>10</v>
      </c>
      <c r="E60" s="317">
        <v>2531</v>
      </c>
      <c r="F60" s="318">
        <v>326.58064516129031</v>
      </c>
      <c r="G60" s="319">
        <v>28</v>
      </c>
      <c r="H60" s="318">
        <v>3.6129032258064515</v>
      </c>
      <c r="I60" s="319">
        <v>46</v>
      </c>
      <c r="J60" s="318">
        <v>5.935483870967742</v>
      </c>
      <c r="K60" s="135">
        <v>1183351.8799999999</v>
      </c>
      <c r="L60" s="135">
        <v>152690.56516129032</v>
      </c>
      <c r="M60" s="135">
        <v>118335.18799999999</v>
      </c>
      <c r="N60" s="138">
        <v>12415</v>
      </c>
      <c r="O60" s="134">
        <v>1601.9354838709678</v>
      </c>
      <c r="P60" s="138">
        <v>74</v>
      </c>
      <c r="Q60" s="134">
        <v>9.5483870967741939</v>
      </c>
      <c r="R60" s="136">
        <v>1187</v>
      </c>
      <c r="S60" s="134">
        <v>153.16129032258064</v>
      </c>
      <c r="T60" s="136">
        <v>25</v>
      </c>
      <c r="U60" s="134">
        <v>3.225806451612903</v>
      </c>
      <c r="V60" s="136">
        <v>12</v>
      </c>
      <c r="W60" s="134">
        <v>1.5483870967741935</v>
      </c>
      <c r="X60" s="136">
        <v>27</v>
      </c>
      <c r="Y60" s="134">
        <v>3.4838709677419355</v>
      </c>
      <c r="Z60" s="136">
        <v>35</v>
      </c>
      <c r="AA60" s="134">
        <v>4.5161290322580649</v>
      </c>
      <c r="AB60" s="136">
        <v>43</v>
      </c>
      <c r="AC60" s="134">
        <v>5.5483870967741939</v>
      </c>
      <c r="AD60" s="137">
        <v>11</v>
      </c>
      <c r="AE60" s="134">
        <v>1.4193548387096775</v>
      </c>
      <c r="AF60" s="136">
        <v>34</v>
      </c>
      <c r="AG60" s="134">
        <v>4.387096774193548</v>
      </c>
      <c r="AH60" s="136">
        <v>44</v>
      </c>
      <c r="AI60" s="134">
        <v>5.67741935483871</v>
      </c>
      <c r="AJ60" s="136">
        <v>8</v>
      </c>
      <c r="AK60" s="134">
        <v>1.032258064516129</v>
      </c>
      <c r="AL60" s="136">
        <v>390</v>
      </c>
      <c r="AM60" s="134">
        <v>50.322580645161288</v>
      </c>
      <c r="AN60" s="136">
        <v>351</v>
      </c>
      <c r="AO60" s="134">
        <v>45.29032258064516</v>
      </c>
      <c r="AP60" s="136">
        <v>454</v>
      </c>
      <c r="AQ60" s="134">
        <v>58.58064516129032</v>
      </c>
      <c r="AR60" s="136">
        <v>126</v>
      </c>
      <c r="AS60" s="134">
        <v>16.258064516129032</v>
      </c>
    </row>
    <row r="61" spans="1:45" ht="13.5" customHeight="1" x14ac:dyDescent="0.3">
      <c r="A61" s="133" t="s">
        <v>155</v>
      </c>
      <c r="B61" s="226" t="s">
        <v>62</v>
      </c>
      <c r="C61" s="134">
        <v>3</v>
      </c>
      <c r="D61" s="134">
        <v>3.25</v>
      </c>
      <c r="E61" s="317">
        <v>1055</v>
      </c>
      <c r="F61" s="318">
        <v>351.66666666666669</v>
      </c>
      <c r="G61" s="319">
        <v>21</v>
      </c>
      <c r="H61" s="318">
        <v>7</v>
      </c>
      <c r="I61" s="319">
        <v>26</v>
      </c>
      <c r="J61" s="318">
        <v>8.6666666666666661</v>
      </c>
      <c r="K61" s="135">
        <v>463305.14</v>
      </c>
      <c r="L61" s="135">
        <v>154435.04666666666</v>
      </c>
      <c r="M61" s="135">
        <v>142555.42769230768</v>
      </c>
      <c r="N61" s="138">
        <v>3926</v>
      </c>
      <c r="O61" s="134">
        <v>1308.6666666666667</v>
      </c>
      <c r="P61" s="138">
        <v>25</v>
      </c>
      <c r="Q61" s="134">
        <v>8.3333333333333339</v>
      </c>
      <c r="R61" s="136">
        <v>125</v>
      </c>
      <c r="S61" s="134">
        <v>41.666666666666664</v>
      </c>
      <c r="T61" s="136">
        <v>2</v>
      </c>
      <c r="U61" s="134">
        <v>0.66666666666666663</v>
      </c>
      <c r="V61" s="136">
        <v>3</v>
      </c>
      <c r="W61" s="134">
        <v>1</v>
      </c>
      <c r="X61" s="136">
        <v>22</v>
      </c>
      <c r="Y61" s="134">
        <v>7.333333333333333</v>
      </c>
      <c r="Z61" s="136">
        <v>27</v>
      </c>
      <c r="AA61" s="134">
        <v>9</v>
      </c>
      <c r="AB61" s="136">
        <v>25</v>
      </c>
      <c r="AC61" s="134">
        <v>8.3333333333333339</v>
      </c>
      <c r="AD61" s="137">
        <v>1</v>
      </c>
      <c r="AE61" s="134">
        <v>0.33333333333333331</v>
      </c>
      <c r="AF61" s="136">
        <v>4</v>
      </c>
      <c r="AG61" s="134">
        <v>1.3333333333333333</v>
      </c>
      <c r="AH61" s="136">
        <v>19</v>
      </c>
      <c r="AI61" s="134">
        <v>6.333333333333333</v>
      </c>
      <c r="AJ61" s="136">
        <v>2</v>
      </c>
      <c r="AK61" s="134">
        <v>0.66666666666666663</v>
      </c>
      <c r="AL61" s="136">
        <v>102</v>
      </c>
      <c r="AM61" s="134">
        <v>34</v>
      </c>
      <c r="AN61" s="136">
        <v>137</v>
      </c>
      <c r="AO61" s="134">
        <v>45.666666666666664</v>
      </c>
      <c r="AP61" s="136">
        <v>152</v>
      </c>
      <c r="AQ61" s="134">
        <v>50.666666666666664</v>
      </c>
      <c r="AR61" s="136">
        <v>67</v>
      </c>
      <c r="AS61" s="134">
        <v>22.333333333333332</v>
      </c>
    </row>
    <row r="62" spans="1:45" ht="13.5" customHeight="1" x14ac:dyDescent="0.3">
      <c r="A62" s="133" t="s">
        <v>155</v>
      </c>
      <c r="B62" s="226" t="s">
        <v>63</v>
      </c>
      <c r="C62" s="134">
        <v>0.75</v>
      </c>
      <c r="D62" s="134">
        <v>1.25</v>
      </c>
      <c r="E62" s="317">
        <v>603</v>
      </c>
      <c r="F62" s="318">
        <v>804</v>
      </c>
      <c r="G62" s="319">
        <v>4</v>
      </c>
      <c r="H62" s="318">
        <v>5.333333333333333</v>
      </c>
      <c r="I62" s="319">
        <v>4</v>
      </c>
      <c r="J62" s="318">
        <v>5.333333333333333</v>
      </c>
      <c r="K62" s="135">
        <v>238049.94</v>
      </c>
      <c r="L62" s="135">
        <v>317399.92</v>
      </c>
      <c r="M62" s="135">
        <v>190439.95199999999</v>
      </c>
      <c r="N62" s="138">
        <v>2535</v>
      </c>
      <c r="O62" s="134">
        <v>3380</v>
      </c>
      <c r="P62" s="138">
        <v>5</v>
      </c>
      <c r="Q62" s="134">
        <v>6.666666666666667</v>
      </c>
      <c r="R62" s="136">
        <v>77</v>
      </c>
      <c r="S62" s="134">
        <v>102.66666666666667</v>
      </c>
      <c r="T62" s="136">
        <v>8</v>
      </c>
      <c r="U62" s="134">
        <v>10.666666666666666</v>
      </c>
      <c r="V62" s="136">
        <v>0</v>
      </c>
      <c r="W62" s="134">
        <v>0</v>
      </c>
      <c r="X62" s="136">
        <v>3</v>
      </c>
      <c r="Y62" s="134">
        <v>4</v>
      </c>
      <c r="Z62" s="136">
        <v>5</v>
      </c>
      <c r="AA62" s="134">
        <v>6.666666666666667</v>
      </c>
      <c r="AB62" s="136">
        <v>3</v>
      </c>
      <c r="AC62" s="134">
        <v>4</v>
      </c>
      <c r="AD62" s="137">
        <v>1</v>
      </c>
      <c r="AE62" s="134">
        <v>1.3333333333333333</v>
      </c>
      <c r="AF62" s="136">
        <v>7</v>
      </c>
      <c r="AG62" s="134">
        <v>9.3333333333333339</v>
      </c>
      <c r="AH62" s="136">
        <v>8</v>
      </c>
      <c r="AI62" s="134">
        <v>10.666666666666666</v>
      </c>
      <c r="AJ62" s="136">
        <v>2</v>
      </c>
      <c r="AK62" s="134">
        <v>2.6666666666666665</v>
      </c>
      <c r="AL62" s="136">
        <v>8</v>
      </c>
      <c r="AM62" s="134">
        <v>10.666666666666666</v>
      </c>
      <c r="AN62" s="136">
        <v>63</v>
      </c>
      <c r="AO62" s="134">
        <v>84</v>
      </c>
      <c r="AP62" s="136">
        <v>263</v>
      </c>
      <c r="AQ62" s="134">
        <v>350.66666666666669</v>
      </c>
      <c r="AR62" s="136">
        <v>61</v>
      </c>
      <c r="AS62" s="134">
        <v>81.333333333333329</v>
      </c>
    </row>
    <row r="63" spans="1:45" ht="13.5" customHeight="1" x14ac:dyDescent="0.3">
      <c r="A63" s="133" t="s">
        <v>169</v>
      </c>
      <c r="B63" s="226" t="s">
        <v>64</v>
      </c>
      <c r="C63" s="134">
        <v>6</v>
      </c>
      <c r="D63" s="134">
        <v>7.4</v>
      </c>
      <c r="E63" s="317">
        <v>1921</v>
      </c>
      <c r="F63" s="318">
        <v>320.16666666666669</v>
      </c>
      <c r="G63" s="319">
        <v>34</v>
      </c>
      <c r="H63" s="318">
        <v>5.666666666666667</v>
      </c>
      <c r="I63" s="319">
        <v>41</v>
      </c>
      <c r="J63" s="318">
        <v>6.833333333333333</v>
      </c>
      <c r="K63" s="135">
        <v>675436.92</v>
      </c>
      <c r="L63" s="135">
        <v>112572.82</v>
      </c>
      <c r="M63" s="135">
        <v>91275.259459459456</v>
      </c>
      <c r="N63" s="138">
        <v>9173</v>
      </c>
      <c r="O63" s="134">
        <v>1528.8333333333333</v>
      </c>
      <c r="P63" s="138">
        <v>36</v>
      </c>
      <c r="Q63" s="134">
        <v>6</v>
      </c>
      <c r="R63" s="136">
        <v>316</v>
      </c>
      <c r="S63" s="134">
        <v>52.666666666666664</v>
      </c>
      <c r="T63" s="136">
        <v>22</v>
      </c>
      <c r="U63" s="134">
        <v>3.6666666666666665</v>
      </c>
      <c r="V63" s="136">
        <v>22</v>
      </c>
      <c r="W63" s="134">
        <v>3.6666666666666665</v>
      </c>
      <c r="X63" s="136">
        <v>36</v>
      </c>
      <c r="Y63" s="134">
        <v>6</v>
      </c>
      <c r="Z63" s="136">
        <v>68</v>
      </c>
      <c r="AA63" s="134">
        <v>11.333333333333334</v>
      </c>
      <c r="AB63" s="136">
        <v>40</v>
      </c>
      <c r="AC63" s="134">
        <v>6.666666666666667</v>
      </c>
      <c r="AD63" s="137">
        <v>4</v>
      </c>
      <c r="AE63" s="134">
        <v>0.66666666666666663</v>
      </c>
      <c r="AF63" s="136">
        <v>14</v>
      </c>
      <c r="AG63" s="134">
        <v>2.3333333333333335</v>
      </c>
      <c r="AH63" s="136">
        <v>40</v>
      </c>
      <c r="AI63" s="134">
        <v>6.666666666666667</v>
      </c>
      <c r="AJ63" s="136">
        <v>4</v>
      </c>
      <c r="AK63" s="134">
        <v>0.66666666666666663</v>
      </c>
      <c r="AL63" s="136">
        <v>404</v>
      </c>
      <c r="AM63" s="134">
        <v>67.333333333333329</v>
      </c>
      <c r="AN63" s="136">
        <v>387</v>
      </c>
      <c r="AO63" s="134">
        <v>64.5</v>
      </c>
      <c r="AP63" s="136">
        <v>501</v>
      </c>
      <c r="AQ63" s="134">
        <v>83.5</v>
      </c>
      <c r="AR63" s="136">
        <v>112</v>
      </c>
      <c r="AS63" s="134">
        <v>18.666666666666668</v>
      </c>
    </row>
    <row r="64" spans="1:45" ht="13.5" customHeight="1" x14ac:dyDescent="0.3">
      <c r="A64" s="133" t="s">
        <v>153</v>
      </c>
      <c r="B64" s="226" t="s">
        <v>65</v>
      </c>
      <c r="C64" s="134">
        <v>4</v>
      </c>
      <c r="D64" s="134">
        <v>7</v>
      </c>
      <c r="E64" s="317">
        <v>1692</v>
      </c>
      <c r="F64" s="318">
        <v>423</v>
      </c>
      <c r="G64" s="319">
        <v>22</v>
      </c>
      <c r="H64" s="318">
        <v>5.5</v>
      </c>
      <c r="I64" s="319">
        <v>27</v>
      </c>
      <c r="J64" s="318">
        <v>6.75</v>
      </c>
      <c r="K64" s="135">
        <v>678296.77</v>
      </c>
      <c r="L64" s="135">
        <v>169574.1925</v>
      </c>
      <c r="M64" s="135">
        <v>96899.53857142858</v>
      </c>
      <c r="N64" s="138">
        <v>9748</v>
      </c>
      <c r="O64" s="134">
        <v>2437</v>
      </c>
      <c r="P64" s="138">
        <v>79</v>
      </c>
      <c r="Q64" s="134">
        <v>19.75</v>
      </c>
      <c r="R64" s="136">
        <v>269</v>
      </c>
      <c r="S64" s="134">
        <v>67.25</v>
      </c>
      <c r="T64" s="136">
        <v>11</v>
      </c>
      <c r="U64" s="134">
        <v>2.75</v>
      </c>
      <c r="V64" s="136">
        <v>0</v>
      </c>
      <c r="W64" s="134">
        <v>0</v>
      </c>
      <c r="X64" s="136">
        <v>23</v>
      </c>
      <c r="Y64" s="134">
        <v>5.75</v>
      </c>
      <c r="Z64" s="136">
        <v>17</v>
      </c>
      <c r="AA64" s="134">
        <v>4.25</v>
      </c>
      <c r="AB64" s="136">
        <v>24</v>
      </c>
      <c r="AC64" s="134">
        <v>6</v>
      </c>
      <c r="AD64" s="137">
        <v>1</v>
      </c>
      <c r="AE64" s="134">
        <v>0.25</v>
      </c>
      <c r="AF64" s="136">
        <v>9</v>
      </c>
      <c r="AG64" s="134">
        <v>2.25</v>
      </c>
      <c r="AH64" s="136">
        <v>79</v>
      </c>
      <c r="AI64" s="134">
        <v>19.75</v>
      </c>
      <c r="AJ64" s="136">
        <v>4</v>
      </c>
      <c r="AK64" s="134">
        <v>1</v>
      </c>
      <c r="AL64" s="136">
        <v>251</v>
      </c>
      <c r="AM64" s="134">
        <v>62.75</v>
      </c>
      <c r="AN64" s="136">
        <v>212</v>
      </c>
      <c r="AO64" s="134">
        <v>53</v>
      </c>
      <c r="AP64" s="136">
        <v>180</v>
      </c>
      <c r="AQ64" s="134">
        <v>45</v>
      </c>
      <c r="AR64" s="136">
        <v>64</v>
      </c>
      <c r="AS64" s="134">
        <v>16</v>
      </c>
    </row>
    <row r="65" spans="1:45" ht="13.5" customHeight="1" x14ac:dyDescent="0.3">
      <c r="A65" s="133" t="s">
        <v>154</v>
      </c>
      <c r="B65" s="226" t="s">
        <v>66</v>
      </c>
      <c r="C65" s="134">
        <v>80</v>
      </c>
      <c r="D65" s="134">
        <v>132</v>
      </c>
      <c r="E65" s="317">
        <v>32601</v>
      </c>
      <c r="F65" s="318">
        <v>407.51249999999999</v>
      </c>
      <c r="G65" s="319">
        <v>547</v>
      </c>
      <c r="H65" s="318">
        <v>6.8375000000000004</v>
      </c>
      <c r="I65" s="319">
        <v>256</v>
      </c>
      <c r="J65" s="318">
        <v>3.2</v>
      </c>
      <c r="K65" s="135">
        <v>12884901.789999999</v>
      </c>
      <c r="L65" s="135">
        <v>161061.272375</v>
      </c>
      <c r="M65" s="135">
        <v>97612.892348484835</v>
      </c>
      <c r="N65" s="138">
        <v>159264</v>
      </c>
      <c r="O65" s="134">
        <v>1990.8</v>
      </c>
      <c r="P65" s="138">
        <v>547</v>
      </c>
      <c r="Q65" s="134">
        <v>6.8375000000000004</v>
      </c>
      <c r="R65" s="136">
        <v>3344</v>
      </c>
      <c r="S65" s="134">
        <v>41.8</v>
      </c>
      <c r="T65" s="136">
        <v>174</v>
      </c>
      <c r="U65" s="134">
        <v>2.1749999999999998</v>
      </c>
      <c r="V65" s="136">
        <v>361</v>
      </c>
      <c r="W65" s="134">
        <v>4.5125000000000002</v>
      </c>
      <c r="X65" s="136">
        <v>569</v>
      </c>
      <c r="Y65" s="134">
        <v>7.1124999999999998</v>
      </c>
      <c r="Z65" s="136">
        <v>857</v>
      </c>
      <c r="AA65" s="134">
        <v>10.7125</v>
      </c>
      <c r="AB65" s="136">
        <v>241</v>
      </c>
      <c r="AC65" s="134">
        <v>3.0125000000000002</v>
      </c>
      <c r="AD65" s="137">
        <v>221</v>
      </c>
      <c r="AE65" s="134">
        <v>2.7625000000000002</v>
      </c>
      <c r="AF65" s="136">
        <v>140</v>
      </c>
      <c r="AG65" s="134">
        <v>1.75</v>
      </c>
      <c r="AH65" s="136">
        <v>621</v>
      </c>
      <c r="AI65" s="134">
        <v>7.7625000000000002</v>
      </c>
      <c r="AJ65" s="136">
        <v>105</v>
      </c>
      <c r="AK65" s="134">
        <v>1.3125</v>
      </c>
      <c r="AL65" s="136">
        <v>2916</v>
      </c>
      <c r="AM65" s="134">
        <v>36.450000000000003</v>
      </c>
      <c r="AN65" s="136">
        <v>629</v>
      </c>
      <c r="AO65" s="134">
        <v>7.8624999999999998</v>
      </c>
      <c r="AP65" s="136">
        <v>4606</v>
      </c>
      <c r="AQ65" s="134">
        <v>57.575000000000003</v>
      </c>
      <c r="AR65" s="136">
        <v>117</v>
      </c>
      <c r="AS65" s="134">
        <v>1.4624999999999999</v>
      </c>
    </row>
    <row r="66" spans="1:45" ht="13.5" customHeight="1" x14ac:dyDescent="0.3">
      <c r="A66" s="133" t="s">
        <v>155</v>
      </c>
      <c r="B66" s="226" t="s">
        <v>67</v>
      </c>
      <c r="C66" s="134">
        <v>1</v>
      </c>
      <c r="D66" s="134">
        <v>1</v>
      </c>
      <c r="E66" s="317">
        <v>318</v>
      </c>
      <c r="F66" s="318">
        <v>318</v>
      </c>
      <c r="G66" s="319"/>
      <c r="H66" s="318">
        <v>0</v>
      </c>
      <c r="I66" s="319">
        <v>3</v>
      </c>
      <c r="J66" s="318">
        <v>3</v>
      </c>
      <c r="K66" s="135">
        <v>198321.12</v>
      </c>
      <c r="L66" s="135">
        <v>198321.12</v>
      </c>
      <c r="M66" s="135">
        <v>198321.12</v>
      </c>
      <c r="N66" s="138">
        <v>1468</v>
      </c>
      <c r="O66" s="134">
        <v>1468</v>
      </c>
      <c r="P66" s="138">
        <v>4</v>
      </c>
      <c r="Q66" s="134">
        <v>4</v>
      </c>
      <c r="R66" s="136">
        <v>20</v>
      </c>
      <c r="S66" s="134">
        <v>20</v>
      </c>
      <c r="T66" s="136">
        <v>0</v>
      </c>
      <c r="U66" s="134">
        <v>0</v>
      </c>
      <c r="V66" s="136">
        <v>0</v>
      </c>
      <c r="W66" s="134">
        <v>0</v>
      </c>
      <c r="X66" s="136">
        <v>1</v>
      </c>
      <c r="Y66" s="134">
        <v>1</v>
      </c>
      <c r="Z66" s="136">
        <v>0</v>
      </c>
      <c r="AA66" s="134">
        <v>0</v>
      </c>
      <c r="AB66" s="136">
        <v>2</v>
      </c>
      <c r="AC66" s="134">
        <v>2</v>
      </c>
      <c r="AD66" s="137">
        <v>0</v>
      </c>
      <c r="AE66" s="134">
        <v>0</v>
      </c>
      <c r="AF66" s="136">
        <v>4</v>
      </c>
      <c r="AG66" s="134">
        <v>4</v>
      </c>
      <c r="AH66" s="136">
        <v>4</v>
      </c>
      <c r="AI66" s="134">
        <v>4</v>
      </c>
      <c r="AJ66" s="136">
        <v>1</v>
      </c>
      <c r="AK66" s="134">
        <v>1</v>
      </c>
      <c r="AL66" s="136">
        <v>15</v>
      </c>
      <c r="AM66" s="134">
        <v>15</v>
      </c>
      <c r="AN66" s="136">
        <v>91</v>
      </c>
      <c r="AO66" s="134">
        <v>91</v>
      </c>
      <c r="AP66" s="136">
        <v>40</v>
      </c>
      <c r="AQ66" s="134">
        <v>40</v>
      </c>
      <c r="AR66" s="136">
        <v>66</v>
      </c>
      <c r="AS66" s="134">
        <v>66</v>
      </c>
    </row>
    <row r="67" spans="1:45" ht="13.5" customHeight="1" x14ac:dyDescent="0.3">
      <c r="A67" s="133" t="s">
        <v>154</v>
      </c>
      <c r="B67" s="226" t="s">
        <v>68</v>
      </c>
      <c r="C67" s="134">
        <v>4</v>
      </c>
      <c r="D67" s="134">
        <v>6</v>
      </c>
      <c r="E67" s="317">
        <v>1445</v>
      </c>
      <c r="F67" s="318">
        <v>361.25</v>
      </c>
      <c r="G67" s="319">
        <v>44</v>
      </c>
      <c r="H67" s="318">
        <v>11</v>
      </c>
      <c r="I67" s="319">
        <v>46</v>
      </c>
      <c r="J67" s="318">
        <v>11.5</v>
      </c>
      <c r="K67" s="135">
        <v>568984.68999999994</v>
      </c>
      <c r="L67" s="135">
        <v>142246.17249999999</v>
      </c>
      <c r="M67" s="135">
        <v>94830.781666666662</v>
      </c>
      <c r="N67" s="138">
        <v>8045</v>
      </c>
      <c r="O67" s="134">
        <v>2011.25</v>
      </c>
      <c r="P67" s="138">
        <v>20</v>
      </c>
      <c r="Q67" s="134">
        <v>5</v>
      </c>
      <c r="R67" s="136">
        <v>345</v>
      </c>
      <c r="S67" s="134">
        <v>86.25</v>
      </c>
      <c r="T67" s="136">
        <v>20</v>
      </c>
      <c r="U67" s="134">
        <v>5</v>
      </c>
      <c r="V67" s="136">
        <v>23</v>
      </c>
      <c r="W67" s="134">
        <v>5.75</v>
      </c>
      <c r="X67" s="136">
        <v>46</v>
      </c>
      <c r="Y67" s="134">
        <v>11.5</v>
      </c>
      <c r="Z67" s="136">
        <v>67</v>
      </c>
      <c r="AA67" s="134">
        <v>16.75</v>
      </c>
      <c r="AB67" s="136">
        <v>45</v>
      </c>
      <c r="AC67" s="134">
        <v>11.25</v>
      </c>
      <c r="AD67" s="137">
        <v>1</v>
      </c>
      <c r="AE67" s="134">
        <v>0.25</v>
      </c>
      <c r="AF67" s="136">
        <v>3</v>
      </c>
      <c r="AG67" s="134">
        <v>0.75</v>
      </c>
      <c r="AH67" s="136">
        <v>26</v>
      </c>
      <c r="AI67" s="134">
        <v>6.5</v>
      </c>
      <c r="AJ67" s="136">
        <v>4</v>
      </c>
      <c r="AK67" s="134">
        <v>1</v>
      </c>
      <c r="AL67" s="136">
        <v>247</v>
      </c>
      <c r="AM67" s="134">
        <v>61.75</v>
      </c>
      <c r="AN67" s="136">
        <v>507</v>
      </c>
      <c r="AO67" s="134">
        <v>126.75</v>
      </c>
      <c r="AP67" s="136">
        <v>237</v>
      </c>
      <c r="AQ67" s="134">
        <v>59.25</v>
      </c>
      <c r="AR67" s="136">
        <v>407</v>
      </c>
      <c r="AS67" s="134">
        <v>101.75</v>
      </c>
    </row>
    <row r="68" spans="1:45" ht="13.5" customHeight="1" x14ac:dyDescent="0.3">
      <c r="A68" s="133" t="s">
        <v>154</v>
      </c>
      <c r="B68" s="226" t="s">
        <v>69</v>
      </c>
      <c r="C68" s="134">
        <v>7</v>
      </c>
      <c r="D68" s="134">
        <v>11</v>
      </c>
      <c r="E68" s="317">
        <v>2612</v>
      </c>
      <c r="F68" s="318">
        <v>373.14285714285717</v>
      </c>
      <c r="G68" s="319">
        <v>50</v>
      </c>
      <c r="H68" s="318">
        <v>7.1428571428571432</v>
      </c>
      <c r="I68" s="319">
        <v>62</v>
      </c>
      <c r="J68" s="318">
        <v>8.8571428571428577</v>
      </c>
      <c r="K68" s="135">
        <v>1436107.75</v>
      </c>
      <c r="L68" s="135">
        <v>205158.25</v>
      </c>
      <c r="M68" s="135">
        <v>130555.25</v>
      </c>
      <c r="N68" s="138">
        <v>15008</v>
      </c>
      <c r="O68" s="134">
        <v>2144</v>
      </c>
      <c r="P68" s="138">
        <v>147</v>
      </c>
      <c r="Q68" s="134">
        <v>21</v>
      </c>
      <c r="R68" s="136">
        <v>714</v>
      </c>
      <c r="S68" s="134">
        <v>102</v>
      </c>
      <c r="T68" s="136">
        <v>111</v>
      </c>
      <c r="U68" s="134">
        <v>15.857142857142858</v>
      </c>
      <c r="V68" s="136">
        <v>10</v>
      </c>
      <c r="W68" s="134">
        <v>1.4285714285714286</v>
      </c>
      <c r="X68" s="136">
        <v>51</v>
      </c>
      <c r="Y68" s="134">
        <v>7.2857142857142856</v>
      </c>
      <c r="Z68" s="136">
        <v>52</v>
      </c>
      <c r="AA68" s="134">
        <v>7.4285714285714288</v>
      </c>
      <c r="AB68" s="136">
        <v>71</v>
      </c>
      <c r="AC68" s="134">
        <v>10.142857142857142</v>
      </c>
      <c r="AD68" s="137">
        <v>50</v>
      </c>
      <c r="AE68" s="134">
        <v>7.1428571428571432</v>
      </c>
      <c r="AF68" s="136">
        <v>47</v>
      </c>
      <c r="AG68" s="134">
        <v>6.7142857142857144</v>
      </c>
      <c r="AH68" s="136">
        <v>104</v>
      </c>
      <c r="AI68" s="134">
        <v>14.857142857142858</v>
      </c>
      <c r="AJ68" s="136">
        <v>12</v>
      </c>
      <c r="AK68" s="134">
        <v>1.7142857142857142</v>
      </c>
      <c r="AL68" s="136">
        <v>398</v>
      </c>
      <c r="AM68" s="134">
        <v>56.857142857142854</v>
      </c>
      <c r="AN68" s="136">
        <v>511</v>
      </c>
      <c r="AO68" s="134">
        <v>73</v>
      </c>
      <c r="AP68" s="136">
        <v>786</v>
      </c>
      <c r="AQ68" s="134">
        <v>112.28571428571429</v>
      </c>
      <c r="AR68" s="136">
        <v>396</v>
      </c>
      <c r="AS68" s="134">
        <v>56.571428571428569</v>
      </c>
    </row>
    <row r="69" spans="1:45" ht="13.5" customHeight="1" x14ac:dyDescent="0.3">
      <c r="A69" s="133" t="s">
        <v>311</v>
      </c>
      <c r="B69" s="226" t="s">
        <v>70</v>
      </c>
      <c r="C69" s="134">
        <v>13</v>
      </c>
      <c r="D69" s="134">
        <v>19</v>
      </c>
      <c r="E69" s="317">
        <v>4834</v>
      </c>
      <c r="F69" s="318">
        <v>371.84615384615387</v>
      </c>
      <c r="G69" s="319">
        <v>89</v>
      </c>
      <c r="H69" s="318">
        <v>6.8461538461538458</v>
      </c>
      <c r="I69" s="319">
        <v>83</v>
      </c>
      <c r="J69" s="318">
        <v>6.384615384615385</v>
      </c>
      <c r="K69" s="135">
        <v>2165603.37</v>
      </c>
      <c r="L69" s="135">
        <v>166584.87461538462</v>
      </c>
      <c r="M69" s="135">
        <v>113979.12473684212</v>
      </c>
      <c r="N69" s="138">
        <v>25722</v>
      </c>
      <c r="O69" s="134">
        <v>1978.6153846153845</v>
      </c>
      <c r="P69" s="138">
        <v>188</v>
      </c>
      <c r="Q69" s="134">
        <v>14.461538461538462</v>
      </c>
      <c r="R69" s="136">
        <v>2483</v>
      </c>
      <c r="S69" s="134">
        <v>191</v>
      </c>
      <c r="T69" s="136">
        <v>406</v>
      </c>
      <c r="U69" s="134">
        <v>31.23076923076923</v>
      </c>
      <c r="V69" s="136">
        <v>53</v>
      </c>
      <c r="W69" s="134">
        <v>4.0769230769230766</v>
      </c>
      <c r="X69" s="136">
        <v>96</v>
      </c>
      <c r="Y69" s="134">
        <v>7.384615384615385</v>
      </c>
      <c r="Z69" s="136">
        <v>124</v>
      </c>
      <c r="AA69" s="134">
        <v>9.5384615384615383</v>
      </c>
      <c r="AB69" s="136">
        <v>74</v>
      </c>
      <c r="AC69" s="134">
        <v>5.6923076923076925</v>
      </c>
      <c r="AD69" s="137">
        <v>162</v>
      </c>
      <c r="AE69" s="134">
        <v>12.461538461538462</v>
      </c>
      <c r="AF69" s="136">
        <v>69</v>
      </c>
      <c r="AG69" s="134">
        <v>5.3076923076923075</v>
      </c>
      <c r="AH69" s="136">
        <v>130</v>
      </c>
      <c r="AI69" s="134">
        <v>10</v>
      </c>
      <c r="AJ69" s="136">
        <v>12</v>
      </c>
      <c r="AK69" s="134">
        <v>0.92307692307692313</v>
      </c>
      <c r="AL69" s="136">
        <v>779</v>
      </c>
      <c r="AM69" s="134">
        <v>59.92307692307692</v>
      </c>
      <c r="AN69" s="136">
        <v>1077</v>
      </c>
      <c r="AO69" s="134">
        <v>82.84615384615384</v>
      </c>
      <c r="AP69" s="136">
        <v>1830</v>
      </c>
      <c r="AQ69" s="134">
        <v>140.76923076923077</v>
      </c>
      <c r="AR69" s="136">
        <v>847</v>
      </c>
      <c r="AS69" s="134">
        <v>65.15384615384616</v>
      </c>
    </row>
    <row r="70" spans="1:45" ht="13.5" customHeight="1" x14ac:dyDescent="0.3">
      <c r="A70" s="133" t="s">
        <v>152</v>
      </c>
      <c r="B70" s="226" t="s">
        <v>71</v>
      </c>
      <c r="C70" s="134">
        <v>10</v>
      </c>
      <c r="D70" s="134">
        <v>16</v>
      </c>
      <c r="E70" s="317">
        <v>6064</v>
      </c>
      <c r="F70" s="318">
        <v>606.4</v>
      </c>
      <c r="G70" s="319">
        <v>102</v>
      </c>
      <c r="H70" s="318">
        <v>10.199999999999999</v>
      </c>
      <c r="I70" s="319">
        <v>114</v>
      </c>
      <c r="J70" s="318">
        <v>11.4</v>
      </c>
      <c r="K70" s="135">
        <v>2960505.29</v>
      </c>
      <c r="L70" s="135">
        <v>296050.52899999998</v>
      </c>
      <c r="M70" s="135">
        <v>185031.580625</v>
      </c>
      <c r="N70" s="138">
        <v>36715</v>
      </c>
      <c r="O70" s="134">
        <v>3671.5</v>
      </c>
      <c r="P70" s="138">
        <v>267</v>
      </c>
      <c r="Q70" s="134">
        <v>26.7</v>
      </c>
      <c r="R70" s="136">
        <v>638</v>
      </c>
      <c r="S70" s="134">
        <v>63.8</v>
      </c>
      <c r="T70" s="136">
        <v>32</v>
      </c>
      <c r="U70" s="134">
        <v>3.2</v>
      </c>
      <c r="V70" s="136">
        <v>43</v>
      </c>
      <c r="W70" s="134">
        <v>4.3</v>
      </c>
      <c r="X70" s="136">
        <v>108</v>
      </c>
      <c r="Y70" s="134">
        <v>10.8</v>
      </c>
      <c r="Z70" s="136">
        <v>147</v>
      </c>
      <c r="AA70" s="134">
        <v>14.7</v>
      </c>
      <c r="AB70" s="136">
        <v>104</v>
      </c>
      <c r="AC70" s="134">
        <v>10.4</v>
      </c>
      <c r="AD70" s="137">
        <v>63</v>
      </c>
      <c r="AE70" s="134">
        <v>6.3</v>
      </c>
      <c r="AF70" s="136">
        <v>66</v>
      </c>
      <c r="AG70" s="134">
        <v>6.6</v>
      </c>
      <c r="AH70" s="136">
        <v>85</v>
      </c>
      <c r="AI70" s="134">
        <v>8.5</v>
      </c>
      <c r="AJ70" s="136">
        <v>33</v>
      </c>
      <c r="AK70" s="134">
        <v>3.3</v>
      </c>
      <c r="AL70" s="136">
        <v>1186</v>
      </c>
      <c r="AM70" s="134">
        <v>118.6</v>
      </c>
      <c r="AN70" s="136">
        <v>715</v>
      </c>
      <c r="AO70" s="134">
        <v>71.5</v>
      </c>
      <c r="AP70" s="136">
        <v>1330</v>
      </c>
      <c r="AQ70" s="134">
        <v>133</v>
      </c>
      <c r="AR70" s="136">
        <v>796</v>
      </c>
      <c r="AS70" s="134">
        <v>79.599999999999994</v>
      </c>
    </row>
    <row r="71" spans="1:45" ht="13.5" customHeight="1" x14ac:dyDescent="0.3">
      <c r="A71" s="133" t="s">
        <v>156</v>
      </c>
      <c r="B71" s="226" t="s">
        <v>73</v>
      </c>
      <c r="C71" s="134">
        <v>0</v>
      </c>
      <c r="D71" s="134">
        <v>0</v>
      </c>
      <c r="E71" s="317">
        <v>3</v>
      </c>
      <c r="F71" s="318" t="e">
        <v>#DIV/0!</v>
      </c>
      <c r="G71" s="319"/>
      <c r="H71" s="318">
        <v>0</v>
      </c>
      <c r="I71" s="319"/>
      <c r="J71" s="318" t="e">
        <v>#DIV/0!</v>
      </c>
      <c r="K71" s="135">
        <v>0</v>
      </c>
      <c r="L71" s="135" t="e">
        <v>#DIV/0!</v>
      </c>
      <c r="M71" s="135" t="e">
        <v>#DIV/0!</v>
      </c>
      <c r="N71" s="138">
        <v>101664</v>
      </c>
      <c r="O71" s="134" t="e">
        <v>#DIV/0!</v>
      </c>
      <c r="P71" s="138">
        <v>670</v>
      </c>
      <c r="Q71" s="134" t="e">
        <v>#DIV/0!</v>
      </c>
      <c r="R71" s="136">
        <v>8653</v>
      </c>
      <c r="S71" s="134" t="e">
        <v>#DIV/0!</v>
      </c>
      <c r="T71" s="136">
        <v>13</v>
      </c>
      <c r="U71" s="134" t="e">
        <v>#DIV/0!</v>
      </c>
      <c r="V71" s="136">
        <v>0</v>
      </c>
      <c r="W71" s="134" t="e">
        <v>#DIV/0!</v>
      </c>
      <c r="X71" s="136">
        <v>2</v>
      </c>
      <c r="Y71" s="134" t="e">
        <v>#DIV/0!</v>
      </c>
      <c r="Z71" s="136">
        <v>0</v>
      </c>
      <c r="AA71" s="134" t="e">
        <v>#DIV/0!</v>
      </c>
      <c r="AB71" s="136">
        <v>0</v>
      </c>
      <c r="AC71" s="134" t="e">
        <v>#DIV/0!</v>
      </c>
      <c r="AD71" s="137">
        <v>2</v>
      </c>
      <c r="AE71" s="134" t="e">
        <v>#DIV/0!</v>
      </c>
      <c r="AF71" s="136">
        <v>0</v>
      </c>
      <c r="AG71" s="134" t="e">
        <v>#DIV/0!</v>
      </c>
      <c r="AH71" s="136">
        <v>0</v>
      </c>
      <c r="AI71" s="134" t="e">
        <v>#DIV/0!</v>
      </c>
      <c r="AJ71" s="136">
        <v>0</v>
      </c>
      <c r="AK71" s="134" t="e">
        <v>#DIV/0!</v>
      </c>
      <c r="AL71" s="136">
        <v>0</v>
      </c>
      <c r="AM71" s="134" t="e">
        <v>#DIV/0!</v>
      </c>
      <c r="AN71" s="136">
        <v>5</v>
      </c>
      <c r="AO71" s="134" t="e">
        <v>#DIV/0!</v>
      </c>
      <c r="AP71" s="136">
        <v>24</v>
      </c>
      <c r="AQ71" s="134" t="e">
        <v>#DIV/0!</v>
      </c>
      <c r="AR71" s="136">
        <v>0</v>
      </c>
      <c r="AS71" s="134" t="e">
        <v>#DIV/0!</v>
      </c>
    </row>
    <row r="72" spans="1:45" ht="13.5" customHeight="1" x14ac:dyDescent="0.3">
      <c r="A72" s="133" t="s">
        <v>311</v>
      </c>
      <c r="B72" s="226" t="s">
        <v>72</v>
      </c>
      <c r="C72" s="134">
        <v>6</v>
      </c>
      <c r="D72" s="134">
        <v>8</v>
      </c>
      <c r="E72" s="317">
        <v>1822</v>
      </c>
      <c r="F72" s="318">
        <v>303.66666666666669</v>
      </c>
      <c r="G72" s="319">
        <v>10</v>
      </c>
      <c r="H72" s="318">
        <v>1.6666666666666667</v>
      </c>
      <c r="I72" s="319">
        <v>23</v>
      </c>
      <c r="J72" s="318">
        <v>3.8333333333333335</v>
      </c>
      <c r="K72" s="135">
        <v>555131.28</v>
      </c>
      <c r="L72" s="135">
        <v>92521.88</v>
      </c>
      <c r="M72" s="135">
        <v>69391.41</v>
      </c>
      <c r="N72" s="138">
        <v>9322</v>
      </c>
      <c r="O72" s="134">
        <v>1553.6666666666667</v>
      </c>
      <c r="P72" s="138">
        <v>22</v>
      </c>
      <c r="Q72" s="134">
        <v>3.6666666666666665</v>
      </c>
      <c r="R72" s="136">
        <v>1137</v>
      </c>
      <c r="S72" s="134">
        <v>189.5</v>
      </c>
      <c r="T72" s="136">
        <v>47</v>
      </c>
      <c r="U72" s="134">
        <v>7.833333333333333</v>
      </c>
      <c r="V72" s="136">
        <v>9</v>
      </c>
      <c r="W72" s="134">
        <v>1.5</v>
      </c>
      <c r="X72" s="136">
        <v>11</v>
      </c>
      <c r="Y72" s="134">
        <v>1.8333333333333333</v>
      </c>
      <c r="Z72" s="136">
        <v>20</v>
      </c>
      <c r="AA72" s="134">
        <v>3.3333333333333335</v>
      </c>
      <c r="AB72" s="136">
        <v>18</v>
      </c>
      <c r="AC72" s="134">
        <v>3</v>
      </c>
      <c r="AD72" s="137">
        <v>32</v>
      </c>
      <c r="AE72" s="134">
        <v>5.333333333333333</v>
      </c>
      <c r="AF72" s="136">
        <v>27</v>
      </c>
      <c r="AG72" s="134">
        <v>4.5</v>
      </c>
      <c r="AH72" s="136">
        <v>35</v>
      </c>
      <c r="AI72" s="134">
        <v>5.833333333333333</v>
      </c>
      <c r="AJ72" s="136">
        <v>6</v>
      </c>
      <c r="AK72" s="134">
        <v>1</v>
      </c>
      <c r="AL72" s="136">
        <v>286</v>
      </c>
      <c r="AM72" s="134">
        <v>47.666666666666664</v>
      </c>
      <c r="AN72" s="136">
        <v>249</v>
      </c>
      <c r="AO72" s="134">
        <v>41.5</v>
      </c>
      <c r="AP72" s="136">
        <v>249</v>
      </c>
      <c r="AQ72" s="134">
        <v>41.5</v>
      </c>
      <c r="AR72" s="136">
        <v>68</v>
      </c>
      <c r="AS72" s="134">
        <v>11.333333333333334</v>
      </c>
    </row>
    <row r="73" spans="1:45" ht="13.5" customHeight="1" x14ac:dyDescent="0.3">
      <c r="A73" s="133" t="s">
        <v>152</v>
      </c>
      <c r="B73" s="226" t="s">
        <v>74</v>
      </c>
      <c r="C73" s="134">
        <v>11</v>
      </c>
      <c r="D73" s="134">
        <v>18</v>
      </c>
      <c r="E73" s="317">
        <v>8163</v>
      </c>
      <c r="F73" s="318">
        <v>742.09090909090912</v>
      </c>
      <c r="G73" s="319">
        <v>86</v>
      </c>
      <c r="H73" s="318">
        <v>7.8181818181818183</v>
      </c>
      <c r="I73" s="319">
        <v>178</v>
      </c>
      <c r="J73" s="318">
        <v>16.181818181818183</v>
      </c>
      <c r="K73" s="135">
        <v>5272441.1500000004</v>
      </c>
      <c r="L73" s="135">
        <v>479312.83181818185</v>
      </c>
      <c r="M73" s="135">
        <v>292913.39722222224</v>
      </c>
      <c r="N73" s="138">
        <v>30570</v>
      </c>
      <c r="O73" s="134">
        <v>2779.090909090909</v>
      </c>
      <c r="P73" s="138">
        <v>100</v>
      </c>
      <c r="Q73" s="134">
        <v>9.0909090909090917</v>
      </c>
      <c r="R73" s="136">
        <v>260</v>
      </c>
      <c r="S73" s="134">
        <v>23.636363636363637</v>
      </c>
      <c r="T73" s="136">
        <v>8</v>
      </c>
      <c r="U73" s="134">
        <v>0.72727272727272729</v>
      </c>
      <c r="V73" s="136">
        <v>57</v>
      </c>
      <c r="W73" s="134">
        <v>5.1818181818181817</v>
      </c>
      <c r="X73" s="136">
        <v>106</v>
      </c>
      <c r="Y73" s="134">
        <v>9.6363636363636367</v>
      </c>
      <c r="Z73" s="136">
        <v>249</v>
      </c>
      <c r="AA73" s="134">
        <v>22.636363636363637</v>
      </c>
      <c r="AB73" s="136">
        <v>175</v>
      </c>
      <c r="AC73" s="134">
        <v>15.909090909090908</v>
      </c>
      <c r="AD73" s="137">
        <v>19</v>
      </c>
      <c r="AE73" s="134">
        <v>1.7272727272727273</v>
      </c>
      <c r="AF73" s="136">
        <v>107</v>
      </c>
      <c r="AG73" s="134">
        <v>9.7272727272727266</v>
      </c>
      <c r="AH73" s="136">
        <v>221</v>
      </c>
      <c r="AI73" s="134">
        <v>20.09090909090909</v>
      </c>
      <c r="AJ73" s="136">
        <v>7</v>
      </c>
      <c r="AK73" s="134">
        <v>0.63636363636363635</v>
      </c>
      <c r="AL73" s="136">
        <v>1058</v>
      </c>
      <c r="AM73" s="134">
        <v>96.181818181818187</v>
      </c>
      <c r="AN73" s="136">
        <v>1170</v>
      </c>
      <c r="AO73" s="134">
        <v>106.36363636363636</v>
      </c>
      <c r="AP73" s="136">
        <v>2224</v>
      </c>
      <c r="AQ73" s="134">
        <v>202.18181818181819</v>
      </c>
      <c r="AR73" s="136">
        <v>583</v>
      </c>
      <c r="AS73" s="134">
        <v>53</v>
      </c>
    </row>
    <row r="74" spans="1:45" ht="13.5" customHeight="1" x14ac:dyDescent="0.3">
      <c r="A74" s="133" t="s">
        <v>142</v>
      </c>
      <c r="B74" s="226" t="s">
        <v>75</v>
      </c>
      <c r="C74" s="134">
        <v>7</v>
      </c>
      <c r="D74" s="134">
        <v>12</v>
      </c>
      <c r="E74" s="317">
        <v>1853</v>
      </c>
      <c r="F74" s="318">
        <v>264.71428571428572</v>
      </c>
      <c r="G74" s="319">
        <v>52</v>
      </c>
      <c r="H74" s="318">
        <v>7.4285714285714288</v>
      </c>
      <c r="I74" s="319">
        <v>16</v>
      </c>
      <c r="J74" s="318">
        <v>2.2857142857142856</v>
      </c>
      <c r="K74" s="135">
        <v>1199055.29</v>
      </c>
      <c r="L74" s="135">
        <v>171293.61285714287</v>
      </c>
      <c r="M74" s="135">
        <v>99921.27416666667</v>
      </c>
      <c r="N74" s="138">
        <v>10172</v>
      </c>
      <c r="O74" s="134">
        <v>1453.1428571428571</v>
      </c>
      <c r="P74" s="138">
        <v>91</v>
      </c>
      <c r="Q74" s="134">
        <v>13</v>
      </c>
      <c r="R74" s="136">
        <v>731</v>
      </c>
      <c r="S74" s="134">
        <v>104.42857142857143</v>
      </c>
      <c r="T74" s="136">
        <v>72</v>
      </c>
      <c r="U74" s="134">
        <v>10.285714285714286</v>
      </c>
      <c r="V74" s="136">
        <v>16</v>
      </c>
      <c r="W74" s="134">
        <v>2.2857142857142856</v>
      </c>
      <c r="X74" s="136">
        <v>53</v>
      </c>
      <c r="Y74" s="134">
        <v>7.5714285714285712</v>
      </c>
      <c r="Z74" s="136">
        <v>29</v>
      </c>
      <c r="AA74" s="134">
        <v>4.1428571428571432</v>
      </c>
      <c r="AB74" s="136">
        <v>14</v>
      </c>
      <c r="AC74" s="134">
        <v>2</v>
      </c>
      <c r="AD74" s="137">
        <v>139</v>
      </c>
      <c r="AE74" s="134">
        <v>19.857142857142858</v>
      </c>
      <c r="AF74" s="136">
        <v>24</v>
      </c>
      <c r="AG74" s="134">
        <v>3.4285714285714284</v>
      </c>
      <c r="AH74" s="136">
        <v>39</v>
      </c>
      <c r="AI74" s="134">
        <v>5.5714285714285712</v>
      </c>
      <c r="AJ74" s="136">
        <v>5</v>
      </c>
      <c r="AK74" s="134">
        <v>0.7142857142857143</v>
      </c>
      <c r="AL74" s="136">
        <v>323</v>
      </c>
      <c r="AM74" s="134">
        <v>46.142857142857146</v>
      </c>
      <c r="AN74" s="136">
        <v>310</v>
      </c>
      <c r="AO74" s="134">
        <v>44.285714285714285</v>
      </c>
      <c r="AP74" s="136">
        <v>983</v>
      </c>
      <c r="AQ74" s="134">
        <v>140.42857142857142</v>
      </c>
      <c r="AR74" s="136">
        <v>165</v>
      </c>
      <c r="AS74" s="134">
        <v>23.571428571428573</v>
      </c>
    </row>
    <row r="75" spans="1:45" ht="13.5" customHeight="1" x14ac:dyDescent="0.3">
      <c r="A75" s="133" t="s">
        <v>152</v>
      </c>
      <c r="B75" s="226" t="s">
        <v>76</v>
      </c>
      <c r="C75" s="134">
        <v>2</v>
      </c>
      <c r="D75" s="134">
        <v>2.33</v>
      </c>
      <c r="E75" s="317">
        <v>546</v>
      </c>
      <c r="F75" s="318">
        <v>273</v>
      </c>
      <c r="G75" s="319">
        <v>5</v>
      </c>
      <c r="H75" s="318">
        <v>2.5</v>
      </c>
      <c r="I75" s="319">
        <v>6</v>
      </c>
      <c r="J75" s="318">
        <v>3</v>
      </c>
      <c r="K75" s="135">
        <v>241948.43</v>
      </c>
      <c r="L75" s="135">
        <v>120974.215</v>
      </c>
      <c r="M75" s="135">
        <v>103840.5278969957</v>
      </c>
      <c r="N75" s="138">
        <v>2446</v>
      </c>
      <c r="O75" s="134">
        <v>1223</v>
      </c>
      <c r="P75" s="138">
        <v>13</v>
      </c>
      <c r="Q75" s="134">
        <v>6.5</v>
      </c>
      <c r="R75" s="136">
        <v>260</v>
      </c>
      <c r="S75" s="134">
        <v>130</v>
      </c>
      <c r="T75" s="136">
        <v>1</v>
      </c>
      <c r="U75" s="134">
        <v>0.5</v>
      </c>
      <c r="V75" s="136">
        <v>0</v>
      </c>
      <c r="W75" s="134">
        <v>0</v>
      </c>
      <c r="X75" s="136">
        <v>5</v>
      </c>
      <c r="Y75" s="134">
        <v>2.5</v>
      </c>
      <c r="Z75" s="136">
        <v>7</v>
      </c>
      <c r="AA75" s="134">
        <v>3.5</v>
      </c>
      <c r="AB75" s="136">
        <v>7</v>
      </c>
      <c r="AC75" s="134">
        <v>3.5</v>
      </c>
      <c r="AD75" s="137">
        <v>0</v>
      </c>
      <c r="AE75" s="134">
        <v>0</v>
      </c>
      <c r="AF75" s="136">
        <v>6</v>
      </c>
      <c r="AG75" s="134">
        <v>3</v>
      </c>
      <c r="AH75" s="136">
        <v>5</v>
      </c>
      <c r="AI75" s="134">
        <v>2.5</v>
      </c>
      <c r="AJ75" s="136">
        <v>2</v>
      </c>
      <c r="AK75" s="134">
        <v>1</v>
      </c>
      <c r="AL75" s="136">
        <v>70</v>
      </c>
      <c r="AM75" s="134">
        <v>35</v>
      </c>
      <c r="AN75" s="136">
        <v>166</v>
      </c>
      <c r="AO75" s="134">
        <v>83</v>
      </c>
      <c r="AP75" s="136">
        <v>53</v>
      </c>
      <c r="AQ75" s="134">
        <v>26.5</v>
      </c>
      <c r="AR75" s="136">
        <v>85</v>
      </c>
      <c r="AS75" s="134">
        <v>42.5</v>
      </c>
    </row>
    <row r="76" spans="1:45" ht="13.5" customHeight="1" x14ac:dyDescent="0.3">
      <c r="A76" s="133" t="s">
        <v>169</v>
      </c>
      <c r="B76" s="226" t="s">
        <v>77</v>
      </c>
      <c r="C76" s="134">
        <v>6</v>
      </c>
      <c r="D76" s="134">
        <v>6.75</v>
      </c>
      <c r="E76" s="317">
        <v>2691</v>
      </c>
      <c r="F76" s="318">
        <v>448.5</v>
      </c>
      <c r="G76" s="319">
        <v>38</v>
      </c>
      <c r="H76" s="318">
        <v>6.333333333333333</v>
      </c>
      <c r="I76" s="319">
        <v>33</v>
      </c>
      <c r="J76" s="318">
        <v>5.5</v>
      </c>
      <c r="K76" s="135">
        <v>1079184.3400000001</v>
      </c>
      <c r="L76" s="135">
        <v>179864.05666666667</v>
      </c>
      <c r="M76" s="135">
        <v>159879.16148148148</v>
      </c>
      <c r="N76" s="138">
        <v>12145</v>
      </c>
      <c r="O76" s="134">
        <v>2024.1666666666667</v>
      </c>
      <c r="P76" s="138">
        <v>53</v>
      </c>
      <c r="Q76" s="134">
        <v>8.8333333333333339</v>
      </c>
      <c r="R76" s="136">
        <v>182</v>
      </c>
      <c r="S76" s="134">
        <v>30.333333333333332</v>
      </c>
      <c r="T76" s="136">
        <v>6</v>
      </c>
      <c r="U76" s="134">
        <v>1</v>
      </c>
      <c r="V76" s="136">
        <v>25</v>
      </c>
      <c r="W76" s="134">
        <v>4.166666666666667</v>
      </c>
      <c r="X76" s="136">
        <v>53</v>
      </c>
      <c r="Y76" s="134">
        <v>8.8333333333333339</v>
      </c>
      <c r="Z76" s="136">
        <v>80</v>
      </c>
      <c r="AA76" s="134">
        <v>13.333333333333334</v>
      </c>
      <c r="AB76" s="136">
        <v>63</v>
      </c>
      <c r="AC76" s="134">
        <v>10.5</v>
      </c>
      <c r="AD76" s="137">
        <v>0</v>
      </c>
      <c r="AE76" s="134">
        <v>0</v>
      </c>
      <c r="AF76" s="136">
        <v>31</v>
      </c>
      <c r="AG76" s="134">
        <v>5.166666666666667</v>
      </c>
      <c r="AH76" s="136">
        <v>110</v>
      </c>
      <c r="AI76" s="134">
        <v>18.333333333333332</v>
      </c>
      <c r="AJ76" s="136">
        <v>12</v>
      </c>
      <c r="AK76" s="134">
        <v>2</v>
      </c>
      <c r="AL76" s="136">
        <v>185</v>
      </c>
      <c r="AM76" s="134">
        <v>30.833333333333332</v>
      </c>
      <c r="AN76" s="136">
        <v>357</v>
      </c>
      <c r="AO76" s="134">
        <v>59.5</v>
      </c>
      <c r="AP76" s="136">
        <v>380</v>
      </c>
      <c r="AQ76" s="134">
        <v>63.333333333333336</v>
      </c>
      <c r="AR76" s="136">
        <v>116</v>
      </c>
      <c r="AS76" s="134">
        <v>19.333333333333332</v>
      </c>
    </row>
    <row r="77" spans="1:45" ht="13.5" customHeight="1" x14ac:dyDescent="0.3">
      <c r="A77" s="133" t="s">
        <v>152</v>
      </c>
      <c r="B77" s="226" t="s">
        <v>78</v>
      </c>
      <c r="C77" s="134">
        <v>3</v>
      </c>
      <c r="D77" s="134">
        <v>5.25</v>
      </c>
      <c r="E77" s="317">
        <v>1733</v>
      </c>
      <c r="F77" s="318">
        <v>577.66666666666663</v>
      </c>
      <c r="G77" s="319">
        <v>39</v>
      </c>
      <c r="H77" s="318">
        <v>13</v>
      </c>
      <c r="I77" s="319">
        <v>37</v>
      </c>
      <c r="J77" s="318">
        <v>12.333333333333334</v>
      </c>
      <c r="K77" s="135">
        <v>884937.55</v>
      </c>
      <c r="L77" s="135">
        <v>294979.18333333335</v>
      </c>
      <c r="M77" s="135">
        <v>168559.53333333335</v>
      </c>
      <c r="N77" s="138">
        <v>8433</v>
      </c>
      <c r="O77" s="134">
        <v>2811</v>
      </c>
      <c r="P77" s="138">
        <v>99</v>
      </c>
      <c r="Q77" s="134">
        <v>33</v>
      </c>
      <c r="R77" s="136">
        <v>364</v>
      </c>
      <c r="S77" s="134">
        <v>121.33333333333333</v>
      </c>
      <c r="T77" s="136">
        <v>102</v>
      </c>
      <c r="U77" s="134">
        <v>34</v>
      </c>
      <c r="V77" s="136">
        <v>5</v>
      </c>
      <c r="W77" s="134">
        <v>1.6666666666666667</v>
      </c>
      <c r="X77" s="136">
        <v>37</v>
      </c>
      <c r="Y77" s="134">
        <v>12.333333333333334</v>
      </c>
      <c r="Z77" s="136">
        <v>35</v>
      </c>
      <c r="AA77" s="134">
        <v>11.666666666666666</v>
      </c>
      <c r="AB77" s="136">
        <v>30</v>
      </c>
      <c r="AC77" s="134">
        <v>10</v>
      </c>
      <c r="AD77" s="137">
        <v>22</v>
      </c>
      <c r="AE77" s="134">
        <v>7.333333333333333</v>
      </c>
      <c r="AF77" s="136">
        <v>22</v>
      </c>
      <c r="AG77" s="134">
        <v>7.333333333333333</v>
      </c>
      <c r="AH77" s="136">
        <v>23</v>
      </c>
      <c r="AI77" s="134">
        <v>7.666666666666667</v>
      </c>
      <c r="AJ77" s="136">
        <v>4</v>
      </c>
      <c r="AK77" s="134">
        <v>1.3333333333333333</v>
      </c>
      <c r="AL77" s="136">
        <v>186</v>
      </c>
      <c r="AM77" s="134">
        <v>62</v>
      </c>
      <c r="AN77" s="136">
        <v>327</v>
      </c>
      <c r="AO77" s="134">
        <v>109</v>
      </c>
      <c r="AP77" s="136">
        <v>312</v>
      </c>
      <c r="AQ77" s="134">
        <v>104</v>
      </c>
      <c r="AR77" s="136">
        <v>121</v>
      </c>
      <c r="AS77" s="134">
        <v>40.333333333333336</v>
      </c>
    </row>
    <row r="78" spans="1:45" ht="13.5" customHeight="1" x14ac:dyDescent="0.3">
      <c r="A78" s="133" t="s">
        <v>169</v>
      </c>
      <c r="B78" s="226" t="s">
        <v>79</v>
      </c>
      <c r="C78" s="134">
        <v>2</v>
      </c>
      <c r="D78" s="134">
        <v>2.75</v>
      </c>
      <c r="E78" s="317">
        <v>570</v>
      </c>
      <c r="F78" s="318">
        <v>285</v>
      </c>
      <c r="G78" s="319">
        <v>6</v>
      </c>
      <c r="H78" s="318">
        <v>3</v>
      </c>
      <c r="I78" s="319">
        <v>8</v>
      </c>
      <c r="J78" s="318">
        <v>4</v>
      </c>
      <c r="K78" s="135">
        <v>302934.71000000002</v>
      </c>
      <c r="L78" s="135">
        <v>151467.35500000001</v>
      </c>
      <c r="M78" s="135">
        <v>110158.07636363637</v>
      </c>
      <c r="N78" s="138">
        <v>2233</v>
      </c>
      <c r="O78" s="134">
        <v>1116.5</v>
      </c>
      <c r="P78" s="138">
        <v>8</v>
      </c>
      <c r="Q78" s="134">
        <v>4</v>
      </c>
      <c r="R78" s="136">
        <v>61</v>
      </c>
      <c r="S78" s="134">
        <v>30.5</v>
      </c>
      <c r="T78" s="136">
        <v>2</v>
      </c>
      <c r="U78" s="134">
        <v>1</v>
      </c>
      <c r="V78" s="136">
        <v>1</v>
      </c>
      <c r="W78" s="134">
        <v>0.5</v>
      </c>
      <c r="X78" s="136">
        <v>0</v>
      </c>
      <c r="Y78" s="134">
        <v>0</v>
      </c>
      <c r="Z78" s="136">
        <v>0</v>
      </c>
      <c r="AA78" s="134">
        <v>0</v>
      </c>
      <c r="AB78" s="136">
        <v>0</v>
      </c>
      <c r="AC78" s="134">
        <v>0</v>
      </c>
      <c r="AD78" s="137">
        <v>0</v>
      </c>
      <c r="AE78" s="134">
        <v>0</v>
      </c>
      <c r="AF78" s="136">
        <v>4</v>
      </c>
      <c r="AG78" s="134">
        <v>2</v>
      </c>
      <c r="AH78" s="136">
        <v>25</v>
      </c>
      <c r="AI78" s="134">
        <v>12.5</v>
      </c>
      <c r="AJ78" s="136">
        <v>2</v>
      </c>
      <c r="AK78" s="134">
        <v>1</v>
      </c>
      <c r="AL78" s="136">
        <v>44</v>
      </c>
      <c r="AM78" s="134">
        <v>22</v>
      </c>
      <c r="AN78" s="136">
        <v>189</v>
      </c>
      <c r="AO78" s="134">
        <v>94.5</v>
      </c>
      <c r="AP78" s="136">
        <v>332</v>
      </c>
      <c r="AQ78" s="134">
        <v>166</v>
      </c>
      <c r="AR78" s="136">
        <v>40</v>
      </c>
      <c r="AS78" s="134">
        <v>20</v>
      </c>
    </row>
    <row r="79" spans="1:45" ht="13.5" customHeight="1" x14ac:dyDescent="0.3">
      <c r="A79" s="133" t="s">
        <v>142</v>
      </c>
      <c r="B79" s="226" t="s">
        <v>80</v>
      </c>
      <c r="C79" s="134">
        <v>6</v>
      </c>
      <c r="D79" s="134">
        <v>8</v>
      </c>
      <c r="E79" s="317">
        <v>1896</v>
      </c>
      <c r="F79" s="318">
        <v>316</v>
      </c>
      <c r="G79" s="319">
        <v>36</v>
      </c>
      <c r="H79" s="318">
        <v>6</v>
      </c>
      <c r="I79" s="319">
        <v>29</v>
      </c>
      <c r="J79" s="318">
        <v>4.833333333333333</v>
      </c>
      <c r="K79" s="135">
        <v>853818.4</v>
      </c>
      <c r="L79" s="135">
        <v>142303.06666666668</v>
      </c>
      <c r="M79" s="135">
        <v>106727.3</v>
      </c>
      <c r="N79" s="138">
        <v>9517</v>
      </c>
      <c r="O79" s="134">
        <v>1586.1666666666667</v>
      </c>
      <c r="P79" s="138">
        <v>75</v>
      </c>
      <c r="Q79" s="134">
        <v>12.5</v>
      </c>
      <c r="R79" s="136">
        <v>1513</v>
      </c>
      <c r="S79" s="134">
        <v>252.16666666666666</v>
      </c>
      <c r="T79" s="136">
        <v>174</v>
      </c>
      <c r="U79" s="134">
        <v>29</v>
      </c>
      <c r="V79" s="136">
        <v>4</v>
      </c>
      <c r="W79" s="134">
        <v>0.66666666666666663</v>
      </c>
      <c r="X79" s="136">
        <v>37</v>
      </c>
      <c r="Y79" s="134">
        <v>6.166666666666667</v>
      </c>
      <c r="Z79" s="136">
        <v>28</v>
      </c>
      <c r="AA79" s="134">
        <v>4.666666666666667</v>
      </c>
      <c r="AB79" s="136">
        <v>24</v>
      </c>
      <c r="AC79" s="134">
        <v>4</v>
      </c>
      <c r="AD79" s="137">
        <v>52</v>
      </c>
      <c r="AE79" s="134">
        <v>8.6666666666666661</v>
      </c>
      <c r="AF79" s="136">
        <v>17</v>
      </c>
      <c r="AG79" s="134">
        <v>2.8333333333333335</v>
      </c>
      <c r="AH79" s="136">
        <v>55</v>
      </c>
      <c r="AI79" s="134">
        <v>9.1666666666666661</v>
      </c>
      <c r="AJ79" s="136">
        <v>5</v>
      </c>
      <c r="AK79" s="134">
        <v>0.83333333333333337</v>
      </c>
      <c r="AL79" s="136">
        <v>268</v>
      </c>
      <c r="AM79" s="134">
        <v>44.666666666666664</v>
      </c>
      <c r="AN79" s="136">
        <v>446</v>
      </c>
      <c r="AO79" s="134">
        <v>74.333333333333329</v>
      </c>
      <c r="AP79" s="136">
        <v>622</v>
      </c>
      <c r="AQ79" s="134">
        <v>103.66666666666667</v>
      </c>
      <c r="AR79" s="136">
        <v>386</v>
      </c>
      <c r="AS79" s="134">
        <v>64.333333333333329</v>
      </c>
    </row>
    <row r="80" spans="1:45" ht="13.5" customHeight="1" x14ac:dyDescent="0.3">
      <c r="A80" s="133" t="s">
        <v>311</v>
      </c>
      <c r="B80" s="226" t="s">
        <v>81</v>
      </c>
      <c r="C80" s="134">
        <v>21.25</v>
      </c>
      <c r="D80" s="134">
        <v>27.63</v>
      </c>
      <c r="E80" s="317">
        <v>8890</v>
      </c>
      <c r="F80" s="318">
        <v>418.35294117647061</v>
      </c>
      <c r="G80" s="319">
        <v>783</v>
      </c>
      <c r="H80" s="318">
        <v>36.847058823529409</v>
      </c>
      <c r="I80" s="319">
        <v>148</v>
      </c>
      <c r="J80" s="318">
        <v>6.9647058823529413</v>
      </c>
      <c r="K80" s="135">
        <v>3978199.28</v>
      </c>
      <c r="L80" s="135">
        <v>187209.37788235294</v>
      </c>
      <c r="M80" s="135">
        <v>143981.15381831341</v>
      </c>
      <c r="N80" s="138">
        <v>30534</v>
      </c>
      <c r="O80" s="134">
        <v>1436.8941176470589</v>
      </c>
      <c r="P80" s="138">
        <v>159</v>
      </c>
      <c r="Q80" s="134">
        <v>7.4823529411764707</v>
      </c>
      <c r="R80" s="136">
        <v>3262</v>
      </c>
      <c r="S80" s="134">
        <v>153.50588235294117</v>
      </c>
      <c r="T80" s="136">
        <v>313</v>
      </c>
      <c r="U80" s="134">
        <v>14.729411764705882</v>
      </c>
      <c r="V80" s="136">
        <v>160</v>
      </c>
      <c r="W80" s="134">
        <v>7.5294117647058822</v>
      </c>
      <c r="X80" s="136">
        <v>786</v>
      </c>
      <c r="Y80" s="134">
        <v>36.988235294117644</v>
      </c>
      <c r="Z80" s="136">
        <v>376</v>
      </c>
      <c r="AA80" s="134">
        <v>17.694117647058825</v>
      </c>
      <c r="AB80" s="136">
        <v>130</v>
      </c>
      <c r="AC80" s="134">
        <v>6.117647058823529</v>
      </c>
      <c r="AD80" s="137">
        <v>444</v>
      </c>
      <c r="AE80" s="134">
        <v>20.894117647058824</v>
      </c>
      <c r="AF80" s="136">
        <v>71</v>
      </c>
      <c r="AG80" s="134">
        <v>3.3411764705882354</v>
      </c>
      <c r="AH80" s="136">
        <v>154</v>
      </c>
      <c r="AI80" s="134">
        <v>7.2470588235294118</v>
      </c>
      <c r="AJ80" s="136">
        <v>44</v>
      </c>
      <c r="AK80" s="134">
        <v>2.0705882352941178</v>
      </c>
      <c r="AL80" s="136">
        <v>1562</v>
      </c>
      <c r="AM80" s="134">
        <v>73.505882352941171</v>
      </c>
      <c r="AN80" s="136">
        <v>1652</v>
      </c>
      <c r="AO80" s="134">
        <v>77.741176470588229</v>
      </c>
      <c r="AP80" s="136">
        <v>3581</v>
      </c>
      <c r="AQ80" s="134">
        <v>168.51764705882354</v>
      </c>
      <c r="AR80" s="136">
        <v>453</v>
      </c>
      <c r="AS80" s="134">
        <v>21.317647058823528</v>
      </c>
    </row>
    <row r="81" spans="1:45" ht="13.5" customHeight="1" x14ac:dyDescent="0.3">
      <c r="A81" s="133" t="s">
        <v>155</v>
      </c>
      <c r="B81" s="226" t="s">
        <v>82</v>
      </c>
      <c r="C81" s="134">
        <v>1</v>
      </c>
      <c r="D81" s="134">
        <v>1</v>
      </c>
      <c r="E81" s="317">
        <v>408</v>
      </c>
      <c r="F81" s="318">
        <v>408</v>
      </c>
      <c r="G81" s="319">
        <v>1</v>
      </c>
      <c r="H81" s="318">
        <v>1</v>
      </c>
      <c r="I81" s="319">
        <v>10</v>
      </c>
      <c r="J81" s="318">
        <v>10</v>
      </c>
      <c r="K81" s="135">
        <v>199031.51</v>
      </c>
      <c r="L81" s="135">
        <v>199031.51</v>
      </c>
      <c r="M81" s="135">
        <v>199031.51</v>
      </c>
      <c r="N81" s="138">
        <v>1987</v>
      </c>
      <c r="O81" s="134">
        <v>1987</v>
      </c>
      <c r="P81" s="138">
        <v>5</v>
      </c>
      <c r="Q81" s="134">
        <v>5</v>
      </c>
      <c r="R81" s="136">
        <v>719</v>
      </c>
      <c r="S81" s="134">
        <v>719</v>
      </c>
      <c r="T81" s="136">
        <v>22</v>
      </c>
      <c r="U81" s="134">
        <v>22</v>
      </c>
      <c r="V81" s="136">
        <v>0</v>
      </c>
      <c r="W81" s="134">
        <v>0</v>
      </c>
      <c r="X81" s="136">
        <v>1</v>
      </c>
      <c r="Y81" s="134">
        <v>1</v>
      </c>
      <c r="Z81" s="136">
        <v>3</v>
      </c>
      <c r="AA81" s="134">
        <v>3</v>
      </c>
      <c r="AB81" s="136">
        <v>11</v>
      </c>
      <c r="AC81" s="134">
        <v>11</v>
      </c>
      <c r="AD81" s="137">
        <v>0</v>
      </c>
      <c r="AE81" s="134">
        <v>0</v>
      </c>
      <c r="AF81" s="136">
        <v>0</v>
      </c>
      <c r="AG81" s="134">
        <v>0</v>
      </c>
      <c r="AH81" s="136">
        <v>25</v>
      </c>
      <c r="AI81" s="134">
        <v>25</v>
      </c>
      <c r="AJ81" s="136">
        <v>7</v>
      </c>
      <c r="AK81" s="134">
        <v>7</v>
      </c>
      <c r="AL81" s="136">
        <v>69</v>
      </c>
      <c r="AM81" s="134">
        <v>69</v>
      </c>
      <c r="AN81" s="136">
        <v>142</v>
      </c>
      <c r="AO81" s="134">
        <v>142</v>
      </c>
      <c r="AP81" s="136">
        <v>325</v>
      </c>
      <c r="AQ81" s="134">
        <v>325</v>
      </c>
      <c r="AR81" s="136">
        <v>127</v>
      </c>
      <c r="AS81" s="134">
        <v>127</v>
      </c>
    </row>
    <row r="82" spans="1:45" ht="13.5" customHeight="1" x14ac:dyDescent="0.3">
      <c r="A82" s="133" t="s">
        <v>142</v>
      </c>
      <c r="B82" s="226" t="s">
        <v>83</v>
      </c>
      <c r="C82" s="134">
        <v>10</v>
      </c>
      <c r="D82" s="134">
        <v>14</v>
      </c>
      <c r="E82" s="317">
        <v>5062</v>
      </c>
      <c r="F82" s="318">
        <v>506.2</v>
      </c>
      <c r="G82" s="319">
        <v>36</v>
      </c>
      <c r="H82" s="318">
        <v>3.6</v>
      </c>
      <c r="I82" s="319">
        <v>97</v>
      </c>
      <c r="J82" s="318">
        <v>9.6999999999999993</v>
      </c>
      <c r="K82" s="135">
        <v>2104261.73</v>
      </c>
      <c r="L82" s="135">
        <v>210426.17300000001</v>
      </c>
      <c r="M82" s="135">
        <v>150304.4092857143</v>
      </c>
      <c r="N82" s="138">
        <v>22333</v>
      </c>
      <c r="O82" s="134">
        <v>2233.3000000000002</v>
      </c>
      <c r="P82" s="138">
        <v>64</v>
      </c>
      <c r="Q82" s="134">
        <v>6.4</v>
      </c>
      <c r="R82" s="136">
        <v>780</v>
      </c>
      <c r="S82" s="134">
        <v>78</v>
      </c>
      <c r="T82" s="136">
        <v>11</v>
      </c>
      <c r="U82" s="134">
        <v>1.1000000000000001</v>
      </c>
      <c r="V82" s="136">
        <v>29</v>
      </c>
      <c r="W82" s="134">
        <v>2.9</v>
      </c>
      <c r="X82" s="136">
        <v>35</v>
      </c>
      <c r="Y82" s="134">
        <v>3.5</v>
      </c>
      <c r="Z82" s="136">
        <v>236</v>
      </c>
      <c r="AA82" s="134">
        <v>23.6</v>
      </c>
      <c r="AB82" s="136">
        <v>100</v>
      </c>
      <c r="AC82" s="134">
        <v>10</v>
      </c>
      <c r="AD82" s="137">
        <v>7</v>
      </c>
      <c r="AE82" s="134">
        <v>0.7</v>
      </c>
      <c r="AF82" s="136">
        <v>44</v>
      </c>
      <c r="AG82" s="134">
        <v>4.4000000000000004</v>
      </c>
      <c r="AH82" s="136">
        <v>97</v>
      </c>
      <c r="AI82" s="134">
        <v>9.6999999999999993</v>
      </c>
      <c r="AJ82" s="136">
        <v>6</v>
      </c>
      <c r="AK82" s="134">
        <v>0.6</v>
      </c>
      <c r="AL82" s="136">
        <v>650</v>
      </c>
      <c r="AM82" s="134">
        <v>65</v>
      </c>
      <c r="AN82" s="136">
        <v>1134</v>
      </c>
      <c r="AO82" s="134">
        <v>113.4</v>
      </c>
      <c r="AP82" s="136">
        <v>1231</v>
      </c>
      <c r="AQ82" s="134">
        <v>123.1</v>
      </c>
      <c r="AR82" s="136">
        <v>335</v>
      </c>
      <c r="AS82" s="134">
        <v>33.5</v>
      </c>
    </row>
    <row r="83" spans="1:45" ht="13.5" customHeight="1" x14ac:dyDescent="0.3">
      <c r="A83" s="133" t="s">
        <v>154</v>
      </c>
      <c r="B83" s="226" t="s">
        <v>84</v>
      </c>
      <c r="C83" s="134">
        <v>10</v>
      </c>
      <c r="D83" s="134">
        <v>12.25</v>
      </c>
      <c r="E83" s="317">
        <v>4086</v>
      </c>
      <c r="F83" s="318">
        <v>408.6</v>
      </c>
      <c r="G83" s="319">
        <v>66</v>
      </c>
      <c r="H83" s="318">
        <v>6.6</v>
      </c>
      <c r="I83" s="319">
        <v>88</v>
      </c>
      <c r="J83" s="318">
        <v>8.8000000000000007</v>
      </c>
      <c r="K83" s="135">
        <v>1583437.66</v>
      </c>
      <c r="L83" s="135">
        <v>158343.766</v>
      </c>
      <c r="M83" s="135">
        <v>129260.21714285713</v>
      </c>
      <c r="N83" s="138">
        <v>25773</v>
      </c>
      <c r="O83" s="134">
        <v>2577.3000000000002</v>
      </c>
      <c r="P83" s="138">
        <v>136</v>
      </c>
      <c r="Q83" s="134">
        <v>13.6</v>
      </c>
      <c r="R83" s="136">
        <v>2455</v>
      </c>
      <c r="S83" s="134">
        <v>245.5</v>
      </c>
      <c r="T83" s="136">
        <v>29</v>
      </c>
      <c r="U83" s="134">
        <v>2.9</v>
      </c>
      <c r="V83" s="136">
        <v>30</v>
      </c>
      <c r="W83" s="134">
        <v>3</v>
      </c>
      <c r="X83" s="136">
        <v>67</v>
      </c>
      <c r="Y83" s="134">
        <v>6.7</v>
      </c>
      <c r="Z83" s="136">
        <v>72</v>
      </c>
      <c r="AA83" s="134">
        <v>7.2</v>
      </c>
      <c r="AB83" s="136">
        <v>67</v>
      </c>
      <c r="AC83" s="134">
        <v>6.7</v>
      </c>
      <c r="AD83" s="137">
        <v>9</v>
      </c>
      <c r="AE83" s="134">
        <v>0.9</v>
      </c>
      <c r="AF83" s="136">
        <v>22</v>
      </c>
      <c r="AG83" s="134">
        <v>2.2000000000000002</v>
      </c>
      <c r="AH83" s="136">
        <v>117</v>
      </c>
      <c r="AI83" s="134">
        <v>11.7</v>
      </c>
      <c r="AJ83" s="136">
        <v>8</v>
      </c>
      <c r="AK83" s="134">
        <v>0.8</v>
      </c>
      <c r="AL83" s="136">
        <v>989</v>
      </c>
      <c r="AM83" s="134">
        <v>98.9</v>
      </c>
      <c r="AN83" s="136">
        <v>1159</v>
      </c>
      <c r="AO83" s="134">
        <v>115.9</v>
      </c>
      <c r="AP83" s="136">
        <v>5096</v>
      </c>
      <c r="AQ83" s="134">
        <v>509.6</v>
      </c>
      <c r="AR83" s="136">
        <v>325</v>
      </c>
      <c r="AS83" s="134">
        <v>32.5</v>
      </c>
    </row>
    <row r="84" spans="1:45" ht="13.5" customHeight="1" x14ac:dyDescent="0.3">
      <c r="A84" s="133" t="s">
        <v>154</v>
      </c>
      <c r="B84" s="226" t="s">
        <v>85</v>
      </c>
      <c r="C84" s="134">
        <v>25</v>
      </c>
      <c r="D84" s="134">
        <v>30</v>
      </c>
      <c r="E84" s="317">
        <v>8863</v>
      </c>
      <c r="F84" s="318">
        <v>354.52</v>
      </c>
      <c r="G84" s="319">
        <v>161</v>
      </c>
      <c r="H84" s="318">
        <v>6.44</v>
      </c>
      <c r="I84" s="319">
        <v>183</v>
      </c>
      <c r="J84" s="318">
        <v>7.32</v>
      </c>
      <c r="K84" s="135">
        <v>2974293.5</v>
      </c>
      <c r="L84" s="135">
        <v>118971.74</v>
      </c>
      <c r="M84" s="135">
        <v>99143.116666666669</v>
      </c>
      <c r="N84" s="138">
        <v>49164</v>
      </c>
      <c r="O84" s="134">
        <v>1966.56</v>
      </c>
      <c r="P84" s="138">
        <v>259</v>
      </c>
      <c r="Q84" s="134">
        <v>10.36</v>
      </c>
      <c r="R84" s="136">
        <v>1358</v>
      </c>
      <c r="S84" s="134">
        <v>54.32</v>
      </c>
      <c r="T84" s="136">
        <v>97</v>
      </c>
      <c r="U84" s="134">
        <v>3.88</v>
      </c>
      <c r="V84" s="136">
        <v>48</v>
      </c>
      <c r="W84" s="134">
        <v>1.92</v>
      </c>
      <c r="X84" s="136">
        <v>164</v>
      </c>
      <c r="Y84" s="134">
        <v>6.56</v>
      </c>
      <c r="Z84" s="136">
        <v>142</v>
      </c>
      <c r="AA84" s="134">
        <v>5.68</v>
      </c>
      <c r="AB84" s="136">
        <v>155</v>
      </c>
      <c r="AC84" s="134">
        <v>6.2</v>
      </c>
      <c r="AD84" s="137">
        <v>108</v>
      </c>
      <c r="AE84" s="134">
        <v>4.32</v>
      </c>
      <c r="AF84" s="136">
        <v>165</v>
      </c>
      <c r="AG84" s="134">
        <v>6.6</v>
      </c>
      <c r="AH84" s="136">
        <v>302</v>
      </c>
      <c r="AI84" s="134">
        <v>12.08</v>
      </c>
      <c r="AJ84" s="136">
        <v>7</v>
      </c>
      <c r="AK84" s="134">
        <v>0.28000000000000003</v>
      </c>
      <c r="AL84" s="136">
        <v>1141</v>
      </c>
      <c r="AM84" s="134">
        <v>45.64</v>
      </c>
      <c r="AN84" s="136">
        <v>1042</v>
      </c>
      <c r="AO84" s="134">
        <v>41.68</v>
      </c>
      <c r="AP84" s="136">
        <v>2521</v>
      </c>
      <c r="AQ84" s="134">
        <v>100.84</v>
      </c>
      <c r="AR84" s="136">
        <v>573</v>
      </c>
      <c r="AS84" s="134">
        <v>22.92</v>
      </c>
    </row>
    <row r="85" spans="1:45" ht="13.5" customHeight="1" x14ac:dyDescent="0.3">
      <c r="A85" s="133" t="s">
        <v>142</v>
      </c>
      <c r="B85" s="226" t="s">
        <v>86</v>
      </c>
      <c r="C85" s="134">
        <v>8</v>
      </c>
      <c r="D85" s="134">
        <v>11</v>
      </c>
      <c r="E85" s="317">
        <v>3497</v>
      </c>
      <c r="F85" s="318">
        <v>437.125</v>
      </c>
      <c r="G85" s="319">
        <v>78</v>
      </c>
      <c r="H85" s="318">
        <v>9.75</v>
      </c>
      <c r="I85" s="319">
        <v>42</v>
      </c>
      <c r="J85" s="318">
        <v>5.25</v>
      </c>
      <c r="K85" s="135">
        <v>1490358.64</v>
      </c>
      <c r="L85" s="135">
        <v>186294.83</v>
      </c>
      <c r="M85" s="135">
        <v>135487.14909090908</v>
      </c>
      <c r="N85" s="138">
        <v>17082</v>
      </c>
      <c r="O85" s="134">
        <v>2135.25</v>
      </c>
      <c r="P85" s="138">
        <v>88</v>
      </c>
      <c r="Q85" s="134">
        <v>11</v>
      </c>
      <c r="R85" s="136">
        <v>266</v>
      </c>
      <c r="S85" s="134">
        <v>33.25</v>
      </c>
      <c r="T85" s="136">
        <v>4</v>
      </c>
      <c r="U85" s="134">
        <v>0.5</v>
      </c>
      <c r="V85" s="136">
        <v>65</v>
      </c>
      <c r="W85" s="134">
        <v>8.125</v>
      </c>
      <c r="X85" s="136">
        <v>80</v>
      </c>
      <c r="Y85" s="134">
        <v>10</v>
      </c>
      <c r="Z85" s="136">
        <v>212</v>
      </c>
      <c r="AA85" s="134">
        <v>26.5</v>
      </c>
      <c r="AB85" s="136">
        <v>40</v>
      </c>
      <c r="AC85" s="134">
        <v>5</v>
      </c>
      <c r="AD85" s="137">
        <v>4</v>
      </c>
      <c r="AE85" s="134">
        <v>0.5</v>
      </c>
      <c r="AF85" s="136">
        <v>45</v>
      </c>
      <c r="AG85" s="134">
        <v>5.625</v>
      </c>
      <c r="AH85" s="136">
        <v>147</v>
      </c>
      <c r="AI85" s="134">
        <v>18.375</v>
      </c>
      <c r="AJ85" s="136">
        <v>11</v>
      </c>
      <c r="AK85" s="134">
        <v>1.375</v>
      </c>
      <c r="AL85" s="136">
        <v>515</v>
      </c>
      <c r="AM85" s="134">
        <v>64.375</v>
      </c>
      <c r="AN85" s="136">
        <v>664</v>
      </c>
      <c r="AO85" s="134">
        <v>83</v>
      </c>
      <c r="AP85" s="136">
        <v>750</v>
      </c>
      <c r="AQ85" s="134">
        <v>93.75</v>
      </c>
      <c r="AR85" s="136">
        <v>199</v>
      </c>
      <c r="AS85" s="134">
        <v>24.875</v>
      </c>
    </row>
    <row r="86" spans="1:45" ht="13.5" customHeight="1" x14ac:dyDescent="0.3">
      <c r="A86" s="133" t="s">
        <v>154</v>
      </c>
      <c r="B86" s="226" t="s">
        <v>87</v>
      </c>
      <c r="C86" s="134">
        <v>15.5</v>
      </c>
      <c r="D86" s="134">
        <v>22</v>
      </c>
      <c r="E86" s="317">
        <v>5679</v>
      </c>
      <c r="F86" s="318">
        <v>366.38709677419354</v>
      </c>
      <c r="G86" s="319">
        <v>85</v>
      </c>
      <c r="H86" s="318">
        <v>5.4838709677419351</v>
      </c>
      <c r="I86" s="319">
        <v>114</v>
      </c>
      <c r="J86" s="318">
        <v>7.354838709677419</v>
      </c>
      <c r="K86" s="135">
        <v>2290114.15</v>
      </c>
      <c r="L86" s="135">
        <v>147749.29999999999</v>
      </c>
      <c r="M86" s="135">
        <v>104096.09772727272</v>
      </c>
      <c r="N86" s="138">
        <v>27402</v>
      </c>
      <c r="O86" s="134">
        <v>1767.8709677419354</v>
      </c>
      <c r="P86" s="138">
        <v>277</v>
      </c>
      <c r="Q86" s="134">
        <v>17.870967741935484</v>
      </c>
      <c r="R86" s="136">
        <v>18620</v>
      </c>
      <c r="S86" s="134">
        <v>1201.2903225806451</v>
      </c>
      <c r="T86" s="136">
        <v>9001</v>
      </c>
      <c r="U86" s="134">
        <v>580.70967741935488</v>
      </c>
      <c r="V86" s="136">
        <v>27</v>
      </c>
      <c r="W86" s="134">
        <v>1.7419354838709677</v>
      </c>
      <c r="X86" s="136">
        <v>91</v>
      </c>
      <c r="Y86" s="134">
        <v>5.870967741935484</v>
      </c>
      <c r="Z86" s="136">
        <v>87</v>
      </c>
      <c r="AA86" s="134">
        <v>5.612903225806452</v>
      </c>
      <c r="AB86" s="136">
        <v>111</v>
      </c>
      <c r="AC86" s="134">
        <v>7.161290322580645</v>
      </c>
      <c r="AD86" s="137">
        <v>3</v>
      </c>
      <c r="AE86" s="134">
        <v>0.19354838709677419</v>
      </c>
      <c r="AF86" s="136">
        <v>60</v>
      </c>
      <c r="AG86" s="134">
        <v>3.870967741935484</v>
      </c>
      <c r="AH86" s="136">
        <v>60</v>
      </c>
      <c r="AI86" s="134">
        <v>3.870967741935484</v>
      </c>
      <c r="AJ86" s="136">
        <v>15</v>
      </c>
      <c r="AK86" s="134">
        <v>0.967741935483871</v>
      </c>
      <c r="AL86" s="136">
        <v>886</v>
      </c>
      <c r="AM86" s="134">
        <v>57.161290322580648</v>
      </c>
      <c r="AN86" s="136">
        <v>1035</v>
      </c>
      <c r="AO86" s="134">
        <v>66.774193548387103</v>
      </c>
      <c r="AP86" s="136">
        <v>1307</v>
      </c>
      <c r="AQ86" s="134">
        <v>84.322580645161295</v>
      </c>
      <c r="AR86" s="136">
        <v>683</v>
      </c>
      <c r="AS86" s="134">
        <v>44.064516129032256</v>
      </c>
    </row>
    <row r="87" spans="1:45" ht="13.5" customHeight="1" x14ac:dyDescent="0.3">
      <c r="A87" s="133" t="s">
        <v>153</v>
      </c>
      <c r="B87" s="226" t="s">
        <v>88</v>
      </c>
      <c r="C87" s="134">
        <v>9</v>
      </c>
      <c r="D87" s="134">
        <v>10</v>
      </c>
      <c r="E87" s="317">
        <v>3794</v>
      </c>
      <c r="F87" s="318">
        <v>421.55555555555554</v>
      </c>
      <c r="G87" s="319">
        <v>48</v>
      </c>
      <c r="H87" s="318">
        <v>5.333333333333333</v>
      </c>
      <c r="I87" s="319">
        <v>67</v>
      </c>
      <c r="J87" s="318">
        <v>7.4444444444444446</v>
      </c>
      <c r="K87" s="135">
        <v>1314496.24</v>
      </c>
      <c r="L87" s="135">
        <v>146055.13777777777</v>
      </c>
      <c r="M87" s="135">
        <v>131449.62400000001</v>
      </c>
      <c r="N87" s="138">
        <v>17005</v>
      </c>
      <c r="O87" s="134">
        <v>1889.4444444444443</v>
      </c>
      <c r="P87" s="138">
        <v>74</v>
      </c>
      <c r="Q87" s="134">
        <v>8.2222222222222214</v>
      </c>
      <c r="R87" s="136">
        <v>4710</v>
      </c>
      <c r="S87" s="134">
        <v>523.33333333333337</v>
      </c>
      <c r="T87" s="136">
        <v>139</v>
      </c>
      <c r="U87" s="134">
        <v>15.444444444444445</v>
      </c>
      <c r="V87" s="136">
        <v>16</v>
      </c>
      <c r="W87" s="134">
        <v>1.7777777777777777</v>
      </c>
      <c r="X87" s="136">
        <v>50</v>
      </c>
      <c r="Y87" s="134">
        <v>5.5555555555555554</v>
      </c>
      <c r="Z87" s="136">
        <v>67</v>
      </c>
      <c r="AA87" s="134">
        <v>7.4444444444444446</v>
      </c>
      <c r="AB87" s="136">
        <v>66</v>
      </c>
      <c r="AC87" s="134">
        <v>7.333333333333333</v>
      </c>
      <c r="AD87" s="137">
        <v>2</v>
      </c>
      <c r="AE87" s="134">
        <v>0.22222222222222221</v>
      </c>
      <c r="AF87" s="136">
        <v>19</v>
      </c>
      <c r="AG87" s="134">
        <v>2.1111111111111112</v>
      </c>
      <c r="AH87" s="136">
        <v>33</v>
      </c>
      <c r="AI87" s="134">
        <v>3.6666666666666665</v>
      </c>
      <c r="AJ87" s="136">
        <v>5</v>
      </c>
      <c r="AK87" s="134">
        <v>0.55555555555555558</v>
      </c>
      <c r="AL87" s="136">
        <v>501</v>
      </c>
      <c r="AM87" s="134">
        <v>55.666666666666664</v>
      </c>
      <c r="AN87" s="136">
        <v>300</v>
      </c>
      <c r="AO87" s="134">
        <v>33.333333333333336</v>
      </c>
      <c r="AP87" s="136">
        <v>854</v>
      </c>
      <c r="AQ87" s="134">
        <v>94.888888888888886</v>
      </c>
      <c r="AR87" s="136">
        <v>314</v>
      </c>
      <c r="AS87" s="134">
        <v>34.888888888888886</v>
      </c>
    </row>
    <row r="88" spans="1:45" ht="13.5" customHeight="1" x14ac:dyDescent="0.3">
      <c r="A88" s="133" t="s">
        <v>152</v>
      </c>
      <c r="B88" s="226" t="s">
        <v>89</v>
      </c>
      <c r="C88" s="134">
        <v>11</v>
      </c>
      <c r="D88" s="134">
        <v>14</v>
      </c>
      <c r="E88" s="317">
        <v>3171</v>
      </c>
      <c r="F88" s="318">
        <v>288.27272727272725</v>
      </c>
      <c r="G88" s="319">
        <v>48</v>
      </c>
      <c r="H88" s="318">
        <v>4.3636363636363633</v>
      </c>
      <c r="I88" s="319">
        <v>60</v>
      </c>
      <c r="J88" s="318">
        <v>5.4545454545454541</v>
      </c>
      <c r="K88" s="135">
        <v>1600465.29</v>
      </c>
      <c r="L88" s="135">
        <v>145496.84454545454</v>
      </c>
      <c r="M88" s="135">
        <v>114318.94928571429</v>
      </c>
      <c r="N88" s="138">
        <v>15109</v>
      </c>
      <c r="O88" s="134">
        <v>1373.5454545454545</v>
      </c>
      <c r="P88" s="138">
        <v>73</v>
      </c>
      <c r="Q88" s="134">
        <v>6.6363636363636367</v>
      </c>
      <c r="R88" s="136">
        <v>1993</v>
      </c>
      <c r="S88" s="134">
        <v>181.18181818181819</v>
      </c>
      <c r="T88" s="136">
        <v>28</v>
      </c>
      <c r="U88" s="134">
        <v>2.5454545454545454</v>
      </c>
      <c r="V88" s="136">
        <v>31</v>
      </c>
      <c r="W88" s="134">
        <v>2.8181818181818183</v>
      </c>
      <c r="X88" s="136">
        <v>51</v>
      </c>
      <c r="Y88" s="134">
        <v>4.6363636363636367</v>
      </c>
      <c r="Z88" s="136">
        <v>79</v>
      </c>
      <c r="AA88" s="134">
        <v>7.1818181818181817</v>
      </c>
      <c r="AB88" s="136">
        <v>48</v>
      </c>
      <c r="AC88" s="134">
        <v>4.3636363636363633</v>
      </c>
      <c r="AD88" s="137">
        <v>4</v>
      </c>
      <c r="AE88" s="134">
        <v>0.36363636363636365</v>
      </c>
      <c r="AF88" s="136">
        <v>70</v>
      </c>
      <c r="AG88" s="134">
        <v>6.3636363636363633</v>
      </c>
      <c r="AH88" s="136">
        <v>102</v>
      </c>
      <c r="AI88" s="134">
        <v>9.2727272727272734</v>
      </c>
      <c r="AJ88" s="136">
        <v>8</v>
      </c>
      <c r="AK88" s="134">
        <v>0.72727272727272729</v>
      </c>
      <c r="AL88" s="136">
        <v>570</v>
      </c>
      <c r="AM88" s="134">
        <v>51.81818181818182</v>
      </c>
      <c r="AN88" s="136">
        <v>785</v>
      </c>
      <c r="AO88" s="134">
        <v>71.36363636363636</v>
      </c>
      <c r="AP88" s="136">
        <v>1055</v>
      </c>
      <c r="AQ88" s="134">
        <v>95.909090909090907</v>
      </c>
      <c r="AR88" s="136">
        <v>648</v>
      </c>
      <c r="AS88" s="134">
        <v>58.909090909090907</v>
      </c>
    </row>
    <row r="89" spans="1:45" ht="13.5" customHeight="1" x14ac:dyDescent="0.3">
      <c r="A89" s="133" t="s">
        <v>154</v>
      </c>
      <c r="B89" s="226" t="s">
        <v>90</v>
      </c>
      <c r="C89" s="134">
        <v>11</v>
      </c>
      <c r="D89" s="134">
        <v>13</v>
      </c>
      <c r="E89" s="317">
        <v>3943</v>
      </c>
      <c r="F89" s="318">
        <v>358.45454545454544</v>
      </c>
      <c r="G89" s="319">
        <v>52</v>
      </c>
      <c r="H89" s="318">
        <v>4.7272727272727275</v>
      </c>
      <c r="I89" s="319">
        <v>28</v>
      </c>
      <c r="J89" s="318">
        <v>2.5454545454545454</v>
      </c>
      <c r="K89" s="135">
        <v>1382605.31</v>
      </c>
      <c r="L89" s="135">
        <v>125691.39181818183</v>
      </c>
      <c r="M89" s="135">
        <v>106354.25461538462</v>
      </c>
      <c r="N89" s="138">
        <v>18754</v>
      </c>
      <c r="O89" s="134">
        <v>1704.909090909091</v>
      </c>
      <c r="P89" s="138">
        <v>65</v>
      </c>
      <c r="Q89" s="134">
        <v>5.9090909090909092</v>
      </c>
      <c r="R89" s="136">
        <v>414</v>
      </c>
      <c r="S89" s="134">
        <v>37.636363636363633</v>
      </c>
      <c r="T89" s="136">
        <v>7</v>
      </c>
      <c r="U89" s="134">
        <v>0.63636363636363635</v>
      </c>
      <c r="V89" s="136">
        <v>23</v>
      </c>
      <c r="W89" s="134">
        <v>2.0909090909090908</v>
      </c>
      <c r="X89" s="136">
        <v>53</v>
      </c>
      <c r="Y89" s="134">
        <v>4.8181818181818183</v>
      </c>
      <c r="Z89" s="136">
        <v>40</v>
      </c>
      <c r="AA89" s="134">
        <v>3.6363636363636362</v>
      </c>
      <c r="AB89" s="136">
        <v>23</v>
      </c>
      <c r="AC89" s="134">
        <v>2.0909090909090908</v>
      </c>
      <c r="AD89" s="137">
        <v>112</v>
      </c>
      <c r="AE89" s="134">
        <v>10.181818181818182</v>
      </c>
      <c r="AF89" s="136">
        <v>31</v>
      </c>
      <c r="AG89" s="134">
        <v>2.8181818181818183</v>
      </c>
      <c r="AH89" s="136">
        <v>58</v>
      </c>
      <c r="AI89" s="134">
        <v>5.2727272727272725</v>
      </c>
      <c r="AJ89" s="136">
        <v>19</v>
      </c>
      <c r="AK89" s="134">
        <v>1.7272727272727273</v>
      </c>
      <c r="AL89" s="136">
        <v>646</v>
      </c>
      <c r="AM89" s="134">
        <v>58.727272727272727</v>
      </c>
      <c r="AN89" s="136">
        <v>313</v>
      </c>
      <c r="AO89" s="134">
        <v>28.454545454545453</v>
      </c>
      <c r="AP89" s="136">
        <v>2361</v>
      </c>
      <c r="AQ89" s="134">
        <v>214.63636363636363</v>
      </c>
      <c r="AR89" s="136">
        <v>80</v>
      </c>
      <c r="AS89" s="134">
        <v>7.2727272727272725</v>
      </c>
    </row>
    <row r="90" spans="1:45" ht="13.5" customHeight="1" x14ac:dyDescent="0.3">
      <c r="A90" s="133" t="s">
        <v>154</v>
      </c>
      <c r="B90" s="226" t="s">
        <v>91</v>
      </c>
      <c r="C90" s="134">
        <v>6.625</v>
      </c>
      <c r="D90" s="134">
        <v>9.625</v>
      </c>
      <c r="E90" s="317">
        <v>2466</v>
      </c>
      <c r="F90" s="318">
        <v>372.22641509433964</v>
      </c>
      <c r="G90" s="319">
        <v>51</v>
      </c>
      <c r="H90" s="318">
        <v>7.6981132075471699</v>
      </c>
      <c r="I90" s="319">
        <v>21</v>
      </c>
      <c r="J90" s="318">
        <v>3.1698113207547172</v>
      </c>
      <c r="K90" s="135">
        <v>886323.3</v>
      </c>
      <c r="L90" s="135">
        <v>133784.64905660378</v>
      </c>
      <c r="M90" s="135">
        <v>92085.537662337665</v>
      </c>
      <c r="N90" s="138">
        <v>13840</v>
      </c>
      <c r="O90" s="134">
        <v>2089.0566037735848</v>
      </c>
      <c r="P90" s="138">
        <v>90</v>
      </c>
      <c r="Q90" s="134">
        <v>13.584905660377359</v>
      </c>
      <c r="R90" s="136">
        <v>354</v>
      </c>
      <c r="S90" s="134">
        <v>53.433962264150942</v>
      </c>
      <c r="T90" s="136">
        <v>23</v>
      </c>
      <c r="U90" s="134">
        <v>3.4716981132075473</v>
      </c>
      <c r="V90" s="136">
        <v>9</v>
      </c>
      <c r="W90" s="134">
        <v>1.3584905660377358</v>
      </c>
      <c r="X90" s="136">
        <v>55</v>
      </c>
      <c r="Y90" s="134">
        <v>8.3018867924528301</v>
      </c>
      <c r="Z90" s="136">
        <v>16</v>
      </c>
      <c r="AA90" s="134">
        <v>2.4150943396226414</v>
      </c>
      <c r="AB90" s="136">
        <v>17</v>
      </c>
      <c r="AC90" s="134">
        <v>2.5660377358490565</v>
      </c>
      <c r="AD90" s="137">
        <v>1</v>
      </c>
      <c r="AE90" s="134">
        <v>0.15094339622641509</v>
      </c>
      <c r="AF90" s="136">
        <v>8</v>
      </c>
      <c r="AG90" s="134">
        <v>1.2075471698113207</v>
      </c>
      <c r="AH90" s="136">
        <v>28</v>
      </c>
      <c r="AI90" s="134">
        <v>4.2264150943396226</v>
      </c>
      <c r="AJ90" s="136">
        <v>10</v>
      </c>
      <c r="AK90" s="134">
        <v>1.5094339622641511</v>
      </c>
      <c r="AL90" s="136">
        <v>254</v>
      </c>
      <c r="AM90" s="134">
        <v>38.339622641509436</v>
      </c>
      <c r="AN90" s="136">
        <v>385</v>
      </c>
      <c r="AO90" s="134">
        <v>58.113207547169814</v>
      </c>
      <c r="AP90" s="136">
        <v>129</v>
      </c>
      <c r="AQ90" s="134">
        <v>19.471698113207548</v>
      </c>
      <c r="AR90" s="136">
        <v>127</v>
      </c>
      <c r="AS90" s="134">
        <v>19.169811320754718</v>
      </c>
    </row>
    <row r="91" spans="1:45" ht="13.5" customHeight="1" x14ac:dyDescent="0.3">
      <c r="A91" s="133" t="s">
        <v>142</v>
      </c>
      <c r="B91" s="226" t="s">
        <v>92</v>
      </c>
      <c r="C91" s="134">
        <v>4</v>
      </c>
      <c r="D91" s="134">
        <v>4.5</v>
      </c>
      <c r="E91" s="317">
        <v>1172</v>
      </c>
      <c r="F91" s="318">
        <v>293</v>
      </c>
      <c r="G91" s="319">
        <v>12</v>
      </c>
      <c r="H91" s="318">
        <v>3</v>
      </c>
      <c r="I91" s="319">
        <v>27</v>
      </c>
      <c r="J91" s="318">
        <v>6.75</v>
      </c>
      <c r="K91" s="135">
        <v>567635.91</v>
      </c>
      <c r="L91" s="135">
        <v>141908.97750000001</v>
      </c>
      <c r="M91" s="135">
        <v>126141.31333333334</v>
      </c>
      <c r="N91" s="138">
        <v>5948</v>
      </c>
      <c r="O91" s="134">
        <v>1487</v>
      </c>
      <c r="P91" s="138">
        <v>47</v>
      </c>
      <c r="Q91" s="134">
        <v>11.75</v>
      </c>
      <c r="R91" s="136">
        <v>341</v>
      </c>
      <c r="S91" s="134">
        <v>85.25</v>
      </c>
      <c r="T91" s="136">
        <v>16</v>
      </c>
      <c r="U91" s="134">
        <v>4</v>
      </c>
      <c r="V91" s="136">
        <v>3</v>
      </c>
      <c r="W91" s="134">
        <v>0.75</v>
      </c>
      <c r="X91" s="136">
        <v>11</v>
      </c>
      <c r="Y91" s="134">
        <v>2.75</v>
      </c>
      <c r="Z91" s="136">
        <v>32</v>
      </c>
      <c r="AA91" s="134">
        <v>8</v>
      </c>
      <c r="AB91" s="136">
        <v>25</v>
      </c>
      <c r="AC91" s="134">
        <v>6.25</v>
      </c>
      <c r="AD91" s="137">
        <v>6</v>
      </c>
      <c r="AE91" s="134">
        <v>1.5</v>
      </c>
      <c r="AF91" s="136">
        <v>6</v>
      </c>
      <c r="AG91" s="134">
        <v>1.5</v>
      </c>
      <c r="AH91" s="136">
        <v>30</v>
      </c>
      <c r="AI91" s="134">
        <v>7.5</v>
      </c>
      <c r="AJ91" s="136">
        <v>0</v>
      </c>
      <c r="AK91" s="134">
        <v>0</v>
      </c>
      <c r="AL91" s="136">
        <v>141</v>
      </c>
      <c r="AM91" s="134">
        <v>35.25</v>
      </c>
      <c r="AN91" s="136">
        <v>214</v>
      </c>
      <c r="AO91" s="134">
        <v>53.5</v>
      </c>
      <c r="AP91" s="136">
        <v>257</v>
      </c>
      <c r="AQ91" s="134">
        <v>64.25</v>
      </c>
      <c r="AR91" s="136">
        <v>34</v>
      </c>
      <c r="AS91" s="134">
        <v>8.5</v>
      </c>
    </row>
    <row r="92" spans="1:45" ht="13.5" customHeight="1" x14ac:dyDescent="0.3">
      <c r="A92" s="133" t="s">
        <v>142</v>
      </c>
      <c r="B92" s="226" t="s">
        <v>93</v>
      </c>
      <c r="C92" s="134">
        <v>7</v>
      </c>
      <c r="D92" s="134">
        <v>10</v>
      </c>
      <c r="E92" s="317">
        <v>2178</v>
      </c>
      <c r="F92" s="318">
        <v>311.14285714285717</v>
      </c>
      <c r="G92" s="319">
        <v>95</v>
      </c>
      <c r="H92" s="318">
        <v>13.571428571428571</v>
      </c>
      <c r="I92" s="319">
        <v>76</v>
      </c>
      <c r="J92" s="318">
        <v>10.857142857142858</v>
      </c>
      <c r="K92" s="135">
        <v>800479.44</v>
      </c>
      <c r="L92" s="135">
        <v>114354.20571428571</v>
      </c>
      <c r="M92" s="135">
        <v>80047.943999999989</v>
      </c>
      <c r="N92" s="138">
        <v>11515</v>
      </c>
      <c r="O92" s="134">
        <v>1645</v>
      </c>
      <c r="P92" s="138">
        <v>82</v>
      </c>
      <c r="Q92" s="134">
        <v>11.714285714285714</v>
      </c>
      <c r="R92" s="136">
        <v>982</v>
      </c>
      <c r="S92" s="134">
        <v>140.28571428571428</v>
      </c>
      <c r="T92" s="136">
        <v>18</v>
      </c>
      <c r="U92" s="134">
        <v>2.5714285714285716</v>
      </c>
      <c r="V92" s="136">
        <v>8</v>
      </c>
      <c r="W92" s="134">
        <v>1.1428571428571428</v>
      </c>
      <c r="X92" s="136">
        <v>99</v>
      </c>
      <c r="Y92" s="134">
        <v>14.142857142857142</v>
      </c>
      <c r="Z92" s="136">
        <v>80</v>
      </c>
      <c r="AA92" s="134">
        <v>11.428571428571429</v>
      </c>
      <c r="AB92" s="136">
        <v>77</v>
      </c>
      <c r="AC92" s="134">
        <v>11</v>
      </c>
      <c r="AD92" s="137">
        <v>11</v>
      </c>
      <c r="AE92" s="134">
        <v>1.5714285714285714</v>
      </c>
      <c r="AF92" s="136">
        <v>10</v>
      </c>
      <c r="AG92" s="134">
        <v>1.4285714285714286</v>
      </c>
      <c r="AH92" s="136">
        <v>43</v>
      </c>
      <c r="AI92" s="134">
        <v>6.1428571428571432</v>
      </c>
      <c r="AJ92" s="136">
        <v>5</v>
      </c>
      <c r="AK92" s="134">
        <v>0.7142857142857143</v>
      </c>
      <c r="AL92" s="136">
        <v>241</v>
      </c>
      <c r="AM92" s="134">
        <v>34.428571428571431</v>
      </c>
      <c r="AN92" s="136">
        <v>148</v>
      </c>
      <c r="AO92" s="134">
        <v>21.142857142857142</v>
      </c>
      <c r="AP92" s="136">
        <v>1822</v>
      </c>
      <c r="AQ92" s="134">
        <v>260.28571428571428</v>
      </c>
      <c r="AR92" s="136">
        <v>90</v>
      </c>
      <c r="AS92" s="134">
        <v>12.857142857142858</v>
      </c>
    </row>
    <row r="93" spans="1:45" ht="13.5" customHeight="1" x14ac:dyDescent="0.3">
      <c r="A93" s="133" t="s">
        <v>155</v>
      </c>
      <c r="B93" s="226" t="s">
        <v>94</v>
      </c>
      <c r="C93" s="134">
        <v>0.75</v>
      </c>
      <c r="D93" s="134">
        <v>1</v>
      </c>
      <c r="E93" s="317">
        <v>404</v>
      </c>
      <c r="F93" s="318">
        <v>538.66666666666663</v>
      </c>
      <c r="G93" s="319"/>
      <c r="H93" s="318">
        <v>0</v>
      </c>
      <c r="I93" s="319">
        <v>8</v>
      </c>
      <c r="J93" s="318">
        <v>10.666666666666666</v>
      </c>
      <c r="K93" s="135">
        <v>178924.69</v>
      </c>
      <c r="L93" s="135">
        <v>238566.25333333333</v>
      </c>
      <c r="M93" s="135">
        <v>178924.69</v>
      </c>
      <c r="N93" s="138">
        <v>1933</v>
      </c>
      <c r="O93" s="134">
        <v>2577.3333333333335</v>
      </c>
      <c r="P93" s="138">
        <v>5</v>
      </c>
      <c r="Q93" s="134">
        <v>6.666666666666667</v>
      </c>
      <c r="R93" s="136">
        <v>437</v>
      </c>
      <c r="S93" s="134">
        <v>582.66666666666663</v>
      </c>
      <c r="T93" s="136">
        <v>0</v>
      </c>
      <c r="U93" s="134">
        <v>0</v>
      </c>
      <c r="V93" s="136">
        <v>0</v>
      </c>
      <c r="W93" s="134">
        <v>0</v>
      </c>
      <c r="X93" s="136">
        <v>0</v>
      </c>
      <c r="Y93" s="134">
        <v>0</v>
      </c>
      <c r="Z93" s="136">
        <v>1</v>
      </c>
      <c r="AA93" s="134">
        <v>1.3333333333333333</v>
      </c>
      <c r="AB93" s="136">
        <v>8</v>
      </c>
      <c r="AC93" s="134">
        <v>10.666666666666666</v>
      </c>
      <c r="AD93" s="137">
        <v>0</v>
      </c>
      <c r="AE93" s="134">
        <v>0</v>
      </c>
      <c r="AF93" s="136">
        <v>4</v>
      </c>
      <c r="AG93" s="134">
        <v>5.333333333333333</v>
      </c>
      <c r="AH93" s="136">
        <v>0</v>
      </c>
      <c r="AI93" s="134">
        <v>0</v>
      </c>
      <c r="AJ93" s="136">
        <v>4</v>
      </c>
      <c r="AK93" s="134">
        <v>5.333333333333333</v>
      </c>
      <c r="AL93" s="136">
        <v>39</v>
      </c>
      <c r="AM93" s="134">
        <v>52</v>
      </c>
      <c r="AN93" s="136">
        <v>42</v>
      </c>
      <c r="AO93" s="134">
        <v>56</v>
      </c>
      <c r="AP93" s="136">
        <v>61</v>
      </c>
      <c r="AQ93" s="134">
        <v>81.333333333333329</v>
      </c>
      <c r="AR93" s="136">
        <v>86</v>
      </c>
      <c r="AS93" s="134">
        <v>114.66666666666667</v>
      </c>
    </row>
    <row r="94" spans="1:45" ht="13.5" customHeight="1" x14ac:dyDescent="0.3">
      <c r="A94" s="133" t="s">
        <v>155</v>
      </c>
      <c r="B94" s="226" t="s">
        <v>95</v>
      </c>
      <c r="C94" s="134">
        <v>3</v>
      </c>
      <c r="D94" s="134">
        <v>4</v>
      </c>
      <c r="E94" s="317">
        <v>823</v>
      </c>
      <c r="F94" s="318">
        <v>274.33333333333331</v>
      </c>
      <c r="G94" s="319">
        <v>1</v>
      </c>
      <c r="H94" s="318">
        <v>0.33333333333333331</v>
      </c>
      <c r="I94" s="319">
        <v>10</v>
      </c>
      <c r="J94" s="318">
        <v>3.3333333333333335</v>
      </c>
      <c r="K94" s="135">
        <v>331457.5</v>
      </c>
      <c r="L94" s="135">
        <v>110485.83333333333</v>
      </c>
      <c r="M94" s="135">
        <v>82864.375</v>
      </c>
      <c r="N94" s="138">
        <v>3105</v>
      </c>
      <c r="O94" s="134">
        <v>1035</v>
      </c>
      <c r="P94" s="138">
        <v>15</v>
      </c>
      <c r="Q94" s="134">
        <v>5</v>
      </c>
      <c r="R94" s="136">
        <v>149</v>
      </c>
      <c r="S94" s="134">
        <v>49.666666666666664</v>
      </c>
      <c r="T94" s="136">
        <v>9</v>
      </c>
      <c r="U94" s="134">
        <v>3</v>
      </c>
      <c r="V94" s="136">
        <v>3</v>
      </c>
      <c r="W94" s="134">
        <v>1</v>
      </c>
      <c r="X94" s="136">
        <v>1</v>
      </c>
      <c r="Y94" s="134">
        <v>0.33333333333333331</v>
      </c>
      <c r="Z94" s="136">
        <v>7</v>
      </c>
      <c r="AA94" s="134">
        <v>2.3333333333333335</v>
      </c>
      <c r="AB94" s="136">
        <v>8</v>
      </c>
      <c r="AC94" s="134">
        <v>2.6666666666666665</v>
      </c>
      <c r="AD94" s="137">
        <v>13</v>
      </c>
      <c r="AE94" s="134">
        <v>4.333333333333333</v>
      </c>
      <c r="AF94" s="136">
        <v>8</v>
      </c>
      <c r="AG94" s="134">
        <v>2.6666666666666665</v>
      </c>
      <c r="AH94" s="136">
        <v>19</v>
      </c>
      <c r="AI94" s="134">
        <v>6.333333333333333</v>
      </c>
      <c r="AJ94" s="136">
        <v>0</v>
      </c>
      <c r="AK94" s="134">
        <v>0</v>
      </c>
      <c r="AL94" s="136">
        <v>67</v>
      </c>
      <c r="AM94" s="134">
        <v>22.333333333333332</v>
      </c>
      <c r="AN94" s="136">
        <v>202</v>
      </c>
      <c r="AO94" s="134">
        <v>67.333333333333329</v>
      </c>
      <c r="AP94" s="136">
        <v>131</v>
      </c>
      <c r="AQ94" s="134">
        <v>43.666666666666664</v>
      </c>
      <c r="AR94" s="136">
        <v>95</v>
      </c>
      <c r="AS94" s="134">
        <v>31.666666666666668</v>
      </c>
    </row>
    <row r="95" spans="1:45" ht="13.5" customHeight="1" x14ac:dyDescent="0.3">
      <c r="A95" s="133" t="s">
        <v>157</v>
      </c>
      <c r="B95" s="226" t="s">
        <v>96</v>
      </c>
      <c r="C95" s="134"/>
      <c r="D95" s="134"/>
      <c r="E95" s="317"/>
      <c r="F95" s="318"/>
      <c r="G95" s="319"/>
      <c r="H95" s="318" t="s">
        <v>157</v>
      </c>
      <c r="I95" s="319"/>
      <c r="J95" s="318" t="s">
        <v>157</v>
      </c>
      <c r="K95" s="135">
        <v>0</v>
      </c>
      <c r="L95" s="135" t="s">
        <v>157</v>
      </c>
      <c r="M95" s="135" t="s">
        <v>157</v>
      </c>
      <c r="N95" s="138">
        <v>505</v>
      </c>
      <c r="O95" s="134" t="s">
        <v>157</v>
      </c>
      <c r="P95" s="138">
        <v>0</v>
      </c>
      <c r="Q95" s="134" t="s">
        <v>157</v>
      </c>
      <c r="R95" s="136">
        <v>133</v>
      </c>
      <c r="S95" s="134" t="s">
        <v>157</v>
      </c>
      <c r="T95" s="136">
        <v>0</v>
      </c>
      <c r="U95" s="134" t="s">
        <v>157</v>
      </c>
      <c r="V95" s="136">
        <v>0</v>
      </c>
      <c r="W95" s="134" t="s">
        <v>157</v>
      </c>
      <c r="X95" s="136">
        <v>0</v>
      </c>
      <c r="Y95" s="134" t="s">
        <v>157</v>
      </c>
      <c r="Z95" s="136">
        <v>0</v>
      </c>
      <c r="AA95" s="134" t="s">
        <v>157</v>
      </c>
      <c r="AB95" s="136">
        <v>0</v>
      </c>
      <c r="AC95" s="134" t="s">
        <v>157</v>
      </c>
      <c r="AD95" s="137">
        <v>0</v>
      </c>
      <c r="AE95" s="134" t="s">
        <v>157</v>
      </c>
      <c r="AF95" s="136">
        <v>0</v>
      </c>
      <c r="AG95" s="134" t="s">
        <v>157</v>
      </c>
      <c r="AH95" s="136">
        <v>0</v>
      </c>
      <c r="AI95" s="134" t="s">
        <v>157</v>
      </c>
      <c r="AJ95" s="136">
        <v>0</v>
      </c>
      <c r="AK95" s="134" t="s">
        <v>157</v>
      </c>
      <c r="AL95" s="136">
        <v>0</v>
      </c>
      <c r="AM95" s="134" t="s">
        <v>157</v>
      </c>
      <c r="AN95" s="136">
        <v>0</v>
      </c>
      <c r="AO95" s="134" t="s">
        <v>157</v>
      </c>
      <c r="AP95" s="136">
        <v>0</v>
      </c>
      <c r="AQ95" s="134" t="s">
        <v>157</v>
      </c>
      <c r="AR95" s="136">
        <v>0</v>
      </c>
      <c r="AS95" s="134" t="s">
        <v>157</v>
      </c>
    </row>
    <row r="96" spans="1:45" ht="13.5" customHeight="1" x14ac:dyDescent="0.3">
      <c r="A96" s="133" t="s">
        <v>169</v>
      </c>
      <c r="B96" s="226" t="s">
        <v>97</v>
      </c>
      <c r="C96" s="134">
        <v>0.5</v>
      </c>
      <c r="D96" s="134">
        <v>1</v>
      </c>
      <c r="E96" s="317">
        <v>203</v>
      </c>
      <c r="F96" s="318">
        <v>406</v>
      </c>
      <c r="G96" s="319"/>
      <c r="H96" s="318">
        <v>0</v>
      </c>
      <c r="I96" s="319">
        <v>1</v>
      </c>
      <c r="J96" s="318">
        <v>2</v>
      </c>
      <c r="K96" s="135">
        <v>92941.65</v>
      </c>
      <c r="L96" s="135">
        <v>185883.3</v>
      </c>
      <c r="M96" s="135">
        <v>92941.65</v>
      </c>
      <c r="N96" s="138">
        <v>0</v>
      </c>
      <c r="O96" s="134">
        <v>0</v>
      </c>
      <c r="P96" s="138">
        <v>0</v>
      </c>
      <c r="Q96" s="134">
        <v>0</v>
      </c>
      <c r="R96" s="136">
        <v>0</v>
      </c>
      <c r="S96" s="134">
        <v>0</v>
      </c>
      <c r="T96" s="136">
        <v>0</v>
      </c>
      <c r="U96" s="134">
        <v>0</v>
      </c>
      <c r="V96" s="136">
        <v>0</v>
      </c>
      <c r="W96" s="134">
        <v>0</v>
      </c>
      <c r="X96" s="136">
        <v>0</v>
      </c>
      <c r="Y96" s="134">
        <v>0</v>
      </c>
      <c r="Z96" s="136">
        <v>0</v>
      </c>
      <c r="AA96" s="134">
        <v>0</v>
      </c>
      <c r="AB96" s="136">
        <v>0</v>
      </c>
      <c r="AC96" s="134">
        <v>0</v>
      </c>
      <c r="AD96" s="137">
        <v>0</v>
      </c>
      <c r="AE96" s="134">
        <v>0</v>
      </c>
      <c r="AF96" s="136">
        <v>0</v>
      </c>
      <c r="AG96" s="134">
        <v>0</v>
      </c>
      <c r="AH96" s="136">
        <v>0</v>
      </c>
      <c r="AI96" s="134">
        <v>0</v>
      </c>
      <c r="AJ96" s="136">
        <v>0</v>
      </c>
      <c r="AK96" s="134">
        <v>0</v>
      </c>
      <c r="AL96" s="136">
        <v>27</v>
      </c>
      <c r="AM96" s="134">
        <v>54</v>
      </c>
      <c r="AN96" s="136">
        <v>0</v>
      </c>
      <c r="AO96" s="134">
        <v>0</v>
      </c>
      <c r="AP96" s="136">
        <v>7</v>
      </c>
      <c r="AQ96" s="134">
        <v>14</v>
      </c>
      <c r="AR96" s="136">
        <v>12</v>
      </c>
      <c r="AS96" s="134">
        <v>24</v>
      </c>
    </row>
    <row r="97" spans="1:45" ht="13.5" customHeight="1" x14ac:dyDescent="0.3">
      <c r="A97" s="133" t="s">
        <v>154</v>
      </c>
      <c r="B97" s="226" t="s">
        <v>98</v>
      </c>
      <c r="C97" s="134">
        <v>9</v>
      </c>
      <c r="D97" s="134">
        <v>14</v>
      </c>
      <c r="E97" s="317">
        <v>4784</v>
      </c>
      <c r="F97" s="318">
        <v>531.55555555555554</v>
      </c>
      <c r="G97" s="319">
        <v>68</v>
      </c>
      <c r="H97" s="318">
        <v>7.5555555555555554</v>
      </c>
      <c r="I97" s="319">
        <v>147</v>
      </c>
      <c r="J97" s="318">
        <v>16.333333333333332</v>
      </c>
      <c r="K97" s="135">
        <v>2587305.2599999998</v>
      </c>
      <c r="L97" s="135">
        <v>287478.3622222222</v>
      </c>
      <c r="M97" s="135">
        <v>184807.51857142855</v>
      </c>
      <c r="N97" s="138">
        <v>20968</v>
      </c>
      <c r="O97" s="134">
        <v>2329.7777777777778</v>
      </c>
      <c r="P97" s="138">
        <v>90</v>
      </c>
      <c r="Q97" s="134">
        <v>10</v>
      </c>
      <c r="R97" s="136">
        <v>354</v>
      </c>
      <c r="S97" s="134">
        <v>39.333333333333336</v>
      </c>
      <c r="T97" s="136">
        <v>4</v>
      </c>
      <c r="U97" s="134">
        <v>0.44444444444444442</v>
      </c>
      <c r="V97" s="136">
        <v>32</v>
      </c>
      <c r="W97" s="134">
        <v>3.5555555555555554</v>
      </c>
      <c r="X97" s="136">
        <v>72</v>
      </c>
      <c r="Y97" s="134">
        <v>8</v>
      </c>
      <c r="Z97" s="136">
        <v>153</v>
      </c>
      <c r="AA97" s="134">
        <v>17</v>
      </c>
      <c r="AB97" s="136">
        <v>151</v>
      </c>
      <c r="AC97" s="134">
        <v>16.777777777777779</v>
      </c>
      <c r="AD97" s="137">
        <v>3</v>
      </c>
      <c r="AE97" s="134">
        <v>0.33333333333333331</v>
      </c>
      <c r="AF97" s="136">
        <v>27</v>
      </c>
      <c r="AG97" s="134">
        <v>3</v>
      </c>
      <c r="AH97" s="136">
        <v>127</v>
      </c>
      <c r="AI97" s="134">
        <v>14.111111111111111</v>
      </c>
      <c r="AJ97" s="136">
        <v>11</v>
      </c>
      <c r="AK97" s="134">
        <v>1.2222222222222223</v>
      </c>
      <c r="AL97" s="136">
        <v>795</v>
      </c>
      <c r="AM97" s="134">
        <v>88.333333333333329</v>
      </c>
      <c r="AN97" s="136">
        <v>461</v>
      </c>
      <c r="AO97" s="134">
        <v>51.222222222222221</v>
      </c>
      <c r="AP97" s="136">
        <v>1429</v>
      </c>
      <c r="AQ97" s="134">
        <v>158.77777777777777</v>
      </c>
      <c r="AR97" s="136">
        <v>289</v>
      </c>
      <c r="AS97" s="134">
        <v>32.111111111111114</v>
      </c>
    </row>
    <row r="98" spans="1:45" ht="13.5" customHeight="1" x14ac:dyDescent="0.3">
      <c r="A98" s="133" t="s">
        <v>311</v>
      </c>
      <c r="B98" s="226" t="s">
        <v>99</v>
      </c>
      <c r="C98" s="134">
        <v>10.5</v>
      </c>
      <c r="D98" s="134">
        <v>12</v>
      </c>
      <c r="E98" s="317">
        <v>3021</v>
      </c>
      <c r="F98" s="318">
        <v>287.71428571428572</v>
      </c>
      <c r="G98" s="319">
        <v>62</v>
      </c>
      <c r="H98" s="318">
        <v>5.9047619047619051</v>
      </c>
      <c r="I98" s="319">
        <v>60</v>
      </c>
      <c r="J98" s="318">
        <v>5.7142857142857144</v>
      </c>
      <c r="K98" s="135">
        <v>1167702.69</v>
      </c>
      <c r="L98" s="135">
        <v>111209.78</v>
      </c>
      <c r="M98" s="135">
        <v>97308.557499999995</v>
      </c>
      <c r="N98" s="138">
        <v>15220</v>
      </c>
      <c r="O98" s="134">
        <v>1449.5238095238096</v>
      </c>
      <c r="P98" s="138">
        <v>48</v>
      </c>
      <c r="Q98" s="134">
        <v>4.5714285714285712</v>
      </c>
      <c r="R98" s="136">
        <v>373</v>
      </c>
      <c r="S98" s="134">
        <v>35.523809523809526</v>
      </c>
      <c r="T98" s="136">
        <v>6</v>
      </c>
      <c r="U98" s="134">
        <v>0.5714285714285714</v>
      </c>
      <c r="V98" s="136">
        <v>31</v>
      </c>
      <c r="W98" s="134">
        <v>2.9523809523809526</v>
      </c>
      <c r="X98" s="136">
        <v>69</v>
      </c>
      <c r="Y98" s="134">
        <v>6.5714285714285712</v>
      </c>
      <c r="Z98" s="136">
        <v>73</v>
      </c>
      <c r="AA98" s="134">
        <v>6.9523809523809526</v>
      </c>
      <c r="AB98" s="136">
        <v>55</v>
      </c>
      <c r="AC98" s="134">
        <v>5.2380952380952381</v>
      </c>
      <c r="AD98" s="137">
        <v>7</v>
      </c>
      <c r="AE98" s="134">
        <v>0.66666666666666663</v>
      </c>
      <c r="AF98" s="136">
        <v>15</v>
      </c>
      <c r="AG98" s="134">
        <v>1.4285714285714286</v>
      </c>
      <c r="AH98" s="136">
        <v>46</v>
      </c>
      <c r="AI98" s="134">
        <v>4.3809523809523814</v>
      </c>
      <c r="AJ98" s="136">
        <v>3</v>
      </c>
      <c r="AK98" s="134">
        <v>0.2857142857142857</v>
      </c>
      <c r="AL98" s="136">
        <v>565</v>
      </c>
      <c r="AM98" s="134">
        <v>53.80952380952381</v>
      </c>
      <c r="AN98" s="136">
        <v>556</v>
      </c>
      <c r="AO98" s="134">
        <v>52.952380952380949</v>
      </c>
      <c r="AP98" s="136">
        <v>1497</v>
      </c>
      <c r="AQ98" s="134">
        <v>142.57142857142858</v>
      </c>
      <c r="AR98" s="136">
        <v>91</v>
      </c>
      <c r="AS98" s="134">
        <v>8.6666666666666661</v>
      </c>
    </row>
    <row r="99" spans="1:45" ht="13.5" customHeight="1" x14ac:dyDescent="0.3">
      <c r="A99" s="133" t="s">
        <v>311</v>
      </c>
      <c r="B99" s="226" t="s">
        <v>100</v>
      </c>
      <c r="C99" s="134">
        <v>45</v>
      </c>
      <c r="D99" s="134">
        <v>66</v>
      </c>
      <c r="E99" s="317">
        <v>20610</v>
      </c>
      <c r="F99" s="318">
        <v>458</v>
      </c>
      <c r="G99" s="319">
        <v>313</v>
      </c>
      <c r="H99" s="318">
        <v>6.9555555555555557</v>
      </c>
      <c r="I99" s="319">
        <v>293</v>
      </c>
      <c r="J99" s="318">
        <v>6.5111111111111111</v>
      </c>
      <c r="K99" s="135">
        <v>11530049</v>
      </c>
      <c r="L99" s="135">
        <v>256223.31111111111</v>
      </c>
      <c r="M99" s="135">
        <v>174697.71212121213</v>
      </c>
      <c r="N99" s="138">
        <v>78773</v>
      </c>
      <c r="O99" s="134">
        <v>1750.5111111111112</v>
      </c>
      <c r="P99" s="138">
        <v>511</v>
      </c>
      <c r="Q99" s="134">
        <v>11.355555555555556</v>
      </c>
      <c r="R99" s="136">
        <v>1952</v>
      </c>
      <c r="S99" s="134">
        <v>43.37777777777778</v>
      </c>
      <c r="T99" s="136">
        <v>64</v>
      </c>
      <c r="U99" s="134">
        <v>1.4222222222222223</v>
      </c>
      <c r="V99" s="136">
        <v>198</v>
      </c>
      <c r="W99" s="134">
        <v>4.4000000000000004</v>
      </c>
      <c r="X99" s="136">
        <v>314</v>
      </c>
      <c r="Y99" s="134">
        <v>6.9777777777777779</v>
      </c>
      <c r="Z99" s="136">
        <v>650</v>
      </c>
      <c r="AA99" s="134">
        <v>14.444444444444445</v>
      </c>
      <c r="AB99" s="136">
        <v>286</v>
      </c>
      <c r="AC99" s="134">
        <v>6.3555555555555552</v>
      </c>
      <c r="AD99" s="137">
        <v>15</v>
      </c>
      <c r="AE99" s="134">
        <v>0.33333333333333331</v>
      </c>
      <c r="AF99" s="136">
        <v>172</v>
      </c>
      <c r="AG99" s="134">
        <v>3.8222222222222224</v>
      </c>
      <c r="AH99" s="136">
        <v>533</v>
      </c>
      <c r="AI99" s="134">
        <v>11.844444444444445</v>
      </c>
      <c r="AJ99" s="136">
        <v>75</v>
      </c>
      <c r="AK99" s="134">
        <v>1.6666666666666667</v>
      </c>
      <c r="AL99" s="136">
        <v>2552</v>
      </c>
      <c r="AM99" s="134">
        <v>56.711111111111109</v>
      </c>
      <c r="AN99" s="136">
        <v>851</v>
      </c>
      <c r="AO99" s="134">
        <v>18.911111111111111</v>
      </c>
      <c r="AP99" s="136">
        <v>3806</v>
      </c>
      <c r="AQ99" s="134">
        <v>84.577777777777783</v>
      </c>
      <c r="AR99" s="136">
        <v>123</v>
      </c>
      <c r="AS99" s="134">
        <v>2.7333333333333334</v>
      </c>
    </row>
    <row r="100" spans="1:45" ht="13.5" customHeight="1" x14ac:dyDescent="0.3">
      <c r="A100" s="133" t="s">
        <v>311</v>
      </c>
      <c r="B100" s="226" t="s">
        <v>101</v>
      </c>
      <c r="C100" s="134">
        <v>4</v>
      </c>
      <c r="D100" s="134">
        <v>6</v>
      </c>
      <c r="E100" s="317">
        <v>1109</v>
      </c>
      <c r="F100" s="318">
        <v>277.25</v>
      </c>
      <c r="G100" s="319">
        <v>32</v>
      </c>
      <c r="H100" s="318">
        <v>8</v>
      </c>
      <c r="I100" s="319">
        <v>18</v>
      </c>
      <c r="J100" s="318">
        <v>4.5</v>
      </c>
      <c r="K100" s="135">
        <v>496693.56</v>
      </c>
      <c r="L100" s="135">
        <v>124173.39</v>
      </c>
      <c r="M100" s="135">
        <v>82782.259999999995</v>
      </c>
      <c r="N100" s="138">
        <v>5172</v>
      </c>
      <c r="O100" s="134">
        <v>1293</v>
      </c>
      <c r="P100" s="138">
        <v>30</v>
      </c>
      <c r="Q100" s="134">
        <v>7.5</v>
      </c>
      <c r="R100" s="136">
        <v>880</v>
      </c>
      <c r="S100" s="134">
        <v>220</v>
      </c>
      <c r="T100" s="136">
        <v>8</v>
      </c>
      <c r="U100" s="134">
        <v>2</v>
      </c>
      <c r="V100" s="136">
        <v>3</v>
      </c>
      <c r="W100" s="134">
        <v>0.75</v>
      </c>
      <c r="X100" s="136">
        <v>33</v>
      </c>
      <c r="Y100" s="134">
        <v>8.25</v>
      </c>
      <c r="Z100" s="136">
        <v>22</v>
      </c>
      <c r="AA100" s="134">
        <v>5.5</v>
      </c>
      <c r="AB100" s="136">
        <v>23</v>
      </c>
      <c r="AC100" s="134">
        <v>5.75</v>
      </c>
      <c r="AD100" s="137">
        <v>38</v>
      </c>
      <c r="AE100" s="134">
        <v>9.5</v>
      </c>
      <c r="AF100" s="136">
        <v>22</v>
      </c>
      <c r="AG100" s="134">
        <v>5.5</v>
      </c>
      <c r="AH100" s="136">
        <v>15</v>
      </c>
      <c r="AI100" s="134">
        <v>3.75</v>
      </c>
      <c r="AJ100" s="136">
        <v>0</v>
      </c>
      <c r="AK100" s="134">
        <v>0</v>
      </c>
      <c r="AL100" s="136">
        <v>232</v>
      </c>
      <c r="AM100" s="134">
        <v>58</v>
      </c>
      <c r="AN100" s="136">
        <v>219</v>
      </c>
      <c r="AO100" s="134">
        <v>54.75</v>
      </c>
      <c r="AP100" s="136">
        <v>912</v>
      </c>
      <c r="AQ100" s="134">
        <v>228</v>
      </c>
      <c r="AR100" s="136">
        <v>120</v>
      </c>
      <c r="AS100" s="134">
        <v>30</v>
      </c>
    </row>
    <row r="101" spans="1:45" ht="13.5" customHeight="1" x14ac:dyDescent="0.3">
      <c r="A101" s="133" t="s">
        <v>169</v>
      </c>
      <c r="B101" s="226" t="s">
        <v>102</v>
      </c>
      <c r="C101" s="134">
        <v>3.5</v>
      </c>
      <c r="D101" s="134">
        <v>5</v>
      </c>
      <c r="E101" s="317">
        <v>1190</v>
      </c>
      <c r="F101" s="318">
        <v>340</v>
      </c>
      <c r="G101" s="319">
        <v>17</v>
      </c>
      <c r="H101" s="318">
        <v>4.8571428571428568</v>
      </c>
      <c r="I101" s="319">
        <v>8</v>
      </c>
      <c r="J101" s="318">
        <v>2.2857142857142856</v>
      </c>
      <c r="K101" s="135">
        <v>378010.63</v>
      </c>
      <c r="L101" s="135">
        <v>108003.03714285714</v>
      </c>
      <c r="M101" s="135">
        <v>75602.126000000004</v>
      </c>
      <c r="N101" s="138">
        <v>5281</v>
      </c>
      <c r="O101" s="134">
        <v>1508.8571428571429</v>
      </c>
      <c r="P101" s="138">
        <v>13</v>
      </c>
      <c r="Q101" s="134">
        <v>3.7142857142857144</v>
      </c>
      <c r="R101" s="136">
        <v>321</v>
      </c>
      <c r="S101" s="134">
        <v>91.714285714285708</v>
      </c>
      <c r="T101" s="136">
        <v>5</v>
      </c>
      <c r="U101" s="134">
        <v>1.4285714285714286</v>
      </c>
      <c r="V101" s="136">
        <v>9</v>
      </c>
      <c r="W101" s="134">
        <v>2.5714285714285716</v>
      </c>
      <c r="X101" s="136">
        <v>24</v>
      </c>
      <c r="Y101" s="134">
        <v>6.8571428571428568</v>
      </c>
      <c r="Z101" s="136">
        <v>25</v>
      </c>
      <c r="AA101" s="134">
        <v>7.1428571428571432</v>
      </c>
      <c r="AB101" s="136">
        <v>8</v>
      </c>
      <c r="AC101" s="134">
        <v>2.2857142857142856</v>
      </c>
      <c r="AD101" s="137">
        <v>4</v>
      </c>
      <c r="AE101" s="134">
        <v>1.1428571428571428</v>
      </c>
      <c r="AF101" s="136">
        <v>17</v>
      </c>
      <c r="AG101" s="134">
        <v>4.8571428571428568</v>
      </c>
      <c r="AH101" s="136">
        <v>22</v>
      </c>
      <c r="AI101" s="134">
        <v>6.2857142857142856</v>
      </c>
      <c r="AJ101" s="136">
        <v>2</v>
      </c>
      <c r="AK101" s="134">
        <v>0.5714285714285714</v>
      </c>
      <c r="AL101" s="136">
        <v>146</v>
      </c>
      <c r="AM101" s="134">
        <v>41.714285714285715</v>
      </c>
      <c r="AN101" s="136">
        <v>153</v>
      </c>
      <c r="AO101" s="134">
        <v>43.714285714285715</v>
      </c>
      <c r="AP101" s="136">
        <v>156</v>
      </c>
      <c r="AQ101" s="134">
        <v>44.571428571428569</v>
      </c>
      <c r="AR101" s="136">
        <v>41</v>
      </c>
      <c r="AS101" s="134">
        <v>11.714285714285714</v>
      </c>
    </row>
    <row r="102" spans="1:45" ht="13.5" customHeight="1" x14ac:dyDescent="0.3">
      <c r="A102" s="133" t="s">
        <v>153</v>
      </c>
      <c r="B102" s="226" t="s">
        <v>103</v>
      </c>
      <c r="C102" s="134">
        <v>1</v>
      </c>
      <c r="D102" s="134">
        <v>2</v>
      </c>
      <c r="E102" s="317">
        <v>690</v>
      </c>
      <c r="F102" s="318">
        <v>690</v>
      </c>
      <c r="G102" s="319">
        <v>2</v>
      </c>
      <c r="H102" s="318">
        <v>2</v>
      </c>
      <c r="I102" s="319">
        <v>22</v>
      </c>
      <c r="J102" s="318">
        <v>22</v>
      </c>
      <c r="K102" s="135">
        <v>431652.3</v>
      </c>
      <c r="L102" s="135">
        <v>431652.3</v>
      </c>
      <c r="M102" s="135">
        <v>215826.15</v>
      </c>
      <c r="N102" s="138">
        <v>2758</v>
      </c>
      <c r="O102" s="134">
        <v>2758</v>
      </c>
      <c r="P102" s="138">
        <v>10</v>
      </c>
      <c r="Q102" s="134">
        <v>10</v>
      </c>
      <c r="R102" s="136">
        <v>45</v>
      </c>
      <c r="S102" s="134">
        <v>45</v>
      </c>
      <c r="T102" s="136">
        <v>1</v>
      </c>
      <c r="U102" s="134">
        <v>1</v>
      </c>
      <c r="V102" s="136">
        <v>6</v>
      </c>
      <c r="W102" s="134">
        <v>6</v>
      </c>
      <c r="X102" s="136">
        <v>2</v>
      </c>
      <c r="Y102" s="134">
        <v>2</v>
      </c>
      <c r="Z102" s="136">
        <v>30</v>
      </c>
      <c r="AA102" s="134">
        <v>30</v>
      </c>
      <c r="AB102" s="136">
        <v>22</v>
      </c>
      <c r="AC102" s="134">
        <v>22</v>
      </c>
      <c r="AD102" s="137">
        <v>0</v>
      </c>
      <c r="AE102" s="134">
        <v>0</v>
      </c>
      <c r="AF102" s="136">
        <v>2</v>
      </c>
      <c r="AG102" s="134">
        <v>2</v>
      </c>
      <c r="AH102" s="136">
        <v>23</v>
      </c>
      <c r="AI102" s="134">
        <v>23</v>
      </c>
      <c r="AJ102" s="136">
        <v>4</v>
      </c>
      <c r="AK102" s="134">
        <v>4</v>
      </c>
      <c r="AL102" s="136">
        <v>49</v>
      </c>
      <c r="AM102" s="134">
        <v>49</v>
      </c>
      <c r="AN102" s="136">
        <v>161</v>
      </c>
      <c r="AO102" s="134">
        <v>161</v>
      </c>
      <c r="AP102" s="136">
        <v>77</v>
      </c>
      <c r="AQ102" s="134">
        <v>77</v>
      </c>
      <c r="AR102" s="136">
        <v>40</v>
      </c>
      <c r="AS102" s="134">
        <v>40</v>
      </c>
    </row>
    <row r="103" spans="1:45" ht="13.5" customHeight="1" x14ac:dyDescent="0.3">
      <c r="A103" s="133" t="s">
        <v>311</v>
      </c>
      <c r="B103" s="226" t="s">
        <v>104</v>
      </c>
      <c r="C103" s="134">
        <v>20</v>
      </c>
      <c r="D103" s="134">
        <v>28</v>
      </c>
      <c r="E103" s="317">
        <v>8293</v>
      </c>
      <c r="F103" s="318">
        <v>414.65</v>
      </c>
      <c r="G103" s="319">
        <v>91</v>
      </c>
      <c r="H103" s="318">
        <v>4.55</v>
      </c>
      <c r="I103" s="319">
        <v>96</v>
      </c>
      <c r="J103" s="318">
        <v>4.8</v>
      </c>
      <c r="K103" s="135">
        <v>3111248</v>
      </c>
      <c r="L103" s="135">
        <v>155562.4</v>
      </c>
      <c r="M103" s="135">
        <v>111116</v>
      </c>
      <c r="N103" s="138">
        <v>36636</v>
      </c>
      <c r="O103" s="134">
        <v>1831.8</v>
      </c>
      <c r="P103" s="138">
        <v>207</v>
      </c>
      <c r="Q103" s="134">
        <v>10.35</v>
      </c>
      <c r="R103" s="136">
        <v>1870</v>
      </c>
      <c r="S103" s="134">
        <v>93.5</v>
      </c>
      <c r="T103" s="136">
        <v>138</v>
      </c>
      <c r="U103" s="134">
        <v>6.9</v>
      </c>
      <c r="V103" s="136">
        <v>31</v>
      </c>
      <c r="W103" s="134">
        <v>1.55</v>
      </c>
      <c r="X103" s="136">
        <v>91</v>
      </c>
      <c r="Y103" s="134">
        <v>4.55</v>
      </c>
      <c r="Z103" s="136">
        <v>65</v>
      </c>
      <c r="AA103" s="134">
        <v>3.25</v>
      </c>
      <c r="AB103" s="136">
        <v>72</v>
      </c>
      <c r="AC103" s="134">
        <v>3.6</v>
      </c>
      <c r="AD103" s="137">
        <v>8</v>
      </c>
      <c r="AE103" s="134">
        <v>0.4</v>
      </c>
      <c r="AF103" s="136">
        <v>84</v>
      </c>
      <c r="AG103" s="134">
        <v>4.2</v>
      </c>
      <c r="AH103" s="136">
        <v>145</v>
      </c>
      <c r="AI103" s="134">
        <v>7.25</v>
      </c>
      <c r="AJ103" s="136">
        <v>23</v>
      </c>
      <c r="AK103" s="134">
        <v>1.1499999999999999</v>
      </c>
      <c r="AL103" s="136">
        <v>819</v>
      </c>
      <c r="AM103" s="134">
        <v>40.950000000000003</v>
      </c>
      <c r="AN103" s="136">
        <v>679</v>
      </c>
      <c r="AO103" s="134">
        <v>33.950000000000003</v>
      </c>
      <c r="AP103" s="136">
        <v>919</v>
      </c>
      <c r="AQ103" s="134">
        <v>45.95</v>
      </c>
      <c r="AR103" s="136">
        <v>377</v>
      </c>
      <c r="AS103" s="134">
        <v>18.850000000000001</v>
      </c>
    </row>
    <row r="104" spans="1:45" ht="13.5" customHeight="1" x14ac:dyDescent="0.3">
      <c r="A104" s="133" t="s">
        <v>153</v>
      </c>
      <c r="B104" s="226" t="s">
        <v>105</v>
      </c>
      <c r="C104" s="134">
        <v>6</v>
      </c>
      <c r="D104" s="134">
        <v>8</v>
      </c>
      <c r="E104" s="317">
        <v>2851</v>
      </c>
      <c r="F104" s="318">
        <v>475.16666666666669</v>
      </c>
      <c r="G104" s="319">
        <v>53</v>
      </c>
      <c r="H104" s="318">
        <v>8.8333333333333339</v>
      </c>
      <c r="I104" s="319">
        <v>55</v>
      </c>
      <c r="J104" s="318">
        <v>9.1666666666666661</v>
      </c>
      <c r="K104" s="135">
        <v>869359.26</v>
      </c>
      <c r="L104" s="135">
        <v>144893.21</v>
      </c>
      <c r="M104" s="135">
        <v>108669.9075</v>
      </c>
      <c r="N104" s="138">
        <v>14344</v>
      </c>
      <c r="O104" s="134">
        <v>2390.6666666666665</v>
      </c>
      <c r="P104" s="138">
        <v>72</v>
      </c>
      <c r="Q104" s="134">
        <v>12</v>
      </c>
      <c r="R104" s="136">
        <v>171</v>
      </c>
      <c r="S104" s="134">
        <v>28.5</v>
      </c>
      <c r="T104" s="136">
        <v>7</v>
      </c>
      <c r="U104" s="134">
        <v>1.1666666666666667</v>
      </c>
      <c r="V104" s="136">
        <v>12</v>
      </c>
      <c r="W104" s="134">
        <v>2</v>
      </c>
      <c r="X104" s="136">
        <v>56</v>
      </c>
      <c r="Y104" s="134">
        <v>9.3333333333333339</v>
      </c>
      <c r="Z104" s="136">
        <v>65</v>
      </c>
      <c r="AA104" s="134">
        <v>10.833333333333334</v>
      </c>
      <c r="AB104" s="136">
        <v>57</v>
      </c>
      <c r="AC104" s="134">
        <v>9.5</v>
      </c>
      <c r="AD104" s="137">
        <v>4</v>
      </c>
      <c r="AE104" s="134">
        <v>0.66666666666666663</v>
      </c>
      <c r="AF104" s="136">
        <v>7</v>
      </c>
      <c r="AG104" s="134">
        <v>1.1666666666666667</v>
      </c>
      <c r="AH104" s="136">
        <v>71</v>
      </c>
      <c r="AI104" s="134">
        <v>11.833333333333334</v>
      </c>
      <c r="AJ104" s="136">
        <v>40</v>
      </c>
      <c r="AK104" s="134">
        <v>6.666666666666667</v>
      </c>
      <c r="AL104" s="136">
        <v>335</v>
      </c>
      <c r="AM104" s="134">
        <v>55.833333333333336</v>
      </c>
      <c r="AN104" s="136">
        <v>669</v>
      </c>
      <c r="AO104" s="134">
        <v>111.5</v>
      </c>
      <c r="AP104" s="136">
        <v>2147</v>
      </c>
      <c r="AQ104" s="134">
        <v>357.83333333333331</v>
      </c>
      <c r="AR104" s="136">
        <v>283</v>
      </c>
      <c r="AS104" s="134">
        <v>47.166666666666664</v>
      </c>
    </row>
    <row r="105" spans="1:45" ht="13.5" customHeight="1" x14ac:dyDescent="0.3">
      <c r="A105" s="133" t="s">
        <v>311</v>
      </c>
      <c r="B105" s="226" t="s">
        <v>106</v>
      </c>
      <c r="C105" s="134">
        <v>12.5</v>
      </c>
      <c r="D105" s="134">
        <v>18</v>
      </c>
      <c r="E105" s="317">
        <v>5169</v>
      </c>
      <c r="F105" s="318">
        <v>413.52</v>
      </c>
      <c r="G105" s="319">
        <v>86</v>
      </c>
      <c r="H105" s="318">
        <v>6.88</v>
      </c>
      <c r="I105" s="319">
        <v>105</v>
      </c>
      <c r="J105" s="318">
        <v>8.4</v>
      </c>
      <c r="K105" s="135">
        <v>2238753.59</v>
      </c>
      <c r="L105" s="135">
        <v>179100.28719999999</v>
      </c>
      <c r="M105" s="135">
        <v>124375.19944444444</v>
      </c>
      <c r="N105" s="138">
        <v>30194</v>
      </c>
      <c r="O105" s="134">
        <v>2415.52</v>
      </c>
      <c r="P105" s="138">
        <v>223</v>
      </c>
      <c r="Q105" s="134">
        <v>17.84</v>
      </c>
      <c r="R105" s="136">
        <v>2391</v>
      </c>
      <c r="S105" s="134">
        <v>191.28</v>
      </c>
      <c r="T105" s="136">
        <v>156</v>
      </c>
      <c r="U105" s="134">
        <v>12.48</v>
      </c>
      <c r="V105" s="136">
        <v>97</v>
      </c>
      <c r="W105" s="134">
        <v>7.76</v>
      </c>
      <c r="X105" s="136">
        <v>88</v>
      </c>
      <c r="Y105" s="134">
        <v>7.04</v>
      </c>
      <c r="Z105" s="136">
        <v>231</v>
      </c>
      <c r="AA105" s="134">
        <v>18.48</v>
      </c>
      <c r="AB105" s="136">
        <v>78</v>
      </c>
      <c r="AC105" s="134">
        <v>6.24</v>
      </c>
      <c r="AD105" s="137">
        <v>73</v>
      </c>
      <c r="AE105" s="134">
        <v>5.84</v>
      </c>
      <c r="AF105" s="136">
        <v>58</v>
      </c>
      <c r="AG105" s="134">
        <v>4.6399999999999997</v>
      </c>
      <c r="AH105" s="136">
        <v>138</v>
      </c>
      <c r="AI105" s="134">
        <v>11.04</v>
      </c>
      <c r="AJ105" s="136">
        <v>13</v>
      </c>
      <c r="AK105" s="134">
        <v>1.04</v>
      </c>
      <c r="AL105" s="136">
        <v>1239</v>
      </c>
      <c r="AM105" s="134">
        <v>99.12</v>
      </c>
      <c r="AN105" s="136">
        <v>275</v>
      </c>
      <c r="AO105" s="134">
        <v>22</v>
      </c>
      <c r="AP105" s="136">
        <v>1469</v>
      </c>
      <c r="AQ105" s="134">
        <v>117.52</v>
      </c>
      <c r="AR105" s="136">
        <v>174</v>
      </c>
      <c r="AS105" s="134">
        <v>13.92</v>
      </c>
    </row>
    <row r="106" spans="1:45" ht="13.5" customHeight="1" x14ac:dyDescent="0.3">
      <c r="A106" s="133" t="s">
        <v>142</v>
      </c>
      <c r="B106" s="226" t="s">
        <v>107</v>
      </c>
      <c r="C106" s="134">
        <v>3.8</v>
      </c>
      <c r="D106" s="134">
        <v>3.8</v>
      </c>
      <c r="E106" s="317">
        <v>1174</v>
      </c>
      <c r="F106" s="318">
        <v>308.94736842105266</v>
      </c>
      <c r="G106" s="319">
        <v>25</v>
      </c>
      <c r="H106" s="318">
        <v>6.5789473684210531</v>
      </c>
      <c r="I106" s="319">
        <v>12</v>
      </c>
      <c r="J106" s="318">
        <v>3.1578947368421053</v>
      </c>
      <c r="K106" s="135">
        <v>537983.18000000005</v>
      </c>
      <c r="L106" s="135">
        <v>141574.52105263161</v>
      </c>
      <c r="M106" s="135">
        <v>141574.52105263161</v>
      </c>
      <c r="N106" s="138">
        <v>4886</v>
      </c>
      <c r="O106" s="134">
        <v>1285.7894736842106</v>
      </c>
      <c r="P106" s="138">
        <v>32</v>
      </c>
      <c r="Q106" s="134">
        <v>8.4210526315789469</v>
      </c>
      <c r="R106" s="136">
        <v>119</v>
      </c>
      <c r="S106" s="134">
        <v>31.315789473684212</v>
      </c>
      <c r="T106" s="136">
        <v>7</v>
      </c>
      <c r="U106" s="134">
        <v>1.8421052631578949</v>
      </c>
      <c r="V106" s="136">
        <v>4</v>
      </c>
      <c r="W106" s="134">
        <v>1.0526315789473684</v>
      </c>
      <c r="X106" s="136">
        <v>25</v>
      </c>
      <c r="Y106" s="134">
        <v>6.5789473684210531</v>
      </c>
      <c r="Z106" s="136">
        <v>28</v>
      </c>
      <c r="AA106" s="134">
        <v>7.3684210526315796</v>
      </c>
      <c r="AB106" s="136">
        <v>12</v>
      </c>
      <c r="AC106" s="134">
        <v>3.1578947368421053</v>
      </c>
      <c r="AD106" s="137">
        <v>2</v>
      </c>
      <c r="AE106" s="134">
        <v>0.52631578947368418</v>
      </c>
      <c r="AF106" s="136">
        <v>12</v>
      </c>
      <c r="AG106" s="134">
        <v>3.1578947368421053</v>
      </c>
      <c r="AH106" s="136">
        <v>25</v>
      </c>
      <c r="AI106" s="134">
        <v>6.5789473684210531</v>
      </c>
      <c r="AJ106" s="136">
        <v>7</v>
      </c>
      <c r="AK106" s="134">
        <v>1.8421052631578949</v>
      </c>
      <c r="AL106" s="136">
        <v>160</v>
      </c>
      <c r="AM106" s="134">
        <v>42.10526315789474</v>
      </c>
      <c r="AN106" s="136">
        <v>182</v>
      </c>
      <c r="AO106" s="134">
        <v>47.894736842105267</v>
      </c>
      <c r="AP106" s="136">
        <v>277</v>
      </c>
      <c r="AQ106" s="134">
        <v>72.89473684210526</v>
      </c>
      <c r="AR106" s="136">
        <v>78</v>
      </c>
      <c r="AS106" s="134">
        <v>20.526315789473685</v>
      </c>
    </row>
    <row r="107" spans="1:45" ht="13.5" customHeight="1" x14ac:dyDescent="0.3">
      <c r="A107" s="133" t="s">
        <v>155</v>
      </c>
      <c r="B107" s="226" t="s">
        <v>108</v>
      </c>
      <c r="C107" s="134">
        <v>0.75</v>
      </c>
      <c r="D107" s="134">
        <v>1</v>
      </c>
      <c r="E107" s="317">
        <v>349</v>
      </c>
      <c r="F107" s="318">
        <v>465.33333333333331</v>
      </c>
      <c r="G107" s="319"/>
      <c r="H107" s="318">
        <v>0</v>
      </c>
      <c r="I107" s="319">
        <v>10</v>
      </c>
      <c r="J107" s="318">
        <v>13.333333333333334</v>
      </c>
      <c r="K107" s="135">
        <v>173669.79</v>
      </c>
      <c r="L107" s="135">
        <v>231559.72</v>
      </c>
      <c r="M107" s="135">
        <v>173669.79</v>
      </c>
      <c r="N107" s="138">
        <v>1438</v>
      </c>
      <c r="O107" s="134">
        <v>1917.3333333333333</v>
      </c>
      <c r="P107" s="138">
        <v>11</v>
      </c>
      <c r="Q107" s="134">
        <v>14.666666666666666</v>
      </c>
      <c r="R107" s="136">
        <v>34</v>
      </c>
      <c r="S107" s="134">
        <v>45.333333333333336</v>
      </c>
      <c r="T107" s="136">
        <v>3</v>
      </c>
      <c r="U107" s="134">
        <v>4</v>
      </c>
      <c r="V107" s="136">
        <v>0</v>
      </c>
      <c r="W107" s="134">
        <v>0</v>
      </c>
      <c r="X107" s="136">
        <v>0</v>
      </c>
      <c r="Y107" s="134">
        <v>0</v>
      </c>
      <c r="Z107" s="136">
        <v>6</v>
      </c>
      <c r="AA107" s="134">
        <v>8</v>
      </c>
      <c r="AB107" s="136">
        <v>10</v>
      </c>
      <c r="AC107" s="134">
        <v>13.333333333333334</v>
      </c>
      <c r="AD107" s="137">
        <v>0</v>
      </c>
      <c r="AE107" s="134">
        <v>0</v>
      </c>
      <c r="AF107" s="136">
        <v>2</v>
      </c>
      <c r="AG107" s="134">
        <v>2.6666666666666665</v>
      </c>
      <c r="AH107" s="136">
        <v>9</v>
      </c>
      <c r="AI107" s="134">
        <v>12</v>
      </c>
      <c r="AJ107" s="136">
        <v>4</v>
      </c>
      <c r="AK107" s="134">
        <v>5.333333333333333</v>
      </c>
      <c r="AL107" s="136">
        <v>31</v>
      </c>
      <c r="AM107" s="134">
        <v>41.333333333333336</v>
      </c>
      <c r="AN107" s="136">
        <v>54</v>
      </c>
      <c r="AO107" s="134">
        <v>72</v>
      </c>
      <c r="AP107" s="136">
        <v>28</v>
      </c>
      <c r="AQ107" s="134">
        <v>37.333333333333336</v>
      </c>
      <c r="AR107" s="136">
        <v>20</v>
      </c>
      <c r="AS107" s="134">
        <v>26.666666666666668</v>
      </c>
    </row>
    <row r="108" spans="1:45" ht="13.8" x14ac:dyDescent="0.3">
      <c r="A108" s="133"/>
      <c r="B108" s="133" t="s">
        <v>221</v>
      </c>
      <c r="C108" s="140">
        <v>944.92499999999995</v>
      </c>
      <c r="D108" s="140">
        <v>1358.9650000000001</v>
      </c>
      <c r="E108" s="317">
        <v>375336</v>
      </c>
      <c r="F108" s="321">
        <v>397.21247718072863</v>
      </c>
      <c r="G108" s="320">
        <v>6773</v>
      </c>
      <c r="H108" s="321">
        <v>7.1677646374050852</v>
      </c>
      <c r="I108" s="322">
        <v>6090</v>
      </c>
      <c r="J108" s="321">
        <v>6.4449559488848323</v>
      </c>
      <c r="K108" s="376">
        <v>167320693.76000002</v>
      </c>
      <c r="L108" s="376">
        <v>177072.98860756148</v>
      </c>
      <c r="M108" s="376">
        <v>123123.62258041966</v>
      </c>
      <c r="N108" s="377">
        <v>1874506</v>
      </c>
      <c r="O108" s="378">
        <v>1983.7616742069476</v>
      </c>
      <c r="P108" s="377">
        <v>11669</v>
      </c>
      <c r="Q108" s="378">
        <v>12.349128237690822</v>
      </c>
      <c r="R108" s="377">
        <v>142645</v>
      </c>
      <c r="S108" s="378">
        <v>150.95907082572691</v>
      </c>
      <c r="T108" s="377">
        <v>16076</v>
      </c>
      <c r="U108" s="378">
        <v>17.012990448977433</v>
      </c>
      <c r="V108" s="377">
        <v>2765</v>
      </c>
      <c r="W108" s="378">
        <v>2.9261581607005849</v>
      </c>
      <c r="X108" s="377">
        <v>6987</v>
      </c>
      <c r="Y108" s="378">
        <v>7.3942376379077706</v>
      </c>
      <c r="Z108" s="377">
        <v>8544</v>
      </c>
      <c r="AA108" s="378">
        <v>9.0419874593221685</v>
      </c>
      <c r="AB108" s="377">
        <v>5737</v>
      </c>
      <c r="AC108" s="378">
        <v>6.0713813265603092</v>
      </c>
      <c r="AD108" s="377">
        <v>4165</v>
      </c>
      <c r="AE108" s="378">
        <v>4.407757229409742</v>
      </c>
      <c r="AF108" s="377">
        <v>3621</v>
      </c>
      <c r="AG108" s="378">
        <v>3.8320501627113264</v>
      </c>
      <c r="AH108" s="377">
        <v>8876</v>
      </c>
      <c r="AI108" s="378">
        <v>9.3933380956160555</v>
      </c>
      <c r="AJ108" s="377">
        <v>1258</v>
      </c>
      <c r="AK108" s="378">
        <v>1.3313225917400853</v>
      </c>
      <c r="AL108" s="377">
        <v>53738</v>
      </c>
      <c r="AM108" s="378">
        <v>56.870121967351906</v>
      </c>
      <c r="AN108" s="377">
        <v>45488</v>
      </c>
      <c r="AO108" s="378">
        <v>48.139270312458663</v>
      </c>
      <c r="AP108" s="377">
        <v>121025</v>
      </c>
      <c r="AQ108" s="378">
        <v>128.07894806466123</v>
      </c>
      <c r="AR108" s="377">
        <v>20749</v>
      </c>
      <c r="AS108" s="378">
        <v>21.958356483318784</v>
      </c>
    </row>
    <row r="109" spans="1:45" ht="13.8" x14ac:dyDescent="0.3">
      <c r="A109" s="380"/>
      <c r="B109" s="380"/>
      <c r="C109" s="381"/>
      <c r="D109" s="381"/>
      <c r="E109" s="382"/>
      <c r="F109" s="383"/>
      <c r="G109" s="384"/>
      <c r="H109" s="383"/>
      <c r="I109" s="384"/>
      <c r="J109" s="383"/>
      <c r="K109" s="385"/>
      <c r="L109" s="385"/>
      <c r="M109" s="385"/>
      <c r="N109" s="386"/>
      <c r="O109" s="387"/>
      <c r="P109" s="386"/>
      <c r="Q109" s="387"/>
      <c r="R109" s="386"/>
      <c r="S109" s="387"/>
      <c r="T109" s="386"/>
      <c r="U109" s="387"/>
      <c r="V109" s="386"/>
      <c r="W109" s="387"/>
      <c r="X109" s="386"/>
      <c r="Y109" s="387"/>
      <c r="Z109" s="386"/>
      <c r="AA109" s="387"/>
      <c r="AB109" s="386"/>
      <c r="AC109" s="387"/>
      <c r="AD109" s="386"/>
      <c r="AE109" s="387"/>
      <c r="AF109" s="386"/>
      <c r="AG109" s="387"/>
      <c r="AH109" s="386"/>
      <c r="AI109" s="387"/>
      <c r="AJ109" s="386"/>
      <c r="AK109" s="387"/>
      <c r="AL109" s="386"/>
      <c r="AM109" s="387"/>
      <c r="AN109" s="386"/>
      <c r="AO109" s="387"/>
      <c r="AP109" s="386"/>
      <c r="AQ109" s="387"/>
      <c r="AR109" s="386"/>
      <c r="AS109" s="387"/>
    </row>
    <row r="110" spans="1:45" s="150" customFormat="1" ht="13.8" x14ac:dyDescent="0.3">
      <c r="A110" s="425" t="s">
        <v>3</v>
      </c>
      <c r="B110" s="426"/>
      <c r="C110" s="143">
        <v>944.92499999999995</v>
      </c>
      <c r="D110" s="144">
        <v>1358.9650000000001</v>
      </c>
      <c r="E110" s="145">
        <v>375336</v>
      </c>
      <c r="F110" s="144">
        <v>397.21247718072863</v>
      </c>
      <c r="G110" s="145">
        <v>6773</v>
      </c>
      <c r="H110" s="143">
        <v>7.1677646374050852</v>
      </c>
      <c r="I110" s="145">
        <v>6090</v>
      </c>
      <c r="J110" s="144">
        <v>6.4449559488848323</v>
      </c>
      <c r="K110" s="146">
        <v>167320693.76000002</v>
      </c>
      <c r="L110" s="147">
        <v>177072.98860756148</v>
      </c>
      <c r="M110" s="148">
        <v>123123.62258041966</v>
      </c>
      <c r="N110" s="145">
        <v>1874506</v>
      </c>
      <c r="O110" s="149">
        <v>1983.7616742069476</v>
      </c>
      <c r="P110" s="145">
        <v>11669</v>
      </c>
      <c r="Q110" s="144">
        <v>12.349128237690822</v>
      </c>
      <c r="R110" s="145">
        <v>142645</v>
      </c>
      <c r="S110" s="149">
        <v>150.95907082572691</v>
      </c>
      <c r="T110" s="145">
        <v>16076</v>
      </c>
      <c r="U110" s="144">
        <v>17.012990448977433</v>
      </c>
      <c r="V110" s="145">
        <v>2765</v>
      </c>
      <c r="W110" s="149">
        <v>2.9261581607005849</v>
      </c>
      <c r="X110" s="145">
        <v>6987</v>
      </c>
      <c r="Y110" s="144">
        <v>7.3942376379077706</v>
      </c>
      <c r="Z110" s="145">
        <v>8544</v>
      </c>
      <c r="AA110" s="149">
        <v>9.0419874593221685</v>
      </c>
      <c r="AB110" s="145">
        <v>5737</v>
      </c>
      <c r="AC110" s="144">
        <v>6.0713813265603092</v>
      </c>
      <c r="AD110" s="145">
        <v>4165</v>
      </c>
      <c r="AE110" s="143">
        <v>4.407757229409742</v>
      </c>
      <c r="AF110" s="145">
        <v>3621</v>
      </c>
      <c r="AG110" s="144">
        <v>3.8320501627113264</v>
      </c>
      <c r="AH110" s="145">
        <v>8876</v>
      </c>
      <c r="AI110" s="144">
        <v>9.3933380956160555</v>
      </c>
      <c r="AJ110" s="145">
        <v>1258</v>
      </c>
      <c r="AK110" s="144">
        <v>1.3313225917400853</v>
      </c>
      <c r="AL110" s="145">
        <v>53738</v>
      </c>
      <c r="AM110" s="144">
        <v>56.870121967351906</v>
      </c>
      <c r="AN110" s="145">
        <v>45488</v>
      </c>
      <c r="AO110" s="149">
        <v>48.139270312458663</v>
      </c>
      <c r="AP110" s="145">
        <v>121025</v>
      </c>
      <c r="AQ110" s="144">
        <v>128.07894806466123</v>
      </c>
      <c r="AR110" s="145">
        <v>20749</v>
      </c>
      <c r="AS110" s="144">
        <v>21.958356483318784</v>
      </c>
    </row>
    <row r="111" spans="1:45" s="151" customFormat="1" ht="13.8" x14ac:dyDescent="0.3">
      <c r="A111" s="133" t="s">
        <v>311</v>
      </c>
      <c r="B111" s="133" t="s">
        <v>307</v>
      </c>
      <c r="C111" s="140">
        <v>15</v>
      </c>
      <c r="D111" s="140">
        <v>19</v>
      </c>
      <c r="E111" s="322">
        <v>4862</v>
      </c>
      <c r="F111" s="321">
        <v>324.13333333333333</v>
      </c>
      <c r="G111" s="322">
        <v>60</v>
      </c>
      <c r="H111" s="321">
        <v>4</v>
      </c>
      <c r="I111" s="322">
        <v>28</v>
      </c>
      <c r="J111" s="321">
        <v>1.8666666666666667</v>
      </c>
      <c r="K111" s="141">
        <v>1536686.95</v>
      </c>
      <c r="L111" s="135">
        <v>102445.79666666666</v>
      </c>
      <c r="M111" s="135">
        <v>80878.260526315789</v>
      </c>
      <c r="N111" s="142">
        <v>23328</v>
      </c>
      <c r="O111" s="140">
        <v>1555.2</v>
      </c>
      <c r="P111" s="142">
        <v>110</v>
      </c>
      <c r="Q111" s="140">
        <v>7.333333333333333</v>
      </c>
      <c r="R111" s="142">
        <v>2494</v>
      </c>
      <c r="S111" s="140">
        <v>166.26666666666668</v>
      </c>
      <c r="T111" s="142">
        <v>240</v>
      </c>
      <c r="U111" s="140">
        <v>16</v>
      </c>
      <c r="V111" s="142">
        <v>36</v>
      </c>
      <c r="W111" s="140">
        <v>2.4</v>
      </c>
      <c r="X111" s="142">
        <v>65</v>
      </c>
      <c r="Y111" s="140">
        <v>4.333333333333333</v>
      </c>
      <c r="Z111" s="142">
        <v>57</v>
      </c>
      <c r="AA111" s="140">
        <v>3.8</v>
      </c>
      <c r="AB111" s="142">
        <v>23</v>
      </c>
      <c r="AC111" s="140">
        <v>1.5333333333333334</v>
      </c>
      <c r="AD111" s="142">
        <v>6</v>
      </c>
      <c r="AE111" s="140">
        <v>0.4</v>
      </c>
      <c r="AF111" s="142">
        <v>113</v>
      </c>
      <c r="AG111" s="140">
        <v>7.5333333333333332</v>
      </c>
      <c r="AH111" s="142">
        <v>133</v>
      </c>
      <c r="AI111" s="140">
        <v>8.8666666666666671</v>
      </c>
      <c r="AJ111" s="142">
        <v>9</v>
      </c>
      <c r="AK111" s="140">
        <v>0.6</v>
      </c>
      <c r="AL111" s="142">
        <v>582</v>
      </c>
      <c r="AM111" s="140">
        <v>38.799999999999997</v>
      </c>
      <c r="AN111" s="142">
        <v>1512</v>
      </c>
      <c r="AO111" s="140">
        <v>100.8</v>
      </c>
      <c r="AP111" s="142">
        <v>879</v>
      </c>
      <c r="AQ111" s="140">
        <v>58.6</v>
      </c>
      <c r="AR111" s="142">
        <v>243</v>
      </c>
      <c r="AS111" s="140">
        <v>16.2</v>
      </c>
    </row>
    <row r="112" spans="1:45" s="151" customFormat="1" ht="13.8" x14ac:dyDescent="0.3">
      <c r="A112" s="133" t="s">
        <v>142</v>
      </c>
      <c r="B112" s="133" t="s">
        <v>308</v>
      </c>
      <c r="C112" s="140">
        <v>50</v>
      </c>
      <c r="D112" s="140">
        <v>96</v>
      </c>
      <c r="E112" s="322">
        <v>20198</v>
      </c>
      <c r="F112" s="321">
        <v>403.96</v>
      </c>
      <c r="G112" s="322">
        <v>420</v>
      </c>
      <c r="H112" s="321">
        <v>8.4</v>
      </c>
      <c r="I112" s="322">
        <v>310</v>
      </c>
      <c r="J112" s="321">
        <v>6.2</v>
      </c>
      <c r="K112" s="141">
        <v>8314710.2100000009</v>
      </c>
      <c r="L112" s="135">
        <v>166294.20420000001</v>
      </c>
      <c r="M112" s="135">
        <v>86611.564687500009</v>
      </c>
      <c r="N112" s="142">
        <v>96228</v>
      </c>
      <c r="O112" s="140">
        <v>1924.56</v>
      </c>
      <c r="P112" s="142">
        <v>822</v>
      </c>
      <c r="Q112" s="140">
        <v>16.440000000000001</v>
      </c>
      <c r="R112" s="142">
        <v>2047</v>
      </c>
      <c r="S112" s="140">
        <v>40.94</v>
      </c>
      <c r="T112" s="142">
        <v>116</v>
      </c>
      <c r="U112" s="140">
        <v>2.3199999999999998</v>
      </c>
      <c r="V112" s="142">
        <v>163</v>
      </c>
      <c r="W112" s="140">
        <v>3.26</v>
      </c>
      <c r="X112" s="142">
        <v>425</v>
      </c>
      <c r="Y112" s="140">
        <v>8.5</v>
      </c>
      <c r="Z112" s="142">
        <v>385</v>
      </c>
      <c r="AA112" s="140">
        <v>7.7</v>
      </c>
      <c r="AB112" s="142">
        <v>298</v>
      </c>
      <c r="AC112" s="140">
        <v>5.96</v>
      </c>
      <c r="AD112" s="142">
        <v>306</v>
      </c>
      <c r="AE112" s="140">
        <v>6.12</v>
      </c>
      <c r="AF112" s="142">
        <v>169</v>
      </c>
      <c r="AG112" s="140">
        <v>3.38</v>
      </c>
      <c r="AH112" s="142">
        <v>477</v>
      </c>
      <c r="AI112" s="140">
        <v>9.5399999999999991</v>
      </c>
      <c r="AJ112" s="142">
        <v>73</v>
      </c>
      <c r="AK112" s="140">
        <v>1.46</v>
      </c>
      <c r="AL112" s="142">
        <v>3420</v>
      </c>
      <c r="AM112" s="140">
        <v>68.400000000000006</v>
      </c>
      <c r="AN112" s="142">
        <v>1551</v>
      </c>
      <c r="AO112" s="140">
        <v>31.02</v>
      </c>
      <c r="AP112" s="142">
        <v>10116</v>
      </c>
      <c r="AQ112" s="140">
        <v>202.32</v>
      </c>
      <c r="AR112" s="142">
        <v>406</v>
      </c>
      <c r="AS112" s="140">
        <v>8.1199999999999992</v>
      </c>
    </row>
    <row r="113" spans="1:45" ht="18" customHeight="1" x14ac:dyDescent="0.3">
      <c r="A113" s="152" t="s">
        <v>222</v>
      </c>
      <c r="B113" s="153"/>
      <c r="C113" s="154"/>
      <c r="D113" s="155"/>
      <c r="E113" s="156"/>
      <c r="F113" s="157"/>
      <c r="G113" s="156"/>
      <c r="H113" s="158"/>
      <c r="I113" s="156"/>
      <c r="J113" s="157"/>
      <c r="K113" s="159"/>
      <c r="L113" s="160"/>
      <c r="M113" s="161"/>
      <c r="N113" s="158"/>
      <c r="O113" s="162"/>
      <c r="P113" s="158"/>
      <c r="Q113" s="157"/>
      <c r="R113" s="156"/>
      <c r="S113" s="162"/>
      <c r="T113" s="158"/>
      <c r="U113" s="157"/>
      <c r="V113" s="156"/>
      <c r="W113" s="162"/>
      <c r="X113" s="158"/>
      <c r="Y113" s="157"/>
      <c r="Z113" s="156"/>
      <c r="AA113" s="162"/>
      <c r="AB113" s="158"/>
      <c r="AC113" s="157"/>
      <c r="AD113" s="158"/>
      <c r="AE113" s="158"/>
      <c r="AF113" s="156"/>
      <c r="AG113" s="157"/>
      <c r="AH113" s="158"/>
      <c r="AI113" s="157"/>
      <c r="AJ113" s="156"/>
      <c r="AK113" s="157"/>
      <c r="AL113" s="156"/>
      <c r="AM113" s="157"/>
      <c r="AN113" s="156"/>
      <c r="AO113" s="162"/>
      <c r="AP113" s="158"/>
      <c r="AQ113" s="157"/>
      <c r="AR113" s="156"/>
      <c r="AS113" s="157"/>
    </row>
    <row r="114" spans="1:45" ht="18" customHeight="1" x14ac:dyDescent="0.25"/>
    <row r="116" spans="1:45" ht="13.8" x14ac:dyDescent="0.3">
      <c r="A116" s="172"/>
      <c r="B116" s="172"/>
      <c r="N116" s="167"/>
    </row>
    <row r="117" spans="1:45" x14ac:dyDescent="0.25">
      <c r="N117" s="167"/>
    </row>
    <row r="118" spans="1:45" x14ac:dyDescent="0.25">
      <c r="N118" s="167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5E47-2D96-4D9D-B027-A27D7D5510A3}">
  <dimension ref="A1:Z113"/>
  <sheetViews>
    <sheetView workbookViewId="0">
      <pane xSplit="2" ySplit="3" topLeftCell="C94" activePane="bottomRight" state="frozen"/>
      <selection activeCell="D7" sqref="D7"/>
      <selection pane="topRight" activeCell="D7" sqref="D7"/>
      <selection pane="bottomLeft" activeCell="D7" sqref="D7"/>
      <selection pane="bottomRight" activeCell="N115" sqref="N115"/>
    </sheetView>
  </sheetViews>
  <sheetFormatPr defaultColWidth="9.109375" defaultRowHeight="12" customHeight="1" x14ac:dyDescent="0.25"/>
  <cols>
    <col min="1" max="1" width="20.5546875" style="220" customWidth="1"/>
    <col min="2" max="2" width="21.5546875" style="221" customWidth="1"/>
    <col min="3" max="3" width="7.33203125" style="222" customWidth="1"/>
    <col min="4" max="4" width="7" style="222" customWidth="1"/>
    <col min="5" max="5" width="7.6640625" style="222" customWidth="1"/>
    <col min="6" max="6" width="7.33203125" style="222" customWidth="1"/>
    <col min="7" max="7" width="6.6640625" style="222" customWidth="1"/>
    <col min="8" max="8" width="7.109375" style="222" customWidth="1"/>
    <col min="9" max="9" width="8.33203125" style="223" customWidth="1"/>
    <col min="10" max="10" width="7.6640625" style="223" customWidth="1"/>
    <col min="11" max="11" width="9.44140625" style="224" customWidth="1"/>
    <col min="12" max="12" width="8.33203125" style="223" customWidth="1"/>
    <col min="13" max="13" width="6.6640625" style="223" customWidth="1"/>
    <col min="14" max="14" width="8.6640625" style="223" customWidth="1"/>
    <col min="15" max="15" width="10.88671875" style="223" customWidth="1"/>
    <col min="16" max="16" width="9.6640625" style="223" customWidth="1"/>
    <col min="17" max="17" width="89.88671875" style="225" customWidth="1"/>
    <col min="18" max="16384" width="9.109375" style="181"/>
  </cols>
  <sheetData>
    <row r="1" spans="1:23" ht="41.4" x14ac:dyDescent="0.3">
      <c r="A1" s="460" t="s">
        <v>341</v>
      </c>
      <c r="B1" s="461"/>
      <c r="C1" s="302"/>
      <c r="D1" s="303"/>
      <c r="E1" s="304"/>
      <c r="F1" s="173"/>
      <c r="G1" s="174"/>
      <c r="H1" s="175"/>
      <c r="I1" s="302"/>
      <c r="J1" s="303"/>
      <c r="K1" s="304"/>
      <c r="L1" s="176"/>
      <c r="M1" s="177"/>
      <c r="N1" s="178"/>
      <c r="O1" s="324" t="s">
        <v>223</v>
      </c>
      <c r="P1" s="179" t="s">
        <v>224</v>
      </c>
      <c r="Q1" s="180"/>
    </row>
    <row r="2" spans="1:23" ht="15.75" customHeight="1" x14ac:dyDescent="0.3">
      <c r="A2" s="285"/>
      <c r="B2" s="286"/>
      <c r="C2" s="462" t="s">
        <v>225</v>
      </c>
      <c r="D2" s="463"/>
      <c r="E2" s="464"/>
      <c r="F2" s="465" t="s">
        <v>226</v>
      </c>
      <c r="G2" s="466"/>
      <c r="H2" s="467"/>
      <c r="I2" s="462" t="s">
        <v>227</v>
      </c>
      <c r="J2" s="463"/>
      <c r="K2" s="464"/>
      <c r="L2" s="468" t="s">
        <v>228</v>
      </c>
      <c r="M2" s="469"/>
      <c r="N2" s="470"/>
      <c r="O2" s="471" t="s">
        <v>229</v>
      </c>
      <c r="P2" s="456" t="s">
        <v>230</v>
      </c>
      <c r="Q2" s="180"/>
    </row>
    <row r="3" spans="1:23" s="192" customFormat="1" ht="28.2" thickBot="1" x14ac:dyDescent="0.3">
      <c r="A3" s="182" t="s">
        <v>109</v>
      </c>
      <c r="B3" s="183" t="s">
        <v>180</v>
      </c>
      <c r="C3" s="305" t="s">
        <v>231</v>
      </c>
      <c r="D3" s="306" t="s">
        <v>232</v>
      </c>
      <c r="E3" s="307" t="s">
        <v>233</v>
      </c>
      <c r="F3" s="184" t="s">
        <v>234</v>
      </c>
      <c r="G3" s="185" t="s">
        <v>235</v>
      </c>
      <c r="H3" s="186" t="s">
        <v>236</v>
      </c>
      <c r="I3" s="309" t="s">
        <v>237</v>
      </c>
      <c r="J3" s="310" t="s">
        <v>238</v>
      </c>
      <c r="K3" s="311" t="s">
        <v>239</v>
      </c>
      <c r="L3" s="187" t="s">
        <v>240</v>
      </c>
      <c r="M3" s="188" t="s">
        <v>241</v>
      </c>
      <c r="N3" s="189" t="s">
        <v>242</v>
      </c>
      <c r="O3" s="472"/>
      <c r="P3" s="457"/>
      <c r="Q3" s="190" t="s">
        <v>243</v>
      </c>
      <c r="R3" s="191"/>
      <c r="S3" s="191"/>
      <c r="T3" s="191"/>
      <c r="U3" s="191"/>
      <c r="V3" s="191"/>
      <c r="W3" s="191"/>
    </row>
    <row r="4" spans="1:23" s="198" customFormat="1" ht="12" customHeight="1" thickBot="1" x14ac:dyDescent="0.35">
      <c r="A4" s="410" t="s">
        <v>142</v>
      </c>
      <c r="B4" s="356" t="s">
        <v>5</v>
      </c>
      <c r="C4" s="308">
        <v>3.5</v>
      </c>
      <c r="D4" s="308">
        <v>0</v>
      </c>
      <c r="E4" s="308">
        <v>3.5</v>
      </c>
      <c r="F4" s="193">
        <v>12</v>
      </c>
      <c r="G4" s="193">
        <v>0</v>
      </c>
      <c r="H4" s="194">
        <v>12</v>
      </c>
      <c r="I4" s="312">
        <v>3</v>
      </c>
      <c r="J4" s="313">
        <v>0</v>
      </c>
      <c r="K4" s="314">
        <v>3</v>
      </c>
      <c r="L4" s="195">
        <f>SUM(C4,F4,I4)</f>
        <v>18.5</v>
      </c>
      <c r="M4" s="195">
        <f>SUM(D4,G4,J4)</f>
        <v>0</v>
      </c>
      <c r="N4" s="195">
        <f>SUM(E4,H4,K4)</f>
        <v>18.5</v>
      </c>
      <c r="O4" s="196">
        <f>L4</f>
        <v>18.5</v>
      </c>
      <c r="P4" s="196">
        <v>2.5</v>
      </c>
      <c r="Q4" s="197" t="s">
        <v>244</v>
      </c>
      <c r="R4" s="181"/>
      <c r="S4" s="181"/>
      <c r="T4" s="181"/>
      <c r="U4" s="181"/>
      <c r="V4" s="181"/>
      <c r="W4" s="181"/>
    </row>
    <row r="5" spans="1:23" s="198" customFormat="1" ht="12" customHeight="1" thickBot="1" x14ac:dyDescent="0.35">
      <c r="A5" s="325" t="s">
        <v>153</v>
      </c>
      <c r="B5" s="331" t="s">
        <v>6</v>
      </c>
      <c r="C5" s="326">
        <v>1</v>
      </c>
      <c r="D5" s="326">
        <v>0</v>
      </c>
      <c r="E5" s="326">
        <v>1</v>
      </c>
      <c r="F5" s="327">
        <v>3</v>
      </c>
      <c r="G5" s="327">
        <v>0</v>
      </c>
      <c r="H5" s="328">
        <v>3</v>
      </c>
      <c r="I5" s="315">
        <v>0</v>
      </c>
      <c r="J5" s="329">
        <v>0</v>
      </c>
      <c r="K5" s="330">
        <v>0</v>
      </c>
      <c r="L5" s="195">
        <f t="shared" ref="L5:N68" si="0">SUM(C5,F5,I5)</f>
        <v>4</v>
      </c>
      <c r="M5" s="195">
        <f t="shared" si="0"/>
        <v>0</v>
      </c>
      <c r="N5" s="195">
        <f t="shared" si="0"/>
        <v>4</v>
      </c>
      <c r="O5" s="196">
        <f t="shared" ref="O5:O68" si="1">L5</f>
        <v>4</v>
      </c>
      <c r="P5" s="200">
        <v>0.25</v>
      </c>
      <c r="Q5" s="201" t="s">
        <v>245</v>
      </c>
      <c r="R5" s="181"/>
      <c r="S5" s="181"/>
      <c r="T5" s="181"/>
      <c r="U5" s="181"/>
      <c r="V5" s="181"/>
      <c r="W5" s="181"/>
    </row>
    <row r="6" spans="1:23" s="198" customFormat="1" ht="12" customHeight="1" thickBot="1" x14ac:dyDescent="0.35">
      <c r="A6" s="325" t="s">
        <v>153</v>
      </c>
      <c r="B6" s="331" t="s">
        <v>7</v>
      </c>
      <c r="C6" s="326">
        <v>0.25</v>
      </c>
      <c r="D6" s="326">
        <v>0</v>
      </c>
      <c r="E6" s="326">
        <v>0.25</v>
      </c>
      <c r="F6" s="327">
        <v>0.75</v>
      </c>
      <c r="G6" s="327">
        <v>0</v>
      </c>
      <c r="H6" s="328">
        <v>0.75</v>
      </c>
      <c r="I6" s="315">
        <v>1</v>
      </c>
      <c r="J6" s="329">
        <v>0</v>
      </c>
      <c r="K6" s="330">
        <v>1</v>
      </c>
      <c r="L6" s="195">
        <f t="shared" si="0"/>
        <v>2</v>
      </c>
      <c r="M6" s="195">
        <f t="shared" si="0"/>
        <v>0</v>
      </c>
      <c r="N6" s="195">
        <f t="shared" si="0"/>
        <v>2</v>
      </c>
      <c r="O6" s="196">
        <f t="shared" si="1"/>
        <v>2</v>
      </c>
      <c r="P6" s="200">
        <v>0.5</v>
      </c>
      <c r="Q6" s="201" t="s">
        <v>246</v>
      </c>
      <c r="R6" s="181"/>
      <c r="S6" s="181"/>
      <c r="T6" s="181"/>
      <c r="U6" s="181"/>
      <c r="V6" s="181"/>
      <c r="W6" s="181"/>
    </row>
    <row r="7" spans="1:23" s="198" customFormat="1" ht="12" customHeight="1" thickBot="1" x14ac:dyDescent="0.35">
      <c r="A7" s="325" t="s">
        <v>154</v>
      </c>
      <c r="B7" s="331" t="s">
        <v>8</v>
      </c>
      <c r="C7" s="326">
        <v>1.25</v>
      </c>
      <c r="D7" s="326">
        <v>0</v>
      </c>
      <c r="E7" s="326">
        <v>1.25</v>
      </c>
      <c r="F7" s="327">
        <v>4.75</v>
      </c>
      <c r="G7" s="327">
        <v>0</v>
      </c>
      <c r="H7" s="328">
        <v>4.75</v>
      </c>
      <c r="I7" s="315">
        <v>1</v>
      </c>
      <c r="J7" s="329">
        <v>0</v>
      </c>
      <c r="K7" s="330">
        <v>1</v>
      </c>
      <c r="L7" s="195">
        <f t="shared" si="0"/>
        <v>7</v>
      </c>
      <c r="M7" s="195">
        <f t="shared" si="0"/>
        <v>0</v>
      </c>
      <c r="N7" s="195">
        <f t="shared" si="0"/>
        <v>7</v>
      </c>
      <c r="O7" s="196">
        <f t="shared" si="1"/>
        <v>7</v>
      </c>
      <c r="P7" s="200">
        <v>2</v>
      </c>
      <c r="Q7" s="201" t="s">
        <v>247</v>
      </c>
      <c r="R7" s="181"/>
      <c r="S7" s="181"/>
      <c r="T7" s="181"/>
      <c r="U7" s="181"/>
      <c r="V7" s="181"/>
      <c r="W7" s="181"/>
    </row>
    <row r="8" spans="1:23" s="198" customFormat="1" ht="12" customHeight="1" thickBot="1" x14ac:dyDescent="0.35">
      <c r="A8" s="325" t="s">
        <v>153</v>
      </c>
      <c r="B8" s="331" t="s">
        <v>9</v>
      </c>
      <c r="C8" s="326">
        <v>1</v>
      </c>
      <c r="D8" s="326">
        <v>0</v>
      </c>
      <c r="E8" s="326">
        <v>1</v>
      </c>
      <c r="F8" s="327">
        <v>4</v>
      </c>
      <c r="G8" s="327">
        <v>0</v>
      </c>
      <c r="H8" s="328">
        <v>4</v>
      </c>
      <c r="I8" s="315">
        <v>0</v>
      </c>
      <c r="J8" s="329">
        <v>0</v>
      </c>
      <c r="K8" s="330">
        <v>0</v>
      </c>
      <c r="L8" s="195">
        <f t="shared" si="0"/>
        <v>5</v>
      </c>
      <c r="M8" s="195">
        <f t="shared" si="0"/>
        <v>0</v>
      </c>
      <c r="N8" s="195">
        <f t="shared" si="0"/>
        <v>5</v>
      </c>
      <c r="O8" s="196">
        <f t="shared" si="1"/>
        <v>5</v>
      </c>
      <c r="P8" s="200">
        <v>0.25</v>
      </c>
      <c r="Q8" s="201" t="s">
        <v>310</v>
      </c>
      <c r="R8" s="181"/>
      <c r="S8" s="181"/>
      <c r="T8" s="181"/>
      <c r="U8" s="181"/>
      <c r="V8" s="181"/>
      <c r="W8" s="181"/>
    </row>
    <row r="9" spans="1:23" s="198" customFormat="1" ht="12" customHeight="1" thickBot="1" x14ac:dyDescent="0.35">
      <c r="A9" s="325" t="s">
        <v>153</v>
      </c>
      <c r="B9" s="331" t="s">
        <v>10</v>
      </c>
      <c r="C9" s="326">
        <v>0</v>
      </c>
      <c r="D9" s="326">
        <v>0</v>
      </c>
      <c r="E9" s="326">
        <v>0</v>
      </c>
      <c r="F9" s="327">
        <v>1</v>
      </c>
      <c r="G9" s="327">
        <v>0</v>
      </c>
      <c r="H9" s="328">
        <v>1</v>
      </c>
      <c r="I9" s="315">
        <v>0</v>
      </c>
      <c r="J9" s="329">
        <v>0</v>
      </c>
      <c r="K9" s="330">
        <v>0</v>
      </c>
      <c r="L9" s="195">
        <f t="shared" si="0"/>
        <v>1</v>
      </c>
      <c r="M9" s="195">
        <f t="shared" si="0"/>
        <v>0</v>
      </c>
      <c r="N9" s="195">
        <f t="shared" si="0"/>
        <v>1</v>
      </c>
      <c r="O9" s="196">
        <f t="shared" si="1"/>
        <v>1</v>
      </c>
      <c r="P9" s="200">
        <v>0.05</v>
      </c>
      <c r="Q9" s="201" t="s">
        <v>248</v>
      </c>
      <c r="R9" s="181"/>
      <c r="S9" s="181"/>
      <c r="T9" s="181"/>
      <c r="U9" s="181"/>
      <c r="V9" s="181"/>
      <c r="W9" s="181"/>
    </row>
    <row r="10" spans="1:23" s="198" customFormat="1" ht="12" customHeight="1" thickBot="1" x14ac:dyDescent="0.35">
      <c r="A10" s="325" t="s">
        <v>169</v>
      </c>
      <c r="B10" s="331" t="s">
        <v>11</v>
      </c>
      <c r="C10" s="326">
        <v>1.75</v>
      </c>
      <c r="D10" s="326">
        <v>0</v>
      </c>
      <c r="E10" s="326">
        <v>1.75</v>
      </c>
      <c r="F10" s="327">
        <v>7.5</v>
      </c>
      <c r="G10" s="327">
        <v>0</v>
      </c>
      <c r="H10" s="328">
        <v>7.5</v>
      </c>
      <c r="I10" s="315">
        <v>0.75</v>
      </c>
      <c r="J10" s="329">
        <v>0</v>
      </c>
      <c r="K10" s="330">
        <v>0.75</v>
      </c>
      <c r="L10" s="195">
        <f t="shared" si="0"/>
        <v>10</v>
      </c>
      <c r="M10" s="195">
        <f t="shared" si="0"/>
        <v>0</v>
      </c>
      <c r="N10" s="195">
        <f t="shared" si="0"/>
        <v>10</v>
      </c>
      <c r="O10" s="196">
        <f t="shared" si="1"/>
        <v>10</v>
      </c>
      <c r="P10" s="200">
        <v>0.3</v>
      </c>
      <c r="Q10" s="201" t="s">
        <v>314</v>
      </c>
      <c r="R10" s="181"/>
      <c r="S10" s="181"/>
      <c r="T10" s="181"/>
      <c r="U10" s="181"/>
      <c r="V10" s="181"/>
      <c r="W10" s="181"/>
    </row>
    <row r="11" spans="1:23" s="198" customFormat="1" ht="12" customHeight="1" thickBot="1" x14ac:dyDescent="0.35">
      <c r="A11" s="325" t="s">
        <v>169</v>
      </c>
      <c r="B11" s="331" t="s">
        <v>12</v>
      </c>
      <c r="C11" s="326">
        <v>0.5</v>
      </c>
      <c r="D11" s="326">
        <v>0</v>
      </c>
      <c r="E11" s="326">
        <v>0.5</v>
      </c>
      <c r="F11" s="327">
        <v>3.5</v>
      </c>
      <c r="G11" s="327">
        <v>0</v>
      </c>
      <c r="H11" s="328">
        <v>3.5</v>
      </c>
      <c r="I11" s="315">
        <v>0</v>
      </c>
      <c r="J11" s="329">
        <v>0</v>
      </c>
      <c r="K11" s="330">
        <v>0</v>
      </c>
      <c r="L11" s="195">
        <f t="shared" si="0"/>
        <v>4</v>
      </c>
      <c r="M11" s="195">
        <f t="shared" si="0"/>
        <v>0</v>
      </c>
      <c r="N11" s="195">
        <f t="shared" si="0"/>
        <v>4</v>
      </c>
      <c r="O11" s="196">
        <f t="shared" si="1"/>
        <v>4</v>
      </c>
      <c r="P11" s="200">
        <v>7.0000000000000007E-2</v>
      </c>
      <c r="Q11" s="201" t="s">
        <v>249</v>
      </c>
      <c r="R11" s="181"/>
      <c r="S11" s="181"/>
      <c r="T11" s="181"/>
      <c r="U11" s="181"/>
      <c r="V11" s="181"/>
      <c r="W11" s="181"/>
    </row>
    <row r="12" spans="1:23" ht="12" customHeight="1" thickBot="1" x14ac:dyDescent="0.35">
      <c r="A12" s="325" t="s">
        <v>152</v>
      </c>
      <c r="B12" s="331" t="s">
        <v>13</v>
      </c>
      <c r="C12" s="326">
        <v>1</v>
      </c>
      <c r="D12" s="326">
        <v>0</v>
      </c>
      <c r="E12" s="326">
        <v>1</v>
      </c>
      <c r="F12" s="327">
        <v>6</v>
      </c>
      <c r="G12" s="327">
        <v>0</v>
      </c>
      <c r="H12" s="328">
        <v>6</v>
      </c>
      <c r="I12" s="315">
        <v>1</v>
      </c>
      <c r="J12" s="329">
        <v>0</v>
      </c>
      <c r="K12" s="330">
        <v>1</v>
      </c>
      <c r="L12" s="195">
        <f t="shared" si="0"/>
        <v>8</v>
      </c>
      <c r="M12" s="195">
        <f t="shared" si="0"/>
        <v>0</v>
      </c>
      <c r="N12" s="195">
        <f t="shared" si="0"/>
        <v>8</v>
      </c>
      <c r="O12" s="196">
        <f t="shared" si="1"/>
        <v>8</v>
      </c>
      <c r="P12" s="200">
        <v>2.6</v>
      </c>
      <c r="Q12" s="201" t="s">
        <v>250</v>
      </c>
    </row>
    <row r="13" spans="1:23" ht="12" customHeight="1" thickBot="1" x14ac:dyDescent="0.35">
      <c r="A13" s="325" t="s">
        <v>152</v>
      </c>
      <c r="B13" s="331" t="s">
        <v>14</v>
      </c>
      <c r="C13" s="326">
        <v>1.25</v>
      </c>
      <c r="D13" s="326">
        <v>0</v>
      </c>
      <c r="E13" s="326">
        <v>1.25</v>
      </c>
      <c r="F13" s="327">
        <v>10.75</v>
      </c>
      <c r="G13" s="327">
        <v>0</v>
      </c>
      <c r="H13" s="328">
        <v>10.75</v>
      </c>
      <c r="I13" s="315">
        <v>1</v>
      </c>
      <c r="J13" s="329">
        <v>0</v>
      </c>
      <c r="K13" s="330">
        <v>1</v>
      </c>
      <c r="L13" s="195">
        <f t="shared" si="0"/>
        <v>13</v>
      </c>
      <c r="M13" s="195">
        <f t="shared" si="0"/>
        <v>0</v>
      </c>
      <c r="N13" s="195">
        <f t="shared" si="0"/>
        <v>13</v>
      </c>
      <c r="O13" s="196">
        <f t="shared" si="1"/>
        <v>13</v>
      </c>
      <c r="P13" s="200">
        <v>0</v>
      </c>
      <c r="Q13" s="201" t="s">
        <v>251</v>
      </c>
    </row>
    <row r="14" spans="1:23" s="198" customFormat="1" ht="12" customHeight="1" thickBot="1" x14ac:dyDescent="0.35">
      <c r="A14" s="325" t="s">
        <v>155</v>
      </c>
      <c r="B14" s="331" t="s">
        <v>15</v>
      </c>
      <c r="C14" s="326">
        <v>3</v>
      </c>
      <c r="D14" s="326">
        <v>0</v>
      </c>
      <c r="E14" s="326">
        <v>3</v>
      </c>
      <c r="F14" s="327">
        <v>7</v>
      </c>
      <c r="G14" s="327">
        <v>0</v>
      </c>
      <c r="H14" s="328">
        <v>7</v>
      </c>
      <c r="I14" s="315">
        <v>5</v>
      </c>
      <c r="J14" s="329">
        <v>0</v>
      </c>
      <c r="K14" s="330">
        <v>5</v>
      </c>
      <c r="L14" s="195">
        <f t="shared" si="0"/>
        <v>15</v>
      </c>
      <c r="M14" s="195">
        <f t="shared" si="0"/>
        <v>0</v>
      </c>
      <c r="N14" s="195">
        <f t="shared" si="0"/>
        <v>15</v>
      </c>
      <c r="O14" s="196">
        <f t="shared" si="1"/>
        <v>15</v>
      </c>
      <c r="P14" s="200">
        <v>0</v>
      </c>
      <c r="Q14" s="201" t="s">
        <v>252</v>
      </c>
      <c r="R14" s="181"/>
      <c r="S14" s="181"/>
      <c r="T14" s="181"/>
      <c r="U14" s="181"/>
      <c r="V14" s="181"/>
      <c r="W14" s="181"/>
    </row>
    <row r="15" spans="1:23" s="198" customFormat="1" ht="12" customHeight="1" thickBot="1" x14ac:dyDescent="0.35">
      <c r="A15" s="325" t="s">
        <v>153</v>
      </c>
      <c r="B15" s="331" t="s">
        <v>16</v>
      </c>
      <c r="C15" s="326">
        <v>2</v>
      </c>
      <c r="D15" s="326">
        <v>0</v>
      </c>
      <c r="E15" s="326">
        <v>2</v>
      </c>
      <c r="F15" s="327">
        <v>5</v>
      </c>
      <c r="G15" s="327">
        <v>0</v>
      </c>
      <c r="H15" s="328">
        <v>5</v>
      </c>
      <c r="I15" s="315">
        <v>2</v>
      </c>
      <c r="J15" s="329">
        <v>0</v>
      </c>
      <c r="K15" s="330">
        <v>2</v>
      </c>
      <c r="L15" s="195">
        <f t="shared" si="0"/>
        <v>9</v>
      </c>
      <c r="M15" s="195">
        <f t="shared" si="0"/>
        <v>0</v>
      </c>
      <c r="N15" s="195">
        <f t="shared" si="0"/>
        <v>9</v>
      </c>
      <c r="O15" s="196">
        <f t="shared" si="1"/>
        <v>9</v>
      </c>
      <c r="P15" s="200">
        <v>0.2</v>
      </c>
      <c r="Q15" s="201" t="s">
        <v>253</v>
      </c>
      <c r="R15" s="181"/>
      <c r="S15" s="181"/>
      <c r="T15" s="181"/>
      <c r="U15" s="181"/>
      <c r="V15" s="181"/>
      <c r="W15" s="181"/>
    </row>
    <row r="16" spans="1:23" s="198" customFormat="1" ht="12" customHeight="1" thickBot="1" x14ac:dyDescent="0.35">
      <c r="A16" s="325" t="s">
        <v>154</v>
      </c>
      <c r="B16" s="331" t="s">
        <v>17</v>
      </c>
      <c r="C16" s="326">
        <v>4.25</v>
      </c>
      <c r="D16" s="326">
        <v>0</v>
      </c>
      <c r="E16" s="326">
        <v>4.25</v>
      </c>
      <c r="F16" s="327">
        <v>16.75</v>
      </c>
      <c r="G16" s="327">
        <v>0</v>
      </c>
      <c r="H16" s="328">
        <v>16.75</v>
      </c>
      <c r="I16" s="315">
        <v>2</v>
      </c>
      <c r="J16" s="329">
        <v>0</v>
      </c>
      <c r="K16" s="330">
        <v>2</v>
      </c>
      <c r="L16" s="195">
        <f t="shared" si="0"/>
        <v>23</v>
      </c>
      <c r="M16" s="195">
        <f t="shared" si="0"/>
        <v>0</v>
      </c>
      <c r="N16" s="195">
        <f t="shared" si="0"/>
        <v>23</v>
      </c>
      <c r="O16" s="196">
        <f t="shared" si="1"/>
        <v>23</v>
      </c>
      <c r="P16" s="200">
        <v>3.2</v>
      </c>
      <c r="Q16" s="201" t="s">
        <v>254</v>
      </c>
      <c r="R16" s="181"/>
      <c r="S16" s="181"/>
      <c r="T16" s="181"/>
      <c r="U16" s="181"/>
      <c r="V16" s="181"/>
      <c r="W16" s="181"/>
    </row>
    <row r="17" spans="1:23" s="198" customFormat="1" ht="12" customHeight="1" thickBot="1" x14ac:dyDescent="0.35">
      <c r="A17" s="325" t="s">
        <v>153</v>
      </c>
      <c r="B17" s="331" t="s">
        <v>18</v>
      </c>
      <c r="C17" s="326">
        <v>1.25</v>
      </c>
      <c r="D17" s="326">
        <v>0</v>
      </c>
      <c r="E17" s="326">
        <v>1.25</v>
      </c>
      <c r="F17" s="327">
        <v>7.75</v>
      </c>
      <c r="G17" s="327">
        <v>0</v>
      </c>
      <c r="H17" s="328">
        <v>7.75</v>
      </c>
      <c r="I17" s="315">
        <v>1</v>
      </c>
      <c r="J17" s="329">
        <v>0</v>
      </c>
      <c r="K17" s="330">
        <v>1</v>
      </c>
      <c r="L17" s="195">
        <f t="shared" si="0"/>
        <v>10</v>
      </c>
      <c r="M17" s="195">
        <f t="shared" si="0"/>
        <v>0</v>
      </c>
      <c r="N17" s="195">
        <f t="shared" si="0"/>
        <v>10</v>
      </c>
      <c r="O17" s="196">
        <f t="shared" si="1"/>
        <v>10</v>
      </c>
      <c r="P17" s="200">
        <v>1</v>
      </c>
      <c r="Q17" s="201" t="s">
        <v>248</v>
      </c>
      <c r="R17" s="181"/>
      <c r="S17" s="181"/>
      <c r="T17" s="181"/>
      <c r="U17" s="181"/>
      <c r="V17" s="181"/>
      <c r="W17" s="181"/>
    </row>
    <row r="18" spans="1:23" s="198" customFormat="1" ht="12" customHeight="1" thickBot="1" x14ac:dyDescent="0.35">
      <c r="A18" s="325" t="s">
        <v>169</v>
      </c>
      <c r="B18" s="331" t="s">
        <v>19</v>
      </c>
      <c r="C18" s="326">
        <v>0.25</v>
      </c>
      <c r="D18" s="326">
        <v>0</v>
      </c>
      <c r="E18" s="326">
        <v>0.25</v>
      </c>
      <c r="F18" s="327">
        <v>1</v>
      </c>
      <c r="G18" s="327">
        <v>0</v>
      </c>
      <c r="H18" s="328">
        <v>1</v>
      </c>
      <c r="I18" s="315">
        <v>0.5</v>
      </c>
      <c r="J18" s="329">
        <v>0</v>
      </c>
      <c r="K18" s="330">
        <v>0.5</v>
      </c>
      <c r="L18" s="195">
        <f t="shared" si="0"/>
        <v>1.75</v>
      </c>
      <c r="M18" s="195">
        <f t="shared" si="0"/>
        <v>0</v>
      </c>
      <c r="N18" s="195">
        <f t="shared" si="0"/>
        <v>1.75</v>
      </c>
      <c r="O18" s="196">
        <f t="shared" si="1"/>
        <v>1.75</v>
      </c>
      <c r="P18" s="200">
        <v>0.03</v>
      </c>
      <c r="Q18" s="201" t="s">
        <v>255</v>
      </c>
      <c r="R18" s="181"/>
      <c r="S18" s="181"/>
      <c r="T18" s="181"/>
      <c r="U18" s="181"/>
      <c r="V18" s="181"/>
      <c r="W18" s="181"/>
    </row>
    <row r="19" spans="1:23" s="198" customFormat="1" ht="12" customHeight="1" thickBot="1" x14ac:dyDescent="0.35">
      <c r="A19" s="325" t="s">
        <v>152</v>
      </c>
      <c r="B19" s="331" t="s">
        <v>20</v>
      </c>
      <c r="C19" s="326">
        <v>1</v>
      </c>
      <c r="D19" s="326">
        <v>0</v>
      </c>
      <c r="E19" s="326">
        <v>1</v>
      </c>
      <c r="F19" s="327">
        <v>4</v>
      </c>
      <c r="G19" s="327">
        <v>0</v>
      </c>
      <c r="H19" s="328">
        <v>4</v>
      </c>
      <c r="I19" s="315">
        <v>1</v>
      </c>
      <c r="J19" s="329">
        <v>0</v>
      </c>
      <c r="K19" s="330">
        <v>1</v>
      </c>
      <c r="L19" s="195">
        <f t="shared" si="0"/>
        <v>6</v>
      </c>
      <c r="M19" s="195">
        <f t="shared" si="0"/>
        <v>0</v>
      </c>
      <c r="N19" s="195">
        <v>6</v>
      </c>
      <c r="O19" s="196">
        <f t="shared" si="1"/>
        <v>6</v>
      </c>
      <c r="P19" s="200">
        <v>0.5</v>
      </c>
      <c r="Q19" s="201" t="s">
        <v>256</v>
      </c>
      <c r="R19" s="181"/>
      <c r="S19" s="181"/>
      <c r="T19" s="181"/>
      <c r="U19" s="181"/>
      <c r="V19" s="181"/>
      <c r="W19" s="181"/>
    </row>
    <row r="20" spans="1:23" s="198" customFormat="1" ht="12" customHeight="1" thickBot="1" x14ac:dyDescent="0.35">
      <c r="A20" s="325" t="s">
        <v>142</v>
      </c>
      <c r="B20" s="331" t="s">
        <v>21</v>
      </c>
      <c r="C20" s="326">
        <v>0.33</v>
      </c>
      <c r="D20" s="326">
        <v>0</v>
      </c>
      <c r="E20" s="326">
        <v>0.33</v>
      </c>
      <c r="F20" s="327">
        <v>3</v>
      </c>
      <c r="G20" s="327">
        <v>0</v>
      </c>
      <c r="H20" s="328">
        <v>3</v>
      </c>
      <c r="I20" s="315">
        <v>1</v>
      </c>
      <c r="J20" s="329">
        <v>0</v>
      </c>
      <c r="K20" s="330">
        <v>1</v>
      </c>
      <c r="L20" s="195">
        <f t="shared" si="0"/>
        <v>4.33</v>
      </c>
      <c r="M20" s="195">
        <f t="shared" si="0"/>
        <v>0</v>
      </c>
      <c r="N20" s="195">
        <f t="shared" si="0"/>
        <v>4.33</v>
      </c>
      <c r="O20" s="196">
        <f t="shared" si="1"/>
        <v>4.33</v>
      </c>
      <c r="P20" s="200">
        <v>1</v>
      </c>
      <c r="Q20" s="201" t="s">
        <v>257</v>
      </c>
      <c r="R20" s="181"/>
      <c r="S20" s="181"/>
      <c r="T20" s="181"/>
      <c r="U20" s="181"/>
      <c r="V20" s="181"/>
      <c r="W20" s="181"/>
    </row>
    <row r="21" spans="1:23" s="198" customFormat="1" ht="12" customHeight="1" thickBot="1" x14ac:dyDescent="0.35">
      <c r="A21" s="325" t="s">
        <v>153</v>
      </c>
      <c r="B21" s="331" t="s">
        <v>22</v>
      </c>
      <c r="C21" s="326">
        <v>3</v>
      </c>
      <c r="D21" s="326">
        <v>0</v>
      </c>
      <c r="E21" s="326">
        <v>3</v>
      </c>
      <c r="F21" s="327">
        <v>17</v>
      </c>
      <c r="G21" s="327">
        <v>0</v>
      </c>
      <c r="H21" s="328">
        <v>17</v>
      </c>
      <c r="I21" s="315">
        <v>3</v>
      </c>
      <c r="J21" s="329">
        <v>0</v>
      </c>
      <c r="K21" s="330">
        <v>3</v>
      </c>
      <c r="L21" s="195">
        <f t="shared" si="0"/>
        <v>23</v>
      </c>
      <c r="M21" s="195">
        <f t="shared" si="0"/>
        <v>0</v>
      </c>
      <c r="N21" s="195">
        <f t="shared" si="0"/>
        <v>23</v>
      </c>
      <c r="O21" s="196">
        <f t="shared" si="1"/>
        <v>23</v>
      </c>
      <c r="P21" s="200">
        <v>1</v>
      </c>
      <c r="Q21" s="201" t="s">
        <v>258</v>
      </c>
      <c r="R21" s="181"/>
      <c r="S21" s="181"/>
      <c r="T21" s="181"/>
      <c r="U21" s="181"/>
      <c r="V21" s="181"/>
      <c r="W21" s="181"/>
    </row>
    <row r="22" spans="1:23" s="198" customFormat="1" ht="12" customHeight="1" thickBot="1" x14ac:dyDescent="0.35">
      <c r="A22" s="325" t="s">
        <v>142</v>
      </c>
      <c r="B22" s="331" t="s">
        <v>23</v>
      </c>
      <c r="C22" s="326">
        <v>1</v>
      </c>
      <c r="D22" s="326">
        <v>0</v>
      </c>
      <c r="E22" s="326">
        <v>1</v>
      </c>
      <c r="F22" s="327">
        <v>4</v>
      </c>
      <c r="G22" s="327">
        <v>0</v>
      </c>
      <c r="H22" s="328">
        <v>4</v>
      </c>
      <c r="I22" s="315">
        <v>0</v>
      </c>
      <c r="J22" s="329">
        <v>0</v>
      </c>
      <c r="K22" s="330">
        <v>0</v>
      </c>
      <c r="L22" s="195">
        <f t="shared" si="0"/>
        <v>5</v>
      </c>
      <c r="M22" s="195">
        <f t="shared" si="0"/>
        <v>0</v>
      </c>
      <c r="N22" s="195">
        <f t="shared" si="0"/>
        <v>5</v>
      </c>
      <c r="O22" s="196">
        <f t="shared" si="1"/>
        <v>5</v>
      </c>
      <c r="P22" s="200">
        <v>0.5</v>
      </c>
      <c r="Q22" s="201" t="s">
        <v>259</v>
      </c>
      <c r="R22" s="181"/>
      <c r="S22" s="181"/>
      <c r="T22" s="181"/>
      <c r="U22" s="181"/>
      <c r="V22" s="181"/>
      <c r="W22" s="181"/>
    </row>
    <row r="23" spans="1:23" s="198" customFormat="1" ht="12" customHeight="1" thickBot="1" x14ac:dyDescent="0.35">
      <c r="A23" s="325" t="s">
        <v>155</v>
      </c>
      <c r="B23" s="331" t="s">
        <v>24</v>
      </c>
      <c r="C23" s="326">
        <v>1</v>
      </c>
      <c r="D23" s="326">
        <v>0</v>
      </c>
      <c r="E23" s="326">
        <v>1</v>
      </c>
      <c r="F23" s="327">
        <v>2</v>
      </c>
      <c r="G23" s="327">
        <v>0</v>
      </c>
      <c r="H23" s="328">
        <v>2</v>
      </c>
      <c r="I23" s="315">
        <v>0</v>
      </c>
      <c r="J23" s="329">
        <v>0</v>
      </c>
      <c r="K23" s="330">
        <v>0</v>
      </c>
      <c r="L23" s="195">
        <f t="shared" si="0"/>
        <v>3</v>
      </c>
      <c r="M23" s="195">
        <f t="shared" si="0"/>
        <v>0</v>
      </c>
      <c r="N23" s="195">
        <v>3</v>
      </c>
      <c r="O23" s="196">
        <f t="shared" si="1"/>
        <v>3</v>
      </c>
      <c r="P23" s="200">
        <v>0.1</v>
      </c>
      <c r="Q23" s="201" t="s">
        <v>260</v>
      </c>
      <c r="R23" s="181"/>
      <c r="S23" s="181"/>
      <c r="T23" s="181"/>
      <c r="U23" s="181"/>
      <c r="V23" s="181"/>
      <c r="W23" s="181"/>
    </row>
    <row r="24" spans="1:23" s="198" customFormat="1" ht="12" customHeight="1" thickBot="1" x14ac:dyDescent="0.35">
      <c r="A24" s="325" t="s">
        <v>169</v>
      </c>
      <c r="B24" s="331" t="s">
        <v>25</v>
      </c>
      <c r="C24" s="326">
        <v>1</v>
      </c>
      <c r="D24" s="326">
        <v>0</v>
      </c>
      <c r="E24" s="326">
        <v>1</v>
      </c>
      <c r="F24" s="327">
        <v>2</v>
      </c>
      <c r="G24" s="327">
        <v>0</v>
      </c>
      <c r="H24" s="328">
        <v>2</v>
      </c>
      <c r="I24" s="315">
        <v>0</v>
      </c>
      <c r="J24" s="329">
        <v>0</v>
      </c>
      <c r="K24" s="330">
        <v>0</v>
      </c>
      <c r="L24" s="195">
        <f t="shared" si="0"/>
        <v>3</v>
      </c>
      <c r="M24" s="195">
        <v>3</v>
      </c>
      <c r="N24" s="195">
        <v>3</v>
      </c>
      <c r="O24" s="196">
        <f t="shared" si="1"/>
        <v>3</v>
      </c>
      <c r="P24" s="200">
        <v>0.04</v>
      </c>
      <c r="Q24" s="201" t="s">
        <v>261</v>
      </c>
      <c r="R24" s="181"/>
      <c r="S24" s="181"/>
      <c r="T24" s="181"/>
      <c r="U24" s="181"/>
      <c r="V24" s="181"/>
      <c r="W24" s="181"/>
    </row>
    <row r="25" spans="1:23" s="198" customFormat="1" ht="12" customHeight="1" thickBot="1" x14ac:dyDescent="0.35">
      <c r="A25" s="325" t="s">
        <v>155</v>
      </c>
      <c r="B25" s="331" t="s">
        <v>26</v>
      </c>
      <c r="C25" s="326">
        <v>0.1</v>
      </c>
      <c r="D25" s="326">
        <v>0</v>
      </c>
      <c r="E25" s="326">
        <v>0.1</v>
      </c>
      <c r="F25" s="327">
        <v>2</v>
      </c>
      <c r="G25" s="327">
        <v>0</v>
      </c>
      <c r="H25" s="328">
        <v>2</v>
      </c>
      <c r="I25" s="315">
        <v>0</v>
      </c>
      <c r="J25" s="329">
        <v>0</v>
      </c>
      <c r="K25" s="330">
        <v>0</v>
      </c>
      <c r="L25" s="195">
        <f t="shared" si="0"/>
        <v>2.1</v>
      </c>
      <c r="M25" s="195">
        <f t="shared" si="0"/>
        <v>0</v>
      </c>
      <c r="N25" s="195">
        <f t="shared" si="0"/>
        <v>2.1</v>
      </c>
      <c r="O25" s="196">
        <f t="shared" si="1"/>
        <v>2.1</v>
      </c>
      <c r="P25" s="200">
        <v>0.1</v>
      </c>
      <c r="Q25" s="201" t="s">
        <v>260</v>
      </c>
      <c r="R25" s="181"/>
      <c r="S25" s="181"/>
      <c r="T25" s="181"/>
      <c r="U25" s="181"/>
      <c r="V25" s="181"/>
      <c r="W25" s="181"/>
    </row>
    <row r="26" spans="1:23" s="198" customFormat="1" ht="12" customHeight="1" thickBot="1" x14ac:dyDescent="0.35">
      <c r="A26" s="325" t="s">
        <v>153</v>
      </c>
      <c r="B26" s="331" t="s">
        <v>27</v>
      </c>
      <c r="C26" s="326">
        <v>4</v>
      </c>
      <c r="D26" s="326">
        <v>0</v>
      </c>
      <c r="E26" s="326">
        <v>4</v>
      </c>
      <c r="F26" s="327">
        <v>16</v>
      </c>
      <c r="G26" s="327">
        <v>0</v>
      </c>
      <c r="H26" s="328">
        <v>16</v>
      </c>
      <c r="I26" s="315">
        <v>2</v>
      </c>
      <c r="J26" s="329">
        <v>0</v>
      </c>
      <c r="K26" s="330">
        <v>2</v>
      </c>
      <c r="L26" s="195">
        <f t="shared" si="0"/>
        <v>22</v>
      </c>
      <c r="M26" s="195">
        <f t="shared" si="0"/>
        <v>0</v>
      </c>
      <c r="N26" s="195">
        <f t="shared" si="0"/>
        <v>22</v>
      </c>
      <c r="O26" s="196">
        <f t="shared" si="1"/>
        <v>22</v>
      </c>
      <c r="P26" s="200">
        <v>1</v>
      </c>
      <c r="Q26" s="201" t="s">
        <v>245</v>
      </c>
      <c r="R26" s="181"/>
      <c r="S26" s="181"/>
      <c r="T26" s="181"/>
      <c r="U26" s="181"/>
      <c r="V26" s="181"/>
      <c r="W26" s="181"/>
    </row>
    <row r="27" spans="1:23" s="198" customFormat="1" ht="12" customHeight="1" thickBot="1" x14ac:dyDescent="0.35">
      <c r="A27" s="325" t="s">
        <v>152</v>
      </c>
      <c r="B27" s="331" t="s">
        <v>28</v>
      </c>
      <c r="C27" s="326">
        <v>3</v>
      </c>
      <c r="D27" s="326">
        <v>0</v>
      </c>
      <c r="E27" s="326">
        <v>3</v>
      </c>
      <c r="F27" s="327">
        <v>11</v>
      </c>
      <c r="G27" s="327">
        <v>0</v>
      </c>
      <c r="H27" s="328">
        <v>11</v>
      </c>
      <c r="I27" s="315">
        <v>1</v>
      </c>
      <c r="J27" s="329">
        <v>0</v>
      </c>
      <c r="K27" s="330">
        <v>1</v>
      </c>
      <c r="L27" s="195">
        <f t="shared" si="0"/>
        <v>15</v>
      </c>
      <c r="M27" s="195">
        <f t="shared" si="0"/>
        <v>0</v>
      </c>
      <c r="N27" s="195">
        <f t="shared" si="0"/>
        <v>15</v>
      </c>
      <c r="O27" s="196">
        <f t="shared" si="1"/>
        <v>15</v>
      </c>
      <c r="P27" s="200">
        <v>2.5</v>
      </c>
      <c r="Q27" s="201" t="s">
        <v>342</v>
      </c>
      <c r="R27" s="181"/>
      <c r="S27" s="181"/>
      <c r="T27" s="181"/>
      <c r="U27" s="181"/>
      <c r="V27" s="181"/>
      <c r="W27" s="181"/>
    </row>
    <row r="28" spans="1:23" s="198" customFormat="1" ht="12" customHeight="1" thickBot="1" x14ac:dyDescent="0.35">
      <c r="A28" s="325" t="s">
        <v>152</v>
      </c>
      <c r="B28" s="331" t="s">
        <v>29</v>
      </c>
      <c r="C28" s="326">
        <v>2</v>
      </c>
      <c r="D28" s="326">
        <v>0</v>
      </c>
      <c r="E28" s="326">
        <v>2</v>
      </c>
      <c r="F28" s="327">
        <v>8</v>
      </c>
      <c r="G28" s="327">
        <v>0</v>
      </c>
      <c r="H28" s="328">
        <v>8</v>
      </c>
      <c r="I28" s="315">
        <v>1</v>
      </c>
      <c r="J28" s="329">
        <v>0</v>
      </c>
      <c r="K28" s="330">
        <v>1</v>
      </c>
      <c r="L28" s="195">
        <f t="shared" si="0"/>
        <v>11</v>
      </c>
      <c r="M28" s="195">
        <f t="shared" si="0"/>
        <v>0</v>
      </c>
      <c r="N28" s="195">
        <f t="shared" si="0"/>
        <v>11</v>
      </c>
      <c r="O28" s="196">
        <f t="shared" si="1"/>
        <v>11</v>
      </c>
      <c r="P28" s="200">
        <v>1.28</v>
      </c>
      <c r="Q28" s="201" t="s">
        <v>318</v>
      </c>
      <c r="R28" s="181"/>
      <c r="S28" s="181"/>
      <c r="T28" s="181"/>
      <c r="U28" s="181"/>
      <c r="V28" s="181"/>
      <c r="W28" s="181"/>
    </row>
    <row r="29" spans="1:23" s="198" customFormat="1" ht="12" customHeight="1" thickBot="1" x14ac:dyDescent="0.35">
      <c r="A29" s="325" t="s">
        <v>152</v>
      </c>
      <c r="B29" s="331" t="s">
        <v>30</v>
      </c>
      <c r="C29" s="326">
        <v>8</v>
      </c>
      <c r="D29" s="326">
        <v>0</v>
      </c>
      <c r="E29" s="326">
        <v>8</v>
      </c>
      <c r="F29" s="327">
        <v>46</v>
      </c>
      <c r="G29" s="327">
        <v>0</v>
      </c>
      <c r="H29" s="328">
        <v>46</v>
      </c>
      <c r="I29" s="315">
        <v>16</v>
      </c>
      <c r="J29" s="329">
        <v>0</v>
      </c>
      <c r="K29" s="330">
        <v>16</v>
      </c>
      <c r="L29" s="195">
        <f t="shared" si="0"/>
        <v>70</v>
      </c>
      <c r="M29" s="195">
        <f t="shared" si="0"/>
        <v>0</v>
      </c>
      <c r="N29" s="195">
        <f t="shared" si="0"/>
        <v>70</v>
      </c>
      <c r="O29" s="196">
        <f t="shared" si="1"/>
        <v>70</v>
      </c>
      <c r="P29" s="200">
        <v>6.5</v>
      </c>
      <c r="Q29" s="201" t="s">
        <v>262</v>
      </c>
      <c r="R29" s="181"/>
      <c r="S29" s="181"/>
      <c r="T29" s="181"/>
      <c r="U29" s="181"/>
      <c r="V29" s="181"/>
      <c r="W29" s="181"/>
    </row>
    <row r="30" spans="1:23" s="198" customFormat="1" ht="12" customHeight="1" thickBot="1" x14ac:dyDescent="0.35">
      <c r="A30" s="325" t="s">
        <v>169</v>
      </c>
      <c r="B30" s="331" t="s">
        <v>31</v>
      </c>
      <c r="C30" s="326">
        <v>0.5</v>
      </c>
      <c r="D30" s="326">
        <v>0</v>
      </c>
      <c r="E30" s="326">
        <v>0.5</v>
      </c>
      <c r="F30" s="327">
        <v>2</v>
      </c>
      <c r="G30" s="327">
        <v>0</v>
      </c>
      <c r="H30" s="328">
        <v>2</v>
      </c>
      <c r="I30" s="315">
        <v>0</v>
      </c>
      <c r="J30" s="329">
        <v>0</v>
      </c>
      <c r="K30" s="330">
        <v>0</v>
      </c>
      <c r="L30" s="195">
        <v>2.5</v>
      </c>
      <c r="M30" s="195">
        <f t="shared" si="0"/>
        <v>0</v>
      </c>
      <c r="N30" s="195">
        <v>2.5</v>
      </c>
      <c r="O30" s="196">
        <v>2.5</v>
      </c>
      <c r="P30" s="200">
        <v>7.0000000000000007E-2</v>
      </c>
      <c r="Q30" s="201" t="s">
        <v>263</v>
      </c>
      <c r="R30" s="181"/>
      <c r="S30" s="181"/>
      <c r="T30" s="181"/>
      <c r="U30" s="181"/>
      <c r="V30" s="181"/>
      <c r="W30" s="181"/>
    </row>
    <row r="31" spans="1:23" s="198" customFormat="1" ht="12" customHeight="1" thickBot="1" x14ac:dyDescent="0.35">
      <c r="A31" s="325" t="s">
        <v>169</v>
      </c>
      <c r="B31" s="331" t="s">
        <v>32</v>
      </c>
      <c r="C31" s="326">
        <v>0.5</v>
      </c>
      <c r="D31" s="326">
        <v>0</v>
      </c>
      <c r="E31" s="326">
        <v>0.5</v>
      </c>
      <c r="F31" s="327">
        <v>2</v>
      </c>
      <c r="G31" s="327">
        <v>0</v>
      </c>
      <c r="H31" s="328">
        <v>2</v>
      </c>
      <c r="I31" s="315">
        <v>0</v>
      </c>
      <c r="J31" s="329">
        <v>0</v>
      </c>
      <c r="K31" s="330">
        <v>0</v>
      </c>
      <c r="L31" s="195">
        <f t="shared" si="0"/>
        <v>2.5</v>
      </c>
      <c r="M31" s="195">
        <f t="shared" si="0"/>
        <v>0</v>
      </c>
      <c r="N31" s="195">
        <v>2.5</v>
      </c>
      <c r="O31" s="196">
        <f t="shared" si="1"/>
        <v>2.5</v>
      </c>
      <c r="P31" s="200">
        <v>0.1</v>
      </c>
      <c r="Q31" s="201" t="s">
        <v>264</v>
      </c>
      <c r="R31" s="181"/>
      <c r="S31" s="181"/>
      <c r="T31" s="181"/>
      <c r="U31" s="181"/>
      <c r="V31" s="181"/>
      <c r="W31" s="181"/>
    </row>
    <row r="32" spans="1:23" s="198" customFormat="1" ht="12" customHeight="1" thickBot="1" x14ac:dyDescent="0.35">
      <c r="A32" s="325" t="s">
        <v>142</v>
      </c>
      <c r="B32" s="331" t="s">
        <v>33</v>
      </c>
      <c r="C32" s="326">
        <v>2</v>
      </c>
      <c r="D32" s="326">
        <v>0</v>
      </c>
      <c r="E32" s="326">
        <v>2</v>
      </c>
      <c r="F32" s="327">
        <v>15</v>
      </c>
      <c r="G32" s="327">
        <v>0</v>
      </c>
      <c r="H32" s="328">
        <v>15</v>
      </c>
      <c r="I32" s="315">
        <v>2</v>
      </c>
      <c r="J32" s="329">
        <v>0</v>
      </c>
      <c r="K32" s="330">
        <v>2</v>
      </c>
      <c r="L32" s="195">
        <f t="shared" si="0"/>
        <v>19</v>
      </c>
      <c r="M32" s="195">
        <f t="shared" si="0"/>
        <v>0</v>
      </c>
      <c r="N32" s="195">
        <f t="shared" si="0"/>
        <v>19</v>
      </c>
      <c r="O32" s="196">
        <v>19</v>
      </c>
      <c r="P32" s="200">
        <v>0</v>
      </c>
      <c r="Q32" s="405" t="s">
        <v>332</v>
      </c>
      <c r="R32" s="181"/>
      <c r="S32" s="181"/>
      <c r="T32" s="181"/>
      <c r="U32" s="181"/>
      <c r="V32" s="181"/>
      <c r="W32" s="181"/>
    </row>
    <row r="33" spans="1:23" s="198" customFormat="1" ht="12" customHeight="1" thickBot="1" x14ac:dyDescent="0.35">
      <c r="A33" s="325" t="s">
        <v>142</v>
      </c>
      <c r="B33" s="331" t="s">
        <v>34</v>
      </c>
      <c r="C33" s="326">
        <v>0.25</v>
      </c>
      <c r="D33" s="326">
        <v>0</v>
      </c>
      <c r="E33" s="326">
        <v>0.25</v>
      </c>
      <c r="F33" s="327">
        <v>3.75</v>
      </c>
      <c r="G33" s="327">
        <v>0</v>
      </c>
      <c r="H33" s="328">
        <v>3.75</v>
      </c>
      <c r="I33" s="315">
        <v>1</v>
      </c>
      <c r="J33" s="329">
        <v>0</v>
      </c>
      <c r="K33" s="330">
        <v>1</v>
      </c>
      <c r="L33" s="195">
        <f t="shared" si="0"/>
        <v>5</v>
      </c>
      <c r="M33" s="195">
        <f t="shared" si="0"/>
        <v>0</v>
      </c>
      <c r="N33" s="195">
        <f t="shared" si="0"/>
        <v>5</v>
      </c>
      <c r="O33" s="196">
        <f t="shared" si="1"/>
        <v>5</v>
      </c>
      <c r="P33" s="200">
        <v>0.25</v>
      </c>
      <c r="Q33" s="201" t="s">
        <v>265</v>
      </c>
      <c r="R33" s="181"/>
      <c r="S33" s="181"/>
      <c r="T33" s="181"/>
      <c r="U33" s="181"/>
      <c r="V33" s="181"/>
      <c r="W33" s="181"/>
    </row>
    <row r="34" spans="1:23" ht="12" customHeight="1" thickBot="1" x14ac:dyDescent="0.35">
      <c r="A34" s="325" t="s">
        <v>152</v>
      </c>
      <c r="B34" s="331" t="s">
        <v>35</v>
      </c>
      <c r="C34" s="326">
        <v>1</v>
      </c>
      <c r="D34" s="326">
        <v>0</v>
      </c>
      <c r="E34" s="326">
        <v>1</v>
      </c>
      <c r="F34" s="327">
        <v>9</v>
      </c>
      <c r="G34" s="327">
        <v>0</v>
      </c>
      <c r="H34" s="328">
        <v>9</v>
      </c>
      <c r="I34" s="315">
        <v>1</v>
      </c>
      <c r="J34" s="329">
        <v>0</v>
      </c>
      <c r="K34" s="330">
        <v>1</v>
      </c>
      <c r="L34" s="195">
        <f t="shared" si="0"/>
        <v>11</v>
      </c>
      <c r="M34" s="195">
        <f t="shared" si="0"/>
        <v>0</v>
      </c>
      <c r="N34" s="195">
        <f t="shared" si="0"/>
        <v>11</v>
      </c>
      <c r="O34" s="196">
        <f t="shared" si="1"/>
        <v>11</v>
      </c>
      <c r="P34" s="200">
        <v>1.1000000000000001</v>
      </c>
      <c r="Q34" s="201" t="s">
        <v>266</v>
      </c>
    </row>
    <row r="35" spans="1:23" s="198" customFormat="1" ht="12" customHeight="1" thickBot="1" x14ac:dyDescent="0.35">
      <c r="A35" s="325" t="s">
        <v>142</v>
      </c>
      <c r="B35" s="331" t="s">
        <v>36</v>
      </c>
      <c r="C35" s="326">
        <v>6</v>
      </c>
      <c r="D35" s="326">
        <v>0</v>
      </c>
      <c r="E35" s="326">
        <v>6</v>
      </c>
      <c r="F35" s="327">
        <v>28</v>
      </c>
      <c r="G35" s="327">
        <v>1</v>
      </c>
      <c r="H35" s="328">
        <v>27</v>
      </c>
      <c r="I35" s="315">
        <v>4</v>
      </c>
      <c r="J35" s="329">
        <v>3</v>
      </c>
      <c r="K35" s="330">
        <v>1</v>
      </c>
      <c r="L35" s="195">
        <f t="shared" si="0"/>
        <v>38</v>
      </c>
      <c r="M35" s="195">
        <f t="shared" si="0"/>
        <v>4</v>
      </c>
      <c r="N35" s="195">
        <f t="shared" si="0"/>
        <v>34</v>
      </c>
      <c r="O35" s="196">
        <v>34</v>
      </c>
      <c r="P35" s="200">
        <v>0</v>
      </c>
      <c r="Q35" s="201"/>
      <c r="R35" s="181"/>
      <c r="S35" s="181"/>
      <c r="T35" s="181"/>
      <c r="U35" s="181"/>
      <c r="V35" s="181"/>
      <c r="W35" s="181"/>
    </row>
    <row r="36" spans="1:23" ht="12" customHeight="1" thickBot="1" x14ac:dyDescent="0.35">
      <c r="A36" s="325" t="s">
        <v>311</v>
      </c>
      <c r="B36" s="331" t="s">
        <v>267</v>
      </c>
      <c r="C36" s="326">
        <v>1.5</v>
      </c>
      <c r="D36" s="326">
        <v>0</v>
      </c>
      <c r="E36" s="326">
        <v>1.5</v>
      </c>
      <c r="F36" s="327">
        <v>8.5</v>
      </c>
      <c r="G36" s="327">
        <v>0</v>
      </c>
      <c r="H36" s="328">
        <v>8.5</v>
      </c>
      <c r="I36" s="315">
        <v>1</v>
      </c>
      <c r="J36" s="329">
        <v>0</v>
      </c>
      <c r="K36" s="330">
        <v>1</v>
      </c>
      <c r="L36" s="195">
        <f t="shared" si="0"/>
        <v>11</v>
      </c>
      <c r="M36" s="195">
        <f t="shared" si="0"/>
        <v>0</v>
      </c>
      <c r="N36" s="195">
        <f t="shared" si="0"/>
        <v>11</v>
      </c>
      <c r="O36" s="196">
        <f t="shared" si="1"/>
        <v>11</v>
      </c>
      <c r="P36" s="200">
        <v>1.75</v>
      </c>
      <c r="Q36" s="201" t="s">
        <v>268</v>
      </c>
    </row>
    <row r="37" spans="1:23" ht="12" customHeight="1" thickBot="1" x14ac:dyDescent="0.35">
      <c r="A37" s="325" t="s">
        <v>311</v>
      </c>
      <c r="B37" s="331" t="s">
        <v>269</v>
      </c>
      <c r="C37" s="326">
        <v>1.5</v>
      </c>
      <c r="D37" s="326">
        <v>0</v>
      </c>
      <c r="E37" s="326">
        <v>1.5</v>
      </c>
      <c r="F37" s="327">
        <v>6.5</v>
      </c>
      <c r="G37" s="327">
        <v>0</v>
      </c>
      <c r="H37" s="328">
        <v>6.5</v>
      </c>
      <c r="I37" s="315">
        <v>1</v>
      </c>
      <c r="J37" s="329">
        <v>1</v>
      </c>
      <c r="K37" s="330">
        <v>0</v>
      </c>
      <c r="L37" s="195">
        <f t="shared" si="0"/>
        <v>9</v>
      </c>
      <c r="M37" s="195">
        <f t="shared" si="0"/>
        <v>1</v>
      </c>
      <c r="N37" s="195">
        <f t="shared" si="0"/>
        <v>8</v>
      </c>
      <c r="O37" s="196">
        <v>8</v>
      </c>
      <c r="P37" s="200">
        <v>1.75</v>
      </c>
      <c r="Q37" s="201" t="s">
        <v>268</v>
      </c>
    </row>
    <row r="38" spans="1:23" s="198" customFormat="1" ht="12" customHeight="1" thickBot="1" x14ac:dyDescent="0.35">
      <c r="A38" s="325" t="s">
        <v>142</v>
      </c>
      <c r="B38" s="331" t="s">
        <v>39</v>
      </c>
      <c r="C38" s="326">
        <v>8.5</v>
      </c>
      <c r="D38" s="326">
        <v>0</v>
      </c>
      <c r="E38" s="326">
        <v>8.5</v>
      </c>
      <c r="F38" s="327">
        <v>33</v>
      </c>
      <c r="G38" s="327">
        <v>0</v>
      </c>
      <c r="H38" s="328">
        <f>F38-G38</f>
        <v>33</v>
      </c>
      <c r="I38" s="315">
        <v>9</v>
      </c>
      <c r="J38" s="329">
        <v>0</v>
      </c>
      <c r="K38" s="330">
        <v>9</v>
      </c>
      <c r="L38" s="195">
        <f t="shared" si="0"/>
        <v>50.5</v>
      </c>
      <c r="M38" s="195">
        <f t="shared" si="0"/>
        <v>0</v>
      </c>
      <c r="N38" s="195">
        <f t="shared" si="0"/>
        <v>50.5</v>
      </c>
      <c r="O38" s="196">
        <v>50.5</v>
      </c>
      <c r="P38" s="200">
        <v>0.5</v>
      </c>
      <c r="Q38" s="405" t="s">
        <v>331</v>
      </c>
      <c r="R38" s="181"/>
      <c r="S38" s="181"/>
      <c r="T38" s="181"/>
      <c r="U38" s="181"/>
      <c r="V38" s="181"/>
      <c r="W38" s="181"/>
    </row>
    <row r="39" spans="1:23" s="198" customFormat="1" ht="12" customHeight="1" thickBot="1" x14ac:dyDescent="0.35">
      <c r="A39" s="325" t="s">
        <v>311</v>
      </c>
      <c r="B39" s="331" t="s">
        <v>40</v>
      </c>
      <c r="C39" s="326">
        <v>1</v>
      </c>
      <c r="D39" s="326">
        <v>0</v>
      </c>
      <c r="E39" s="326">
        <v>1</v>
      </c>
      <c r="F39" s="327">
        <v>8</v>
      </c>
      <c r="G39" s="327">
        <v>0</v>
      </c>
      <c r="H39" s="328">
        <v>8</v>
      </c>
      <c r="I39" s="315">
        <v>0</v>
      </c>
      <c r="J39" s="329">
        <v>0</v>
      </c>
      <c r="K39" s="330">
        <v>0</v>
      </c>
      <c r="L39" s="195">
        <f t="shared" si="0"/>
        <v>9</v>
      </c>
      <c r="M39" s="195">
        <f t="shared" si="0"/>
        <v>0</v>
      </c>
      <c r="N39" s="195">
        <f t="shared" si="0"/>
        <v>9</v>
      </c>
      <c r="O39" s="196">
        <f t="shared" si="1"/>
        <v>9</v>
      </c>
      <c r="P39" s="200">
        <v>2</v>
      </c>
      <c r="Q39" s="201" t="s">
        <v>270</v>
      </c>
      <c r="R39" s="181"/>
      <c r="S39" s="181"/>
      <c r="T39" s="181"/>
      <c r="U39" s="181"/>
      <c r="V39" s="181"/>
      <c r="W39" s="181"/>
    </row>
    <row r="40" spans="1:23" s="198" customFormat="1" ht="12" customHeight="1" thickBot="1" x14ac:dyDescent="0.35">
      <c r="A40" s="325" t="s">
        <v>153</v>
      </c>
      <c r="B40" s="331" t="s">
        <v>41</v>
      </c>
      <c r="C40" s="326">
        <v>5.25</v>
      </c>
      <c r="D40" s="326">
        <v>0</v>
      </c>
      <c r="E40" s="326">
        <v>5.25</v>
      </c>
      <c r="F40" s="327">
        <v>24.75</v>
      </c>
      <c r="G40" s="327">
        <v>0</v>
      </c>
      <c r="H40" s="328">
        <v>24.75</v>
      </c>
      <c r="I40" s="315">
        <v>4</v>
      </c>
      <c r="J40" s="329">
        <v>0</v>
      </c>
      <c r="K40" s="330">
        <v>4</v>
      </c>
      <c r="L40" s="195">
        <f t="shared" si="0"/>
        <v>34</v>
      </c>
      <c r="M40" s="195">
        <f t="shared" si="0"/>
        <v>0</v>
      </c>
      <c r="N40" s="195">
        <f t="shared" si="0"/>
        <v>34</v>
      </c>
      <c r="O40" s="196">
        <f t="shared" si="1"/>
        <v>34</v>
      </c>
      <c r="P40" s="200">
        <v>2</v>
      </c>
      <c r="Q40" s="201" t="s">
        <v>271</v>
      </c>
      <c r="R40" s="181"/>
      <c r="S40" s="181"/>
      <c r="T40" s="181"/>
      <c r="U40" s="181"/>
      <c r="V40" s="181"/>
      <c r="W40" s="181"/>
    </row>
    <row r="41" spans="1:23" s="198" customFormat="1" ht="12" customHeight="1" thickBot="1" x14ac:dyDescent="0.35">
      <c r="A41" s="325" t="s">
        <v>169</v>
      </c>
      <c r="B41" s="331" t="s">
        <v>42</v>
      </c>
      <c r="C41" s="326">
        <v>0.25</v>
      </c>
      <c r="D41" s="326">
        <v>0</v>
      </c>
      <c r="E41" s="326">
        <v>0.25</v>
      </c>
      <c r="F41" s="327">
        <v>1</v>
      </c>
      <c r="G41" s="327">
        <v>0</v>
      </c>
      <c r="H41" s="328">
        <v>1</v>
      </c>
      <c r="I41" s="315">
        <v>0.5</v>
      </c>
      <c r="J41" s="329">
        <v>0</v>
      </c>
      <c r="K41" s="330">
        <v>0.5</v>
      </c>
      <c r="L41" s="195">
        <f t="shared" si="0"/>
        <v>1.75</v>
      </c>
      <c r="M41" s="195">
        <f t="shared" si="0"/>
        <v>0</v>
      </c>
      <c r="N41" s="195">
        <f t="shared" si="0"/>
        <v>1.75</v>
      </c>
      <c r="O41" s="196">
        <f t="shared" si="1"/>
        <v>1.75</v>
      </c>
      <c r="P41" s="200">
        <v>0.04</v>
      </c>
      <c r="Q41" s="201" t="s">
        <v>272</v>
      </c>
      <c r="R41" s="181"/>
      <c r="S41" s="181"/>
      <c r="T41" s="181"/>
      <c r="U41" s="181"/>
      <c r="V41" s="181"/>
      <c r="W41" s="181"/>
    </row>
    <row r="42" spans="1:23" s="198" customFormat="1" ht="12" customHeight="1" thickBot="1" x14ac:dyDescent="0.35">
      <c r="A42" s="325" t="s">
        <v>155</v>
      </c>
      <c r="B42" s="331" t="s">
        <v>43</v>
      </c>
      <c r="C42" s="326">
        <v>0.25</v>
      </c>
      <c r="D42" s="326">
        <v>0</v>
      </c>
      <c r="E42" s="326">
        <v>0.25</v>
      </c>
      <c r="F42" s="327">
        <v>0.75</v>
      </c>
      <c r="G42" s="327">
        <v>0</v>
      </c>
      <c r="H42" s="328">
        <v>0.75</v>
      </c>
      <c r="I42" s="315">
        <v>0</v>
      </c>
      <c r="J42" s="329">
        <v>0</v>
      </c>
      <c r="K42" s="330">
        <v>0</v>
      </c>
      <c r="L42" s="195">
        <f t="shared" si="0"/>
        <v>1</v>
      </c>
      <c r="M42" s="195">
        <f t="shared" si="0"/>
        <v>0</v>
      </c>
      <c r="N42" s="195">
        <f t="shared" si="0"/>
        <v>1</v>
      </c>
      <c r="O42" s="196">
        <f t="shared" si="1"/>
        <v>1</v>
      </c>
      <c r="P42" s="200">
        <v>0.1</v>
      </c>
      <c r="Q42" s="201" t="s">
        <v>260</v>
      </c>
      <c r="R42" s="181"/>
      <c r="S42" s="181"/>
      <c r="T42" s="181"/>
      <c r="U42" s="181"/>
      <c r="V42" s="181"/>
      <c r="W42" s="181"/>
    </row>
    <row r="43" spans="1:23" s="198" customFormat="1" ht="12" customHeight="1" thickBot="1" x14ac:dyDescent="0.35">
      <c r="A43" s="325" t="s">
        <v>311</v>
      </c>
      <c r="B43" s="331" t="s">
        <v>44</v>
      </c>
      <c r="C43" s="326">
        <v>1.5</v>
      </c>
      <c r="D43" s="326">
        <v>0</v>
      </c>
      <c r="E43" s="326">
        <v>1.5</v>
      </c>
      <c r="F43" s="327">
        <v>9.5</v>
      </c>
      <c r="G43" s="327">
        <v>0</v>
      </c>
      <c r="H43" s="328">
        <v>9.5</v>
      </c>
      <c r="I43" s="315">
        <v>0</v>
      </c>
      <c r="J43" s="329">
        <v>0</v>
      </c>
      <c r="K43" s="330">
        <v>0</v>
      </c>
      <c r="L43" s="195">
        <f t="shared" si="0"/>
        <v>11</v>
      </c>
      <c r="M43" s="195">
        <f t="shared" si="0"/>
        <v>0</v>
      </c>
      <c r="N43" s="195">
        <f t="shared" si="0"/>
        <v>11</v>
      </c>
      <c r="O43" s="196">
        <f t="shared" si="1"/>
        <v>11</v>
      </c>
      <c r="P43" s="200">
        <v>0</v>
      </c>
      <c r="Q43" s="201" t="s">
        <v>273</v>
      </c>
      <c r="R43" s="181"/>
      <c r="S43" s="181"/>
      <c r="T43" s="181"/>
      <c r="U43" s="181"/>
      <c r="V43" s="181"/>
      <c r="W43" s="181"/>
    </row>
    <row r="44" spans="1:23" ht="12" customHeight="1" thickBot="1" x14ac:dyDescent="0.35">
      <c r="A44" s="325" t="s">
        <v>311</v>
      </c>
      <c r="B44" s="331" t="s">
        <v>45</v>
      </c>
      <c r="C44" s="326">
        <v>1</v>
      </c>
      <c r="D44" s="326">
        <v>0</v>
      </c>
      <c r="E44" s="326">
        <v>1</v>
      </c>
      <c r="F44" s="327">
        <v>3</v>
      </c>
      <c r="G44" s="327">
        <v>0</v>
      </c>
      <c r="H44" s="328">
        <v>3</v>
      </c>
      <c r="I44" s="315">
        <v>0.5</v>
      </c>
      <c r="J44" s="329">
        <v>0</v>
      </c>
      <c r="K44" s="330">
        <v>0.5</v>
      </c>
      <c r="L44" s="195">
        <f t="shared" si="0"/>
        <v>4.5</v>
      </c>
      <c r="M44" s="195">
        <f t="shared" si="0"/>
        <v>0</v>
      </c>
      <c r="N44" s="195">
        <f t="shared" si="0"/>
        <v>4.5</v>
      </c>
      <c r="O44" s="196">
        <f t="shared" si="1"/>
        <v>4.5</v>
      </c>
      <c r="P44" s="200">
        <v>0.05</v>
      </c>
      <c r="Q44" s="201" t="s">
        <v>274</v>
      </c>
    </row>
    <row r="45" spans="1:23" ht="12" customHeight="1" thickBot="1" x14ac:dyDescent="0.35">
      <c r="A45" s="325" t="s">
        <v>142</v>
      </c>
      <c r="B45" s="331" t="s">
        <v>275</v>
      </c>
      <c r="C45" s="326">
        <v>12</v>
      </c>
      <c r="D45" s="326">
        <v>0</v>
      </c>
      <c r="E45" s="326">
        <v>12</v>
      </c>
      <c r="F45" s="327">
        <v>35</v>
      </c>
      <c r="G45" s="327">
        <v>0</v>
      </c>
      <c r="H45" s="328">
        <v>35</v>
      </c>
      <c r="I45" s="315">
        <v>19</v>
      </c>
      <c r="J45" s="329">
        <v>0</v>
      </c>
      <c r="K45" s="330">
        <v>19</v>
      </c>
      <c r="L45" s="195">
        <f t="shared" si="0"/>
        <v>66</v>
      </c>
      <c r="M45" s="195">
        <f t="shared" si="0"/>
        <v>0</v>
      </c>
      <c r="N45" s="195">
        <f t="shared" si="0"/>
        <v>66</v>
      </c>
      <c r="O45" s="196">
        <f t="shared" si="1"/>
        <v>66</v>
      </c>
      <c r="P45" s="200">
        <v>1</v>
      </c>
      <c r="Q45" s="201" t="s">
        <v>328</v>
      </c>
    </row>
    <row r="46" spans="1:23" ht="12" customHeight="1" thickBot="1" x14ac:dyDescent="0.35">
      <c r="A46" s="325" t="s">
        <v>142</v>
      </c>
      <c r="B46" s="331" t="s">
        <v>277</v>
      </c>
      <c r="C46" s="326">
        <v>6</v>
      </c>
      <c r="D46" s="326">
        <v>0</v>
      </c>
      <c r="E46" s="326">
        <v>6</v>
      </c>
      <c r="F46" s="327">
        <v>15</v>
      </c>
      <c r="G46" s="327">
        <v>0</v>
      </c>
      <c r="H46" s="328">
        <v>15</v>
      </c>
      <c r="I46" s="315">
        <v>9</v>
      </c>
      <c r="J46" s="329">
        <v>0</v>
      </c>
      <c r="K46" s="330">
        <v>9</v>
      </c>
      <c r="L46" s="195">
        <f t="shared" si="0"/>
        <v>30</v>
      </c>
      <c r="M46" s="195">
        <f t="shared" si="0"/>
        <v>0</v>
      </c>
      <c r="N46" s="195">
        <f t="shared" si="0"/>
        <v>30</v>
      </c>
      <c r="O46" s="196">
        <f t="shared" si="1"/>
        <v>30</v>
      </c>
      <c r="P46" s="200">
        <v>0</v>
      </c>
      <c r="Q46" s="201" t="s">
        <v>257</v>
      </c>
    </row>
    <row r="47" spans="1:23" s="198" customFormat="1" ht="12" customHeight="1" thickBot="1" x14ac:dyDescent="0.35">
      <c r="A47" s="325" t="s">
        <v>311</v>
      </c>
      <c r="B47" s="331" t="s">
        <v>48</v>
      </c>
      <c r="C47" s="326">
        <v>3</v>
      </c>
      <c r="D47" s="326">
        <v>0</v>
      </c>
      <c r="E47" s="326">
        <v>3</v>
      </c>
      <c r="F47" s="327">
        <v>12</v>
      </c>
      <c r="G47" s="327">
        <v>0</v>
      </c>
      <c r="H47" s="328">
        <v>12</v>
      </c>
      <c r="I47" s="315">
        <v>3</v>
      </c>
      <c r="J47" s="329">
        <v>0</v>
      </c>
      <c r="K47" s="330">
        <v>3</v>
      </c>
      <c r="L47" s="195">
        <f t="shared" si="0"/>
        <v>18</v>
      </c>
      <c r="M47" s="195">
        <f t="shared" si="0"/>
        <v>0</v>
      </c>
      <c r="N47" s="195">
        <f t="shared" si="0"/>
        <v>18</v>
      </c>
      <c r="O47" s="196">
        <f t="shared" si="1"/>
        <v>18</v>
      </c>
      <c r="P47" s="200">
        <v>0.6</v>
      </c>
      <c r="Q47" s="201" t="s">
        <v>278</v>
      </c>
      <c r="R47" s="181"/>
      <c r="S47" s="181"/>
      <c r="T47" s="181"/>
      <c r="U47" s="181"/>
      <c r="V47" s="181"/>
      <c r="W47" s="181"/>
    </row>
    <row r="48" spans="1:23" s="198" customFormat="1" ht="12" customHeight="1" thickBot="1" x14ac:dyDescent="0.35">
      <c r="A48" s="325" t="s">
        <v>154</v>
      </c>
      <c r="B48" s="331" t="s">
        <v>49</v>
      </c>
      <c r="C48" s="326">
        <v>4</v>
      </c>
      <c r="D48" s="326">
        <v>0</v>
      </c>
      <c r="E48" s="326">
        <v>4</v>
      </c>
      <c r="F48" s="327">
        <v>12.5</v>
      </c>
      <c r="G48" s="327">
        <v>0</v>
      </c>
      <c r="H48" s="328">
        <v>12.5</v>
      </c>
      <c r="I48" s="315">
        <v>2</v>
      </c>
      <c r="J48" s="329">
        <v>0</v>
      </c>
      <c r="K48" s="330">
        <v>2</v>
      </c>
      <c r="L48" s="195">
        <f t="shared" si="0"/>
        <v>18.5</v>
      </c>
      <c r="M48" s="195">
        <f t="shared" si="0"/>
        <v>0</v>
      </c>
      <c r="N48" s="195">
        <f t="shared" si="0"/>
        <v>18.5</v>
      </c>
      <c r="O48" s="196">
        <f t="shared" si="1"/>
        <v>18.5</v>
      </c>
      <c r="P48" s="200">
        <v>1</v>
      </c>
      <c r="Q48" s="201" t="s">
        <v>315</v>
      </c>
      <c r="R48" s="181"/>
      <c r="S48" s="181"/>
      <c r="T48" s="181"/>
      <c r="U48" s="181"/>
      <c r="V48" s="181"/>
      <c r="W48" s="181"/>
    </row>
    <row r="49" spans="1:23" s="198" customFormat="1" ht="12" customHeight="1" thickBot="1" x14ac:dyDescent="0.35">
      <c r="A49" s="325" t="s">
        <v>155</v>
      </c>
      <c r="B49" s="331" t="s">
        <v>50</v>
      </c>
      <c r="C49" s="326">
        <v>1</v>
      </c>
      <c r="D49" s="326">
        <v>0</v>
      </c>
      <c r="E49" s="326">
        <v>1</v>
      </c>
      <c r="F49" s="327">
        <v>4</v>
      </c>
      <c r="G49" s="327">
        <v>0</v>
      </c>
      <c r="H49" s="328">
        <v>4</v>
      </c>
      <c r="I49" s="315">
        <v>1</v>
      </c>
      <c r="J49" s="329">
        <v>0</v>
      </c>
      <c r="K49" s="330">
        <v>1</v>
      </c>
      <c r="L49" s="195">
        <f t="shared" si="0"/>
        <v>6</v>
      </c>
      <c r="M49" s="195">
        <f t="shared" si="0"/>
        <v>0</v>
      </c>
      <c r="N49" s="195">
        <f t="shared" si="0"/>
        <v>6</v>
      </c>
      <c r="O49" s="196">
        <f t="shared" si="1"/>
        <v>6</v>
      </c>
      <c r="P49" s="200">
        <v>0.25</v>
      </c>
      <c r="Q49" s="201" t="s">
        <v>279</v>
      </c>
      <c r="R49" s="181"/>
      <c r="S49" s="181"/>
      <c r="T49" s="181"/>
      <c r="U49" s="181"/>
      <c r="V49" s="181"/>
      <c r="W49" s="181"/>
    </row>
    <row r="50" spans="1:23" s="198" customFormat="1" ht="12" customHeight="1" thickBot="1" x14ac:dyDescent="0.35">
      <c r="A50" s="325" t="s">
        <v>155</v>
      </c>
      <c r="B50" s="331" t="s">
        <v>51</v>
      </c>
      <c r="C50" s="326">
        <v>1</v>
      </c>
      <c r="D50" s="326">
        <v>0</v>
      </c>
      <c r="E50" s="326">
        <v>1</v>
      </c>
      <c r="F50" s="327">
        <v>5</v>
      </c>
      <c r="G50" s="327">
        <v>0</v>
      </c>
      <c r="H50" s="328">
        <v>5</v>
      </c>
      <c r="I50" s="315">
        <v>0</v>
      </c>
      <c r="J50" s="329">
        <v>0</v>
      </c>
      <c r="K50" s="330">
        <v>0</v>
      </c>
      <c r="L50" s="195">
        <f t="shared" si="0"/>
        <v>6</v>
      </c>
      <c r="M50" s="195">
        <f t="shared" si="0"/>
        <v>0</v>
      </c>
      <c r="N50" s="195">
        <f t="shared" si="0"/>
        <v>6</v>
      </c>
      <c r="O50" s="196">
        <f t="shared" si="1"/>
        <v>6</v>
      </c>
      <c r="P50" s="200">
        <v>0.5</v>
      </c>
      <c r="Q50" s="201" t="s">
        <v>258</v>
      </c>
      <c r="R50" s="181"/>
      <c r="S50" s="181"/>
      <c r="T50" s="181"/>
      <c r="U50" s="181"/>
      <c r="V50" s="181"/>
      <c r="W50" s="181"/>
    </row>
    <row r="51" spans="1:23" s="198" customFormat="1" ht="12" customHeight="1" thickBot="1" x14ac:dyDescent="0.35">
      <c r="A51" s="325" t="s">
        <v>169</v>
      </c>
      <c r="B51" s="331" t="s">
        <v>52</v>
      </c>
      <c r="C51" s="326">
        <v>0.5</v>
      </c>
      <c r="D51" s="326">
        <v>0</v>
      </c>
      <c r="E51" s="326">
        <v>0.5</v>
      </c>
      <c r="F51" s="327">
        <v>3.5</v>
      </c>
      <c r="G51" s="327">
        <v>0</v>
      </c>
      <c r="H51" s="328">
        <v>3.5</v>
      </c>
      <c r="I51" s="315">
        <v>0</v>
      </c>
      <c r="J51" s="329">
        <v>0</v>
      </c>
      <c r="K51" s="330">
        <v>0</v>
      </c>
      <c r="L51" s="195">
        <f t="shared" si="0"/>
        <v>4</v>
      </c>
      <c r="M51" s="195">
        <f t="shared" si="0"/>
        <v>0</v>
      </c>
      <c r="N51" s="195">
        <f t="shared" si="0"/>
        <v>4</v>
      </c>
      <c r="O51" s="196">
        <f t="shared" si="1"/>
        <v>4</v>
      </c>
      <c r="P51" s="200">
        <v>0.11</v>
      </c>
      <c r="Q51" s="201" t="s">
        <v>280</v>
      </c>
      <c r="R51" s="181"/>
      <c r="S51" s="181"/>
      <c r="T51" s="181"/>
      <c r="U51" s="181"/>
      <c r="V51" s="181"/>
      <c r="W51" s="181"/>
    </row>
    <row r="52" spans="1:23" s="198" customFormat="1" ht="12" customHeight="1" thickBot="1" x14ac:dyDescent="0.35">
      <c r="A52" s="325" t="s">
        <v>154</v>
      </c>
      <c r="B52" s="331" t="s">
        <v>53</v>
      </c>
      <c r="C52" s="326">
        <v>2</v>
      </c>
      <c r="D52" s="326">
        <v>0</v>
      </c>
      <c r="E52" s="326">
        <v>2</v>
      </c>
      <c r="F52" s="327">
        <v>7</v>
      </c>
      <c r="G52" s="327">
        <v>0</v>
      </c>
      <c r="H52" s="328">
        <v>7</v>
      </c>
      <c r="I52" s="315">
        <v>1</v>
      </c>
      <c r="J52" s="329">
        <v>0</v>
      </c>
      <c r="K52" s="330">
        <v>1</v>
      </c>
      <c r="L52" s="195">
        <f t="shared" si="0"/>
        <v>10</v>
      </c>
      <c r="M52" s="195">
        <f t="shared" si="0"/>
        <v>0</v>
      </c>
      <c r="N52" s="195">
        <f t="shared" si="0"/>
        <v>10</v>
      </c>
      <c r="O52" s="196">
        <f t="shared" si="1"/>
        <v>10</v>
      </c>
      <c r="P52" s="200">
        <v>0.93</v>
      </c>
      <c r="Q52" s="201" t="s">
        <v>281</v>
      </c>
      <c r="R52" s="181"/>
      <c r="S52" s="181"/>
      <c r="T52" s="181"/>
      <c r="U52" s="181"/>
      <c r="V52" s="181"/>
      <c r="W52" s="181"/>
    </row>
    <row r="53" spans="1:23" s="198" customFormat="1" ht="12" customHeight="1" thickBot="1" x14ac:dyDescent="0.35">
      <c r="A53" s="325" t="s">
        <v>169</v>
      </c>
      <c r="B53" s="331" t="s">
        <v>54</v>
      </c>
      <c r="C53" s="326">
        <v>0.25</v>
      </c>
      <c r="D53" s="326">
        <v>0</v>
      </c>
      <c r="E53" s="326">
        <v>0.25</v>
      </c>
      <c r="F53" s="327">
        <v>0.5</v>
      </c>
      <c r="G53" s="327">
        <v>0</v>
      </c>
      <c r="H53" s="328">
        <v>0.5</v>
      </c>
      <c r="I53" s="315">
        <v>0.25</v>
      </c>
      <c r="J53" s="329">
        <v>0</v>
      </c>
      <c r="K53" s="330">
        <v>0.25</v>
      </c>
      <c r="L53" s="195">
        <f t="shared" si="0"/>
        <v>1</v>
      </c>
      <c r="M53" s="195">
        <f t="shared" si="0"/>
        <v>0</v>
      </c>
      <c r="N53" s="195">
        <f t="shared" si="0"/>
        <v>1</v>
      </c>
      <c r="O53" s="196">
        <f t="shared" si="1"/>
        <v>1</v>
      </c>
      <c r="P53" s="200">
        <v>0.01</v>
      </c>
      <c r="Q53" s="201" t="s">
        <v>282</v>
      </c>
      <c r="R53" s="181"/>
      <c r="S53" s="181"/>
      <c r="T53" s="181"/>
      <c r="U53" s="181"/>
      <c r="V53" s="181"/>
      <c r="W53" s="181"/>
    </row>
    <row r="54" spans="1:23" s="198" customFormat="1" ht="12" customHeight="1" thickBot="1" x14ac:dyDescent="0.35">
      <c r="A54" s="325" t="s">
        <v>153</v>
      </c>
      <c r="B54" s="331" t="s">
        <v>55</v>
      </c>
      <c r="C54" s="326">
        <v>2</v>
      </c>
      <c r="D54" s="326">
        <v>0</v>
      </c>
      <c r="E54" s="326">
        <v>2</v>
      </c>
      <c r="F54" s="327">
        <v>13</v>
      </c>
      <c r="G54" s="327">
        <v>0</v>
      </c>
      <c r="H54" s="328">
        <v>13</v>
      </c>
      <c r="I54" s="315">
        <v>2</v>
      </c>
      <c r="J54" s="329">
        <v>0</v>
      </c>
      <c r="K54" s="330">
        <v>2</v>
      </c>
      <c r="L54" s="195">
        <f t="shared" si="0"/>
        <v>17</v>
      </c>
      <c r="M54" s="195">
        <f t="shared" si="0"/>
        <v>0</v>
      </c>
      <c r="N54" s="195">
        <f t="shared" si="0"/>
        <v>17</v>
      </c>
      <c r="O54" s="196">
        <f t="shared" si="1"/>
        <v>17</v>
      </c>
      <c r="P54" s="200">
        <v>2</v>
      </c>
      <c r="Q54" s="201" t="s">
        <v>283</v>
      </c>
      <c r="R54" s="181"/>
      <c r="S54" s="181"/>
      <c r="T54" s="181"/>
      <c r="U54" s="181"/>
      <c r="V54" s="181"/>
      <c r="W54" s="181"/>
    </row>
    <row r="55" spans="1:23" s="198" customFormat="1" ht="12" customHeight="1" thickBot="1" x14ac:dyDescent="0.35">
      <c r="A55" s="325" t="s">
        <v>155</v>
      </c>
      <c r="B55" s="331" t="s">
        <v>56</v>
      </c>
      <c r="C55" s="326">
        <v>1</v>
      </c>
      <c r="D55" s="326">
        <v>0</v>
      </c>
      <c r="E55" s="326">
        <v>1</v>
      </c>
      <c r="F55" s="327">
        <v>2</v>
      </c>
      <c r="G55" s="327">
        <v>0</v>
      </c>
      <c r="H55" s="328">
        <v>2</v>
      </c>
      <c r="I55" s="315">
        <v>1</v>
      </c>
      <c r="J55" s="329">
        <v>0</v>
      </c>
      <c r="K55" s="330">
        <v>1</v>
      </c>
      <c r="L55" s="195">
        <f t="shared" si="0"/>
        <v>4</v>
      </c>
      <c r="M55" s="195">
        <f t="shared" si="0"/>
        <v>0</v>
      </c>
      <c r="N55" s="195">
        <f t="shared" si="0"/>
        <v>4</v>
      </c>
      <c r="O55" s="196">
        <f t="shared" si="1"/>
        <v>4</v>
      </c>
      <c r="P55" s="200">
        <v>0.1</v>
      </c>
      <c r="Q55" s="201" t="s">
        <v>260</v>
      </c>
      <c r="R55" s="181"/>
      <c r="S55" s="181"/>
      <c r="T55" s="181"/>
      <c r="U55" s="181"/>
      <c r="V55" s="181"/>
      <c r="W55" s="181"/>
    </row>
    <row r="56" spans="1:23" s="198" customFormat="1" ht="12" customHeight="1" thickBot="1" x14ac:dyDescent="0.35">
      <c r="A56" s="325" t="s">
        <v>311</v>
      </c>
      <c r="B56" s="331" t="s">
        <v>57</v>
      </c>
      <c r="C56" s="326">
        <v>4</v>
      </c>
      <c r="D56" s="326">
        <v>0</v>
      </c>
      <c r="E56" s="326">
        <v>4</v>
      </c>
      <c r="F56" s="327">
        <v>16</v>
      </c>
      <c r="G56" s="327">
        <v>0</v>
      </c>
      <c r="H56" s="328">
        <v>16</v>
      </c>
      <c r="I56" s="315">
        <v>3</v>
      </c>
      <c r="J56" s="329">
        <v>0</v>
      </c>
      <c r="K56" s="330">
        <v>3</v>
      </c>
      <c r="L56" s="195">
        <f t="shared" si="0"/>
        <v>23</v>
      </c>
      <c r="M56" s="195">
        <f t="shared" si="0"/>
        <v>0</v>
      </c>
      <c r="N56" s="195">
        <f t="shared" si="0"/>
        <v>23</v>
      </c>
      <c r="O56" s="196">
        <f t="shared" si="1"/>
        <v>23</v>
      </c>
      <c r="P56" s="200">
        <v>0.18</v>
      </c>
      <c r="Q56" s="201" t="s">
        <v>304</v>
      </c>
      <c r="R56" s="181"/>
      <c r="S56" s="181"/>
      <c r="T56" s="181"/>
      <c r="U56" s="181"/>
      <c r="V56" s="181"/>
      <c r="W56" s="181"/>
    </row>
    <row r="57" spans="1:23" s="198" customFormat="1" ht="12" customHeight="1" thickBot="1" x14ac:dyDescent="0.35">
      <c r="A57" s="325" t="s">
        <v>152</v>
      </c>
      <c r="B57" s="331" t="s">
        <v>58</v>
      </c>
      <c r="C57" s="326">
        <v>1</v>
      </c>
      <c r="D57" s="326">
        <v>0</v>
      </c>
      <c r="E57" s="326">
        <v>1</v>
      </c>
      <c r="F57" s="327">
        <v>1</v>
      </c>
      <c r="G57" s="327">
        <v>0</v>
      </c>
      <c r="H57" s="328">
        <v>1</v>
      </c>
      <c r="I57" s="315">
        <v>0</v>
      </c>
      <c r="J57" s="329">
        <v>0</v>
      </c>
      <c r="K57" s="330">
        <v>0</v>
      </c>
      <c r="L57" s="195">
        <f t="shared" si="0"/>
        <v>2</v>
      </c>
      <c r="M57" s="195">
        <f t="shared" si="0"/>
        <v>0</v>
      </c>
      <c r="N57" s="195">
        <f t="shared" si="0"/>
        <v>2</v>
      </c>
      <c r="O57" s="196">
        <f t="shared" si="1"/>
        <v>2</v>
      </c>
      <c r="P57" s="200">
        <v>0.1</v>
      </c>
      <c r="Q57" s="201" t="s">
        <v>312</v>
      </c>
      <c r="R57" s="181"/>
      <c r="S57" s="181"/>
      <c r="T57" s="181"/>
      <c r="U57" s="181"/>
      <c r="V57" s="181"/>
      <c r="W57" s="181"/>
    </row>
    <row r="58" spans="1:23" s="198" customFormat="1" ht="12" customHeight="1" thickBot="1" x14ac:dyDescent="0.35">
      <c r="A58" s="325" t="s">
        <v>154</v>
      </c>
      <c r="B58" s="331" t="s">
        <v>59</v>
      </c>
      <c r="C58" s="326">
        <v>1.5</v>
      </c>
      <c r="D58" s="326">
        <v>0</v>
      </c>
      <c r="E58" s="326">
        <v>1.5</v>
      </c>
      <c r="F58" s="327">
        <v>6.75</v>
      </c>
      <c r="G58" s="327">
        <v>0</v>
      </c>
      <c r="H58" s="328">
        <v>6.75</v>
      </c>
      <c r="I58" s="315">
        <v>1</v>
      </c>
      <c r="J58" s="329">
        <v>0</v>
      </c>
      <c r="K58" s="330">
        <v>1</v>
      </c>
      <c r="L58" s="195">
        <f t="shared" si="0"/>
        <v>9.25</v>
      </c>
      <c r="M58" s="195">
        <f t="shared" si="0"/>
        <v>0</v>
      </c>
      <c r="N58" s="195">
        <f t="shared" si="0"/>
        <v>9.25</v>
      </c>
      <c r="O58" s="196">
        <f t="shared" si="1"/>
        <v>9.25</v>
      </c>
      <c r="P58" s="200">
        <v>0.12</v>
      </c>
      <c r="Q58" s="201" t="s">
        <v>284</v>
      </c>
      <c r="R58" s="181"/>
      <c r="S58" s="181"/>
      <c r="T58" s="181"/>
      <c r="U58" s="181"/>
      <c r="V58" s="181"/>
      <c r="W58" s="181"/>
    </row>
    <row r="59" spans="1:23" ht="12" customHeight="1" thickBot="1" x14ac:dyDescent="0.35">
      <c r="A59" s="325" t="s">
        <v>152</v>
      </c>
      <c r="B59" s="331" t="s">
        <v>60</v>
      </c>
      <c r="C59" s="326">
        <v>3</v>
      </c>
      <c r="D59" s="326">
        <v>0</v>
      </c>
      <c r="E59" s="326">
        <v>3</v>
      </c>
      <c r="F59" s="327">
        <v>13</v>
      </c>
      <c r="G59" s="327">
        <v>0</v>
      </c>
      <c r="H59" s="328">
        <v>13</v>
      </c>
      <c r="I59" s="315">
        <v>2</v>
      </c>
      <c r="J59" s="329">
        <v>0</v>
      </c>
      <c r="K59" s="330">
        <v>2</v>
      </c>
      <c r="L59" s="195">
        <f t="shared" si="0"/>
        <v>18</v>
      </c>
      <c r="M59" s="195">
        <v>0</v>
      </c>
      <c r="N59" s="195">
        <v>18</v>
      </c>
      <c r="O59" s="196">
        <v>18</v>
      </c>
      <c r="P59" s="200">
        <v>2</v>
      </c>
      <c r="Q59" s="201" t="s">
        <v>285</v>
      </c>
    </row>
    <row r="60" spans="1:23" s="198" customFormat="1" ht="12" customHeight="1" thickBot="1" x14ac:dyDescent="0.35">
      <c r="A60" s="325" t="s">
        <v>153</v>
      </c>
      <c r="B60" s="331" t="s">
        <v>61</v>
      </c>
      <c r="C60" s="326">
        <v>1.25</v>
      </c>
      <c r="D60" s="326">
        <v>0</v>
      </c>
      <c r="E60" s="326">
        <v>1.25</v>
      </c>
      <c r="F60" s="327">
        <v>7.75</v>
      </c>
      <c r="G60" s="327">
        <v>0</v>
      </c>
      <c r="H60" s="328">
        <v>7.75</v>
      </c>
      <c r="I60" s="315">
        <v>1</v>
      </c>
      <c r="J60" s="329">
        <v>0</v>
      </c>
      <c r="K60" s="330">
        <v>1</v>
      </c>
      <c r="L60" s="195">
        <f t="shared" si="0"/>
        <v>10</v>
      </c>
      <c r="M60" s="195">
        <f t="shared" si="0"/>
        <v>0</v>
      </c>
      <c r="N60" s="195">
        <f t="shared" si="0"/>
        <v>10</v>
      </c>
      <c r="O60" s="196">
        <f t="shared" si="1"/>
        <v>10</v>
      </c>
      <c r="P60" s="200">
        <v>0</v>
      </c>
      <c r="Q60" s="201" t="s">
        <v>258</v>
      </c>
      <c r="R60" s="181"/>
      <c r="S60" s="181"/>
      <c r="T60" s="181"/>
      <c r="U60" s="181"/>
      <c r="V60" s="181"/>
      <c r="W60" s="181"/>
    </row>
    <row r="61" spans="1:23" s="198" customFormat="1" ht="12" customHeight="1" thickBot="1" x14ac:dyDescent="0.35">
      <c r="A61" s="325" t="s">
        <v>155</v>
      </c>
      <c r="B61" s="331" t="s">
        <v>62</v>
      </c>
      <c r="C61" s="326">
        <v>0.25</v>
      </c>
      <c r="D61" s="326">
        <v>0</v>
      </c>
      <c r="E61" s="326">
        <v>0.25</v>
      </c>
      <c r="F61" s="327">
        <v>3</v>
      </c>
      <c r="G61" s="327">
        <v>0</v>
      </c>
      <c r="H61" s="328">
        <v>3</v>
      </c>
      <c r="I61" s="315">
        <v>0</v>
      </c>
      <c r="J61" s="329">
        <v>0</v>
      </c>
      <c r="K61" s="330">
        <v>0</v>
      </c>
      <c r="L61" s="195">
        <f t="shared" si="0"/>
        <v>3.25</v>
      </c>
      <c r="M61" s="195">
        <f t="shared" si="0"/>
        <v>0</v>
      </c>
      <c r="N61" s="195">
        <f t="shared" si="0"/>
        <v>3.25</v>
      </c>
      <c r="O61" s="196">
        <f t="shared" si="1"/>
        <v>3.25</v>
      </c>
      <c r="P61" s="200">
        <v>0.1</v>
      </c>
      <c r="Q61" s="201" t="s">
        <v>286</v>
      </c>
      <c r="R61" s="181"/>
      <c r="S61" s="181"/>
      <c r="T61" s="181"/>
      <c r="U61" s="181"/>
      <c r="V61" s="181"/>
      <c r="W61" s="181"/>
    </row>
    <row r="62" spans="1:23" s="198" customFormat="1" ht="12" customHeight="1" thickBot="1" x14ac:dyDescent="0.35">
      <c r="A62" s="325" t="s">
        <v>155</v>
      </c>
      <c r="B62" s="331" t="s">
        <v>63</v>
      </c>
      <c r="C62" s="326">
        <v>0.25</v>
      </c>
      <c r="D62" s="326">
        <v>0</v>
      </c>
      <c r="E62" s="326">
        <v>0.25</v>
      </c>
      <c r="F62" s="327">
        <v>0.75</v>
      </c>
      <c r="G62" s="327">
        <v>0</v>
      </c>
      <c r="H62" s="328">
        <v>0.75</v>
      </c>
      <c r="I62" s="315">
        <v>0.25</v>
      </c>
      <c r="J62" s="329">
        <v>0</v>
      </c>
      <c r="K62" s="330">
        <v>0.25</v>
      </c>
      <c r="L62" s="195">
        <f t="shared" si="0"/>
        <v>1.25</v>
      </c>
      <c r="M62" s="195">
        <f t="shared" si="0"/>
        <v>0</v>
      </c>
      <c r="N62" s="195">
        <f t="shared" si="0"/>
        <v>1.25</v>
      </c>
      <c r="O62" s="196">
        <f t="shared" si="1"/>
        <v>1.25</v>
      </c>
      <c r="P62" s="200">
        <v>0.1</v>
      </c>
      <c r="Q62" s="201" t="s">
        <v>260</v>
      </c>
      <c r="R62" s="181"/>
      <c r="S62" s="181"/>
      <c r="T62" s="181"/>
      <c r="U62" s="181"/>
      <c r="V62" s="181"/>
      <c r="W62" s="181"/>
    </row>
    <row r="63" spans="1:23" s="198" customFormat="1" ht="12" customHeight="1" thickBot="1" x14ac:dyDescent="0.35">
      <c r="A63" s="325" t="s">
        <v>169</v>
      </c>
      <c r="B63" s="331" t="s">
        <v>64</v>
      </c>
      <c r="C63" s="326">
        <v>1</v>
      </c>
      <c r="D63" s="326">
        <v>0</v>
      </c>
      <c r="E63" s="326">
        <v>1</v>
      </c>
      <c r="F63" s="327">
        <v>6</v>
      </c>
      <c r="G63" s="327">
        <v>0</v>
      </c>
      <c r="H63" s="328">
        <v>6</v>
      </c>
      <c r="I63" s="315">
        <v>0.4</v>
      </c>
      <c r="J63" s="329">
        <v>0</v>
      </c>
      <c r="K63" s="330">
        <v>0.4</v>
      </c>
      <c r="L63" s="195">
        <f t="shared" si="0"/>
        <v>7.4</v>
      </c>
      <c r="M63" s="195">
        <f t="shared" si="0"/>
        <v>0</v>
      </c>
      <c r="N63" s="195">
        <f t="shared" si="0"/>
        <v>7.4</v>
      </c>
      <c r="O63" s="196">
        <f t="shared" si="1"/>
        <v>7.4</v>
      </c>
      <c r="P63" s="200">
        <v>0.08</v>
      </c>
      <c r="Q63" s="201" t="s">
        <v>287</v>
      </c>
      <c r="R63" s="181"/>
      <c r="S63" s="181"/>
      <c r="T63" s="181"/>
      <c r="U63" s="181"/>
      <c r="V63" s="181"/>
      <c r="W63" s="181"/>
    </row>
    <row r="64" spans="1:23" s="198" customFormat="1" ht="12" customHeight="1" thickBot="1" x14ac:dyDescent="0.35">
      <c r="A64" s="325" t="s">
        <v>153</v>
      </c>
      <c r="B64" s="331" t="s">
        <v>65</v>
      </c>
      <c r="C64" s="326">
        <v>1</v>
      </c>
      <c r="D64" s="326">
        <v>0</v>
      </c>
      <c r="E64" s="326">
        <v>1</v>
      </c>
      <c r="F64" s="327">
        <v>4</v>
      </c>
      <c r="G64" s="327">
        <v>0</v>
      </c>
      <c r="H64" s="328">
        <v>4</v>
      </c>
      <c r="I64" s="315">
        <v>2</v>
      </c>
      <c r="J64" s="329">
        <v>0</v>
      </c>
      <c r="K64" s="330">
        <v>2</v>
      </c>
      <c r="L64" s="195">
        <f t="shared" si="0"/>
        <v>7</v>
      </c>
      <c r="M64" s="195">
        <f t="shared" si="0"/>
        <v>0</v>
      </c>
      <c r="N64" s="195">
        <f t="shared" si="0"/>
        <v>7</v>
      </c>
      <c r="O64" s="196">
        <f t="shared" si="1"/>
        <v>7</v>
      </c>
      <c r="P64" s="200">
        <v>0.1</v>
      </c>
      <c r="Q64" s="201" t="s">
        <v>288</v>
      </c>
      <c r="R64" s="181"/>
      <c r="S64" s="181"/>
      <c r="T64" s="181"/>
      <c r="U64" s="181"/>
      <c r="V64" s="181"/>
      <c r="W64" s="181"/>
    </row>
    <row r="65" spans="1:26" ht="12" customHeight="1" thickBot="1" x14ac:dyDescent="0.35">
      <c r="A65" s="325" t="s">
        <v>154</v>
      </c>
      <c r="B65" s="331" t="s">
        <v>66</v>
      </c>
      <c r="C65" s="326">
        <v>25.25</v>
      </c>
      <c r="D65" s="326">
        <v>0</v>
      </c>
      <c r="E65" s="326">
        <v>25.25</v>
      </c>
      <c r="F65" s="327">
        <v>80</v>
      </c>
      <c r="G65" s="327">
        <v>0</v>
      </c>
      <c r="H65" s="328">
        <v>80</v>
      </c>
      <c r="I65" s="315">
        <v>26.75</v>
      </c>
      <c r="J65" s="329">
        <v>0</v>
      </c>
      <c r="K65" s="330">
        <v>26.75</v>
      </c>
      <c r="L65" s="195">
        <f t="shared" si="0"/>
        <v>132</v>
      </c>
      <c r="M65" s="195">
        <f t="shared" si="0"/>
        <v>0</v>
      </c>
      <c r="N65" s="195">
        <f t="shared" si="0"/>
        <v>132</v>
      </c>
      <c r="O65" s="196">
        <v>132</v>
      </c>
      <c r="P65" s="200">
        <v>6</v>
      </c>
      <c r="Q65" s="201" t="s">
        <v>333</v>
      </c>
    </row>
    <row r="66" spans="1:26" s="198" customFormat="1" ht="12" customHeight="1" thickBot="1" x14ac:dyDescent="0.35">
      <c r="A66" s="325" t="s">
        <v>155</v>
      </c>
      <c r="B66" s="331" t="s">
        <v>67</v>
      </c>
      <c r="C66" s="326">
        <v>0</v>
      </c>
      <c r="D66" s="326">
        <v>0</v>
      </c>
      <c r="E66" s="326">
        <v>0</v>
      </c>
      <c r="F66" s="327">
        <v>1</v>
      </c>
      <c r="G66" s="327">
        <v>0</v>
      </c>
      <c r="H66" s="328">
        <v>1</v>
      </c>
      <c r="I66" s="315">
        <v>0</v>
      </c>
      <c r="J66" s="329">
        <v>0</v>
      </c>
      <c r="K66" s="330">
        <v>0</v>
      </c>
      <c r="L66" s="195">
        <f t="shared" si="0"/>
        <v>1</v>
      </c>
      <c r="M66" s="195">
        <f t="shared" si="0"/>
        <v>0</v>
      </c>
      <c r="N66" s="195">
        <f t="shared" si="0"/>
        <v>1</v>
      </c>
      <c r="O66" s="196">
        <f t="shared" si="1"/>
        <v>1</v>
      </c>
      <c r="P66" s="200">
        <v>0.05</v>
      </c>
      <c r="Q66" s="201" t="s">
        <v>253</v>
      </c>
      <c r="R66" s="181"/>
      <c r="S66" s="181"/>
      <c r="T66" s="181"/>
      <c r="U66" s="181"/>
      <c r="V66" s="181"/>
      <c r="W66" s="181"/>
    </row>
    <row r="67" spans="1:26" s="198" customFormat="1" ht="12" customHeight="1" thickBot="1" x14ac:dyDescent="0.35">
      <c r="A67" s="325" t="s">
        <v>154</v>
      </c>
      <c r="B67" s="331" t="s">
        <v>68</v>
      </c>
      <c r="C67" s="326">
        <v>1</v>
      </c>
      <c r="D67" s="326">
        <v>0</v>
      </c>
      <c r="E67" s="326">
        <v>1</v>
      </c>
      <c r="F67" s="327">
        <v>5</v>
      </c>
      <c r="G67" s="327">
        <v>1</v>
      </c>
      <c r="H67" s="328">
        <v>4</v>
      </c>
      <c r="I67" s="315">
        <v>1</v>
      </c>
      <c r="J67" s="329">
        <v>0</v>
      </c>
      <c r="K67" s="330">
        <v>1</v>
      </c>
      <c r="L67" s="195">
        <f t="shared" si="0"/>
        <v>7</v>
      </c>
      <c r="M67" s="195">
        <f t="shared" si="0"/>
        <v>1</v>
      </c>
      <c r="N67" s="195">
        <f t="shared" si="0"/>
        <v>6</v>
      </c>
      <c r="O67" s="196">
        <v>6</v>
      </c>
      <c r="P67" s="200">
        <v>0.5</v>
      </c>
      <c r="Q67" s="406" t="s">
        <v>265</v>
      </c>
      <c r="R67" s="181"/>
      <c r="S67" s="181"/>
      <c r="T67" s="181"/>
      <c r="U67" s="181"/>
      <c r="V67" s="181"/>
      <c r="W67" s="181"/>
    </row>
    <row r="68" spans="1:26" s="198" customFormat="1" ht="12" customHeight="1" thickBot="1" x14ac:dyDescent="0.35">
      <c r="A68" s="325" t="s">
        <v>154</v>
      </c>
      <c r="B68" s="331" t="s">
        <v>69</v>
      </c>
      <c r="C68" s="326">
        <v>2</v>
      </c>
      <c r="D68" s="326">
        <v>0</v>
      </c>
      <c r="E68" s="326">
        <v>2</v>
      </c>
      <c r="F68" s="327">
        <v>7</v>
      </c>
      <c r="G68" s="327">
        <v>0</v>
      </c>
      <c r="H68" s="328">
        <v>7</v>
      </c>
      <c r="I68" s="315">
        <v>2</v>
      </c>
      <c r="J68" s="329">
        <v>0</v>
      </c>
      <c r="K68" s="330">
        <v>2</v>
      </c>
      <c r="L68" s="195">
        <f t="shared" si="0"/>
        <v>11</v>
      </c>
      <c r="M68" s="195">
        <f t="shared" si="0"/>
        <v>0</v>
      </c>
      <c r="N68" s="195">
        <f t="shared" si="0"/>
        <v>11</v>
      </c>
      <c r="O68" s="196">
        <f t="shared" si="1"/>
        <v>11</v>
      </c>
      <c r="P68" s="200">
        <v>0</v>
      </c>
      <c r="Q68" s="201"/>
      <c r="R68" s="181"/>
      <c r="S68" s="181"/>
      <c r="T68" s="181"/>
      <c r="U68" s="181"/>
      <c r="V68" s="181"/>
      <c r="W68" s="181"/>
    </row>
    <row r="69" spans="1:26" s="198" customFormat="1" ht="12" customHeight="1" thickBot="1" x14ac:dyDescent="0.35">
      <c r="A69" s="325" t="s">
        <v>311</v>
      </c>
      <c r="B69" s="331" t="s">
        <v>70</v>
      </c>
      <c r="C69" s="326">
        <v>2</v>
      </c>
      <c r="D69" s="326">
        <v>0</v>
      </c>
      <c r="E69" s="326">
        <v>2</v>
      </c>
      <c r="F69" s="327">
        <v>13</v>
      </c>
      <c r="G69" s="327">
        <v>0</v>
      </c>
      <c r="H69" s="328">
        <v>13</v>
      </c>
      <c r="I69" s="315">
        <v>4</v>
      </c>
      <c r="J69" s="329">
        <v>0</v>
      </c>
      <c r="K69" s="330">
        <v>4</v>
      </c>
      <c r="L69" s="195">
        <f t="shared" ref="L69:N106" si="2">SUM(C69,F69,I69)</f>
        <v>19</v>
      </c>
      <c r="M69" s="195">
        <f t="shared" si="2"/>
        <v>0</v>
      </c>
      <c r="N69" s="195">
        <f t="shared" si="2"/>
        <v>19</v>
      </c>
      <c r="O69" s="196">
        <f t="shared" ref="O69:O106" si="3">L69</f>
        <v>19</v>
      </c>
      <c r="P69" s="200">
        <v>1.5</v>
      </c>
      <c r="Q69" s="201" t="s">
        <v>289</v>
      </c>
      <c r="R69" s="181"/>
      <c r="S69" s="181"/>
      <c r="T69" s="181"/>
      <c r="U69" s="181"/>
      <c r="V69" s="181"/>
      <c r="W69" s="181"/>
    </row>
    <row r="70" spans="1:26" ht="12" customHeight="1" thickBot="1" x14ac:dyDescent="0.35">
      <c r="A70" s="325" t="s">
        <v>152</v>
      </c>
      <c r="B70" s="331" t="s">
        <v>71</v>
      </c>
      <c r="C70" s="326">
        <v>1</v>
      </c>
      <c r="D70" s="326">
        <v>0</v>
      </c>
      <c r="E70" s="326">
        <v>1</v>
      </c>
      <c r="F70" s="327">
        <v>10</v>
      </c>
      <c r="G70" s="327">
        <v>0</v>
      </c>
      <c r="H70" s="328">
        <v>10</v>
      </c>
      <c r="I70" s="315">
        <v>5</v>
      </c>
      <c r="J70" s="329">
        <v>0</v>
      </c>
      <c r="K70" s="330">
        <v>5</v>
      </c>
      <c r="L70" s="195">
        <f t="shared" si="2"/>
        <v>16</v>
      </c>
      <c r="M70" s="195">
        <f t="shared" si="2"/>
        <v>0</v>
      </c>
      <c r="N70" s="195">
        <f t="shared" si="2"/>
        <v>16</v>
      </c>
      <c r="O70" s="196">
        <f t="shared" si="3"/>
        <v>16</v>
      </c>
      <c r="P70" s="200">
        <v>1</v>
      </c>
      <c r="Q70" s="201" t="s">
        <v>290</v>
      </c>
    </row>
    <row r="71" spans="1:26" s="198" customFormat="1" ht="12" customHeight="1" thickBot="1" x14ac:dyDescent="0.35">
      <c r="A71" s="325" t="s">
        <v>156</v>
      </c>
      <c r="B71" s="331" t="s">
        <v>73</v>
      </c>
      <c r="C71" s="326">
        <v>0</v>
      </c>
      <c r="D71" s="326">
        <v>0</v>
      </c>
      <c r="E71" s="326">
        <v>0</v>
      </c>
      <c r="F71" s="327">
        <v>0</v>
      </c>
      <c r="G71" s="327">
        <v>0</v>
      </c>
      <c r="H71" s="328">
        <v>0</v>
      </c>
      <c r="I71" s="315">
        <v>0</v>
      </c>
      <c r="J71" s="329">
        <v>0</v>
      </c>
      <c r="K71" s="330">
        <v>0</v>
      </c>
      <c r="L71" s="195">
        <f t="shared" si="2"/>
        <v>0</v>
      </c>
      <c r="M71" s="195">
        <f t="shared" si="2"/>
        <v>0</v>
      </c>
      <c r="N71" s="195">
        <f t="shared" si="2"/>
        <v>0</v>
      </c>
      <c r="O71" s="196">
        <f t="shared" si="3"/>
        <v>0</v>
      </c>
      <c r="P71" s="200">
        <v>0</v>
      </c>
      <c r="Q71" s="201" t="s">
        <v>276</v>
      </c>
      <c r="R71" s="181"/>
      <c r="S71" s="181"/>
      <c r="T71" s="181"/>
      <c r="U71" s="181"/>
      <c r="V71" s="181"/>
      <c r="W71" s="181"/>
    </row>
    <row r="72" spans="1:26" s="198" customFormat="1" ht="12" customHeight="1" thickBot="1" x14ac:dyDescent="0.35">
      <c r="A72" s="325" t="s">
        <v>311</v>
      </c>
      <c r="B72" s="331" t="s">
        <v>72</v>
      </c>
      <c r="C72" s="326">
        <v>1</v>
      </c>
      <c r="D72" s="326">
        <v>0</v>
      </c>
      <c r="E72" s="326">
        <v>1</v>
      </c>
      <c r="F72" s="327">
        <v>6</v>
      </c>
      <c r="G72" s="327">
        <v>0</v>
      </c>
      <c r="H72" s="328">
        <v>6</v>
      </c>
      <c r="I72" s="315">
        <v>1</v>
      </c>
      <c r="J72" s="329">
        <v>0</v>
      </c>
      <c r="K72" s="330">
        <v>1</v>
      </c>
      <c r="L72" s="195">
        <f t="shared" si="2"/>
        <v>8</v>
      </c>
      <c r="M72" s="195">
        <f t="shared" si="2"/>
        <v>0</v>
      </c>
      <c r="N72" s="195">
        <f t="shared" si="2"/>
        <v>8</v>
      </c>
      <c r="O72" s="196">
        <f t="shared" si="3"/>
        <v>8</v>
      </c>
      <c r="P72" s="200">
        <v>0.09</v>
      </c>
      <c r="Q72" s="201" t="s">
        <v>291</v>
      </c>
      <c r="R72" s="181"/>
      <c r="S72" s="181"/>
      <c r="T72" s="181"/>
      <c r="U72" s="181"/>
      <c r="V72" s="181"/>
      <c r="W72" s="181"/>
    </row>
    <row r="73" spans="1:26" ht="12" customHeight="1" thickBot="1" x14ac:dyDescent="0.35">
      <c r="A73" s="325" t="s">
        <v>152</v>
      </c>
      <c r="B73" s="331" t="s">
        <v>74</v>
      </c>
      <c r="C73" s="326">
        <v>3</v>
      </c>
      <c r="D73" s="326">
        <v>0</v>
      </c>
      <c r="E73" s="326">
        <v>3</v>
      </c>
      <c r="F73" s="327">
        <v>11</v>
      </c>
      <c r="G73" s="327">
        <v>0</v>
      </c>
      <c r="H73" s="328">
        <v>11</v>
      </c>
      <c r="I73" s="315">
        <v>4</v>
      </c>
      <c r="J73" s="329">
        <v>0</v>
      </c>
      <c r="K73" s="330">
        <v>4</v>
      </c>
      <c r="L73" s="195">
        <f t="shared" si="2"/>
        <v>18</v>
      </c>
      <c r="M73" s="195">
        <f t="shared" si="2"/>
        <v>0</v>
      </c>
      <c r="N73" s="195">
        <f t="shared" si="2"/>
        <v>18</v>
      </c>
      <c r="O73" s="196">
        <f t="shared" si="3"/>
        <v>18</v>
      </c>
      <c r="P73" s="200">
        <v>1</v>
      </c>
      <c r="Q73" s="201" t="s">
        <v>292</v>
      </c>
    </row>
    <row r="74" spans="1:26" s="198" customFormat="1" ht="12" customHeight="1" thickBot="1" x14ac:dyDescent="0.35">
      <c r="A74" s="325" t="s">
        <v>142</v>
      </c>
      <c r="B74" s="331" t="s">
        <v>75</v>
      </c>
      <c r="C74" s="326">
        <v>2</v>
      </c>
      <c r="D74" s="326">
        <v>0</v>
      </c>
      <c r="E74" s="326">
        <v>2</v>
      </c>
      <c r="F74" s="327">
        <v>8</v>
      </c>
      <c r="G74" s="327">
        <v>1</v>
      </c>
      <c r="H74" s="328">
        <v>7</v>
      </c>
      <c r="I74" s="315">
        <v>3</v>
      </c>
      <c r="J74" s="329">
        <v>0</v>
      </c>
      <c r="K74" s="330">
        <v>3</v>
      </c>
      <c r="L74" s="195">
        <f t="shared" si="2"/>
        <v>13</v>
      </c>
      <c r="M74" s="195">
        <f t="shared" si="2"/>
        <v>1</v>
      </c>
      <c r="N74" s="195">
        <f t="shared" si="2"/>
        <v>12</v>
      </c>
      <c r="O74" s="196">
        <v>12</v>
      </c>
      <c r="P74" s="200">
        <v>0.1</v>
      </c>
      <c r="Q74" s="201" t="s">
        <v>293</v>
      </c>
      <c r="R74" s="181"/>
      <c r="S74" s="181"/>
      <c r="T74" s="181"/>
      <c r="U74" s="181"/>
      <c r="V74" s="181"/>
      <c r="W74" s="181"/>
    </row>
    <row r="75" spans="1:26" s="198" customFormat="1" ht="12" customHeight="1" thickBot="1" x14ac:dyDescent="0.35">
      <c r="A75" s="325" t="s">
        <v>152</v>
      </c>
      <c r="B75" s="331" t="s">
        <v>76</v>
      </c>
      <c r="C75" s="326">
        <v>0.33</v>
      </c>
      <c r="D75" s="326">
        <v>0</v>
      </c>
      <c r="E75" s="326">
        <v>0.33</v>
      </c>
      <c r="F75" s="327">
        <v>2</v>
      </c>
      <c r="G75" s="327">
        <v>0</v>
      </c>
      <c r="H75" s="328">
        <v>2</v>
      </c>
      <c r="I75" s="315">
        <v>0</v>
      </c>
      <c r="J75" s="329">
        <v>0</v>
      </c>
      <c r="K75" s="330">
        <v>0</v>
      </c>
      <c r="L75" s="195">
        <f t="shared" si="2"/>
        <v>2.33</v>
      </c>
      <c r="M75" s="195">
        <f t="shared" si="2"/>
        <v>0</v>
      </c>
      <c r="N75" s="195">
        <f t="shared" si="2"/>
        <v>2.33</v>
      </c>
      <c r="O75" s="196">
        <f t="shared" si="3"/>
        <v>2.33</v>
      </c>
      <c r="P75" s="200">
        <v>0.25</v>
      </c>
      <c r="Q75" s="201" t="s">
        <v>294</v>
      </c>
      <c r="R75" s="181"/>
      <c r="S75" s="181"/>
      <c r="T75" s="181"/>
      <c r="U75" s="181"/>
      <c r="V75" s="181"/>
      <c r="W75" s="181"/>
    </row>
    <row r="76" spans="1:26" s="198" customFormat="1" ht="12" customHeight="1" thickBot="1" x14ac:dyDescent="0.35">
      <c r="A76" s="325" t="s">
        <v>169</v>
      </c>
      <c r="B76" s="331" t="s">
        <v>77</v>
      </c>
      <c r="C76" s="326">
        <v>0.25</v>
      </c>
      <c r="D76" s="326">
        <v>0</v>
      </c>
      <c r="E76" s="326">
        <v>0.25</v>
      </c>
      <c r="F76" s="327">
        <v>6</v>
      </c>
      <c r="G76" s="327">
        <v>0</v>
      </c>
      <c r="H76" s="328">
        <v>6</v>
      </c>
      <c r="I76" s="315">
        <v>0.5</v>
      </c>
      <c r="J76" s="329">
        <v>0</v>
      </c>
      <c r="K76" s="330">
        <v>0.5</v>
      </c>
      <c r="L76" s="195">
        <f t="shared" si="2"/>
        <v>6.75</v>
      </c>
      <c r="M76" s="195">
        <f t="shared" si="2"/>
        <v>0</v>
      </c>
      <c r="N76" s="195">
        <f t="shared" si="2"/>
        <v>6.75</v>
      </c>
      <c r="O76" s="196">
        <f t="shared" si="3"/>
        <v>6.75</v>
      </c>
      <c r="P76" s="200">
        <v>0.55000000000000004</v>
      </c>
      <c r="Q76" s="201" t="s">
        <v>295</v>
      </c>
      <c r="R76" s="181"/>
      <c r="S76" s="181"/>
      <c r="T76" s="181"/>
      <c r="U76" s="181"/>
      <c r="V76" s="181"/>
      <c r="W76" s="181"/>
    </row>
    <row r="77" spans="1:26" ht="12" customHeight="1" thickBot="1" x14ac:dyDescent="0.35">
      <c r="A77" s="325" t="s">
        <v>152</v>
      </c>
      <c r="B77" s="331" t="s">
        <v>78</v>
      </c>
      <c r="C77" s="326">
        <v>1.25</v>
      </c>
      <c r="D77" s="326">
        <v>0</v>
      </c>
      <c r="E77" s="326">
        <v>1.25</v>
      </c>
      <c r="F77" s="327">
        <v>3</v>
      </c>
      <c r="G77" s="327">
        <v>0</v>
      </c>
      <c r="H77" s="328">
        <v>3</v>
      </c>
      <c r="I77" s="315">
        <v>1</v>
      </c>
      <c r="J77" s="329">
        <v>0</v>
      </c>
      <c r="K77" s="330">
        <v>1</v>
      </c>
      <c r="L77" s="195">
        <v>5.25</v>
      </c>
      <c r="M77" s="195">
        <f t="shared" si="2"/>
        <v>0</v>
      </c>
      <c r="N77" s="195">
        <v>5.25</v>
      </c>
      <c r="O77" s="196">
        <f t="shared" si="3"/>
        <v>5.25</v>
      </c>
      <c r="P77" s="200">
        <v>1</v>
      </c>
      <c r="Q77" s="355" t="s">
        <v>313</v>
      </c>
    </row>
    <row r="78" spans="1:26" s="198" customFormat="1" ht="12" customHeight="1" thickBot="1" x14ac:dyDescent="0.35">
      <c r="A78" s="325" t="s">
        <v>169</v>
      </c>
      <c r="B78" s="331" t="s">
        <v>79</v>
      </c>
      <c r="C78" s="326">
        <v>0.25</v>
      </c>
      <c r="D78" s="326">
        <v>0</v>
      </c>
      <c r="E78" s="326">
        <v>0.25</v>
      </c>
      <c r="F78" s="327">
        <v>2</v>
      </c>
      <c r="G78" s="327">
        <v>0</v>
      </c>
      <c r="H78" s="328">
        <v>2</v>
      </c>
      <c r="I78" s="315">
        <v>0.5</v>
      </c>
      <c r="J78" s="329">
        <v>0</v>
      </c>
      <c r="K78" s="330">
        <v>0.5</v>
      </c>
      <c r="L78" s="195">
        <f t="shared" si="2"/>
        <v>2.75</v>
      </c>
      <c r="M78" s="195">
        <f t="shared" si="2"/>
        <v>0</v>
      </c>
      <c r="N78" s="195">
        <f t="shared" si="2"/>
        <v>2.75</v>
      </c>
      <c r="O78" s="196">
        <f t="shared" si="3"/>
        <v>2.75</v>
      </c>
      <c r="P78" s="200">
        <v>0.05</v>
      </c>
      <c r="Q78" s="201" t="s">
        <v>296</v>
      </c>
      <c r="R78" s="181"/>
      <c r="S78" s="181"/>
      <c r="T78" s="181"/>
      <c r="U78" s="181"/>
      <c r="V78" s="181"/>
      <c r="W78" s="181"/>
    </row>
    <row r="79" spans="1:26" s="198" customFormat="1" ht="12" customHeight="1" thickBot="1" x14ac:dyDescent="0.35">
      <c r="A79" s="325" t="s">
        <v>142</v>
      </c>
      <c r="B79" s="331" t="s">
        <v>80</v>
      </c>
      <c r="C79" s="326">
        <v>1</v>
      </c>
      <c r="D79" s="326">
        <v>0</v>
      </c>
      <c r="E79" s="326">
        <v>1</v>
      </c>
      <c r="F79" s="327">
        <v>6</v>
      </c>
      <c r="G79" s="327">
        <v>0</v>
      </c>
      <c r="H79" s="328">
        <v>6</v>
      </c>
      <c r="I79" s="315">
        <v>1</v>
      </c>
      <c r="J79" s="329">
        <v>0</v>
      </c>
      <c r="K79" s="330">
        <v>1</v>
      </c>
      <c r="L79" s="195">
        <f t="shared" si="2"/>
        <v>8</v>
      </c>
      <c r="M79" s="195">
        <f t="shared" si="2"/>
        <v>0</v>
      </c>
      <c r="N79" s="195">
        <f t="shared" si="2"/>
        <v>8</v>
      </c>
      <c r="O79" s="196">
        <f t="shared" si="3"/>
        <v>8</v>
      </c>
      <c r="P79" s="200">
        <v>0</v>
      </c>
      <c r="Q79" s="201" t="s">
        <v>276</v>
      </c>
      <c r="R79" s="181"/>
      <c r="S79" s="181"/>
      <c r="T79" s="181"/>
      <c r="U79" s="181"/>
      <c r="V79" s="181"/>
      <c r="W79" s="181"/>
    </row>
    <row r="80" spans="1:26" s="198" customFormat="1" ht="12" customHeight="1" thickBot="1" x14ac:dyDescent="0.35">
      <c r="A80" s="325" t="s">
        <v>311</v>
      </c>
      <c r="B80" s="331" t="s">
        <v>81</v>
      </c>
      <c r="C80" s="326">
        <v>3.38</v>
      </c>
      <c r="D80" s="326">
        <v>0</v>
      </c>
      <c r="E80" s="326">
        <v>3.38</v>
      </c>
      <c r="F80" s="327">
        <v>21.25</v>
      </c>
      <c r="G80" s="327">
        <v>0</v>
      </c>
      <c r="H80" s="328">
        <v>21.25</v>
      </c>
      <c r="I80" s="315">
        <v>3</v>
      </c>
      <c r="J80" s="329">
        <v>0</v>
      </c>
      <c r="K80" s="330">
        <v>3</v>
      </c>
      <c r="L80" s="195">
        <f t="shared" si="2"/>
        <v>27.63</v>
      </c>
      <c r="M80" s="195">
        <f t="shared" si="2"/>
        <v>0</v>
      </c>
      <c r="N80" s="195">
        <f t="shared" si="2"/>
        <v>27.63</v>
      </c>
      <c r="O80" s="196">
        <f t="shared" si="3"/>
        <v>27.63</v>
      </c>
      <c r="P80" s="200">
        <v>8.8000000000000007</v>
      </c>
      <c r="Q80" s="201" t="s">
        <v>330</v>
      </c>
      <c r="R80" s="181"/>
      <c r="S80" s="181"/>
      <c r="T80" s="181"/>
      <c r="U80" s="181"/>
      <c r="V80" s="181"/>
      <c r="W80" s="181"/>
      <c r="X80" s="181"/>
      <c r="Y80" s="181"/>
      <c r="Z80" s="181"/>
    </row>
    <row r="81" spans="1:23" s="198" customFormat="1" ht="12" customHeight="1" thickBot="1" x14ac:dyDescent="0.35">
      <c r="A81" s="325" t="s">
        <v>155</v>
      </c>
      <c r="B81" s="331" t="s">
        <v>82</v>
      </c>
      <c r="C81" s="326">
        <v>0</v>
      </c>
      <c r="D81" s="326">
        <v>0</v>
      </c>
      <c r="E81" s="326">
        <v>0</v>
      </c>
      <c r="F81" s="327">
        <v>1</v>
      </c>
      <c r="G81" s="327">
        <v>0</v>
      </c>
      <c r="H81" s="328">
        <v>1</v>
      </c>
      <c r="I81" s="315">
        <v>0</v>
      </c>
      <c r="J81" s="329">
        <v>0</v>
      </c>
      <c r="K81" s="330">
        <v>0</v>
      </c>
      <c r="L81" s="195">
        <f t="shared" si="2"/>
        <v>1</v>
      </c>
      <c r="M81" s="195">
        <f t="shared" si="2"/>
        <v>0</v>
      </c>
      <c r="N81" s="195">
        <f t="shared" si="2"/>
        <v>1</v>
      </c>
      <c r="O81" s="196">
        <f t="shared" si="3"/>
        <v>1</v>
      </c>
      <c r="P81" s="200">
        <v>0.1</v>
      </c>
      <c r="Q81" s="201" t="s">
        <v>260</v>
      </c>
      <c r="R81" s="181"/>
      <c r="S81" s="181"/>
      <c r="T81" s="181"/>
      <c r="U81" s="181"/>
      <c r="V81" s="181"/>
      <c r="W81" s="181"/>
    </row>
    <row r="82" spans="1:23" s="198" customFormat="1" ht="12" customHeight="1" thickBot="1" x14ac:dyDescent="0.35">
      <c r="A82" s="325" t="s">
        <v>142</v>
      </c>
      <c r="B82" s="331" t="s">
        <v>83</v>
      </c>
      <c r="C82" s="326">
        <v>1</v>
      </c>
      <c r="D82" s="326">
        <v>0</v>
      </c>
      <c r="E82" s="326">
        <v>1</v>
      </c>
      <c r="F82" s="327">
        <v>10</v>
      </c>
      <c r="G82" s="327">
        <v>0</v>
      </c>
      <c r="H82" s="328">
        <v>10</v>
      </c>
      <c r="I82" s="315">
        <v>3</v>
      </c>
      <c r="J82" s="329">
        <v>0</v>
      </c>
      <c r="K82" s="330">
        <v>3</v>
      </c>
      <c r="L82" s="195">
        <f t="shared" si="2"/>
        <v>14</v>
      </c>
      <c r="M82" s="195">
        <f t="shared" si="2"/>
        <v>0</v>
      </c>
      <c r="N82" s="195">
        <f t="shared" si="2"/>
        <v>14</v>
      </c>
      <c r="O82" s="196">
        <f t="shared" si="3"/>
        <v>14</v>
      </c>
      <c r="P82" s="200">
        <v>0</v>
      </c>
      <c r="Q82" s="201" t="s">
        <v>276</v>
      </c>
      <c r="R82" s="181"/>
      <c r="S82" s="181"/>
      <c r="T82" s="181"/>
      <c r="U82" s="181"/>
      <c r="V82" s="181"/>
      <c r="W82" s="181"/>
    </row>
    <row r="83" spans="1:23" s="198" customFormat="1" ht="12" customHeight="1" thickBot="1" x14ac:dyDescent="0.35">
      <c r="A83" s="325" t="s">
        <v>154</v>
      </c>
      <c r="B83" s="331" t="s">
        <v>84</v>
      </c>
      <c r="C83" s="326">
        <v>1</v>
      </c>
      <c r="D83" s="326">
        <v>0</v>
      </c>
      <c r="E83" s="326">
        <v>1</v>
      </c>
      <c r="F83" s="327">
        <v>10</v>
      </c>
      <c r="G83" s="327">
        <v>0</v>
      </c>
      <c r="H83" s="328">
        <v>10</v>
      </c>
      <c r="I83" s="315">
        <v>1.25</v>
      </c>
      <c r="J83" s="329">
        <v>0</v>
      </c>
      <c r="K83" s="330">
        <v>1.25</v>
      </c>
      <c r="L83" s="195">
        <f t="shared" si="2"/>
        <v>12.25</v>
      </c>
      <c r="M83" s="195">
        <f t="shared" si="2"/>
        <v>0</v>
      </c>
      <c r="N83" s="195">
        <f t="shared" si="2"/>
        <v>12.25</v>
      </c>
      <c r="O83" s="196">
        <f t="shared" si="3"/>
        <v>12.25</v>
      </c>
      <c r="P83" s="200">
        <v>1.4</v>
      </c>
      <c r="Q83" s="201" t="s">
        <v>297</v>
      </c>
      <c r="R83" s="181"/>
      <c r="S83" s="181"/>
      <c r="T83" s="181"/>
      <c r="U83" s="181"/>
      <c r="V83" s="181"/>
      <c r="W83" s="181"/>
    </row>
    <row r="84" spans="1:23" ht="12" customHeight="1" thickBot="1" x14ac:dyDescent="0.35">
      <c r="A84" s="325" t="s">
        <v>154</v>
      </c>
      <c r="B84" s="331" t="s">
        <v>85</v>
      </c>
      <c r="C84" s="326">
        <v>4</v>
      </c>
      <c r="D84" s="326">
        <v>0</v>
      </c>
      <c r="E84" s="326">
        <v>4</v>
      </c>
      <c r="F84" s="327">
        <v>25</v>
      </c>
      <c r="G84" s="327">
        <v>0</v>
      </c>
      <c r="H84" s="328">
        <v>25</v>
      </c>
      <c r="I84" s="315">
        <v>1</v>
      </c>
      <c r="J84" s="329">
        <v>0</v>
      </c>
      <c r="K84" s="330">
        <v>1</v>
      </c>
      <c r="L84" s="195">
        <f t="shared" si="2"/>
        <v>30</v>
      </c>
      <c r="M84" s="195">
        <f t="shared" si="2"/>
        <v>0</v>
      </c>
      <c r="N84" s="195">
        <f t="shared" si="2"/>
        <v>30</v>
      </c>
      <c r="O84" s="196">
        <f t="shared" si="3"/>
        <v>30</v>
      </c>
      <c r="P84" s="200">
        <v>6</v>
      </c>
      <c r="Q84" s="201" t="s">
        <v>317</v>
      </c>
    </row>
    <row r="85" spans="1:23" s="198" customFormat="1" ht="12" customHeight="1" thickBot="1" x14ac:dyDescent="0.35">
      <c r="A85" s="325" t="s">
        <v>142</v>
      </c>
      <c r="B85" s="331" t="s">
        <v>86</v>
      </c>
      <c r="C85" s="326">
        <v>1</v>
      </c>
      <c r="D85" s="326">
        <v>0</v>
      </c>
      <c r="E85" s="330">
        <v>1</v>
      </c>
      <c r="F85" s="202">
        <v>8</v>
      </c>
      <c r="G85" s="327">
        <v>0</v>
      </c>
      <c r="H85" s="328">
        <v>8</v>
      </c>
      <c r="I85" s="315">
        <v>2</v>
      </c>
      <c r="J85" s="329">
        <v>0</v>
      </c>
      <c r="K85" s="330">
        <v>2</v>
      </c>
      <c r="L85" s="195">
        <f t="shared" si="2"/>
        <v>11</v>
      </c>
      <c r="M85" s="195">
        <f t="shared" si="2"/>
        <v>0</v>
      </c>
      <c r="N85" s="195">
        <f t="shared" si="2"/>
        <v>11</v>
      </c>
      <c r="O85" s="196">
        <f t="shared" si="3"/>
        <v>11</v>
      </c>
      <c r="P85" s="200">
        <v>1</v>
      </c>
      <c r="Q85" s="201" t="s">
        <v>257</v>
      </c>
      <c r="R85" s="181"/>
      <c r="S85" s="181"/>
      <c r="T85" s="181"/>
      <c r="U85" s="181"/>
      <c r="V85" s="181"/>
      <c r="W85" s="181"/>
    </row>
    <row r="86" spans="1:23" s="198" customFormat="1" ht="12" customHeight="1" thickBot="1" x14ac:dyDescent="0.35">
      <c r="A86" s="325" t="s">
        <v>154</v>
      </c>
      <c r="B86" s="331" t="s">
        <v>87</v>
      </c>
      <c r="C86" s="326">
        <v>2.5</v>
      </c>
      <c r="D86" s="326">
        <v>0</v>
      </c>
      <c r="E86" s="330">
        <v>2.5</v>
      </c>
      <c r="F86" s="202">
        <v>15.5</v>
      </c>
      <c r="G86" s="327">
        <v>0</v>
      </c>
      <c r="H86" s="328">
        <v>15.5</v>
      </c>
      <c r="I86" s="315">
        <v>4</v>
      </c>
      <c r="J86" s="329">
        <v>0</v>
      </c>
      <c r="K86" s="330">
        <v>4</v>
      </c>
      <c r="L86" s="195">
        <f t="shared" si="2"/>
        <v>22</v>
      </c>
      <c r="M86" s="195">
        <f t="shared" si="2"/>
        <v>0</v>
      </c>
      <c r="N86" s="195">
        <f t="shared" si="2"/>
        <v>22</v>
      </c>
      <c r="O86" s="196">
        <v>22</v>
      </c>
      <c r="P86" s="200">
        <v>0</v>
      </c>
      <c r="Q86" s="407" t="s">
        <v>332</v>
      </c>
      <c r="R86" s="181"/>
      <c r="S86" s="181"/>
      <c r="T86" s="181"/>
      <c r="U86" s="181"/>
      <c r="V86" s="181"/>
      <c r="W86" s="181"/>
    </row>
    <row r="87" spans="1:23" s="198" customFormat="1" ht="12" customHeight="1" thickBot="1" x14ac:dyDescent="0.35">
      <c r="A87" s="325" t="s">
        <v>153</v>
      </c>
      <c r="B87" s="331" t="s">
        <v>88</v>
      </c>
      <c r="C87" s="326">
        <v>1</v>
      </c>
      <c r="D87" s="326">
        <v>0</v>
      </c>
      <c r="E87" s="330">
        <v>1</v>
      </c>
      <c r="F87" s="202">
        <v>9</v>
      </c>
      <c r="G87" s="327">
        <v>0</v>
      </c>
      <c r="H87" s="328">
        <v>9</v>
      </c>
      <c r="I87" s="315">
        <v>0</v>
      </c>
      <c r="J87" s="329">
        <v>0</v>
      </c>
      <c r="K87" s="330">
        <v>0</v>
      </c>
      <c r="L87" s="195">
        <f t="shared" si="2"/>
        <v>10</v>
      </c>
      <c r="M87" s="195">
        <f t="shared" si="2"/>
        <v>0</v>
      </c>
      <c r="N87" s="195">
        <f t="shared" si="2"/>
        <v>10</v>
      </c>
      <c r="O87" s="196">
        <f t="shared" si="3"/>
        <v>10</v>
      </c>
      <c r="P87" s="200">
        <v>0.11</v>
      </c>
      <c r="Q87" s="201" t="s">
        <v>253</v>
      </c>
      <c r="R87" s="181"/>
      <c r="S87" s="181"/>
      <c r="T87" s="181"/>
      <c r="U87" s="181"/>
      <c r="V87" s="181"/>
      <c r="W87" s="181"/>
    </row>
    <row r="88" spans="1:23" ht="12" customHeight="1" thickBot="1" x14ac:dyDescent="0.35">
      <c r="A88" s="325" t="s">
        <v>152</v>
      </c>
      <c r="B88" s="331" t="s">
        <v>89</v>
      </c>
      <c r="C88" s="326">
        <v>2</v>
      </c>
      <c r="D88" s="326">
        <v>0</v>
      </c>
      <c r="E88" s="330">
        <v>2</v>
      </c>
      <c r="F88" s="202">
        <v>11</v>
      </c>
      <c r="G88" s="327">
        <v>0</v>
      </c>
      <c r="H88" s="328">
        <v>11</v>
      </c>
      <c r="I88" s="315">
        <v>1</v>
      </c>
      <c r="J88" s="329">
        <v>0</v>
      </c>
      <c r="K88" s="330">
        <v>1</v>
      </c>
      <c r="L88" s="195">
        <f t="shared" si="2"/>
        <v>14</v>
      </c>
      <c r="M88" s="195">
        <f t="shared" si="2"/>
        <v>0</v>
      </c>
      <c r="N88" s="195">
        <f t="shared" si="2"/>
        <v>14</v>
      </c>
      <c r="O88" s="196">
        <f t="shared" si="3"/>
        <v>14</v>
      </c>
      <c r="P88" s="200">
        <v>2.4</v>
      </c>
      <c r="Q88" s="201" t="s">
        <v>316</v>
      </c>
    </row>
    <row r="89" spans="1:23" s="198" customFormat="1" ht="12" customHeight="1" thickBot="1" x14ac:dyDescent="0.35">
      <c r="A89" s="325" t="s">
        <v>154</v>
      </c>
      <c r="B89" s="331" t="s">
        <v>90</v>
      </c>
      <c r="C89" s="326">
        <v>2</v>
      </c>
      <c r="D89" s="326">
        <v>0</v>
      </c>
      <c r="E89" s="330">
        <v>2</v>
      </c>
      <c r="F89" s="202">
        <v>11</v>
      </c>
      <c r="G89" s="327">
        <v>0</v>
      </c>
      <c r="H89" s="328">
        <v>11</v>
      </c>
      <c r="I89" s="315">
        <v>0</v>
      </c>
      <c r="J89" s="329">
        <v>0</v>
      </c>
      <c r="K89" s="330">
        <v>0</v>
      </c>
      <c r="L89" s="195">
        <f t="shared" si="2"/>
        <v>13</v>
      </c>
      <c r="M89" s="195">
        <f t="shared" si="2"/>
        <v>0</v>
      </c>
      <c r="N89" s="195">
        <f t="shared" si="2"/>
        <v>13</v>
      </c>
      <c r="O89" s="196">
        <f t="shared" si="3"/>
        <v>13</v>
      </c>
      <c r="P89" s="200">
        <v>1.4</v>
      </c>
      <c r="Q89" s="201" t="s">
        <v>297</v>
      </c>
      <c r="R89" s="181"/>
      <c r="S89" s="181"/>
      <c r="T89" s="181"/>
      <c r="U89" s="181"/>
      <c r="V89" s="181"/>
      <c r="W89" s="181"/>
    </row>
    <row r="90" spans="1:23" s="198" customFormat="1" ht="12" customHeight="1" thickBot="1" x14ac:dyDescent="0.35">
      <c r="A90" s="325" t="s">
        <v>154</v>
      </c>
      <c r="B90" s="331" t="s">
        <v>91</v>
      </c>
      <c r="C90" s="326">
        <v>1</v>
      </c>
      <c r="D90" s="326">
        <v>0</v>
      </c>
      <c r="E90" s="330">
        <v>1</v>
      </c>
      <c r="F90" s="202">
        <v>6.625</v>
      </c>
      <c r="G90" s="327">
        <v>0</v>
      </c>
      <c r="H90" s="328">
        <v>6.625</v>
      </c>
      <c r="I90" s="315">
        <v>2</v>
      </c>
      <c r="J90" s="329">
        <v>0</v>
      </c>
      <c r="K90" s="330">
        <v>2</v>
      </c>
      <c r="L90" s="195">
        <f t="shared" si="2"/>
        <v>9.625</v>
      </c>
      <c r="M90" s="195">
        <f t="shared" si="2"/>
        <v>0</v>
      </c>
      <c r="N90" s="195">
        <f t="shared" si="2"/>
        <v>9.625</v>
      </c>
      <c r="O90" s="196">
        <v>9.6300000000000008</v>
      </c>
      <c r="P90" s="200">
        <v>0</v>
      </c>
      <c r="Q90" s="407" t="s">
        <v>332</v>
      </c>
      <c r="R90" s="181"/>
      <c r="S90" s="181"/>
      <c r="T90" s="181"/>
      <c r="U90" s="181"/>
      <c r="V90" s="181"/>
      <c r="W90" s="181"/>
    </row>
    <row r="91" spans="1:23" s="198" customFormat="1" ht="12" customHeight="1" thickBot="1" x14ac:dyDescent="0.35">
      <c r="A91" s="325" t="s">
        <v>142</v>
      </c>
      <c r="B91" s="331" t="s">
        <v>92</v>
      </c>
      <c r="C91" s="326">
        <v>0.5</v>
      </c>
      <c r="D91" s="326">
        <v>0</v>
      </c>
      <c r="E91" s="330">
        <v>0.5</v>
      </c>
      <c r="F91" s="202">
        <v>4</v>
      </c>
      <c r="G91" s="327">
        <v>0</v>
      </c>
      <c r="H91" s="328">
        <v>4</v>
      </c>
      <c r="I91" s="315">
        <v>0</v>
      </c>
      <c r="J91" s="329">
        <v>0</v>
      </c>
      <c r="K91" s="330">
        <v>0</v>
      </c>
      <c r="L91" s="195">
        <f t="shared" si="2"/>
        <v>4.5</v>
      </c>
      <c r="M91" s="195">
        <f t="shared" si="2"/>
        <v>0</v>
      </c>
      <c r="N91" s="195">
        <f t="shared" si="2"/>
        <v>4.5</v>
      </c>
      <c r="O91" s="196">
        <f t="shared" si="3"/>
        <v>4.5</v>
      </c>
      <c r="P91" s="200">
        <v>0</v>
      </c>
      <c r="Q91" s="201" t="s">
        <v>276</v>
      </c>
      <c r="R91" s="181"/>
      <c r="S91" s="181"/>
      <c r="T91" s="181"/>
      <c r="U91" s="181"/>
      <c r="V91" s="181"/>
      <c r="W91" s="181"/>
    </row>
    <row r="92" spans="1:23" s="198" customFormat="1" ht="12" customHeight="1" thickBot="1" x14ac:dyDescent="0.35">
      <c r="A92" s="325" t="s">
        <v>142</v>
      </c>
      <c r="B92" s="331" t="s">
        <v>93</v>
      </c>
      <c r="C92" s="326">
        <v>1</v>
      </c>
      <c r="D92" s="326">
        <v>0</v>
      </c>
      <c r="E92" s="330">
        <v>1</v>
      </c>
      <c r="F92" s="202">
        <v>7</v>
      </c>
      <c r="G92" s="327">
        <v>0</v>
      </c>
      <c r="H92" s="328">
        <v>7</v>
      </c>
      <c r="I92" s="315">
        <v>2</v>
      </c>
      <c r="J92" s="329">
        <v>0</v>
      </c>
      <c r="K92" s="330">
        <v>2</v>
      </c>
      <c r="L92" s="195">
        <f t="shared" si="2"/>
        <v>10</v>
      </c>
      <c r="M92" s="195">
        <f t="shared" si="2"/>
        <v>0</v>
      </c>
      <c r="N92" s="195">
        <f t="shared" si="2"/>
        <v>10</v>
      </c>
      <c r="O92" s="196">
        <f t="shared" si="3"/>
        <v>10</v>
      </c>
      <c r="P92" s="200">
        <v>0</v>
      </c>
      <c r="Q92" s="201" t="s">
        <v>276</v>
      </c>
      <c r="R92" s="181"/>
      <c r="S92" s="181"/>
      <c r="T92" s="181"/>
      <c r="U92" s="181"/>
      <c r="V92" s="181"/>
      <c r="W92" s="181"/>
    </row>
    <row r="93" spans="1:23" s="198" customFormat="1" ht="12" customHeight="1" thickBot="1" x14ac:dyDescent="0.35">
      <c r="A93" s="325" t="s">
        <v>155</v>
      </c>
      <c r="B93" s="331" t="s">
        <v>94</v>
      </c>
      <c r="C93" s="326">
        <v>0.25</v>
      </c>
      <c r="D93" s="326">
        <v>0</v>
      </c>
      <c r="E93" s="330">
        <v>0.25</v>
      </c>
      <c r="F93" s="202">
        <v>0.75</v>
      </c>
      <c r="G93" s="327">
        <v>0</v>
      </c>
      <c r="H93" s="328">
        <v>0.75</v>
      </c>
      <c r="I93" s="315">
        <v>0</v>
      </c>
      <c r="J93" s="329">
        <v>0</v>
      </c>
      <c r="K93" s="330">
        <v>0</v>
      </c>
      <c r="L93" s="195">
        <f t="shared" si="2"/>
        <v>1</v>
      </c>
      <c r="M93" s="195">
        <f t="shared" si="2"/>
        <v>0</v>
      </c>
      <c r="N93" s="195">
        <f t="shared" si="2"/>
        <v>1</v>
      </c>
      <c r="O93" s="196">
        <f t="shared" si="3"/>
        <v>1</v>
      </c>
      <c r="P93" s="200">
        <v>0.1</v>
      </c>
      <c r="Q93" s="201" t="s">
        <v>298</v>
      </c>
      <c r="R93" s="181"/>
      <c r="S93" s="181"/>
      <c r="T93" s="181"/>
      <c r="U93" s="181"/>
      <c r="V93" s="181"/>
      <c r="W93" s="181"/>
    </row>
    <row r="94" spans="1:23" s="198" customFormat="1" ht="12" customHeight="1" thickBot="1" x14ac:dyDescent="0.35">
      <c r="A94" s="325" t="s">
        <v>155</v>
      </c>
      <c r="B94" s="331" t="s">
        <v>95</v>
      </c>
      <c r="C94" s="326">
        <v>1</v>
      </c>
      <c r="D94" s="326">
        <v>0</v>
      </c>
      <c r="E94" s="330">
        <v>1</v>
      </c>
      <c r="F94" s="202">
        <v>3</v>
      </c>
      <c r="G94" s="327">
        <v>0</v>
      </c>
      <c r="H94" s="328">
        <v>3</v>
      </c>
      <c r="I94" s="315">
        <v>0</v>
      </c>
      <c r="J94" s="329">
        <v>0</v>
      </c>
      <c r="K94" s="330">
        <v>0</v>
      </c>
      <c r="L94" s="195">
        <f t="shared" si="2"/>
        <v>4</v>
      </c>
      <c r="M94" s="195">
        <f t="shared" si="2"/>
        <v>0</v>
      </c>
      <c r="N94" s="195">
        <f t="shared" si="2"/>
        <v>4</v>
      </c>
      <c r="O94" s="196">
        <f t="shared" si="3"/>
        <v>4</v>
      </c>
      <c r="P94" s="200">
        <v>0.1</v>
      </c>
      <c r="Q94" s="201" t="s">
        <v>260</v>
      </c>
      <c r="R94" s="181"/>
      <c r="S94" s="181"/>
      <c r="T94" s="181"/>
      <c r="U94" s="181"/>
      <c r="V94" s="181"/>
      <c r="W94" s="181"/>
    </row>
    <row r="95" spans="1:23" ht="12" customHeight="1" thickBot="1" x14ac:dyDescent="0.35">
      <c r="A95" s="325" t="s">
        <v>169</v>
      </c>
      <c r="B95" s="331" t="s">
        <v>97</v>
      </c>
      <c r="C95" s="326">
        <v>0.25</v>
      </c>
      <c r="D95" s="326">
        <v>0</v>
      </c>
      <c r="E95" s="330">
        <v>0.25</v>
      </c>
      <c r="F95" s="202">
        <v>0.5</v>
      </c>
      <c r="G95" s="327">
        <v>0</v>
      </c>
      <c r="H95" s="328">
        <v>0.5</v>
      </c>
      <c r="I95" s="315">
        <v>0.25</v>
      </c>
      <c r="J95" s="329">
        <v>0</v>
      </c>
      <c r="K95" s="330">
        <v>0.25</v>
      </c>
      <c r="L95" s="195">
        <f t="shared" si="2"/>
        <v>1</v>
      </c>
      <c r="M95" s="195">
        <f t="shared" si="2"/>
        <v>0</v>
      </c>
      <c r="N95" s="195">
        <f t="shared" si="2"/>
        <v>1</v>
      </c>
      <c r="O95" s="196">
        <f t="shared" si="3"/>
        <v>1</v>
      </c>
      <c r="P95" s="200">
        <v>1.4E-2</v>
      </c>
      <c r="Q95" s="201" t="s">
        <v>282</v>
      </c>
    </row>
    <row r="96" spans="1:23" ht="12" customHeight="1" thickBot="1" x14ac:dyDescent="0.35">
      <c r="A96" s="325" t="s">
        <v>154</v>
      </c>
      <c r="B96" s="331" t="s">
        <v>98</v>
      </c>
      <c r="C96" s="326">
        <v>3</v>
      </c>
      <c r="D96" s="326">
        <v>0</v>
      </c>
      <c r="E96" s="330">
        <v>3</v>
      </c>
      <c r="F96" s="202">
        <v>9</v>
      </c>
      <c r="G96" s="327">
        <v>0</v>
      </c>
      <c r="H96" s="328">
        <v>9</v>
      </c>
      <c r="I96" s="315">
        <v>2</v>
      </c>
      <c r="J96" s="329">
        <v>0</v>
      </c>
      <c r="K96" s="330">
        <v>2</v>
      </c>
      <c r="L96" s="195">
        <f t="shared" si="2"/>
        <v>14</v>
      </c>
      <c r="M96" s="195">
        <f t="shared" si="2"/>
        <v>0</v>
      </c>
      <c r="N96" s="195">
        <f t="shared" si="2"/>
        <v>14</v>
      </c>
      <c r="O96" s="196">
        <f t="shared" si="3"/>
        <v>14</v>
      </c>
      <c r="P96" s="200">
        <v>0</v>
      </c>
      <c r="Q96" s="407" t="s">
        <v>334</v>
      </c>
    </row>
    <row r="97" spans="1:23" ht="12" customHeight="1" thickBot="1" x14ac:dyDescent="0.35">
      <c r="A97" s="325" t="s">
        <v>311</v>
      </c>
      <c r="B97" s="331" t="s">
        <v>99</v>
      </c>
      <c r="C97" s="326">
        <v>1.5</v>
      </c>
      <c r="D97" s="326">
        <v>0</v>
      </c>
      <c r="E97" s="330">
        <v>1.5</v>
      </c>
      <c r="F97" s="202">
        <v>10.5</v>
      </c>
      <c r="G97" s="327">
        <v>0</v>
      </c>
      <c r="H97" s="328">
        <v>10.5</v>
      </c>
      <c r="I97" s="315">
        <v>0</v>
      </c>
      <c r="J97" s="329">
        <v>0</v>
      </c>
      <c r="K97" s="330">
        <v>0</v>
      </c>
      <c r="L97" s="195">
        <f t="shared" si="2"/>
        <v>12</v>
      </c>
      <c r="M97" s="195">
        <f t="shared" si="2"/>
        <v>0</v>
      </c>
      <c r="N97" s="195">
        <f t="shared" si="2"/>
        <v>12</v>
      </c>
      <c r="O97" s="196">
        <f t="shared" si="3"/>
        <v>12</v>
      </c>
      <c r="P97" s="200">
        <v>1.23</v>
      </c>
      <c r="Q97" s="201" t="s">
        <v>299</v>
      </c>
    </row>
    <row r="98" spans="1:23" ht="12" customHeight="1" thickBot="1" x14ac:dyDescent="0.35">
      <c r="A98" s="325" t="s">
        <v>311</v>
      </c>
      <c r="B98" s="331" t="s">
        <v>100</v>
      </c>
      <c r="C98" s="326">
        <v>8</v>
      </c>
      <c r="D98" s="326">
        <v>0</v>
      </c>
      <c r="E98" s="330">
        <v>8</v>
      </c>
      <c r="F98" s="202">
        <v>45</v>
      </c>
      <c r="G98" s="327">
        <v>0</v>
      </c>
      <c r="H98" s="328">
        <v>45</v>
      </c>
      <c r="I98" s="315">
        <v>13</v>
      </c>
      <c r="J98" s="329">
        <v>0</v>
      </c>
      <c r="K98" s="330">
        <v>13</v>
      </c>
      <c r="L98" s="195">
        <f t="shared" si="2"/>
        <v>66</v>
      </c>
      <c r="M98" s="195">
        <f t="shared" si="2"/>
        <v>0</v>
      </c>
      <c r="N98" s="195">
        <f t="shared" si="2"/>
        <v>66</v>
      </c>
      <c r="O98" s="196">
        <f t="shared" si="3"/>
        <v>66</v>
      </c>
      <c r="P98" s="200">
        <v>0</v>
      </c>
      <c r="Q98" s="203" t="s">
        <v>300</v>
      </c>
    </row>
    <row r="99" spans="1:23" ht="12" customHeight="1" thickBot="1" x14ac:dyDescent="0.35">
      <c r="A99" s="325" t="s">
        <v>311</v>
      </c>
      <c r="B99" s="331" t="s">
        <v>101</v>
      </c>
      <c r="C99" s="326">
        <v>1</v>
      </c>
      <c r="D99" s="326">
        <v>0</v>
      </c>
      <c r="E99" s="330">
        <v>1</v>
      </c>
      <c r="F99" s="202">
        <v>4</v>
      </c>
      <c r="G99" s="327">
        <v>0</v>
      </c>
      <c r="H99" s="328">
        <v>4</v>
      </c>
      <c r="I99" s="315">
        <v>1</v>
      </c>
      <c r="J99" s="329">
        <v>0</v>
      </c>
      <c r="K99" s="330">
        <v>1</v>
      </c>
      <c r="L99" s="195">
        <f t="shared" si="2"/>
        <v>6</v>
      </c>
      <c r="M99" s="195">
        <f t="shared" si="2"/>
        <v>0</v>
      </c>
      <c r="N99" s="195">
        <f t="shared" si="2"/>
        <v>6</v>
      </c>
      <c r="O99" s="196">
        <f t="shared" si="3"/>
        <v>6</v>
      </c>
      <c r="P99" s="200">
        <v>2</v>
      </c>
      <c r="Q99" s="201" t="s">
        <v>301</v>
      </c>
    </row>
    <row r="100" spans="1:23" ht="12" customHeight="1" thickBot="1" x14ac:dyDescent="0.35">
      <c r="A100" s="325" t="s">
        <v>169</v>
      </c>
      <c r="B100" s="331" t="s">
        <v>102</v>
      </c>
      <c r="C100" s="326">
        <v>0.75</v>
      </c>
      <c r="D100" s="326">
        <v>0</v>
      </c>
      <c r="E100" s="330">
        <v>0.75</v>
      </c>
      <c r="F100" s="202">
        <v>3.5</v>
      </c>
      <c r="G100" s="327">
        <v>0</v>
      </c>
      <c r="H100" s="328">
        <v>3.5</v>
      </c>
      <c r="I100" s="315">
        <v>0.75</v>
      </c>
      <c r="J100" s="329">
        <v>0</v>
      </c>
      <c r="K100" s="330">
        <v>0.75</v>
      </c>
      <c r="L100" s="195">
        <f t="shared" si="2"/>
        <v>5</v>
      </c>
      <c r="M100" s="195">
        <f t="shared" si="2"/>
        <v>0</v>
      </c>
      <c r="N100" s="195">
        <f t="shared" si="2"/>
        <v>5</v>
      </c>
      <c r="O100" s="196">
        <f t="shared" si="3"/>
        <v>5</v>
      </c>
      <c r="P100" s="200">
        <v>0.04</v>
      </c>
      <c r="Q100" s="201" t="s">
        <v>302</v>
      </c>
    </row>
    <row r="101" spans="1:23" ht="12" customHeight="1" thickBot="1" x14ac:dyDescent="0.35">
      <c r="A101" s="325" t="s">
        <v>153</v>
      </c>
      <c r="B101" s="331" t="s">
        <v>103</v>
      </c>
      <c r="C101" s="326">
        <v>1</v>
      </c>
      <c r="D101" s="326">
        <v>0</v>
      </c>
      <c r="E101" s="330">
        <v>1</v>
      </c>
      <c r="F101" s="202">
        <v>1</v>
      </c>
      <c r="G101" s="327">
        <v>0</v>
      </c>
      <c r="H101" s="328">
        <v>1</v>
      </c>
      <c r="I101" s="315">
        <v>0</v>
      </c>
      <c r="J101" s="329">
        <v>0</v>
      </c>
      <c r="K101" s="330">
        <v>0</v>
      </c>
      <c r="L101" s="195">
        <f t="shared" si="2"/>
        <v>2</v>
      </c>
      <c r="M101" s="195">
        <f t="shared" si="2"/>
        <v>0</v>
      </c>
      <c r="N101" s="195">
        <f t="shared" si="2"/>
        <v>2</v>
      </c>
      <c r="O101" s="196">
        <f t="shared" si="3"/>
        <v>2</v>
      </c>
      <c r="P101" s="200">
        <v>0.11</v>
      </c>
      <c r="Q101" s="201" t="s">
        <v>253</v>
      </c>
    </row>
    <row r="102" spans="1:23" ht="12" customHeight="1" thickBot="1" x14ac:dyDescent="0.35">
      <c r="A102" s="325" t="s">
        <v>311</v>
      </c>
      <c r="B102" s="331" t="s">
        <v>104</v>
      </c>
      <c r="C102" s="326">
        <v>3</v>
      </c>
      <c r="D102" s="326">
        <v>0</v>
      </c>
      <c r="E102" s="330">
        <v>3</v>
      </c>
      <c r="F102" s="202">
        <v>20</v>
      </c>
      <c r="G102" s="327">
        <v>0</v>
      </c>
      <c r="H102" s="328">
        <v>20</v>
      </c>
      <c r="I102" s="315">
        <v>5</v>
      </c>
      <c r="J102" s="329">
        <v>0</v>
      </c>
      <c r="K102" s="330">
        <v>5</v>
      </c>
      <c r="L102" s="195">
        <f t="shared" si="2"/>
        <v>28</v>
      </c>
      <c r="M102" s="195">
        <f t="shared" si="2"/>
        <v>0</v>
      </c>
      <c r="N102" s="195">
        <f t="shared" si="2"/>
        <v>28</v>
      </c>
      <c r="O102" s="196">
        <f t="shared" si="3"/>
        <v>28</v>
      </c>
      <c r="P102" s="200">
        <v>0.6</v>
      </c>
      <c r="Q102" s="201" t="s">
        <v>273</v>
      </c>
    </row>
    <row r="103" spans="1:23" ht="12" customHeight="1" thickBot="1" x14ac:dyDescent="0.35">
      <c r="A103" s="325" t="s">
        <v>153</v>
      </c>
      <c r="B103" s="331" t="s">
        <v>105</v>
      </c>
      <c r="C103" s="326">
        <v>1</v>
      </c>
      <c r="D103" s="326">
        <v>0</v>
      </c>
      <c r="E103" s="330">
        <v>1</v>
      </c>
      <c r="F103" s="202">
        <v>6</v>
      </c>
      <c r="G103" s="327">
        <v>0</v>
      </c>
      <c r="H103" s="328">
        <v>6</v>
      </c>
      <c r="I103" s="315">
        <v>1</v>
      </c>
      <c r="J103" s="329">
        <v>0</v>
      </c>
      <c r="K103" s="330">
        <v>1</v>
      </c>
      <c r="L103" s="195">
        <f t="shared" si="2"/>
        <v>8</v>
      </c>
      <c r="M103" s="195">
        <f t="shared" si="2"/>
        <v>0</v>
      </c>
      <c r="N103" s="195">
        <f t="shared" si="2"/>
        <v>8</v>
      </c>
      <c r="O103" s="196">
        <f t="shared" si="3"/>
        <v>8</v>
      </c>
      <c r="P103" s="200">
        <v>0.90900000000000003</v>
      </c>
      <c r="Q103" s="201" t="s">
        <v>253</v>
      </c>
    </row>
    <row r="104" spans="1:23" ht="12" customHeight="1" thickBot="1" x14ac:dyDescent="0.35">
      <c r="A104" s="325" t="s">
        <v>311</v>
      </c>
      <c r="B104" s="331" t="s">
        <v>106</v>
      </c>
      <c r="C104" s="326">
        <v>2.5</v>
      </c>
      <c r="D104" s="326">
        <v>0</v>
      </c>
      <c r="E104" s="330">
        <v>2.5</v>
      </c>
      <c r="F104" s="202">
        <v>12.5</v>
      </c>
      <c r="G104" s="327">
        <v>0</v>
      </c>
      <c r="H104" s="328">
        <v>12.5</v>
      </c>
      <c r="I104" s="315">
        <v>3</v>
      </c>
      <c r="J104" s="329">
        <v>0</v>
      </c>
      <c r="K104" s="330">
        <v>3</v>
      </c>
      <c r="L104" s="195">
        <f t="shared" si="2"/>
        <v>18</v>
      </c>
      <c r="M104" s="195">
        <f t="shared" si="2"/>
        <v>0</v>
      </c>
      <c r="N104" s="195">
        <f t="shared" si="2"/>
        <v>18</v>
      </c>
      <c r="O104" s="196">
        <f t="shared" si="3"/>
        <v>18</v>
      </c>
      <c r="P104" s="200">
        <v>3.8</v>
      </c>
      <c r="Q104" s="201" t="s">
        <v>309</v>
      </c>
    </row>
    <row r="105" spans="1:23" ht="12" customHeight="1" thickBot="1" x14ac:dyDescent="0.35">
      <c r="A105" s="325" t="s">
        <v>142</v>
      </c>
      <c r="B105" s="331" t="s">
        <v>107</v>
      </c>
      <c r="C105" s="326">
        <v>0</v>
      </c>
      <c r="D105" s="326">
        <v>0</v>
      </c>
      <c r="E105" s="330">
        <v>0</v>
      </c>
      <c r="F105" s="202">
        <v>3.8</v>
      </c>
      <c r="G105" s="327">
        <v>0</v>
      </c>
      <c r="H105" s="328">
        <v>3.8</v>
      </c>
      <c r="I105" s="315">
        <v>0</v>
      </c>
      <c r="J105" s="329">
        <v>0</v>
      </c>
      <c r="K105" s="330">
        <v>0</v>
      </c>
      <c r="L105" s="195">
        <f t="shared" si="2"/>
        <v>3.8</v>
      </c>
      <c r="M105" s="195">
        <f t="shared" si="2"/>
        <v>0</v>
      </c>
      <c r="N105" s="195">
        <f t="shared" si="2"/>
        <v>3.8</v>
      </c>
      <c r="O105" s="196">
        <f t="shared" si="3"/>
        <v>3.8</v>
      </c>
      <c r="P105" s="200">
        <v>0</v>
      </c>
      <c r="Q105" s="201" t="s">
        <v>276</v>
      </c>
    </row>
    <row r="106" spans="1:23" s="198" customFormat="1" ht="12" customHeight="1" x14ac:dyDescent="0.3">
      <c r="A106" s="325" t="s">
        <v>155</v>
      </c>
      <c r="B106" s="331" t="s">
        <v>108</v>
      </c>
      <c r="C106" s="326">
        <v>0.25</v>
      </c>
      <c r="D106" s="326">
        <v>0</v>
      </c>
      <c r="E106" s="330">
        <v>0.25</v>
      </c>
      <c r="F106" s="202">
        <v>0.75</v>
      </c>
      <c r="G106" s="327">
        <v>0</v>
      </c>
      <c r="H106" s="328">
        <v>0.75</v>
      </c>
      <c r="I106" s="315">
        <v>0</v>
      </c>
      <c r="J106" s="329">
        <v>0</v>
      </c>
      <c r="K106" s="330">
        <v>0</v>
      </c>
      <c r="L106" s="195">
        <f t="shared" si="2"/>
        <v>1</v>
      </c>
      <c r="M106" s="195">
        <f t="shared" si="2"/>
        <v>0</v>
      </c>
      <c r="N106" s="195">
        <f t="shared" si="2"/>
        <v>1</v>
      </c>
      <c r="O106" s="196">
        <f t="shared" si="3"/>
        <v>1</v>
      </c>
      <c r="P106" s="200">
        <v>0.05</v>
      </c>
      <c r="Q106" s="201" t="s">
        <v>260</v>
      </c>
      <c r="R106" s="204"/>
      <c r="S106" s="181"/>
      <c r="T106" s="181"/>
      <c r="U106" s="181"/>
      <c r="V106" s="181"/>
      <c r="W106" s="181"/>
    </row>
    <row r="107" spans="1:23" ht="12.75" customHeight="1" x14ac:dyDescent="0.3">
      <c r="A107" s="367"/>
      <c r="B107" s="333" t="s">
        <v>147</v>
      </c>
      <c r="C107" s="326">
        <f>SUBTOTAL(109,C4:C106)</f>
        <v>207.89000000000001</v>
      </c>
      <c r="D107" s="326">
        <f t="shared" ref="D107:P107" si="4">SUBTOTAL(109,D4:D106)</f>
        <v>0</v>
      </c>
      <c r="E107" s="326">
        <f t="shared" si="4"/>
        <v>207.89000000000001</v>
      </c>
      <c r="F107" s="334">
        <f t="shared" si="4"/>
        <v>947.92499999999995</v>
      </c>
      <c r="G107" s="334">
        <f t="shared" si="4"/>
        <v>3</v>
      </c>
      <c r="H107" s="334">
        <f t="shared" si="4"/>
        <v>944.92499999999995</v>
      </c>
      <c r="I107" s="326">
        <f t="shared" si="4"/>
        <v>210.15</v>
      </c>
      <c r="J107" s="326">
        <f t="shared" si="4"/>
        <v>4</v>
      </c>
      <c r="K107" s="326">
        <f>SUBTOTAL(109,K4:K106)</f>
        <v>206.15</v>
      </c>
      <c r="L107" s="334">
        <f t="shared" si="4"/>
        <v>1365.9650000000001</v>
      </c>
      <c r="M107" s="334">
        <f>SUBTOTAL(109,M4:M106)</f>
        <v>10</v>
      </c>
      <c r="N107" s="334">
        <f>L107-M107</f>
        <v>1355.9650000000001</v>
      </c>
      <c r="O107" s="334">
        <f>N107</f>
        <v>1355.9650000000001</v>
      </c>
      <c r="P107" s="334">
        <f t="shared" si="4"/>
        <v>88.712999999999994</v>
      </c>
      <c r="Q107" s="201"/>
    </row>
    <row r="108" spans="1:23" ht="12" customHeight="1" x14ac:dyDescent="0.3">
      <c r="A108" s="205"/>
      <c r="B108" s="205"/>
      <c r="C108" s="205"/>
      <c r="D108" s="205"/>
      <c r="E108" s="205"/>
      <c r="F108" s="206"/>
      <c r="G108" s="206"/>
      <c r="H108" s="207"/>
      <c r="I108" s="205"/>
      <c r="J108" s="205"/>
      <c r="K108" s="205"/>
      <c r="L108" s="206"/>
      <c r="M108" s="206"/>
      <c r="N108" s="207"/>
      <c r="O108" s="207"/>
      <c r="P108" s="207"/>
      <c r="Q108" s="208"/>
    </row>
    <row r="109" spans="1:23" ht="12" customHeight="1" x14ac:dyDescent="0.3">
      <c r="A109" s="332" t="s">
        <v>311</v>
      </c>
      <c r="B109" s="333" t="s">
        <v>305</v>
      </c>
      <c r="C109" s="357">
        <f>SUM(C36:C37)</f>
        <v>3</v>
      </c>
      <c r="D109" s="357">
        <f t="shared" ref="D109:P109" si="5">SUM(D36:D37)</f>
        <v>0</v>
      </c>
      <c r="E109" s="357">
        <f t="shared" si="5"/>
        <v>3</v>
      </c>
      <c r="F109" s="334">
        <f t="shared" si="5"/>
        <v>15</v>
      </c>
      <c r="G109" s="334">
        <f t="shared" si="5"/>
        <v>0</v>
      </c>
      <c r="H109" s="334">
        <f t="shared" si="5"/>
        <v>15</v>
      </c>
      <c r="I109" s="357">
        <f t="shared" si="5"/>
        <v>2</v>
      </c>
      <c r="J109" s="357">
        <f t="shared" si="5"/>
        <v>1</v>
      </c>
      <c r="K109" s="357">
        <f t="shared" si="5"/>
        <v>1</v>
      </c>
      <c r="L109" s="334">
        <f t="shared" si="5"/>
        <v>20</v>
      </c>
      <c r="M109" s="334">
        <f t="shared" si="5"/>
        <v>1</v>
      </c>
      <c r="N109" s="334">
        <f t="shared" si="5"/>
        <v>19</v>
      </c>
      <c r="O109" s="334">
        <f t="shared" si="5"/>
        <v>19</v>
      </c>
      <c r="P109" s="334">
        <f t="shared" si="5"/>
        <v>3.5</v>
      </c>
      <c r="Q109" s="201"/>
    </row>
    <row r="110" spans="1:23" ht="12" customHeight="1" x14ac:dyDescent="0.3">
      <c r="A110" s="332" t="s">
        <v>142</v>
      </c>
      <c r="B110" s="333" t="s">
        <v>306</v>
      </c>
      <c r="C110" s="326">
        <f t="shared" ref="C110:L110" si="6">SUM(C45:C46)</f>
        <v>18</v>
      </c>
      <c r="D110" s="326">
        <f t="shared" si="6"/>
        <v>0</v>
      </c>
      <c r="E110" s="330">
        <f t="shared" si="6"/>
        <v>18</v>
      </c>
      <c r="F110" s="209">
        <f t="shared" si="6"/>
        <v>50</v>
      </c>
      <c r="G110" s="335">
        <f t="shared" si="6"/>
        <v>0</v>
      </c>
      <c r="H110" s="336">
        <f t="shared" si="6"/>
        <v>50</v>
      </c>
      <c r="I110" s="316">
        <f t="shared" si="6"/>
        <v>28</v>
      </c>
      <c r="J110" s="326">
        <f t="shared" si="6"/>
        <v>0</v>
      </c>
      <c r="K110" s="330">
        <f t="shared" si="6"/>
        <v>28</v>
      </c>
      <c r="L110" s="199">
        <f t="shared" si="6"/>
        <v>96</v>
      </c>
      <c r="M110" s="199">
        <f t="shared" ref="M110:P110" si="7">SUM(M45:M46)</f>
        <v>0</v>
      </c>
      <c r="N110" s="199">
        <f t="shared" si="7"/>
        <v>96</v>
      </c>
      <c r="O110" s="199">
        <f t="shared" si="7"/>
        <v>96</v>
      </c>
      <c r="P110" s="199">
        <f t="shared" si="7"/>
        <v>1</v>
      </c>
      <c r="Q110" s="201"/>
    </row>
    <row r="111" spans="1:23" ht="15" customHeight="1" x14ac:dyDescent="0.3">
      <c r="A111" s="337"/>
      <c r="B111" s="338"/>
      <c r="C111" s="339"/>
      <c r="D111" s="339"/>
      <c r="E111" s="339"/>
      <c r="F111" s="339"/>
      <c r="G111" s="339"/>
      <c r="H111" s="339"/>
      <c r="I111" s="339"/>
      <c r="J111" s="339"/>
      <c r="K111" s="339"/>
      <c r="L111" s="339"/>
      <c r="M111" s="339"/>
      <c r="N111" s="340"/>
      <c r="O111" s="210"/>
      <c r="P111" s="210"/>
      <c r="Q111" s="211"/>
    </row>
    <row r="112" spans="1:23" s="214" customFormat="1" ht="27.6" x14ac:dyDescent="0.3">
      <c r="A112" s="341" t="str">
        <f>A1</f>
        <v>TOTAL STAFFING as of 09.30.2021</v>
      </c>
      <c r="B112" s="342"/>
      <c r="C112" s="343">
        <f t="shared" ref="C112:P112" si="8">C107</f>
        <v>207.89000000000001</v>
      </c>
      <c r="D112" s="343">
        <f t="shared" si="8"/>
        <v>0</v>
      </c>
      <c r="E112" s="343">
        <f t="shared" si="8"/>
        <v>207.89000000000001</v>
      </c>
      <c r="F112" s="343">
        <f t="shared" si="8"/>
        <v>947.92499999999995</v>
      </c>
      <c r="G112" s="343">
        <f t="shared" si="8"/>
        <v>3</v>
      </c>
      <c r="H112" s="343">
        <f t="shared" si="8"/>
        <v>944.92499999999995</v>
      </c>
      <c r="I112" s="343">
        <f t="shared" si="8"/>
        <v>210.15</v>
      </c>
      <c r="J112" s="343">
        <f t="shared" si="8"/>
        <v>4</v>
      </c>
      <c r="K112" s="343">
        <f t="shared" si="8"/>
        <v>206.15</v>
      </c>
      <c r="L112" s="343">
        <f t="shared" si="8"/>
        <v>1365.9650000000001</v>
      </c>
      <c r="M112" s="343">
        <f t="shared" si="8"/>
        <v>10</v>
      </c>
      <c r="N112" s="344">
        <f t="shared" si="8"/>
        <v>1355.9650000000001</v>
      </c>
      <c r="O112" s="212">
        <f t="shared" si="8"/>
        <v>1355.9650000000001</v>
      </c>
      <c r="P112" s="212">
        <f t="shared" si="8"/>
        <v>88.712999999999994</v>
      </c>
      <c r="Q112" s="213">
        <f>SUM(O112:P112)</f>
        <v>1444.6780000000001</v>
      </c>
    </row>
    <row r="113" spans="1:17" ht="12" customHeight="1" x14ac:dyDescent="0.3">
      <c r="A113" s="458" t="s">
        <v>303</v>
      </c>
      <c r="B113" s="459"/>
      <c r="C113" s="215"/>
      <c r="D113" s="215"/>
      <c r="E113" s="215"/>
      <c r="F113" s="215"/>
      <c r="G113" s="215"/>
      <c r="H113" s="216"/>
      <c r="I113" s="217"/>
      <c r="J113" s="218"/>
      <c r="K113" s="216"/>
      <c r="L113" s="215"/>
      <c r="M113" s="215"/>
      <c r="N113" s="215"/>
      <c r="O113" s="215"/>
      <c r="P113" s="215"/>
      <c r="Q113" s="219"/>
    </row>
  </sheetData>
  <sheetProtection formatCells="0" formatColumns="0" formatRows="0" insertColumns="0" insertRows="0" insertHyperlinks="0" deleteColumns="0" deleteRows="0" sort="0" autoFilter="0" pivotTables="0"/>
  <autoFilter ref="A3:B107" xr:uid="{00000000-0009-0000-0000-000005000000}"/>
  <mergeCells count="8">
    <mergeCell ref="P2:P3"/>
    <mergeCell ref="A113:B113"/>
    <mergeCell ref="A1:B1"/>
    <mergeCell ref="C2:E2"/>
    <mergeCell ref="F2:H2"/>
    <mergeCell ref="I2:K2"/>
    <mergeCell ref="L2:N2"/>
    <mergeCell ref="O2:O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14" min="3" max="114" man="1"/>
  </colBreaks>
  <ignoredErrors>
    <ignoredError sqref="C109:C110 D109:K110 P109:P1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workbookViewId="0">
      <selection activeCell="A4" sqref="A4:B4"/>
    </sheetView>
  </sheetViews>
  <sheetFormatPr defaultColWidth="8.88671875" defaultRowHeight="13.2" x14ac:dyDescent="0.25"/>
  <cols>
    <col min="1" max="1" width="14.6640625" style="2" bestFit="1" customWidth="1"/>
    <col min="2" max="2" width="25.44140625" style="2" customWidth="1"/>
    <col min="3" max="3" width="16" style="2" customWidth="1"/>
    <col min="4" max="4" width="15.88671875" style="2" customWidth="1"/>
    <col min="5" max="11" width="16" style="2" customWidth="1"/>
    <col min="12" max="12" width="4.6640625" style="2" customWidth="1"/>
    <col min="13" max="16384" width="8.88671875" style="2"/>
  </cols>
  <sheetData>
    <row r="1" spans="1:11" s="1" customFormat="1" ht="38.25" customHeight="1" x14ac:dyDescent="0.25">
      <c r="A1" s="473" t="s">
        <v>338</v>
      </c>
      <c r="B1" s="474"/>
      <c r="C1" s="46" t="s">
        <v>319</v>
      </c>
      <c r="D1" s="47" t="s">
        <v>320</v>
      </c>
      <c r="E1" s="47" t="s">
        <v>321</v>
      </c>
      <c r="F1" s="47" t="s">
        <v>322</v>
      </c>
      <c r="G1" s="47" t="s">
        <v>323</v>
      </c>
      <c r="H1" s="47" t="s">
        <v>324</v>
      </c>
      <c r="I1" s="47" t="s">
        <v>164</v>
      </c>
      <c r="J1" s="47" t="s">
        <v>325</v>
      </c>
      <c r="K1" s="47" t="s">
        <v>326</v>
      </c>
    </row>
    <row r="2" spans="1:11" s="1" customFormat="1" ht="38.25" customHeight="1" x14ac:dyDescent="0.25">
      <c r="A2" s="388"/>
      <c r="B2" s="391"/>
      <c r="C2" s="46" t="s">
        <v>327</v>
      </c>
      <c r="D2" s="389" t="s">
        <v>327</v>
      </c>
      <c r="E2" s="389" t="s">
        <v>327</v>
      </c>
      <c r="F2" s="389" t="s">
        <v>327</v>
      </c>
      <c r="G2" s="389" t="s">
        <v>327</v>
      </c>
      <c r="H2" s="389" t="s">
        <v>327</v>
      </c>
      <c r="I2" s="389" t="s">
        <v>327</v>
      </c>
      <c r="J2" s="47" t="s">
        <v>327</v>
      </c>
      <c r="K2" s="390" t="s">
        <v>327</v>
      </c>
    </row>
    <row r="3" spans="1:11" s="1" customFormat="1" ht="15.6" x14ac:dyDescent="0.25">
      <c r="A3" s="283"/>
      <c r="B3" s="284" t="s">
        <v>0</v>
      </c>
      <c r="C3" s="394">
        <v>90</v>
      </c>
      <c r="D3" s="397">
        <v>75</v>
      </c>
      <c r="E3" s="397">
        <v>75</v>
      </c>
      <c r="F3" s="397">
        <v>90</v>
      </c>
      <c r="G3" s="397">
        <v>75</v>
      </c>
      <c r="H3" s="397">
        <v>75</v>
      </c>
      <c r="I3" s="397">
        <v>75</v>
      </c>
      <c r="J3" s="398">
        <v>75</v>
      </c>
      <c r="K3" s="399">
        <v>75</v>
      </c>
    </row>
    <row r="4" spans="1:11" s="1" customFormat="1" ht="17.25" customHeight="1" x14ac:dyDescent="0.25">
      <c r="A4" s="38" t="s">
        <v>165</v>
      </c>
      <c r="B4" s="39" t="s">
        <v>4</v>
      </c>
      <c r="C4" s="40">
        <v>98.809125187438994</v>
      </c>
      <c r="D4" s="41">
        <v>88.438894361708293</v>
      </c>
      <c r="E4" s="41">
        <v>66.305475320364494</v>
      </c>
      <c r="F4" s="41">
        <v>93.284484598420704</v>
      </c>
      <c r="G4" s="41">
        <v>82.017359652807002</v>
      </c>
      <c r="H4" s="41">
        <v>81.610139654970098</v>
      </c>
      <c r="I4" s="41">
        <v>85.878754529017897</v>
      </c>
      <c r="J4" s="41">
        <v>98.979800040808001</v>
      </c>
      <c r="K4" s="41">
        <v>90.277532260915706</v>
      </c>
    </row>
    <row r="5" spans="1:11" s="1" customFormat="1" ht="17.25" customHeight="1" x14ac:dyDescent="0.3">
      <c r="A5" s="42" t="s">
        <v>142</v>
      </c>
      <c r="B5" s="43" t="s">
        <v>5</v>
      </c>
      <c r="C5" s="395">
        <v>97.5369458128079</v>
      </c>
      <c r="D5" s="393">
        <v>84.763406940063106</v>
      </c>
      <c r="E5" s="400">
        <v>38.393421884882997</v>
      </c>
      <c r="F5" s="393">
        <v>84.337349397590401</v>
      </c>
      <c r="G5" s="400">
        <v>77.559055118110194</v>
      </c>
      <c r="H5" s="393">
        <v>78.873239436619698</v>
      </c>
      <c r="I5" s="400">
        <v>83.873615100533399</v>
      </c>
      <c r="J5" s="393">
        <v>96.764091858037602</v>
      </c>
      <c r="K5" s="400">
        <v>63.529411764705898</v>
      </c>
    </row>
    <row r="6" spans="1:11" s="1" customFormat="1" ht="17.25" customHeight="1" x14ac:dyDescent="0.3">
      <c r="A6" s="48" t="s">
        <v>153</v>
      </c>
      <c r="B6" s="49" t="s">
        <v>6</v>
      </c>
      <c r="C6" s="396">
        <v>98.6013986013986</v>
      </c>
      <c r="D6" s="379">
        <v>84.317032040472199</v>
      </c>
      <c r="E6" s="401">
        <v>53.275109170305697</v>
      </c>
      <c r="F6" s="379">
        <v>96.2264150943396</v>
      </c>
      <c r="G6" s="401">
        <v>86.792452830188694</v>
      </c>
      <c r="H6" s="379">
        <v>70.9677419354839</v>
      </c>
      <c r="I6" s="401">
        <v>92.836676217765003</v>
      </c>
      <c r="J6" s="379">
        <v>97.837837837837796</v>
      </c>
      <c r="K6" s="401">
        <v>86.2068965517241</v>
      </c>
    </row>
    <row r="7" spans="1:11" s="1" customFormat="1" ht="17.25" customHeight="1" x14ac:dyDescent="0.3">
      <c r="A7" s="48" t="s">
        <v>153</v>
      </c>
      <c r="B7" s="49" t="s">
        <v>7</v>
      </c>
      <c r="C7" s="396">
        <v>100</v>
      </c>
      <c r="D7" s="379">
        <v>93.617021276595807</v>
      </c>
      <c r="E7" s="401">
        <v>91.6666666666667</v>
      </c>
      <c r="F7" s="379"/>
      <c r="G7" s="401"/>
      <c r="H7" s="379">
        <v>70.588235294117695</v>
      </c>
      <c r="I7" s="401">
        <v>88.8888888888889</v>
      </c>
      <c r="J7" s="379">
        <v>100</v>
      </c>
      <c r="K7" s="401">
        <v>100</v>
      </c>
    </row>
    <row r="8" spans="1:11" s="1" customFormat="1" ht="17.25" customHeight="1" x14ac:dyDescent="0.3">
      <c r="A8" s="48" t="s">
        <v>154</v>
      </c>
      <c r="B8" s="49" t="s">
        <v>8</v>
      </c>
      <c r="C8" s="396">
        <v>97.879858657243801</v>
      </c>
      <c r="D8" s="379">
        <v>95.955882352941202</v>
      </c>
      <c r="E8" s="401">
        <v>84.581497797356803</v>
      </c>
      <c r="F8" s="379">
        <v>93.506493506493499</v>
      </c>
      <c r="G8" s="401">
        <v>82.051282051282001</v>
      </c>
      <c r="H8" s="379">
        <v>94.871794871794904</v>
      </c>
      <c r="I8" s="401">
        <v>91.558441558441601</v>
      </c>
      <c r="J8" s="379">
        <v>97.250859106529205</v>
      </c>
      <c r="K8" s="401">
        <v>78.947368421052602</v>
      </c>
    </row>
    <row r="9" spans="1:11" s="1" customFormat="1" ht="17.25" customHeight="1" x14ac:dyDescent="0.3">
      <c r="A9" s="48" t="s">
        <v>153</v>
      </c>
      <c r="B9" s="49" t="s">
        <v>9</v>
      </c>
      <c r="C9" s="396">
        <v>99.598393574297205</v>
      </c>
      <c r="D9" s="379">
        <v>88.695652173913004</v>
      </c>
      <c r="E9" s="401">
        <v>91.794871794871796</v>
      </c>
      <c r="F9" s="379">
        <v>89.743589743589794</v>
      </c>
      <c r="G9" s="401">
        <v>84.615384615384599</v>
      </c>
      <c r="H9" s="379">
        <v>71.794871794871796</v>
      </c>
      <c r="I9" s="401">
        <v>93.478260869565204</v>
      </c>
      <c r="J9" s="379">
        <v>100</v>
      </c>
      <c r="K9" s="401">
        <v>100</v>
      </c>
    </row>
    <row r="10" spans="1:11" s="1" customFormat="1" ht="17.25" customHeight="1" x14ac:dyDescent="0.3">
      <c r="A10" s="48" t="s">
        <v>153</v>
      </c>
      <c r="B10" s="49" t="s">
        <v>10</v>
      </c>
      <c r="C10" s="396">
        <v>100</v>
      </c>
      <c r="D10" s="379">
        <v>92</v>
      </c>
      <c r="E10" s="401">
        <v>41.860465116279101</v>
      </c>
      <c r="F10" s="379">
        <v>100</v>
      </c>
      <c r="G10" s="401">
        <v>85.714285714285694</v>
      </c>
      <c r="H10" s="379">
        <v>68.421052631578902</v>
      </c>
      <c r="I10" s="401">
        <v>74.074074074074105</v>
      </c>
      <c r="J10" s="379">
        <v>93.75</v>
      </c>
      <c r="K10" s="401">
        <v>25</v>
      </c>
    </row>
    <row r="11" spans="1:11" s="1" customFormat="1" ht="17.25" customHeight="1" x14ac:dyDescent="0.3">
      <c r="A11" s="48" t="s">
        <v>169</v>
      </c>
      <c r="B11" s="49" t="s">
        <v>11</v>
      </c>
      <c r="C11" s="396">
        <v>99.226804123711304</v>
      </c>
      <c r="D11" s="379">
        <v>84.268884268884307</v>
      </c>
      <c r="E11" s="401">
        <v>66.943866943866993</v>
      </c>
      <c r="F11" s="379">
        <v>97.368421052631604</v>
      </c>
      <c r="G11" s="401">
        <v>89.528795811518293</v>
      </c>
      <c r="H11" s="379">
        <v>75.609756097561004</v>
      </c>
      <c r="I11" s="401">
        <v>89.251844046364596</v>
      </c>
      <c r="J11" s="379">
        <v>98.507462686567195</v>
      </c>
      <c r="K11" s="401">
        <v>89.361702127659598</v>
      </c>
    </row>
    <row r="12" spans="1:11" s="1" customFormat="1" ht="17.25" customHeight="1" x14ac:dyDescent="0.3">
      <c r="A12" s="48" t="s">
        <v>169</v>
      </c>
      <c r="B12" s="49" t="s">
        <v>12</v>
      </c>
      <c r="C12" s="396">
        <v>99.295774647887299</v>
      </c>
      <c r="D12" s="379">
        <v>91.963109354413703</v>
      </c>
      <c r="E12" s="401">
        <v>74.4444444444444</v>
      </c>
      <c r="F12" s="379">
        <v>96.969696969696997</v>
      </c>
      <c r="G12" s="401">
        <v>85.294117647058798</v>
      </c>
      <c r="H12" s="379">
        <v>100</v>
      </c>
      <c r="I12" s="401">
        <v>78.489326765188807</v>
      </c>
      <c r="J12" s="379">
        <v>100</v>
      </c>
      <c r="K12" s="401">
        <v>100</v>
      </c>
    </row>
    <row r="13" spans="1:11" s="1" customFormat="1" ht="17.25" customHeight="1" x14ac:dyDescent="0.3">
      <c r="A13" s="48" t="s">
        <v>152</v>
      </c>
      <c r="B13" s="49" t="s">
        <v>13</v>
      </c>
      <c r="C13" s="396">
        <v>100</v>
      </c>
      <c r="D13" s="379">
        <v>93.121149897330596</v>
      </c>
      <c r="E13" s="401">
        <v>94.892473118279597</v>
      </c>
      <c r="F13" s="379">
        <v>98.540145985401494</v>
      </c>
      <c r="G13" s="401">
        <v>92.857142857142904</v>
      </c>
      <c r="H13" s="379">
        <v>88.8888888888889</v>
      </c>
      <c r="I13" s="401">
        <v>99.262536873156293</v>
      </c>
      <c r="J13" s="379">
        <v>99.029126213592207</v>
      </c>
      <c r="K13" s="401">
        <v>95.238095238095198</v>
      </c>
    </row>
    <row r="14" spans="1:11" s="1" customFormat="1" ht="17.25" customHeight="1" x14ac:dyDescent="0.3">
      <c r="A14" s="48" t="s">
        <v>152</v>
      </c>
      <c r="B14" s="49" t="s">
        <v>14</v>
      </c>
      <c r="C14" s="396">
        <v>98.745294855708906</v>
      </c>
      <c r="D14" s="379">
        <v>88.248017303532805</v>
      </c>
      <c r="E14" s="401">
        <v>87.301587301587304</v>
      </c>
      <c r="F14" s="379">
        <v>94.871794871794904</v>
      </c>
      <c r="G14" s="401">
        <v>83.756345177664997</v>
      </c>
      <c r="H14" s="379">
        <v>96.212121212121204</v>
      </c>
      <c r="I14" s="401">
        <v>92.316784869976402</v>
      </c>
      <c r="J14" s="379">
        <v>99.573560767590607</v>
      </c>
      <c r="K14" s="401">
        <v>94.871794871794904</v>
      </c>
    </row>
    <row r="15" spans="1:11" s="1" customFormat="1" ht="17.25" customHeight="1" x14ac:dyDescent="0.3">
      <c r="A15" s="48" t="s">
        <v>155</v>
      </c>
      <c r="B15" s="49" t="s">
        <v>15</v>
      </c>
      <c r="C15" s="396">
        <v>98.620689655172399</v>
      </c>
      <c r="D15" s="379">
        <v>90.137931034482804</v>
      </c>
      <c r="E15" s="401">
        <v>97.085201793722007</v>
      </c>
      <c r="F15" s="379">
        <v>99.504950495049499</v>
      </c>
      <c r="G15" s="401">
        <v>90.428211586901796</v>
      </c>
      <c r="H15" s="379">
        <v>84.210526315789494</v>
      </c>
      <c r="I15" s="401">
        <v>93.464730290456401</v>
      </c>
      <c r="J15" s="379">
        <v>100</v>
      </c>
      <c r="K15" s="401">
        <v>100</v>
      </c>
    </row>
    <row r="16" spans="1:11" s="1" customFormat="1" ht="17.25" customHeight="1" x14ac:dyDescent="0.3">
      <c r="A16" s="48" t="s">
        <v>153</v>
      </c>
      <c r="B16" s="49" t="s">
        <v>16</v>
      </c>
      <c r="C16" s="396">
        <v>99.331103678929793</v>
      </c>
      <c r="D16" s="379">
        <v>88.250484183344099</v>
      </c>
      <c r="E16" s="401">
        <v>86.541244573082494</v>
      </c>
      <c r="F16" s="379">
        <v>97.315436241610698</v>
      </c>
      <c r="G16" s="401">
        <v>92.567567567567593</v>
      </c>
      <c r="H16" s="379">
        <v>65.384615384615401</v>
      </c>
      <c r="I16" s="401">
        <v>93.065998329156201</v>
      </c>
      <c r="J16" s="379">
        <v>97.611940298507506</v>
      </c>
      <c r="K16" s="401">
        <v>83.673469387755105</v>
      </c>
    </row>
    <row r="17" spans="1:11" s="1" customFormat="1" ht="17.25" customHeight="1" x14ac:dyDescent="0.3">
      <c r="A17" s="48" t="s">
        <v>154</v>
      </c>
      <c r="B17" s="49" t="s">
        <v>17</v>
      </c>
      <c r="C17" s="396">
        <v>99.9135695764909</v>
      </c>
      <c r="D17" s="379">
        <v>92.311770943796404</v>
      </c>
      <c r="E17" s="401">
        <v>94.707520891364894</v>
      </c>
      <c r="F17" s="379">
        <v>97.959183673469397</v>
      </c>
      <c r="G17" s="401">
        <v>94.9748743718593</v>
      </c>
      <c r="H17" s="379">
        <v>80.128205128205096</v>
      </c>
      <c r="I17" s="401">
        <v>98.969534050179206</v>
      </c>
      <c r="J17" s="379">
        <v>100</v>
      </c>
      <c r="K17" s="401">
        <v>100</v>
      </c>
    </row>
    <row r="18" spans="1:11" s="1" customFormat="1" ht="17.25" customHeight="1" x14ac:dyDescent="0.3">
      <c r="A18" s="48" t="s">
        <v>153</v>
      </c>
      <c r="B18" s="49" t="s">
        <v>18</v>
      </c>
      <c r="C18" s="396">
        <v>99.568034557235407</v>
      </c>
      <c r="D18" s="379">
        <v>89.888603256212505</v>
      </c>
      <c r="E18" s="401">
        <v>73.211314475873607</v>
      </c>
      <c r="F18" s="379">
        <v>94.736842105263193</v>
      </c>
      <c r="G18" s="401">
        <v>89.7959183673469</v>
      </c>
      <c r="H18" s="379">
        <v>74</v>
      </c>
      <c r="I18" s="401">
        <v>90.726643598615894</v>
      </c>
      <c r="J18" s="379">
        <v>99.502487562189103</v>
      </c>
      <c r="K18" s="401">
        <v>77.7777777777778</v>
      </c>
    </row>
    <row r="19" spans="1:11" s="1" customFormat="1" ht="17.25" customHeight="1" x14ac:dyDescent="0.3">
      <c r="A19" s="48" t="s">
        <v>169</v>
      </c>
      <c r="B19" s="49" t="s">
        <v>19</v>
      </c>
      <c r="C19" s="396">
        <v>100</v>
      </c>
      <c r="D19" s="379">
        <v>96.747967479674799</v>
      </c>
      <c r="E19" s="401">
        <v>76.923076923076906</v>
      </c>
      <c r="F19" s="379">
        <v>100</v>
      </c>
      <c r="G19" s="401">
        <v>66.6666666666667</v>
      </c>
      <c r="H19" s="379">
        <v>90.909090909090907</v>
      </c>
      <c r="I19" s="401">
        <v>90.123456790123498</v>
      </c>
      <c r="J19" s="379">
        <v>100</v>
      </c>
      <c r="K19" s="401">
        <v>100</v>
      </c>
    </row>
    <row r="20" spans="1:11" s="1" customFormat="1" ht="17.25" customHeight="1" x14ac:dyDescent="0.3">
      <c r="A20" s="48" t="s">
        <v>152</v>
      </c>
      <c r="B20" s="49" t="s">
        <v>20</v>
      </c>
      <c r="C20" s="396">
        <v>98.955613577023499</v>
      </c>
      <c r="D20" s="379">
        <v>78.713450292397695</v>
      </c>
      <c r="E20" s="401">
        <v>72.861356932153399</v>
      </c>
      <c r="F20" s="379">
        <v>90</v>
      </c>
      <c r="G20" s="401">
        <v>83.870967741935502</v>
      </c>
      <c r="H20" s="379">
        <v>77.7777777777778</v>
      </c>
      <c r="I20" s="401">
        <v>92.338177014530999</v>
      </c>
      <c r="J20" s="379">
        <v>97.808219178082197</v>
      </c>
      <c r="K20" s="401">
        <v>72.413793103448299</v>
      </c>
    </row>
    <row r="21" spans="1:11" s="1" customFormat="1" ht="17.25" customHeight="1" x14ac:dyDescent="0.3">
      <c r="A21" s="50" t="s">
        <v>142</v>
      </c>
      <c r="B21" s="49" t="s">
        <v>21</v>
      </c>
      <c r="C21" s="396">
        <v>99.386503067484696</v>
      </c>
      <c r="D21" s="379">
        <v>89.890710382513703</v>
      </c>
      <c r="E21" s="401">
        <v>81.632653061224502</v>
      </c>
      <c r="F21" s="379">
        <v>96.428571428571402</v>
      </c>
      <c r="G21" s="401">
        <v>89.655172413793096</v>
      </c>
      <c r="H21" s="379">
        <v>81.081081081081095</v>
      </c>
      <c r="I21" s="401">
        <v>80.459770114942501</v>
      </c>
      <c r="J21" s="379">
        <v>98.4</v>
      </c>
      <c r="K21" s="401">
        <v>81.818181818181799</v>
      </c>
    </row>
    <row r="22" spans="1:11" s="1" customFormat="1" ht="17.25" customHeight="1" x14ac:dyDescent="0.3">
      <c r="A22" s="50" t="s">
        <v>153</v>
      </c>
      <c r="B22" s="49" t="s">
        <v>22</v>
      </c>
      <c r="C22" s="396">
        <v>99.726027397260296</v>
      </c>
      <c r="D22" s="379">
        <v>87.945791726105597</v>
      </c>
      <c r="E22" s="401">
        <v>84.595635430038499</v>
      </c>
      <c r="F22" s="379">
        <v>83.9673913043478</v>
      </c>
      <c r="G22" s="401">
        <v>62.790697674418603</v>
      </c>
      <c r="H22" s="379">
        <v>88.125</v>
      </c>
      <c r="I22" s="401">
        <v>91.687127323746097</v>
      </c>
      <c r="J22" s="379">
        <v>99.7821350762527</v>
      </c>
      <c r="K22" s="401">
        <v>98</v>
      </c>
    </row>
    <row r="23" spans="1:11" s="1" customFormat="1" ht="17.25" customHeight="1" x14ac:dyDescent="0.3">
      <c r="A23" s="48" t="s">
        <v>142</v>
      </c>
      <c r="B23" s="49" t="s">
        <v>23</v>
      </c>
      <c r="C23" s="396">
        <v>99.170124481327804</v>
      </c>
      <c r="D23" s="379">
        <v>86.986301369863</v>
      </c>
      <c r="E23" s="401">
        <v>78.911564625850303</v>
      </c>
      <c r="F23" s="379">
        <v>94.594594594594597</v>
      </c>
      <c r="G23" s="401">
        <v>89.189189189189193</v>
      </c>
      <c r="H23" s="379">
        <v>72.727272727272705</v>
      </c>
      <c r="I23" s="401">
        <v>83.559322033898297</v>
      </c>
      <c r="J23" s="379">
        <v>100</v>
      </c>
      <c r="K23" s="401">
        <v>100</v>
      </c>
    </row>
    <row r="24" spans="1:11" s="1" customFormat="1" ht="17.25" customHeight="1" x14ac:dyDescent="0.3">
      <c r="A24" s="48" t="s">
        <v>155</v>
      </c>
      <c r="B24" s="49" t="s">
        <v>24</v>
      </c>
      <c r="C24" s="396">
        <v>98.484848484848499</v>
      </c>
      <c r="D24" s="379">
        <v>94.795539033457302</v>
      </c>
      <c r="E24" s="401">
        <v>92.941176470588204</v>
      </c>
      <c r="F24" s="379">
        <v>100</v>
      </c>
      <c r="G24" s="401">
        <v>93.3333333333333</v>
      </c>
      <c r="H24" s="379">
        <v>91.304347826086996</v>
      </c>
      <c r="I24" s="401">
        <v>87.5</v>
      </c>
      <c r="J24" s="379">
        <v>100</v>
      </c>
      <c r="K24" s="401">
        <v>100</v>
      </c>
    </row>
    <row r="25" spans="1:11" s="1" customFormat="1" ht="17.25" customHeight="1" x14ac:dyDescent="0.3">
      <c r="A25" s="48" t="s">
        <v>169</v>
      </c>
      <c r="B25" s="49" t="s">
        <v>25</v>
      </c>
      <c r="C25" s="396">
        <v>100</v>
      </c>
      <c r="D25" s="379">
        <v>82.463465553235906</v>
      </c>
      <c r="E25" s="401">
        <v>53.6082474226804</v>
      </c>
      <c r="F25" s="379">
        <v>100</v>
      </c>
      <c r="G25" s="401">
        <v>100</v>
      </c>
      <c r="H25" s="379">
        <v>75</v>
      </c>
      <c r="I25" s="401">
        <v>77.7777777777778</v>
      </c>
      <c r="J25" s="379">
        <v>98.6013986013986</v>
      </c>
      <c r="K25" s="401">
        <v>86.6666666666667</v>
      </c>
    </row>
    <row r="26" spans="1:11" s="1" customFormat="1" ht="17.25" customHeight="1" x14ac:dyDescent="0.3">
      <c r="A26" s="48" t="s">
        <v>155</v>
      </c>
      <c r="B26" s="49" t="s">
        <v>26</v>
      </c>
      <c r="C26" s="396">
        <v>98.039215686274503</v>
      </c>
      <c r="D26" s="379">
        <v>94.897959183673507</v>
      </c>
      <c r="E26" s="401">
        <v>97.7777777777778</v>
      </c>
      <c r="F26" s="379">
        <v>100</v>
      </c>
      <c r="G26" s="401">
        <v>100</v>
      </c>
      <c r="H26" s="379">
        <v>100</v>
      </c>
      <c r="I26" s="401">
        <v>100</v>
      </c>
      <c r="J26" s="379">
        <v>100</v>
      </c>
      <c r="K26" s="401">
        <v>100</v>
      </c>
    </row>
    <row r="27" spans="1:11" s="1" customFormat="1" ht="17.25" customHeight="1" x14ac:dyDescent="0.3">
      <c r="A27" s="48" t="s">
        <v>153</v>
      </c>
      <c r="B27" s="49" t="s">
        <v>27</v>
      </c>
      <c r="C27" s="396">
        <v>98.9583333333333</v>
      </c>
      <c r="D27" s="379">
        <v>87.176123319121004</v>
      </c>
      <c r="E27" s="401">
        <v>59.711191335740097</v>
      </c>
      <c r="F27" s="379">
        <v>88.679245283018901</v>
      </c>
      <c r="G27" s="401">
        <v>82.6568265682657</v>
      </c>
      <c r="H27" s="379">
        <v>74</v>
      </c>
      <c r="I27" s="401">
        <v>78.038847117794504</v>
      </c>
      <c r="J27" s="379">
        <v>97.468354430379705</v>
      </c>
      <c r="K27" s="401">
        <v>71.794871794871796</v>
      </c>
    </row>
    <row r="28" spans="1:11" s="1" customFormat="1" ht="17.25" customHeight="1" x14ac:dyDescent="0.3">
      <c r="A28" s="48" t="s">
        <v>152</v>
      </c>
      <c r="B28" s="49" t="s">
        <v>28</v>
      </c>
      <c r="C28" s="396">
        <v>98.688524590163894</v>
      </c>
      <c r="D28" s="379">
        <v>88.5772913816689</v>
      </c>
      <c r="E28" s="401">
        <v>36.585365853658502</v>
      </c>
      <c r="F28" s="379">
        <v>83.606557377049199</v>
      </c>
      <c r="G28" s="401">
        <v>61.538461538461497</v>
      </c>
      <c r="H28" s="379">
        <v>83.636363636363598</v>
      </c>
      <c r="I28" s="401">
        <v>77.402253147780002</v>
      </c>
      <c r="J28" s="379">
        <v>98.423423423423401</v>
      </c>
      <c r="K28" s="401">
        <v>86.274509803921603</v>
      </c>
    </row>
    <row r="29" spans="1:11" s="1" customFormat="1" ht="17.25" customHeight="1" x14ac:dyDescent="0.3">
      <c r="A29" s="48" t="s">
        <v>152</v>
      </c>
      <c r="B29" s="49" t="s">
        <v>29</v>
      </c>
      <c r="C29" s="396">
        <v>99.285714285714306</v>
      </c>
      <c r="D29" s="379">
        <v>86.503067484662594</v>
      </c>
      <c r="E29" s="401">
        <v>59.7131681877445</v>
      </c>
      <c r="F29" s="379">
        <v>91.121495327102807</v>
      </c>
      <c r="G29" s="401">
        <v>78.995433789954305</v>
      </c>
      <c r="H29" s="379">
        <v>85.039370078740205</v>
      </c>
      <c r="I29" s="401">
        <v>82.051282051282001</v>
      </c>
      <c r="J29" s="379">
        <v>96.153846153846203</v>
      </c>
      <c r="K29" s="401">
        <v>48.8888888888889</v>
      </c>
    </row>
    <row r="30" spans="1:11" s="1" customFormat="1" ht="17.25" customHeight="1" x14ac:dyDescent="0.3">
      <c r="A30" s="48" t="s">
        <v>152</v>
      </c>
      <c r="B30" s="49" t="s">
        <v>30</v>
      </c>
      <c r="C30" s="396">
        <v>98.519834221432802</v>
      </c>
      <c r="D30" s="379">
        <v>88.133640552995402</v>
      </c>
      <c r="E30" s="401">
        <v>78.224220286597401</v>
      </c>
      <c r="F30" s="379">
        <v>97.157894736842096</v>
      </c>
      <c r="G30" s="401">
        <v>84.775808133472395</v>
      </c>
      <c r="H30" s="379">
        <v>89.051094890510996</v>
      </c>
      <c r="I30" s="401">
        <v>91.338582677165405</v>
      </c>
      <c r="J30" s="379">
        <v>99.045671438309498</v>
      </c>
      <c r="K30" s="401">
        <v>93.086419753086403</v>
      </c>
    </row>
    <row r="31" spans="1:11" s="1" customFormat="1" ht="17.25" customHeight="1" x14ac:dyDescent="0.3">
      <c r="A31" s="48" t="s">
        <v>169</v>
      </c>
      <c r="B31" s="49" t="s">
        <v>31</v>
      </c>
      <c r="C31" s="396">
        <v>98.130841121495294</v>
      </c>
      <c r="D31" s="379">
        <v>90.526315789473699</v>
      </c>
      <c r="E31" s="401">
        <v>90.123456790123498</v>
      </c>
      <c r="F31" s="379">
        <v>97.5</v>
      </c>
      <c r="G31" s="401">
        <v>88.636363636363598</v>
      </c>
      <c r="H31" s="379">
        <v>91.379310344827601</v>
      </c>
      <c r="I31" s="401">
        <v>85.161290322580598</v>
      </c>
      <c r="J31" s="379">
        <v>96.190476190476204</v>
      </c>
      <c r="K31" s="401">
        <v>76.470588235294102</v>
      </c>
    </row>
    <row r="32" spans="1:11" s="1" customFormat="1" ht="17.25" customHeight="1" x14ac:dyDescent="0.3">
      <c r="A32" s="48" t="s">
        <v>169</v>
      </c>
      <c r="B32" s="49" t="s">
        <v>32</v>
      </c>
      <c r="C32" s="396">
        <v>100</v>
      </c>
      <c r="D32" s="379">
        <v>90.958904109589</v>
      </c>
      <c r="E32" s="401">
        <v>96.694214876033101</v>
      </c>
      <c r="F32" s="379">
        <v>96.6666666666667</v>
      </c>
      <c r="G32" s="401">
        <v>90.322580645161295</v>
      </c>
      <c r="H32" s="379">
        <v>81.081081081081095</v>
      </c>
      <c r="I32" s="401">
        <v>91.142857142857196</v>
      </c>
      <c r="J32" s="379">
        <v>100</v>
      </c>
      <c r="K32" s="401">
        <v>100</v>
      </c>
    </row>
    <row r="33" spans="1:11" s="1" customFormat="1" ht="17.25" customHeight="1" x14ac:dyDescent="0.3">
      <c r="A33" s="48" t="s">
        <v>142</v>
      </c>
      <c r="B33" s="49" t="s">
        <v>33</v>
      </c>
      <c r="C33" s="396">
        <v>98.330550918197005</v>
      </c>
      <c r="D33" s="379">
        <v>87.910842463165906</v>
      </c>
      <c r="E33" s="401">
        <v>70.104287369640801</v>
      </c>
      <c r="F33" s="379">
        <v>91.954022988505699</v>
      </c>
      <c r="G33" s="401">
        <v>70.260223048327205</v>
      </c>
      <c r="H33" s="379">
        <v>79.807692307692307</v>
      </c>
      <c r="I33" s="401">
        <v>81.7911714770798</v>
      </c>
      <c r="J33" s="379">
        <v>97.902097902097907</v>
      </c>
      <c r="K33" s="401">
        <v>86.046511627906995</v>
      </c>
    </row>
    <row r="34" spans="1:11" s="1" customFormat="1" ht="17.25" customHeight="1" x14ac:dyDescent="0.3">
      <c r="A34" s="48" t="s">
        <v>142</v>
      </c>
      <c r="B34" s="49" t="s">
        <v>34</v>
      </c>
      <c r="C34" s="396">
        <v>96</v>
      </c>
      <c r="D34" s="379">
        <v>89.047619047618994</v>
      </c>
      <c r="E34" s="401">
        <v>34.883720930232599</v>
      </c>
      <c r="F34" s="379">
        <v>94.827586206896598</v>
      </c>
      <c r="G34" s="401">
        <v>93.103448275862107</v>
      </c>
      <c r="H34" s="379">
        <v>80</v>
      </c>
      <c r="I34" s="401">
        <v>88.479262672811103</v>
      </c>
      <c r="J34" s="379">
        <v>99.507389162561594</v>
      </c>
      <c r="K34" s="401">
        <v>95.652173913043498</v>
      </c>
    </row>
    <row r="35" spans="1:11" s="1" customFormat="1" ht="17.25" customHeight="1" x14ac:dyDescent="0.3">
      <c r="A35" s="48" t="s">
        <v>152</v>
      </c>
      <c r="B35" s="49" t="s">
        <v>35</v>
      </c>
      <c r="C35" s="396">
        <v>98.603351955307303</v>
      </c>
      <c r="D35" s="379">
        <v>86.784850926671993</v>
      </c>
      <c r="E35" s="401">
        <v>60.942760942760899</v>
      </c>
      <c r="F35" s="379">
        <v>89.510489510489506</v>
      </c>
      <c r="G35" s="401">
        <v>78.767123287671197</v>
      </c>
      <c r="H35" s="379">
        <v>84.931506849315099</v>
      </c>
      <c r="I35" s="401">
        <v>87.623386484434306</v>
      </c>
      <c r="J35" s="379">
        <v>98.711340206185596</v>
      </c>
      <c r="K35" s="401">
        <v>81.481481481481495</v>
      </c>
    </row>
    <row r="36" spans="1:11" s="1" customFormat="1" ht="17.25" customHeight="1" x14ac:dyDescent="0.3">
      <c r="A36" s="50" t="s">
        <v>142</v>
      </c>
      <c r="B36" s="49" t="s">
        <v>36</v>
      </c>
      <c r="C36" s="396">
        <v>99.119241192411906</v>
      </c>
      <c r="D36" s="379">
        <v>88.204140587385695</v>
      </c>
      <c r="E36" s="401">
        <v>79.912663755458496</v>
      </c>
      <c r="F36" s="379">
        <v>97.368421052631604</v>
      </c>
      <c r="G36" s="401">
        <v>90.232558139534902</v>
      </c>
      <c r="H36" s="379">
        <v>95.266272189349095</v>
      </c>
      <c r="I36" s="401">
        <v>85.743642435140003</v>
      </c>
      <c r="J36" s="379">
        <v>98.724681170292598</v>
      </c>
      <c r="K36" s="401">
        <v>79.268292682926798</v>
      </c>
    </row>
    <row r="37" spans="1:11" s="1" customFormat="1" ht="17.25" customHeight="1" x14ac:dyDescent="0.3">
      <c r="A37" s="48" t="s">
        <v>311</v>
      </c>
      <c r="B37" s="49" t="s">
        <v>37</v>
      </c>
      <c r="C37" s="396">
        <v>98.181818181818201</v>
      </c>
      <c r="D37" s="379">
        <v>86.1111111111111</v>
      </c>
      <c r="E37" s="401">
        <v>28.138528138528098</v>
      </c>
      <c r="F37" s="379">
        <v>88.8888888888889</v>
      </c>
      <c r="G37" s="401">
        <v>70</v>
      </c>
      <c r="H37" s="379">
        <v>73.684210526315795</v>
      </c>
      <c r="I37" s="401">
        <v>73.526370217166502</v>
      </c>
      <c r="J37" s="379">
        <v>98.744769874477001</v>
      </c>
      <c r="K37" s="401">
        <v>84.210526315789494</v>
      </c>
    </row>
    <row r="38" spans="1:11" s="1" customFormat="1" ht="17.25" customHeight="1" x14ac:dyDescent="0.3">
      <c r="A38" s="48" t="s">
        <v>311</v>
      </c>
      <c r="B38" s="49" t="s">
        <v>38</v>
      </c>
      <c r="C38" s="396">
        <v>95.708154506437793</v>
      </c>
      <c r="D38" s="379">
        <v>90.081154192966594</v>
      </c>
      <c r="E38" s="401">
        <v>38.747099767981403</v>
      </c>
      <c r="F38" s="379">
        <v>86.764705882352899</v>
      </c>
      <c r="G38" s="401">
        <v>71.014492753623202</v>
      </c>
      <c r="H38" s="379">
        <v>81.25</v>
      </c>
      <c r="I38" s="401">
        <v>79.715762273901802</v>
      </c>
      <c r="J38" s="379">
        <v>98.832684824902699</v>
      </c>
      <c r="K38" s="401">
        <v>87.5</v>
      </c>
    </row>
    <row r="39" spans="1:11" s="1" customFormat="1" ht="17.25" customHeight="1" x14ac:dyDescent="0.3">
      <c r="A39" s="48" t="s">
        <v>142</v>
      </c>
      <c r="B39" s="49" t="s">
        <v>39</v>
      </c>
      <c r="C39" s="396">
        <v>97.058823529411796</v>
      </c>
      <c r="D39" s="379">
        <v>89.666017672607495</v>
      </c>
      <c r="E39" s="401">
        <v>78.907330567081601</v>
      </c>
      <c r="F39" s="379">
        <v>94.902912621359206</v>
      </c>
      <c r="G39" s="401">
        <v>80.295566502463103</v>
      </c>
      <c r="H39" s="379">
        <v>82.978723404255305</v>
      </c>
      <c r="I39" s="401">
        <v>97.1858638743455</v>
      </c>
      <c r="J39" s="379">
        <v>99.861942015646605</v>
      </c>
      <c r="K39" s="401">
        <v>98.203592814371305</v>
      </c>
    </row>
    <row r="40" spans="1:11" s="1" customFormat="1" ht="17.25" customHeight="1" x14ac:dyDescent="0.3">
      <c r="A40" s="48" t="s">
        <v>311</v>
      </c>
      <c r="B40" s="49" t="s">
        <v>40</v>
      </c>
      <c r="C40" s="396">
        <v>98.599439775910398</v>
      </c>
      <c r="D40" s="379">
        <v>90.740740740740804</v>
      </c>
      <c r="E40" s="401">
        <v>82.142857142857096</v>
      </c>
      <c r="F40" s="379">
        <v>86.71875</v>
      </c>
      <c r="G40" s="401">
        <v>67.175572519084</v>
      </c>
      <c r="H40" s="379">
        <v>84.210526315789494</v>
      </c>
      <c r="I40" s="401">
        <v>86.963190184049097</v>
      </c>
      <c r="J40" s="379">
        <v>97.667638483965007</v>
      </c>
      <c r="K40" s="401">
        <v>72.413793103448299</v>
      </c>
    </row>
    <row r="41" spans="1:11" s="1" customFormat="1" ht="17.25" customHeight="1" x14ac:dyDescent="0.3">
      <c r="A41" s="48" t="s">
        <v>153</v>
      </c>
      <c r="B41" s="49" t="s">
        <v>41</v>
      </c>
      <c r="C41" s="396">
        <v>99.555994079921106</v>
      </c>
      <c r="D41" s="379">
        <v>88.254609749936904</v>
      </c>
      <c r="E41" s="401">
        <v>75.9141494435612</v>
      </c>
      <c r="F41" s="379">
        <v>96.282527881040906</v>
      </c>
      <c r="G41" s="401">
        <v>91.304347826086996</v>
      </c>
      <c r="H41" s="379">
        <v>87.878787878787904</v>
      </c>
      <c r="I41" s="401">
        <v>75.395319418089798</v>
      </c>
      <c r="J41" s="379">
        <v>99.682034976152593</v>
      </c>
      <c r="K41" s="401">
        <v>96.721311475409806</v>
      </c>
    </row>
    <row r="42" spans="1:11" s="1" customFormat="1" ht="17.25" customHeight="1" x14ac:dyDescent="0.3">
      <c r="A42" s="48" t="s">
        <v>169</v>
      </c>
      <c r="B42" s="49" t="s">
        <v>42</v>
      </c>
      <c r="C42" s="396">
        <v>97.2222222222222</v>
      </c>
      <c r="D42" s="379">
        <v>93.969849246231206</v>
      </c>
      <c r="E42" s="401">
        <v>53.846153846153904</v>
      </c>
      <c r="F42" s="379">
        <v>72.727272727272705</v>
      </c>
      <c r="G42" s="401">
        <v>63.636363636363598</v>
      </c>
      <c r="H42" s="379">
        <v>76.6666666666667</v>
      </c>
      <c r="I42" s="401">
        <v>81.679389312977094</v>
      </c>
      <c r="J42" s="379">
        <v>100</v>
      </c>
      <c r="K42" s="401">
        <v>100</v>
      </c>
    </row>
    <row r="43" spans="1:11" s="1" customFormat="1" ht="17.25" customHeight="1" x14ac:dyDescent="0.3">
      <c r="A43" s="48" t="s">
        <v>155</v>
      </c>
      <c r="B43" s="49" t="s">
        <v>43</v>
      </c>
      <c r="C43" s="396">
        <v>100</v>
      </c>
      <c r="D43" s="379">
        <v>92</v>
      </c>
      <c r="E43" s="401">
        <v>100</v>
      </c>
      <c r="F43" s="379">
        <v>100</v>
      </c>
      <c r="G43" s="401">
        <v>94.736842105263193</v>
      </c>
      <c r="H43" s="379">
        <v>81.25</v>
      </c>
      <c r="I43" s="401">
        <v>97.142857142857096</v>
      </c>
      <c r="J43" s="379">
        <v>100</v>
      </c>
      <c r="K43" s="401">
        <v>100</v>
      </c>
    </row>
    <row r="44" spans="1:11" s="1" customFormat="1" ht="17.25" customHeight="1" x14ac:dyDescent="0.3">
      <c r="A44" s="48" t="s">
        <v>311</v>
      </c>
      <c r="B44" s="49" t="s">
        <v>44</v>
      </c>
      <c r="C44" s="396">
        <v>98.366013071895395</v>
      </c>
      <c r="D44" s="379">
        <v>86.643835616438395</v>
      </c>
      <c r="E44" s="401">
        <v>78.538812785388103</v>
      </c>
      <c r="F44" s="379">
        <v>91.578947368421098</v>
      </c>
      <c r="G44" s="401">
        <v>78.846153846153797</v>
      </c>
      <c r="H44" s="379">
        <v>75</v>
      </c>
      <c r="I44" s="401">
        <v>86.199342825848902</v>
      </c>
      <c r="J44" s="379">
        <v>100</v>
      </c>
      <c r="K44" s="401">
        <v>100</v>
      </c>
    </row>
    <row r="45" spans="1:11" s="1" customFormat="1" ht="17.25" customHeight="1" x14ac:dyDescent="0.3">
      <c r="A45" s="48" t="s">
        <v>311</v>
      </c>
      <c r="B45" s="49" t="s">
        <v>45</v>
      </c>
      <c r="C45" s="396">
        <v>98.639455782312893</v>
      </c>
      <c r="D45" s="379">
        <v>85.714285714285694</v>
      </c>
      <c r="E45" s="401">
        <v>88.549618320610705</v>
      </c>
      <c r="F45" s="379">
        <v>98</v>
      </c>
      <c r="G45" s="401">
        <v>92.156862745097996</v>
      </c>
      <c r="H45" s="379">
        <v>88.8888888888889</v>
      </c>
      <c r="I45" s="401">
        <v>86.629001883239198</v>
      </c>
      <c r="J45" s="379">
        <v>99.425287356321803</v>
      </c>
      <c r="K45" s="401">
        <v>94.736842105263193</v>
      </c>
    </row>
    <row r="46" spans="1:11" s="1" customFormat="1" ht="17.25" customHeight="1" x14ac:dyDescent="0.3">
      <c r="A46" s="48" t="s">
        <v>142</v>
      </c>
      <c r="B46" s="49" t="s">
        <v>46</v>
      </c>
      <c r="C46" s="396">
        <v>98.8446726572529</v>
      </c>
      <c r="D46" s="379">
        <v>88.608198284080103</v>
      </c>
      <c r="E46" s="401">
        <v>64.9153737658674</v>
      </c>
      <c r="F46" s="379">
        <v>87.160493827160494</v>
      </c>
      <c r="G46" s="401">
        <v>64.492753623188406</v>
      </c>
      <c r="H46" s="379">
        <v>75.346260387811597</v>
      </c>
      <c r="I46" s="401">
        <v>88.061773381919096</v>
      </c>
      <c r="J46" s="379">
        <v>99.566473988439299</v>
      </c>
      <c r="K46" s="401">
        <v>95.693779904306197</v>
      </c>
    </row>
    <row r="47" spans="1:11" s="1" customFormat="1" ht="17.25" customHeight="1" x14ac:dyDescent="0.3">
      <c r="A47" s="48" t="s">
        <v>142</v>
      </c>
      <c r="B47" s="49" t="s">
        <v>47</v>
      </c>
      <c r="C47" s="396">
        <v>98.631578947368396</v>
      </c>
      <c r="D47" s="379">
        <v>89.376538146021304</v>
      </c>
      <c r="E47" s="401">
        <v>74.742750233863404</v>
      </c>
      <c r="F47" s="379">
        <v>94.676806083650206</v>
      </c>
      <c r="G47" s="401">
        <v>80.144404332129994</v>
      </c>
      <c r="H47" s="379">
        <v>84.7826086956522</v>
      </c>
      <c r="I47" s="401">
        <v>94.678899082568805</v>
      </c>
      <c r="J47" s="379">
        <v>99.282296650717697</v>
      </c>
      <c r="K47" s="401">
        <v>91.428571428571402</v>
      </c>
    </row>
    <row r="48" spans="1:11" s="1" customFormat="1" ht="17.25" customHeight="1" x14ac:dyDescent="0.3">
      <c r="A48" s="48" t="s">
        <v>311</v>
      </c>
      <c r="B48" s="49" t="s">
        <v>48</v>
      </c>
      <c r="C48" s="396">
        <v>98.419540229885101</v>
      </c>
      <c r="D48" s="379">
        <v>92.491909385113303</v>
      </c>
      <c r="E48" s="401">
        <v>58.019525801952597</v>
      </c>
      <c r="F48" s="379">
        <v>89.473684210526301</v>
      </c>
      <c r="G48" s="401">
        <v>72.8</v>
      </c>
      <c r="H48" s="379">
        <v>88.8888888888889</v>
      </c>
      <c r="I48" s="401">
        <v>89.616879511382606</v>
      </c>
      <c r="J48" s="379">
        <v>97.989949748743697</v>
      </c>
      <c r="K48" s="401">
        <v>88.235294117647101</v>
      </c>
    </row>
    <row r="49" spans="1:11" s="1" customFormat="1" ht="17.25" customHeight="1" x14ac:dyDescent="0.3">
      <c r="A49" s="48" t="s">
        <v>154</v>
      </c>
      <c r="B49" s="49" t="s">
        <v>49</v>
      </c>
      <c r="C49" s="396">
        <v>99.063962558502297</v>
      </c>
      <c r="D49" s="379">
        <v>90.327959977765403</v>
      </c>
      <c r="E49" s="401">
        <v>85.2614896988906</v>
      </c>
      <c r="F49" s="379">
        <v>92.5</v>
      </c>
      <c r="G49" s="401">
        <v>83.950617283950606</v>
      </c>
      <c r="H49" s="379">
        <v>92.903225806451601</v>
      </c>
      <c r="I49" s="401">
        <v>84.359935725763293</v>
      </c>
      <c r="J49" s="379">
        <v>97.809076682316103</v>
      </c>
      <c r="K49" s="401">
        <v>73.584905660377402</v>
      </c>
    </row>
    <row r="50" spans="1:11" s="1" customFormat="1" ht="17.25" customHeight="1" x14ac:dyDescent="0.3">
      <c r="A50" s="48" t="s">
        <v>155</v>
      </c>
      <c r="B50" s="49" t="s">
        <v>50</v>
      </c>
      <c r="C50" s="396">
        <v>100</v>
      </c>
      <c r="D50" s="379">
        <v>88.841807909604498</v>
      </c>
      <c r="E50" s="401">
        <v>95.575221238938099</v>
      </c>
      <c r="F50" s="379">
        <v>98.979591836734699</v>
      </c>
      <c r="G50" s="401">
        <v>98.9583333333333</v>
      </c>
      <c r="H50" s="379">
        <v>92.857142857142904</v>
      </c>
      <c r="I50" s="401">
        <v>98.988877654196202</v>
      </c>
      <c r="J50" s="379">
        <v>96.989966555183997</v>
      </c>
      <c r="K50" s="401">
        <v>81.25</v>
      </c>
    </row>
    <row r="51" spans="1:11" s="1" customFormat="1" ht="17.25" customHeight="1" x14ac:dyDescent="0.3">
      <c r="A51" s="48" t="s">
        <v>155</v>
      </c>
      <c r="B51" s="49" t="s">
        <v>51</v>
      </c>
      <c r="C51" s="396">
        <v>99.233716475095804</v>
      </c>
      <c r="D51" s="379">
        <v>89.307535641547901</v>
      </c>
      <c r="E51" s="401">
        <v>94.672131147540995</v>
      </c>
      <c r="F51" s="379">
        <v>95.431472081218303</v>
      </c>
      <c r="G51" s="401">
        <v>82.989690721649495</v>
      </c>
      <c r="H51" s="379">
        <v>74.468085106383</v>
      </c>
      <c r="I51" s="401">
        <v>93.059125964010306</v>
      </c>
      <c r="J51" s="379">
        <v>99.645390070922005</v>
      </c>
      <c r="K51" s="401">
        <v>96.6666666666667</v>
      </c>
    </row>
    <row r="52" spans="1:11" s="1" customFormat="1" ht="17.25" customHeight="1" x14ac:dyDescent="0.3">
      <c r="A52" s="48" t="s">
        <v>169</v>
      </c>
      <c r="B52" s="49" t="s">
        <v>52</v>
      </c>
      <c r="C52" s="396">
        <v>97.326203208556194</v>
      </c>
      <c r="D52" s="379">
        <v>95.320197044335004</v>
      </c>
      <c r="E52" s="401">
        <v>72.020725388600994</v>
      </c>
      <c r="F52" s="379">
        <v>91.379310344827601</v>
      </c>
      <c r="G52" s="401">
        <v>86.6666666666667</v>
      </c>
      <c r="H52" s="379">
        <v>87.878787878787904</v>
      </c>
      <c r="I52" s="401">
        <v>83.446404341926694</v>
      </c>
      <c r="J52" s="379">
        <v>98.928571428571402</v>
      </c>
      <c r="K52" s="401">
        <v>92.105263157894697</v>
      </c>
    </row>
    <row r="53" spans="1:11" s="1" customFormat="1" ht="17.25" customHeight="1" x14ac:dyDescent="0.3">
      <c r="A53" s="48" t="s">
        <v>154</v>
      </c>
      <c r="B53" s="49" t="s">
        <v>53</v>
      </c>
      <c r="C53" s="396">
        <v>98.632478632478595</v>
      </c>
      <c r="D53" s="379">
        <v>89.928057553956805</v>
      </c>
      <c r="E53" s="401">
        <v>78.125</v>
      </c>
      <c r="F53" s="379">
        <v>92.537313432835802</v>
      </c>
      <c r="G53" s="401">
        <v>79.710144927536206</v>
      </c>
      <c r="H53" s="379">
        <v>86.301369863013704</v>
      </c>
      <c r="I53" s="401">
        <v>91.298145506419402</v>
      </c>
      <c r="J53" s="379">
        <v>99.230769230769198</v>
      </c>
      <c r="K53" s="401">
        <v>88</v>
      </c>
    </row>
    <row r="54" spans="1:11" s="1" customFormat="1" ht="17.25" customHeight="1" x14ac:dyDescent="0.3">
      <c r="A54" s="48" t="s">
        <v>169</v>
      </c>
      <c r="B54" s="49" t="s">
        <v>54</v>
      </c>
      <c r="C54" s="396">
        <v>100</v>
      </c>
      <c r="D54" s="379">
        <v>87.128712871287107</v>
      </c>
      <c r="E54" s="401">
        <v>66.6666666666667</v>
      </c>
      <c r="F54" s="379">
        <v>100</v>
      </c>
      <c r="G54" s="401">
        <v>100</v>
      </c>
      <c r="H54" s="379">
        <v>70</v>
      </c>
      <c r="I54" s="401">
        <v>95.945945945945894</v>
      </c>
      <c r="J54" s="379">
        <v>100</v>
      </c>
      <c r="K54" s="401">
        <v>100</v>
      </c>
    </row>
    <row r="55" spans="1:11" s="1" customFormat="1" ht="17.25" customHeight="1" x14ac:dyDescent="0.3">
      <c r="A55" s="48" t="s">
        <v>153</v>
      </c>
      <c r="B55" s="49" t="s">
        <v>55</v>
      </c>
      <c r="C55" s="396">
        <v>98.779247202441496</v>
      </c>
      <c r="D55" s="379">
        <v>87.4760383386581</v>
      </c>
      <c r="E55" s="401">
        <v>84.485006518904797</v>
      </c>
      <c r="F55" s="379">
        <v>91.6666666666667</v>
      </c>
      <c r="G55" s="401">
        <v>79.245283018867894</v>
      </c>
      <c r="H55" s="379">
        <v>82.876712328767098</v>
      </c>
      <c r="I55" s="401">
        <v>88.126773888363303</v>
      </c>
      <c r="J55" s="379">
        <v>99.892473118279597</v>
      </c>
      <c r="K55" s="401">
        <v>97.2222222222222</v>
      </c>
    </row>
    <row r="56" spans="1:11" s="1" customFormat="1" ht="17.25" customHeight="1" x14ac:dyDescent="0.3">
      <c r="A56" s="48" t="s">
        <v>155</v>
      </c>
      <c r="B56" s="49" t="s">
        <v>56</v>
      </c>
      <c r="C56" s="396">
        <v>99.497487437185896</v>
      </c>
      <c r="D56" s="379">
        <v>90.930787589498806</v>
      </c>
      <c r="E56" s="401">
        <v>84.057971014492793</v>
      </c>
      <c r="F56" s="379">
        <v>94.736842105263193</v>
      </c>
      <c r="G56" s="401">
        <v>92.105263157894697</v>
      </c>
      <c r="H56" s="379">
        <v>64.285714285714306</v>
      </c>
      <c r="I56" s="401">
        <v>91.176470588235304</v>
      </c>
      <c r="J56" s="379">
        <v>96.969696969696997</v>
      </c>
      <c r="K56" s="401">
        <v>88.8888888888889</v>
      </c>
    </row>
    <row r="57" spans="1:11" s="1" customFormat="1" ht="17.25" customHeight="1" x14ac:dyDescent="0.3">
      <c r="A57" s="48" t="s">
        <v>311</v>
      </c>
      <c r="B57" s="49" t="s">
        <v>57</v>
      </c>
      <c r="C57" s="396">
        <v>99.553286534779801</v>
      </c>
      <c r="D57" s="379">
        <v>93.641868512110705</v>
      </c>
      <c r="E57" s="401">
        <v>95.895522388059703</v>
      </c>
      <c r="F57" s="379">
        <v>98.119122257053306</v>
      </c>
      <c r="G57" s="401">
        <v>94.043887147335397</v>
      </c>
      <c r="H57" s="379">
        <v>93.181818181818201</v>
      </c>
      <c r="I57" s="401">
        <v>91.968727789623301</v>
      </c>
      <c r="J57" s="379">
        <v>99.359658484525099</v>
      </c>
      <c r="K57" s="401">
        <v>94.642857142857096</v>
      </c>
    </row>
    <row r="58" spans="1:11" s="1" customFormat="1" ht="17.25" customHeight="1" x14ac:dyDescent="0.3">
      <c r="A58" s="48" t="s">
        <v>152</v>
      </c>
      <c r="B58" s="49" t="s">
        <v>58</v>
      </c>
      <c r="C58" s="396">
        <v>100</v>
      </c>
      <c r="D58" s="379">
        <v>90.789473684210506</v>
      </c>
      <c r="E58" s="401">
        <v>86.2068965517241</v>
      </c>
      <c r="F58" s="379">
        <v>100</v>
      </c>
      <c r="G58" s="401">
        <v>66.6666666666667</v>
      </c>
      <c r="H58" s="379">
        <v>100</v>
      </c>
      <c r="I58" s="401">
        <v>82.558139534883693</v>
      </c>
      <c r="J58" s="379">
        <v>98.6666666666667</v>
      </c>
      <c r="K58" s="401">
        <v>88.8888888888889</v>
      </c>
    </row>
    <row r="59" spans="1:11" s="1" customFormat="1" ht="17.25" customHeight="1" x14ac:dyDescent="0.3">
      <c r="A59" s="48" t="s">
        <v>154</v>
      </c>
      <c r="B59" s="49" t="s">
        <v>59</v>
      </c>
      <c r="C59" s="396">
        <v>96.319018404907993</v>
      </c>
      <c r="D59" s="379">
        <v>86.816999132697305</v>
      </c>
      <c r="E59" s="401">
        <v>73.3333333333333</v>
      </c>
      <c r="F59" s="379">
        <v>95.081967213114794</v>
      </c>
      <c r="G59" s="401">
        <v>75.806451612903203</v>
      </c>
      <c r="H59" s="379">
        <v>84.090909090909093</v>
      </c>
      <c r="I59" s="401">
        <v>77.508650519031093</v>
      </c>
      <c r="J59" s="379">
        <v>98.944591029023698</v>
      </c>
      <c r="K59" s="401">
        <v>80.952380952381006</v>
      </c>
    </row>
    <row r="60" spans="1:11" s="1" customFormat="1" ht="17.25" customHeight="1" x14ac:dyDescent="0.3">
      <c r="A60" s="48" t="s">
        <v>152</v>
      </c>
      <c r="B60" s="49" t="s">
        <v>60</v>
      </c>
      <c r="C60" s="396">
        <v>98.295454545454504</v>
      </c>
      <c r="D60" s="379">
        <v>90.557092058474893</v>
      </c>
      <c r="E60" s="401">
        <v>85.358255451713404</v>
      </c>
      <c r="F60" s="379">
        <v>92.307692307692307</v>
      </c>
      <c r="G60" s="401">
        <v>84.516129032258107</v>
      </c>
      <c r="H60" s="379">
        <v>92.4050632911393</v>
      </c>
      <c r="I60" s="401">
        <v>86.8494683827644</v>
      </c>
      <c r="J60" s="379">
        <v>99.481193255512295</v>
      </c>
      <c r="K60" s="401">
        <v>93.3333333333333</v>
      </c>
    </row>
    <row r="61" spans="1:11" s="1" customFormat="1" ht="17.25" customHeight="1" x14ac:dyDescent="0.3">
      <c r="A61" s="48" t="s">
        <v>153</v>
      </c>
      <c r="B61" s="49" t="s">
        <v>61</v>
      </c>
      <c r="C61" s="396">
        <v>99.099099099099107</v>
      </c>
      <c r="D61" s="379">
        <v>88.669064748201393</v>
      </c>
      <c r="E61" s="401">
        <v>55.895196506550199</v>
      </c>
      <c r="F61" s="379">
        <v>92.8</v>
      </c>
      <c r="G61" s="401">
        <v>86.923076923076906</v>
      </c>
      <c r="H61" s="379">
        <v>91.8032786885246</v>
      </c>
      <c r="I61" s="401">
        <v>93.835616438356197</v>
      </c>
      <c r="J61" s="379">
        <v>99.420289855072497</v>
      </c>
      <c r="K61" s="401">
        <v>96.610169491525397</v>
      </c>
    </row>
    <row r="62" spans="1:11" s="1" customFormat="1" ht="17.25" customHeight="1" x14ac:dyDescent="0.3">
      <c r="A62" s="48" t="s">
        <v>155</v>
      </c>
      <c r="B62" s="49" t="s">
        <v>62</v>
      </c>
      <c r="C62" s="396">
        <v>100</v>
      </c>
      <c r="D62" s="379">
        <v>88.846880907372395</v>
      </c>
      <c r="E62" s="401">
        <v>77.4834437086093</v>
      </c>
      <c r="F62" s="379">
        <v>97.872340425531902</v>
      </c>
      <c r="G62" s="401">
        <v>97.872340425531902</v>
      </c>
      <c r="H62" s="379">
        <v>80.701754385964904</v>
      </c>
      <c r="I62" s="401">
        <v>87.737843551796999</v>
      </c>
      <c r="J62" s="379">
        <v>95.652173913043498</v>
      </c>
      <c r="K62" s="401">
        <v>50</v>
      </c>
    </row>
    <row r="63" spans="1:11" s="1" customFormat="1" ht="17.25" customHeight="1" x14ac:dyDescent="0.3">
      <c r="A63" s="48" t="s">
        <v>155</v>
      </c>
      <c r="B63" s="49" t="s">
        <v>63</v>
      </c>
      <c r="C63" s="396">
        <v>96.153846153846203</v>
      </c>
      <c r="D63" s="379">
        <v>86.486486486486498</v>
      </c>
      <c r="E63" s="401">
        <v>95.652173913043498</v>
      </c>
      <c r="F63" s="379">
        <v>100</v>
      </c>
      <c r="G63" s="401">
        <v>100</v>
      </c>
      <c r="H63" s="379">
        <v>80</v>
      </c>
      <c r="I63" s="401">
        <v>97.735849056603797</v>
      </c>
      <c r="J63" s="379">
        <v>100</v>
      </c>
      <c r="K63" s="401">
        <v>100</v>
      </c>
    </row>
    <row r="64" spans="1:11" s="1" customFormat="1" ht="17.25" customHeight="1" x14ac:dyDescent="0.3">
      <c r="A64" s="48" t="s">
        <v>169</v>
      </c>
      <c r="B64" s="49" t="s">
        <v>64</v>
      </c>
      <c r="C64" s="396">
        <v>97.899159663865603</v>
      </c>
      <c r="D64" s="379">
        <v>92.148309705561601</v>
      </c>
      <c r="E64" s="401">
        <v>89.5027624309392</v>
      </c>
      <c r="F64" s="379">
        <v>97.590361445783103</v>
      </c>
      <c r="G64" s="401">
        <v>95.294117647058798</v>
      </c>
      <c r="H64" s="379">
        <v>94.117647058823493</v>
      </c>
      <c r="I64" s="401">
        <v>96.754807692307693</v>
      </c>
      <c r="J64" s="379">
        <v>95.6</v>
      </c>
      <c r="K64" s="401">
        <v>67.647058823529406</v>
      </c>
    </row>
    <row r="65" spans="1:11" s="1" customFormat="1" ht="17.25" customHeight="1" x14ac:dyDescent="0.3">
      <c r="A65" s="48" t="s">
        <v>153</v>
      </c>
      <c r="B65" s="49" t="s">
        <v>65</v>
      </c>
      <c r="C65" s="396">
        <v>99.090909090909093</v>
      </c>
      <c r="D65" s="379">
        <v>85.362318840579704</v>
      </c>
      <c r="E65" s="401">
        <v>84.300341296928295</v>
      </c>
      <c r="F65" s="379">
        <v>90.476190476190496</v>
      </c>
      <c r="G65" s="401">
        <v>89.473684210526301</v>
      </c>
      <c r="H65" s="379">
        <v>71.153846153846203</v>
      </c>
      <c r="I65" s="401">
        <v>90.059347181008903</v>
      </c>
      <c r="J65" s="379">
        <v>98.770491803278702</v>
      </c>
      <c r="K65" s="401">
        <v>83.3333333333333</v>
      </c>
    </row>
    <row r="66" spans="1:11" s="1" customFormat="1" ht="17.25" customHeight="1" x14ac:dyDescent="0.3">
      <c r="A66" s="48" t="s">
        <v>154</v>
      </c>
      <c r="B66" s="49" t="s">
        <v>66</v>
      </c>
      <c r="C66" s="396">
        <v>97.288503253796094</v>
      </c>
      <c r="D66" s="379">
        <v>84.764881761348207</v>
      </c>
      <c r="E66" s="401">
        <v>17.137476459510399</v>
      </c>
      <c r="F66" s="379">
        <v>69.724770642201804</v>
      </c>
      <c r="G66" s="401">
        <v>51.304347826087003</v>
      </c>
      <c r="H66" s="379">
        <v>69.334836527621206</v>
      </c>
      <c r="I66" s="401">
        <v>79.301948051948102</v>
      </c>
      <c r="J66" s="379">
        <v>99.425699928212495</v>
      </c>
      <c r="K66" s="401">
        <v>95.402298850574695</v>
      </c>
    </row>
    <row r="67" spans="1:11" s="1" customFormat="1" ht="17.25" customHeight="1" x14ac:dyDescent="0.3">
      <c r="A67" s="48" t="s">
        <v>155</v>
      </c>
      <c r="B67" s="49" t="s">
        <v>67</v>
      </c>
      <c r="C67" s="396">
        <v>98.734177215189902</v>
      </c>
      <c r="D67" s="379">
        <v>91.472868217054298</v>
      </c>
      <c r="E67" s="401">
        <v>97.7777777777778</v>
      </c>
      <c r="F67" s="379">
        <v>100</v>
      </c>
      <c r="G67" s="401">
        <v>100</v>
      </c>
      <c r="H67" s="379">
        <v>78.571428571428598</v>
      </c>
      <c r="I67" s="401">
        <v>91.082802547770697</v>
      </c>
      <c r="J67" s="379">
        <v>100</v>
      </c>
      <c r="K67" s="401">
        <v>100</v>
      </c>
    </row>
    <row r="68" spans="1:11" s="1" customFormat="1" ht="17.25" customHeight="1" x14ac:dyDescent="0.3">
      <c r="A68" s="48" t="s">
        <v>154</v>
      </c>
      <c r="B68" s="49" t="s">
        <v>68</v>
      </c>
      <c r="C68" s="396">
        <v>99.568965517241395</v>
      </c>
      <c r="D68" s="379">
        <v>89.713322091062395</v>
      </c>
      <c r="E68" s="401">
        <v>91.489361702127695</v>
      </c>
      <c r="F68" s="379">
        <v>98.75</v>
      </c>
      <c r="G68" s="401">
        <v>97.468354430379705</v>
      </c>
      <c r="H68" s="379">
        <v>81.25</v>
      </c>
      <c r="I68" s="401">
        <v>98.181818181818201</v>
      </c>
      <c r="J68" s="379">
        <v>100</v>
      </c>
      <c r="K68" s="401">
        <v>100</v>
      </c>
    </row>
    <row r="69" spans="1:11" s="1" customFormat="1" ht="17.25" customHeight="1" x14ac:dyDescent="0.3">
      <c r="A69" s="48" t="s">
        <v>154</v>
      </c>
      <c r="B69" s="49" t="s">
        <v>69</v>
      </c>
      <c r="C69" s="396">
        <v>99.765258215962405</v>
      </c>
      <c r="D69" s="379">
        <v>94.939271255060703</v>
      </c>
      <c r="E69" s="401">
        <v>95.106382978723403</v>
      </c>
      <c r="F69" s="379">
        <v>96.6666666666667</v>
      </c>
      <c r="G69" s="401">
        <v>93.3333333333333</v>
      </c>
      <c r="H69" s="379">
        <v>90.909090909090907</v>
      </c>
      <c r="I69" s="401">
        <v>99.504950495049499</v>
      </c>
      <c r="J69" s="379">
        <v>99.734748010610105</v>
      </c>
      <c r="K69" s="401">
        <v>97.5</v>
      </c>
    </row>
    <row r="70" spans="1:11" s="1" customFormat="1" ht="17.25" customHeight="1" x14ac:dyDescent="0.3">
      <c r="A70" s="48" t="s">
        <v>311</v>
      </c>
      <c r="B70" s="49" t="s">
        <v>70</v>
      </c>
      <c r="C70" s="396">
        <v>99.721448467966596</v>
      </c>
      <c r="D70" s="379">
        <v>89.030612244897995</v>
      </c>
      <c r="E70" s="401">
        <v>80.173661360347296</v>
      </c>
      <c r="F70" s="379">
        <v>89.626556016597505</v>
      </c>
      <c r="G70" s="401">
        <v>77.959183673469397</v>
      </c>
      <c r="H70" s="379">
        <v>80.645161290322605</v>
      </c>
      <c r="I70" s="401">
        <v>90.299145299145295</v>
      </c>
      <c r="J70" s="379">
        <v>99.846153846153896</v>
      </c>
      <c r="K70" s="401">
        <v>97.9166666666667</v>
      </c>
    </row>
    <row r="71" spans="1:11" s="1" customFormat="1" ht="17.25" customHeight="1" x14ac:dyDescent="0.3">
      <c r="A71" s="48" t="s">
        <v>152</v>
      </c>
      <c r="B71" s="49" t="s">
        <v>71</v>
      </c>
      <c r="C71" s="396">
        <v>99.179104477611901</v>
      </c>
      <c r="D71" s="379">
        <v>87.461906835002196</v>
      </c>
      <c r="E71" s="401">
        <v>80.854430379746802</v>
      </c>
      <c r="F71" s="379">
        <v>95.330739299610897</v>
      </c>
      <c r="G71" s="401">
        <v>91.984732824427496</v>
      </c>
      <c r="H71" s="379">
        <v>87.5</v>
      </c>
      <c r="I71" s="401">
        <v>81.106161841128397</v>
      </c>
      <c r="J71" s="379">
        <v>98.902439024390205</v>
      </c>
      <c r="K71" s="401">
        <v>92.741935483871003</v>
      </c>
    </row>
    <row r="72" spans="1:11" s="1" customFormat="1" ht="17.25" customHeight="1" x14ac:dyDescent="0.3">
      <c r="A72" s="48" t="s">
        <v>311</v>
      </c>
      <c r="B72" s="49" t="s">
        <v>72</v>
      </c>
      <c r="C72" s="396">
        <v>97.3333333333333</v>
      </c>
      <c r="D72" s="379">
        <v>88.568376068376097</v>
      </c>
      <c r="E72" s="401">
        <v>42.553191489361701</v>
      </c>
      <c r="F72" s="379">
        <v>94.827586206896598</v>
      </c>
      <c r="G72" s="401">
        <v>83.606557377049199</v>
      </c>
      <c r="H72" s="379">
        <v>54.545454545454497</v>
      </c>
      <c r="I72" s="401">
        <v>87.726638772663904</v>
      </c>
      <c r="J72" s="379">
        <v>100</v>
      </c>
      <c r="K72" s="401">
        <v>100</v>
      </c>
    </row>
    <row r="73" spans="1:11" s="1" customFormat="1" ht="17.25" customHeight="1" x14ac:dyDescent="0.3">
      <c r="A73" s="48" t="s">
        <v>157</v>
      </c>
      <c r="B73" s="49" t="s">
        <v>73</v>
      </c>
      <c r="C73" s="396">
        <v>99.985869718807393</v>
      </c>
      <c r="D73" s="379"/>
      <c r="E73" s="401" t="s">
        <v>335</v>
      </c>
      <c r="F73" s="379">
        <v>0</v>
      </c>
      <c r="G73" s="401">
        <v>0</v>
      </c>
      <c r="H73" s="379">
        <v>0</v>
      </c>
      <c r="I73" s="401"/>
      <c r="J73" s="379"/>
      <c r="K73" s="401"/>
    </row>
    <row r="74" spans="1:11" s="1" customFormat="1" ht="17.25" customHeight="1" x14ac:dyDescent="0.3">
      <c r="A74" s="48" t="s">
        <v>152</v>
      </c>
      <c r="B74" s="49" t="s">
        <v>74</v>
      </c>
      <c r="C74" s="396">
        <v>98.0015987210232</v>
      </c>
      <c r="D74" s="379">
        <v>85.702592087312397</v>
      </c>
      <c r="E74" s="401">
        <v>76.615969581749098</v>
      </c>
      <c r="F74" s="379">
        <v>94.696969696969703</v>
      </c>
      <c r="G74" s="401">
        <v>86.570743405275806</v>
      </c>
      <c r="H74" s="379">
        <v>77.6758409785933</v>
      </c>
      <c r="I74" s="401">
        <v>79.668714934544496</v>
      </c>
      <c r="J74" s="379">
        <v>99.5</v>
      </c>
      <c r="K74" s="401">
        <v>92.857142857142904</v>
      </c>
    </row>
    <row r="75" spans="1:11" s="1" customFormat="1" ht="17.25" customHeight="1" x14ac:dyDescent="0.3">
      <c r="A75" s="48" t="s">
        <v>142</v>
      </c>
      <c r="B75" s="49" t="s">
        <v>75</v>
      </c>
      <c r="C75" s="396">
        <v>99.058380414312595</v>
      </c>
      <c r="D75" s="379">
        <v>90.075614366729695</v>
      </c>
      <c r="E75" s="401">
        <v>88.038277511961695</v>
      </c>
      <c r="F75" s="379">
        <v>98.148148148148195</v>
      </c>
      <c r="G75" s="401">
        <v>81.6666666666667</v>
      </c>
      <c r="H75" s="379">
        <v>77.5</v>
      </c>
      <c r="I75" s="401">
        <v>85.758998435054806</v>
      </c>
      <c r="J75" s="379">
        <v>98.006644518272395</v>
      </c>
      <c r="K75" s="401">
        <v>83.3333333333333</v>
      </c>
    </row>
    <row r="76" spans="1:11" s="1" customFormat="1" ht="17.25" customHeight="1" x14ac:dyDescent="0.3">
      <c r="A76" s="48" t="s">
        <v>152</v>
      </c>
      <c r="B76" s="49" t="s">
        <v>76</v>
      </c>
      <c r="C76" s="396">
        <v>100</v>
      </c>
      <c r="D76" s="379">
        <v>87.603305785123993</v>
      </c>
      <c r="E76" s="401">
        <v>45.3125</v>
      </c>
      <c r="F76" s="379">
        <v>100</v>
      </c>
      <c r="G76" s="401">
        <v>90.909090909090907</v>
      </c>
      <c r="H76" s="379">
        <v>76.470588235294102</v>
      </c>
      <c r="I76" s="401">
        <v>85.8333333333333</v>
      </c>
      <c r="J76" s="379">
        <v>98.850574712643706</v>
      </c>
      <c r="K76" s="401">
        <v>95.652173913043498</v>
      </c>
    </row>
    <row r="77" spans="1:11" s="1" customFormat="1" ht="17.25" customHeight="1" x14ac:dyDescent="0.3">
      <c r="A77" s="48" t="s">
        <v>169</v>
      </c>
      <c r="B77" s="49" t="s">
        <v>77</v>
      </c>
      <c r="C77" s="396">
        <v>98.538011695906405</v>
      </c>
      <c r="D77" s="379">
        <v>88.560533841754093</v>
      </c>
      <c r="E77" s="401">
        <v>47.699757869249403</v>
      </c>
      <c r="F77" s="379">
        <v>88.095238095238102</v>
      </c>
      <c r="G77" s="401">
        <v>73.913043478260903</v>
      </c>
      <c r="H77" s="379">
        <v>80</v>
      </c>
      <c r="I77" s="401">
        <v>82.241379310344797</v>
      </c>
      <c r="J77" s="379">
        <v>99.727520435967307</v>
      </c>
      <c r="K77" s="401">
        <v>97.2222222222222</v>
      </c>
    </row>
    <row r="78" spans="1:11" s="1" customFormat="1" ht="17.25" customHeight="1" x14ac:dyDescent="0.3">
      <c r="A78" s="48" t="s">
        <v>152</v>
      </c>
      <c r="B78" s="49" t="s">
        <v>78</v>
      </c>
      <c r="C78" s="396">
        <v>98.3333333333333</v>
      </c>
      <c r="D78" s="379">
        <v>87.281213535589302</v>
      </c>
      <c r="E78" s="401">
        <v>93.072289156626496</v>
      </c>
      <c r="F78" s="379">
        <v>100</v>
      </c>
      <c r="G78" s="401">
        <v>88</v>
      </c>
      <c r="H78" s="379">
        <v>90</v>
      </c>
      <c r="I78" s="401">
        <v>90.287277701778393</v>
      </c>
      <c r="J78" s="379">
        <v>99.649122807017605</v>
      </c>
      <c r="K78" s="401">
        <v>95.238095238095198</v>
      </c>
    </row>
    <row r="79" spans="1:11" s="1" customFormat="1" ht="17.25" customHeight="1" x14ac:dyDescent="0.3">
      <c r="A79" s="48" t="s">
        <v>169</v>
      </c>
      <c r="B79" s="49" t="s">
        <v>79</v>
      </c>
      <c r="C79" s="396">
        <v>97.368421052631604</v>
      </c>
      <c r="D79" s="379">
        <v>86.475409836065595</v>
      </c>
      <c r="E79" s="401">
        <v>81.538461538461505</v>
      </c>
      <c r="F79" s="379">
        <v>88.8888888888889</v>
      </c>
      <c r="G79" s="401">
        <v>77.7777777777778</v>
      </c>
      <c r="H79" s="379">
        <v>77.7777777777778</v>
      </c>
      <c r="I79" s="401">
        <v>82.945736434108497</v>
      </c>
      <c r="J79" s="379">
        <v>100</v>
      </c>
      <c r="K79" s="401">
        <v>100</v>
      </c>
    </row>
    <row r="80" spans="1:11" s="1" customFormat="1" ht="17.25" customHeight="1" x14ac:dyDescent="0.3">
      <c r="A80" s="48" t="s">
        <v>142</v>
      </c>
      <c r="B80" s="49" t="s">
        <v>80</v>
      </c>
      <c r="C80" s="396">
        <v>99.607843137254903</v>
      </c>
      <c r="D80" s="379">
        <v>92.507804370447502</v>
      </c>
      <c r="E80" s="401">
        <v>86.419753086419803</v>
      </c>
      <c r="F80" s="379">
        <v>100</v>
      </c>
      <c r="G80" s="401">
        <v>91.304347826086996</v>
      </c>
      <c r="H80" s="379">
        <v>75.438596491228097</v>
      </c>
      <c r="I80" s="401">
        <v>80.969267139479896</v>
      </c>
      <c r="J80" s="379">
        <v>99.579831932773104</v>
      </c>
      <c r="K80" s="401">
        <v>96.774193548387103</v>
      </c>
    </row>
    <row r="81" spans="1:11" s="1" customFormat="1" ht="17.25" customHeight="1" x14ac:dyDescent="0.3">
      <c r="A81" s="48" t="s">
        <v>311</v>
      </c>
      <c r="B81" s="49" t="s">
        <v>81</v>
      </c>
      <c r="C81" s="396">
        <v>98.844884488448898</v>
      </c>
      <c r="D81" s="379">
        <v>88.748213191750096</v>
      </c>
      <c r="E81" s="401">
        <v>80.672268907562994</v>
      </c>
      <c r="F81" s="379">
        <v>95.328719723183397</v>
      </c>
      <c r="G81" s="401">
        <v>61.245674740484397</v>
      </c>
      <c r="H81" s="379">
        <v>90.298507462686601</v>
      </c>
      <c r="I81" s="401">
        <v>87.056603773584897</v>
      </c>
      <c r="J81" s="379">
        <v>99.229152067274001</v>
      </c>
      <c r="K81" s="401">
        <v>91.791044776119406</v>
      </c>
    </row>
    <row r="82" spans="1:11" s="1" customFormat="1" ht="17.25" customHeight="1" x14ac:dyDescent="0.3">
      <c r="A82" s="48" t="s">
        <v>155</v>
      </c>
      <c r="B82" s="49" t="s">
        <v>82</v>
      </c>
      <c r="C82" s="396">
        <v>100</v>
      </c>
      <c r="D82" s="379">
        <v>95.238095238095198</v>
      </c>
      <c r="E82" s="401">
        <v>77.0833333333333</v>
      </c>
      <c r="F82" s="379">
        <v>100</v>
      </c>
      <c r="G82" s="401">
        <v>87.5</v>
      </c>
      <c r="H82" s="379">
        <v>77.7777777777778</v>
      </c>
      <c r="I82" s="401">
        <v>87.349397590361505</v>
      </c>
      <c r="J82" s="379">
        <v>100</v>
      </c>
      <c r="K82" s="401">
        <v>100</v>
      </c>
    </row>
    <row r="83" spans="1:11" s="1" customFormat="1" ht="17.25" customHeight="1" x14ac:dyDescent="0.3">
      <c r="A83" s="48" t="s">
        <v>142</v>
      </c>
      <c r="B83" s="49" t="s">
        <v>83</v>
      </c>
      <c r="C83" s="396">
        <v>98.196573489630296</v>
      </c>
      <c r="D83" s="379">
        <v>86.871301775147899</v>
      </c>
      <c r="E83" s="401">
        <v>37.942386831275698</v>
      </c>
      <c r="F83" s="379">
        <v>87.6</v>
      </c>
      <c r="G83" s="401">
        <v>68.965517241379303</v>
      </c>
      <c r="H83" s="379">
        <v>62.886597938144298</v>
      </c>
      <c r="I83" s="401">
        <v>79.766711529833998</v>
      </c>
      <c r="J83" s="379">
        <v>98.517520215633397</v>
      </c>
      <c r="K83" s="401">
        <v>84.285714285714306</v>
      </c>
    </row>
    <row r="84" spans="1:11" s="1" customFormat="1" ht="17.25" customHeight="1" x14ac:dyDescent="0.3">
      <c r="A84" s="48" t="s">
        <v>154</v>
      </c>
      <c r="B84" s="49" t="s">
        <v>84</v>
      </c>
      <c r="C84" s="396">
        <v>99.862068965517196</v>
      </c>
      <c r="D84" s="379">
        <v>94.9030868628859</v>
      </c>
      <c r="E84" s="401">
        <v>98.744113029827304</v>
      </c>
      <c r="F84" s="379">
        <v>94.372294372294405</v>
      </c>
      <c r="G84" s="401">
        <v>88.392857142857096</v>
      </c>
      <c r="H84" s="379">
        <v>92.134831460674206</v>
      </c>
      <c r="I84" s="401">
        <v>98.968609865470896</v>
      </c>
      <c r="J84" s="379">
        <v>100</v>
      </c>
      <c r="K84" s="401">
        <v>100</v>
      </c>
    </row>
    <row r="85" spans="1:11" s="1" customFormat="1" ht="17.25" customHeight="1" x14ac:dyDescent="0.3">
      <c r="A85" s="48" t="s">
        <v>154</v>
      </c>
      <c r="B85" s="49" t="s">
        <v>85</v>
      </c>
      <c r="C85" s="396">
        <v>98.195697432338704</v>
      </c>
      <c r="D85" s="379">
        <v>88.287538162642306</v>
      </c>
      <c r="E85" s="401">
        <v>88.269794721407607</v>
      </c>
      <c r="F85" s="379">
        <v>95.567867036011094</v>
      </c>
      <c r="G85" s="401">
        <v>92.857142857142904</v>
      </c>
      <c r="H85" s="379">
        <v>86.153846153846203</v>
      </c>
      <c r="I85" s="401">
        <v>77.631578947368396</v>
      </c>
      <c r="J85" s="379">
        <v>98.9583333333333</v>
      </c>
      <c r="K85" s="401">
        <v>89.719626168224295</v>
      </c>
    </row>
    <row r="86" spans="1:11" s="1" customFormat="1" ht="17.25" customHeight="1" x14ac:dyDescent="0.3">
      <c r="A86" s="48" t="s">
        <v>142</v>
      </c>
      <c r="B86" s="49" t="s">
        <v>86</v>
      </c>
      <c r="C86" s="396">
        <v>98.603351955307303</v>
      </c>
      <c r="D86" s="379">
        <v>90.713902308105204</v>
      </c>
      <c r="E86" s="401">
        <v>76.5291607396871</v>
      </c>
      <c r="F86" s="379">
        <v>100</v>
      </c>
      <c r="G86" s="401">
        <v>94.849785407725307</v>
      </c>
      <c r="H86" s="379">
        <v>81.578947368421098</v>
      </c>
      <c r="I86" s="401">
        <v>80.162703379223998</v>
      </c>
      <c r="J86" s="379">
        <v>98.933901918976503</v>
      </c>
      <c r="K86" s="401">
        <v>92.537313432835802</v>
      </c>
    </row>
    <row r="87" spans="1:11" s="1" customFormat="1" ht="17.25" customHeight="1" x14ac:dyDescent="0.3">
      <c r="A87" s="48" t="s">
        <v>154</v>
      </c>
      <c r="B87" s="49" t="s">
        <v>87</v>
      </c>
      <c r="C87" s="396">
        <v>98.779134295227493</v>
      </c>
      <c r="D87" s="379">
        <v>100</v>
      </c>
      <c r="E87" s="401">
        <v>87.578757875787602</v>
      </c>
      <c r="F87" s="379">
        <v>96.783625730994103</v>
      </c>
      <c r="G87" s="401">
        <v>91.884057971014499</v>
      </c>
      <c r="H87" s="379">
        <v>84.4444444444444</v>
      </c>
      <c r="I87" s="401">
        <v>85.920398009950205</v>
      </c>
      <c r="J87" s="379">
        <v>99.5490417136415</v>
      </c>
      <c r="K87" s="401">
        <v>96.396396396396398</v>
      </c>
    </row>
    <row r="88" spans="1:11" s="1" customFormat="1" ht="17.25" customHeight="1" x14ac:dyDescent="0.3">
      <c r="A88" s="48" t="s">
        <v>153</v>
      </c>
      <c r="B88" s="49" t="s">
        <v>88</v>
      </c>
      <c r="C88" s="396">
        <v>99.315068493150704</v>
      </c>
      <c r="D88" s="379">
        <v>88</v>
      </c>
      <c r="E88" s="401">
        <v>47.140649149922702</v>
      </c>
      <c r="F88" s="379">
        <v>91.558441558441601</v>
      </c>
      <c r="G88" s="401">
        <v>78.881987577639805</v>
      </c>
      <c r="H88" s="379">
        <v>62.962962962962997</v>
      </c>
      <c r="I88" s="401">
        <v>80.353356890459395</v>
      </c>
      <c r="J88" s="379">
        <v>94.979079497908003</v>
      </c>
      <c r="K88" s="401">
        <v>42.857142857142897</v>
      </c>
    </row>
    <row r="89" spans="1:11" s="1" customFormat="1" ht="17.25" customHeight="1" x14ac:dyDescent="0.3">
      <c r="A89" s="48" t="s">
        <v>152</v>
      </c>
      <c r="B89" s="49" t="s">
        <v>89</v>
      </c>
      <c r="C89" s="396">
        <v>98.689138576779001</v>
      </c>
      <c r="D89" s="379">
        <v>88.095238095238102</v>
      </c>
      <c r="E89" s="401">
        <v>83.928571428571402</v>
      </c>
      <c r="F89" s="379">
        <v>96.571428571428598</v>
      </c>
      <c r="G89" s="401">
        <v>93.714285714285694</v>
      </c>
      <c r="H89" s="379">
        <v>89.090909090909093</v>
      </c>
      <c r="I89" s="401">
        <v>82.0375335120643</v>
      </c>
      <c r="J89" s="379">
        <v>98.553719008264494</v>
      </c>
      <c r="K89" s="401">
        <v>87.272727272727295</v>
      </c>
    </row>
    <row r="90" spans="1:11" s="1" customFormat="1" ht="17.25" customHeight="1" x14ac:dyDescent="0.3">
      <c r="A90" s="48" t="s">
        <v>154</v>
      </c>
      <c r="B90" s="49" t="s">
        <v>90</v>
      </c>
      <c r="C90" s="396">
        <v>98.314606741573002</v>
      </c>
      <c r="D90" s="379">
        <v>91.349353049907606</v>
      </c>
      <c r="E90" s="401">
        <v>80.244399185336107</v>
      </c>
      <c r="F90" s="379">
        <v>97.058823529411796</v>
      </c>
      <c r="G90" s="401">
        <v>84.431137724550894</v>
      </c>
      <c r="H90" s="379">
        <v>78.125</v>
      </c>
      <c r="I90" s="401">
        <v>81.971995332555394</v>
      </c>
      <c r="J90" s="379">
        <v>98.825256975036694</v>
      </c>
      <c r="K90" s="401">
        <v>91.6666666666667</v>
      </c>
    </row>
    <row r="91" spans="1:11" s="1" customFormat="1" ht="17.25" customHeight="1" x14ac:dyDescent="0.3">
      <c r="A91" s="48" t="s">
        <v>154</v>
      </c>
      <c r="B91" s="49" t="s">
        <v>91</v>
      </c>
      <c r="C91" s="396">
        <v>98.309859154929597</v>
      </c>
      <c r="D91" s="379">
        <v>85.533262935586094</v>
      </c>
      <c r="E91" s="401">
        <v>76.543209876543202</v>
      </c>
      <c r="F91" s="379">
        <v>92.857142857142904</v>
      </c>
      <c r="G91" s="401">
        <v>88.8888888888889</v>
      </c>
      <c r="H91" s="379">
        <v>91.304347826086996</v>
      </c>
      <c r="I91" s="401">
        <v>88.247422680412399</v>
      </c>
      <c r="J91" s="379">
        <v>98.255813953488399</v>
      </c>
      <c r="K91" s="401">
        <v>86.956521739130395</v>
      </c>
    </row>
    <row r="92" spans="1:11" s="1" customFormat="1" ht="17.25" customHeight="1" x14ac:dyDescent="0.3">
      <c r="A92" s="48" t="s">
        <v>142</v>
      </c>
      <c r="B92" s="49" t="s">
        <v>92</v>
      </c>
      <c r="C92" s="396">
        <v>100</v>
      </c>
      <c r="D92" s="379">
        <v>86.956521739130395</v>
      </c>
      <c r="E92" s="401">
        <v>86</v>
      </c>
      <c r="F92" s="379">
        <v>98.039215686274503</v>
      </c>
      <c r="G92" s="401">
        <v>80.769230769230802</v>
      </c>
      <c r="H92" s="379">
        <v>73.3333333333333</v>
      </c>
      <c r="I92" s="401">
        <v>83.4101382488479</v>
      </c>
      <c r="J92" s="379">
        <v>98.245614035087698</v>
      </c>
      <c r="K92" s="401">
        <v>85.714285714285694</v>
      </c>
    </row>
    <row r="93" spans="1:11" s="1" customFormat="1" ht="17.25" customHeight="1" x14ac:dyDescent="0.3">
      <c r="A93" s="48" t="s">
        <v>142</v>
      </c>
      <c r="B93" s="49" t="s">
        <v>93</v>
      </c>
      <c r="C93" s="396">
        <v>99.625468164794</v>
      </c>
      <c r="D93" s="379">
        <v>91.212458286985495</v>
      </c>
      <c r="E93" s="401">
        <v>82.832618025751103</v>
      </c>
      <c r="F93" s="379">
        <v>98.6666666666667</v>
      </c>
      <c r="G93" s="401">
        <v>96.688741721854299</v>
      </c>
      <c r="H93" s="379">
        <v>84.7826086956522</v>
      </c>
      <c r="I93" s="401">
        <v>84.698795180722897</v>
      </c>
      <c r="J93" s="379">
        <v>99.6515679442509</v>
      </c>
      <c r="K93" s="401">
        <v>96.296296296296305</v>
      </c>
    </row>
    <row r="94" spans="1:11" s="1" customFormat="1" ht="17.25" customHeight="1" x14ac:dyDescent="0.3">
      <c r="A94" s="48" t="s">
        <v>155</v>
      </c>
      <c r="B94" s="49" t="s">
        <v>94</v>
      </c>
      <c r="C94" s="396">
        <v>100</v>
      </c>
      <c r="D94" s="379">
        <v>92.7083333333333</v>
      </c>
      <c r="E94" s="401">
        <v>94.545454545454504</v>
      </c>
      <c r="F94" s="379">
        <v>100</v>
      </c>
      <c r="G94" s="401">
        <v>100</v>
      </c>
      <c r="H94" s="379">
        <v>85.714285714285694</v>
      </c>
      <c r="I94" s="401">
        <v>92.086330935251794</v>
      </c>
      <c r="J94" s="379">
        <v>100</v>
      </c>
      <c r="K94" s="401">
        <v>100</v>
      </c>
    </row>
    <row r="95" spans="1:11" s="1" customFormat="1" ht="17.25" customHeight="1" x14ac:dyDescent="0.3">
      <c r="A95" s="48" t="s">
        <v>155</v>
      </c>
      <c r="B95" s="49" t="s">
        <v>95</v>
      </c>
      <c r="C95" s="396">
        <v>98.734177215189902</v>
      </c>
      <c r="D95" s="379">
        <v>87.331536388140194</v>
      </c>
      <c r="E95" s="401">
        <v>82.558139534883693</v>
      </c>
      <c r="F95" s="379">
        <v>100</v>
      </c>
      <c r="G95" s="401">
        <v>96.153846153846203</v>
      </c>
      <c r="H95" s="379">
        <v>74.193548387096797</v>
      </c>
      <c r="I95" s="401">
        <v>89.430894308943095</v>
      </c>
      <c r="J95" s="379">
        <v>97.65625</v>
      </c>
      <c r="K95" s="401">
        <v>72.727272727272705</v>
      </c>
    </row>
    <row r="96" spans="1:11" s="1" customFormat="1" ht="17.25" customHeight="1" x14ac:dyDescent="0.3">
      <c r="A96" s="48" t="s">
        <v>157</v>
      </c>
      <c r="B96" s="49" t="s">
        <v>96</v>
      </c>
      <c r="C96" s="396"/>
      <c r="D96" s="379"/>
      <c r="E96" s="401"/>
      <c r="F96" s="379"/>
      <c r="G96" s="401"/>
      <c r="H96" s="379"/>
      <c r="I96" s="401"/>
      <c r="J96" s="379"/>
      <c r="K96" s="401"/>
    </row>
    <row r="97" spans="1:11" s="1" customFormat="1" ht="17.25" customHeight="1" x14ac:dyDescent="0.3">
      <c r="A97" s="48" t="s">
        <v>169</v>
      </c>
      <c r="B97" s="49" t="s">
        <v>97</v>
      </c>
      <c r="C97" s="396">
        <v>100</v>
      </c>
      <c r="D97" s="379">
        <v>90.090090090090101</v>
      </c>
      <c r="E97" s="401">
        <v>50</v>
      </c>
      <c r="F97" s="379">
        <v>100</v>
      </c>
      <c r="G97" s="401">
        <v>100</v>
      </c>
      <c r="H97" s="379"/>
      <c r="I97" s="401">
        <v>73.033707865168495</v>
      </c>
      <c r="J97" s="379">
        <v>100</v>
      </c>
      <c r="K97" s="401">
        <v>100</v>
      </c>
    </row>
    <row r="98" spans="1:11" s="1" customFormat="1" ht="17.25" customHeight="1" x14ac:dyDescent="0.3">
      <c r="A98" s="48" t="s">
        <v>154</v>
      </c>
      <c r="B98" s="49" t="s">
        <v>98</v>
      </c>
      <c r="C98" s="396">
        <v>97.997997997997999</v>
      </c>
      <c r="D98" s="379">
        <v>84.358872568479597</v>
      </c>
      <c r="E98" s="401">
        <v>75.5968169761273</v>
      </c>
      <c r="F98" s="379">
        <v>95.394736842105303</v>
      </c>
      <c r="G98" s="401">
        <v>90.849673202614397</v>
      </c>
      <c r="H98" s="379">
        <v>72.636815920398007</v>
      </c>
      <c r="I98" s="401">
        <v>86.904761904761898</v>
      </c>
      <c r="J98" s="379">
        <v>96.890343698854295</v>
      </c>
      <c r="K98" s="401">
        <v>83.760683760683804</v>
      </c>
    </row>
    <row r="99" spans="1:11" s="1" customFormat="1" ht="17.25" customHeight="1" x14ac:dyDescent="0.3">
      <c r="A99" s="48" t="s">
        <v>311</v>
      </c>
      <c r="B99" s="49" t="s">
        <v>99</v>
      </c>
      <c r="C99" s="396">
        <v>99.7777777777778</v>
      </c>
      <c r="D99" s="379">
        <v>90.473537604456794</v>
      </c>
      <c r="E99" s="401">
        <v>87.523992322456806</v>
      </c>
      <c r="F99" s="379">
        <v>99.052132701421797</v>
      </c>
      <c r="G99" s="401">
        <v>97.101449275362299</v>
      </c>
      <c r="H99" s="379">
        <v>84.615384615384599</v>
      </c>
      <c r="I99" s="401">
        <v>84.202334630350194</v>
      </c>
      <c r="J99" s="379">
        <v>99.7821350762527</v>
      </c>
      <c r="K99" s="401">
        <v>90</v>
      </c>
    </row>
    <row r="100" spans="1:11" s="1" customFormat="1" ht="17.25" customHeight="1" x14ac:dyDescent="0.3">
      <c r="A100" s="48" t="s">
        <v>311</v>
      </c>
      <c r="B100" s="49" t="s">
        <v>100</v>
      </c>
      <c r="C100" s="396">
        <v>98.017391304347797</v>
      </c>
      <c r="D100" s="379">
        <v>86.759326993416195</v>
      </c>
      <c r="E100" s="401">
        <v>60.836874795684899</v>
      </c>
      <c r="F100" s="379">
        <v>81.369863013698605</v>
      </c>
      <c r="G100" s="401">
        <v>65.608465608465593</v>
      </c>
      <c r="H100" s="379">
        <v>80.684104627766601</v>
      </c>
      <c r="I100" s="401">
        <v>75.400598696953693</v>
      </c>
      <c r="J100" s="379">
        <v>98.848069738480703</v>
      </c>
      <c r="K100" s="401">
        <v>83.628318584070797</v>
      </c>
    </row>
    <row r="101" spans="1:11" s="1" customFormat="1" ht="17.25" customHeight="1" x14ac:dyDescent="0.3">
      <c r="A101" s="48" t="s">
        <v>311</v>
      </c>
      <c r="B101" s="49" t="s">
        <v>101</v>
      </c>
      <c r="C101" s="396">
        <v>100</v>
      </c>
      <c r="D101" s="379">
        <v>93.103448275862107</v>
      </c>
      <c r="E101" s="401">
        <v>92.134831460674206</v>
      </c>
      <c r="F101" s="379">
        <v>95.348837209302303</v>
      </c>
      <c r="G101" s="401">
        <v>95.348837209302303</v>
      </c>
      <c r="H101" s="379">
        <v>100</v>
      </c>
      <c r="I101" s="401">
        <v>95.170454545454504</v>
      </c>
      <c r="J101" s="379">
        <v>98.936170212766001</v>
      </c>
      <c r="K101" s="401">
        <v>86.6666666666667</v>
      </c>
    </row>
    <row r="102" spans="1:11" s="1" customFormat="1" ht="17.25" customHeight="1" x14ac:dyDescent="0.3">
      <c r="A102" s="48" t="s">
        <v>169</v>
      </c>
      <c r="B102" s="49" t="s">
        <v>102</v>
      </c>
      <c r="C102" s="396">
        <v>98.648648648648603</v>
      </c>
      <c r="D102" s="379">
        <v>89.024390243902502</v>
      </c>
      <c r="E102" s="401">
        <v>28.90625</v>
      </c>
      <c r="F102" s="379">
        <v>75</v>
      </c>
      <c r="G102" s="401">
        <v>69.230769230769198</v>
      </c>
      <c r="H102" s="379">
        <v>100</v>
      </c>
      <c r="I102" s="401">
        <v>72.265625</v>
      </c>
      <c r="J102" s="379">
        <v>100</v>
      </c>
      <c r="K102" s="401">
        <v>100</v>
      </c>
    </row>
    <row r="103" spans="1:11" s="1" customFormat="1" ht="17.25" customHeight="1" x14ac:dyDescent="0.3">
      <c r="A103" s="48" t="s">
        <v>153</v>
      </c>
      <c r="B103" s="49" t="s">
        <v>103</v>
      </c>
      <c r="C103" s="396">
        <v>99.541284403669707</v>
      </c>
      <c r="D103" s="379">
        <v>85.588235294117595</v>
      </c>
      <c r="E103" s="401">
        <v>89.189189189189193</v>
      </c>
      <c r="F103" s="379">
        <v>100</v>
      </c>
      <c r="G103" s="401">
        <v>96.875</v>
      </c>
      <c r="H103" s="379">
        <v>86.363636363636402</v>
      </c>
      <c r="I103" s="401">
        <v>96.703296703296701</v>
      </c>
      <c r="J103" s="379">
        <v>100</v>
      </c>
      <c r="K103" s="401">
        <v>100</v>
      </c>
    </row>
    <row r="104" spans="1:11" s="1" customFormat="1" ht="17.25" customHeight="1" x14ac:dyDescent="0.3">
      <c r="A104" s="48" t="s">
        <v>311</v>
      </c>
      <c r="B104" s="49" t="s">
        <v>104</v>
      </c>
      <c r="C104" s="396">
        <v>98.448810754912103</v>
      </c>
      <c r="D104" s="379">
        <v>85.051316376617606</v>
      </c>
      <c r="E104" s="401">
        <v>56.201214223764097</v>
      </c>
      <c r="F104" s="379">
        <v>90.573770491803302</v>
      </c>
      <c r="G104" s="401">
        <v>75.502008032128501</v>
      </c>
      <c r="H104" s="379">
        <v>84</v>
      </c>
      <c r="I104" s="401">
        <v>75.120850789558503</v>
      </c>
      <c r="J104" s="379">
        <v>98.623853211009205</v>
      </c>
      <c r="K104" s="401">
        <v>86.842105263157904</v>
      </c>
    </row>
    <row r="105" spans="1:11" s="1" customFormat="1" ht="16.95" customHeight="1" x14ac:dyDescent="0.3">
      <c r="A105" s="48" t="s">
        <v>153</v>
      </c>
      <c r="B105" s="49" t="s">
        <v>105</v>
      </c>
      <c r="C105" s="396">
        <v>98.5549132947977</v>
      </c>
      <c r="D105" s="379">
        <v>91.289198606271796</v>
      </c>
      <c r="E105" s="401">
        <v>45.439469320066301</v>
      </c>
      <c r="F105" s="379">
        <v>84.523809523809504</v>
      </c>
      <c r="G105" s="401">
        <v>69.662921348314597</v>
      </c>
      <c r="H105" s="379">
        <v>77.7777777777778</v>
      </c>
      <c r="I105" s="401">
        <v>99.322033898305094</v>
      </c>
      <c r="J105" s="379">
        <v>99.728260869565204</v>
      </c>
      <c r="K105" s="401">
        <v>98.148148148148195</v>
      </c>
    </row>
    <row r="106" spans="1:11" ht="17.25" customHeight="1" x14ac:dyDescent="0.3">
      <c r="A106" s="48" t="s">
        <v>311</v>
      </c>
      <c r="B106" s="49" t="s">
        <v>106</v>
      </c>
      <c r="C106" s="396">
        <v>98.375451263537897</v>
      </c>
      <c r="D106" s="379">
        <v>93.037974683544306</v>
      </c>
      <c r="E106" s="401">
        <v>92.272024729520894</v>
      </c>
      <c r="F106" s="379">
        <v>97.071129707113002</v>
      </c>
      <c r="G106" s="401">
        <v>90.456431535269701</v>
      </c>
      <c r="H106" s="379">
        <v>97.260273972602803</v>
      </c>
      <c r="I106" s="401">
        <v>95.546558704453403</v>
      </c>
      <c r="J106" s="379">
        <v>99.476439790575895</v>
      </c>
      <c r="K106" s="401">
        <v>94.117647058823493</v>
      </c>
    </row>
    <row r="107" spans="1:11" ht="17.25" customHeight="1" x14ac:dyDescent="0.3">
      <c r="A107" s="48" t="s">
        <v>142</v>
      </c>
      <c r="B107" s="49" t="s">
        <v>107</v>
      </c>
      <c r="C107" s="396">
        <v>96.875</v>
      </c>
      <c r="D107" s="379">
        <v>85.7988165680473</v>
      </c>
      <c r="E107" s="401">
        <v>89.820359281437106</v>
      </c>
      <c r="F107" s="379">
        <v>98.113207547169793</v>
      </c>
      <c r="G107" s="401">
        <v>84</v>
      </c>
      <c r="H107" s="379">
        <v>78.260869565217405</v>
      </c>
      <c r="I107" s="401">
        <v>90.4513888888889</v>
      </c>
      <c r="J107" s="379">
        <v>99</v>
      </c>
      <c r="K107" s="401">
        <v>92.592592592592595</v>
      </c>
    </row>
    <row r="108" spans="1:11" ht="17.25" customHeight="1" x14ac:dyDescent="0.3">
      <c r="A108" s="48" t="s">
        <v>155</v>
      </c>
      <c r="B108" s="49" t="s">
        <v>108</v>
      </c>
      <c r="C108" s="396">
        <v>100</v>
      </c>
      <c r="D108" s="379">
        <v>79.577464788732399</v>
      </c>
      <c r="E108" s="401">
        <v>68.674698795180703</v>
      </c>
      <c r="F108" s="379">
        <v>100</v>
      </c>
      <c r="G108" s="401">
        <v>88.8888888888889</v>
      </c>
      <c r="H108" s="379">
        <v>25</v>
      </c>
      <c r="I108" s="401">
        <v>81.481481481481495</v>
      </c>
      <c r="J108" s="379">
        <v>100</v>
      </c>
      <c r="K108" s="401">
        <v>100</v>
      </c>
    </row>
    <row r="109" spans="1:11" ht="13.8" x14ac:dyDescent="0.3">
      <c r="A109" s="51"/>
      <c r="B109" s="51"/>
      <c r="C109" s="52"/>
      <c r="D109" s="51">
        <v>66.153846153846104</v>
      </c>
      <c r="E109" s="51">
        <v>55.652173913043498</v>
      </c>
      <c r="F109" s="51">
        <v>100</v>
      </c>
      <c r="G109" s="51">
        <v>88.8888888888889</v>
      </c>
      <c r="H109" s="51">
        <v>55.5555555555556</v>
      </c>
      <c r="I109" s="51">
        <v>88.700564971751405</v>
      </c>
      <c r="J109" s="51">
        <v>80.952380952381006</v>
      </c>
      <c r="K109" s="51">
        <v>38.461538461538503</v>
      </c>
    </row>
    <row r="110" spans="1:11" ht="17.25" customHeight="1" x14ac:dyDescent="0.3">
      <c r="A110" s="53" t="s">
        <v>311</v>
      </c>
      <c r="B110" s="375" t="s">
        <v>166</v>
      </c>
      <c r="C110" s="413">
        <v>96.733668341708494</v>
      </c>
      <c r="D110" s="417">
        <v>88.089887640449405</v>
      </c>
      <c r="E110" s="415">
        <v>35.045317220543794</v>
      </c>
      <c r="F110" s="418">
        <v>87.5</v>
      </c>
      <c r="G110" s="416">
        <v>70.642201834862391</v>
      </c>
      <c r="H110" s="417">
        <v>77.142857142857096</v>
      </c>
      <c r="I110" s="416">
        <v>76.2780011487651</v>
      </c>
      <c r="J110" s="418">
        <v>98.790322580645196</v>
      </c>
      <c r="K110" s="416">
        <v>86.046511627906995</v>
      </c>
    </row>
    <row r="111" spans="1:11" ht="17.25" customHeight="1" x14ac:dyDescent="0.3">
      <c r="A111" s="44" t="s">
        <v>142</v>
      </c>
      <c r="B111" s="53" t="s">
        <v>167</v>
      </c>
      <c r="C111" s="414">
        <v>98.783084879829602</v>
      </c>
      <c r="D111" s="418">
        <v>88.822721026110898</v>
      </c>
      <c r="E111" s="415">
        <v>67.605633802816897</v>
      </c>
      <c r="F111" s="418">
        <v>90.119760479041901</v>
      </c>
      <c r="G111" s="415">
        <v>70.767004341534005</v>
      </c>
      <c r="H111" s="418">
        <v>77.955911823647298</v>
      </c>
      <c r="I111" s="415">
        <v>89.114256529986903</v>
      </c>
      <c r="J111" s="418">
        <v>99.484890109890102</v>
      </c>
      <c r="K111" s="415">
        <v>94.623655913978496</v>
      </c>
    </row>
    <row r="112" spans="1:11" ht="17.25" customHeight="1" x14ac:dyDescent="0.25">
      <c r="A112" s="45"/>
      <c r="B112" s="54"/>
      <c r="C112" s="55"/>
      <c r="D112" s="54"/>
      <c r="E112" s="54"/>
      <c r="F112" s="54"/>
      <c r="G112" s="54"/>
      <c r="H112" s="54"/>
      <c r="I112" s="54"/>
      <c r="J112" s="54"/>
      <c r="K112" s="354"/>
    </row>
    <row r="113" spans="1:1" x14ac:dyDescent="0.25">
      <c r="A113" s="404" t="s">
        <v>329</v>
      </c>
    </row>
  </sheetData>
  <autoFilter ref="A4:B4" xr:uid="{B1900090-41A6-4A1D-9386-EB2A4444AABC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N98" activePane="bottomRight" state="frozen"/>
      <selection pane="topRight" activeCell="C1" sqref="C1"/>
      <selection pane="bottomLeft" activeCell="A3" sqref="A3"/>
      <selection pane="bottomRight" activeCell="T117" sqref="T117"/>
    </sheetView>
  </sheetViews>
  <sheetFormatPr defaultColWidth="9.109375" defaultRowHeight="13.2" x14ac:dyDescent="0.25"/>
  <cols>
    <col min="1" max="1" width="21.109375" style="7" customWidth="1"/>
    <col min="2" max="2" width="16.44140625" style="7" bestFit="1" customWidth="1"/>
    <col min="3" max="3" width="15" style="82" bestFit="1" customWidth="1"/>
    <col min="4" max="4" width="15.6640625" style="82" customWidth="1"/>
    <col min="5" max="5" width="12.33203125" style="8" customWidth="1"/>
    <col min="6" max="7" width="12.33203125" style="9" customWidth="1"/>
    <col min="8" max="8" width="12.5546875" style="10" bestFit="1" customWidth="1"/>
    <col min="9" max="9" width="12.33203125" style="10" customWidth="1"/>
    <col min="10" max="11" width="10.6640625" style="9" customWidth="1"/>
    <col min="12" max="12" width="9.5546875" style="10" customWidth="1"/>
    <col min="13" max="13" width="15.44140625" style="10" bestFit="1" customWidth="1"/>
    <col min="14" max="14" width="15.109375" style="11" customWidth="1"/>
    <col min="15" max="15" width="15" style="11" bestFit="1" customWidth="1"/>
    <col min="16" max="16" width="10.88671875" style="10" customWidth="1"/>
    <col min="17" max="17" width="9.88671875" style="10" customWidth="1"/>
    <col min="18" max="18" width="13" style="9" customWidth="1"/>
    <col min="19" max="19" width="16.109375" style="9" customWidth="1"/>
    <col min="20" max="20" width="9.88671875" style="10" bestFit="1" customWidth="1"/>
    <col min="21" max="21" width="9.88671875" style="10" customWidth="1"/>
    <col min="22" max="22" width="10.109375" style="9" customWidth="1"/>
    <col min="23" max="23" width="13.88671875" style="9" customWidth="1"/>
    <col min="24" max="24" width="8.6640625" style="10" customWidth="1"/>
    <col min="25" max="25" width="17.44140625" style="10" hidden="1" customWidth="1"/>
    <col min="26" max="27" width="9.109375" style="9" hidden="1" customWidth="1"/>
    <col min="28" max="28" width="10.6640625" style="10" hidden="1" customWidth="1"/>
    <col min="29" max="29" width="8.88671875" style="9" hidden="1" customWidth="1"/>
    <col min="30" max="30" width="9.109375" style="9" hidden="1" customWidth="1"/>
    <col min="31" max="31" width="9.109375" style="10" hidden="1" customWidth="1"/>
    <col min="32" max="32" width="13.44140625" style="276" hidden="1" customWidth="1"/>
    <col min="33" max="33" width="12.109375" style="276" hidden="1" customWidth="1"/>
    <col min="34" max="34" width="10.5546875" style="10" hidden="1" customWidth="1"/>
    <col min="35" max="35" width="9.109375" style="9" hidden="1" customWidth="1"/>
    <col min="36" max="36" width="11" style="9" hidden="1" customWidth="1"/>
    <col min="37" max="37" width="8.88671875" style="10" hidden="1" customWidth="1"/>
    <col min="38" max="38" width="9.109375" style="6" customWidth="1"/>
    <col min="39" max="16384" width="9.109375" style="6"/>
  </cols>
  <sheetData>
    <row r="1" spans="1:38" s="3" customFormat="1" ht="27.6" x14ac:dyDescent="0.3">
      <c r="A1" s="289" t="s">
        <v>339</v>
      </c>
      <c r="B1" s="56" t="s">
        <v>158</v>
      </c>
      <c r="C1" s="480" t="s">
        <v>159</v>
      </c>
      <c r="D1" s="480"/>
      <c r="E1" s="480"/>
      <c r="F1" s="476" t="s">
        <v>160</v>
      </c>
      <c r="G1" s="476"/>
      <c r="H1" s="476"/>
      <c r="I1" s="476"/>
      <c r="J1" s="475" t="s">
        <v>161</v>
      </c>
      <c r="K1" s="475"/>
      <c r="L1" s="475"/>
      <c r="M1" s="475"/>
      <c r="N1" s="481" t="s">
        <v>162</v>
      </c>
      <c r="O1" s="476"/>
      <c r="P1" s="482"/>
      <c r="Q1" s="476"/>
      <c r="R1" s="475" t="s">
        <v>163</v>
      </c>
      <c r="S1" s="475"/>
      <c r="T1" s="475"/>
      <c r="U1" s="475"/>
      <c r="V1" s="476" t="s">
        <v>164</v>
      </c>
      <c r="W1" s="476"/>
      <c r="X1" s="476"/>
      <c r="Y1" s="267"/>
      <c r="Z1" s="266"/>
      <c r="AA1" s="267"/>
      <c r="AB1" s="268"/>
      <c r="AC1" s="266"/>
      <c r="AD1" s="267"/>
      <c r="AE1" s="268"/>
      <c r="AF1" s="269"/>
      <c r="AG1" s="270"/>
      <c r="AH1" s="268"/>
      <c r="AI1" s="266"/>
      <c r="AJ1" s="267"/>
      <c r="AK1" s="268"/>
      <c r="AL1" s="12"/>
    </row>
    <row r="2" spans="1:38" s="4" customFormat="1" ht="15.6" x14ac:dyDescent="0.3">
      <c r="A2" s="57" t="s">
        <v>109</v>
      </c>
      <c r="B2" s="58" t="s">
        <v>110</v>
      </c>
      <c r="C2" s="290" t="s">
        <v>111</v>
      </c>
      <c r="D2" s="290" t="s">
        <v>112</v>
      </c>
      <c r="E2" s="291" t="s">
        <v>113</v>
      </c>
      <c r="F2" s="58" t="s">
        <v>114</v>
      </c>
      <c r="G2" s="58" t="s">
        <v>115</v>
      </c>
      <c r="H2" s="59" t="s">
        <v>116</v>
      </c>
      <c r="I2" s="59" t="s">
        <v>112</v>
      </c>
      <c r="J2" s="296" t="s">
        <v>117</v>
      </c>
      <c r="K2" s="296" t="s">
        <v>118</v>
      </c>
      <c r="L2" s="293" t="s">
        <v>119</v>
      </c>
      <c r="M2" s="293" t="s">
        <v>112</v>
      </c>
      <c r="N2" s="60" t="s">
        <v>120</v>
      </c>
      <c r="O2" s="60" t="s">
        <v>121</v>
      </c>
      <c r="P2" s="59" t="s">
        <v>122</v>
      </c>
      <c r="Q2" s="59" t="s">
        <v>112</v>
      </c>
      <c r="R2" s="392" t="s">
        <v>123</v>
      </c>
      <c r="S2" s="392" t="s">
        <v>124</v>
      </c>
      <c r="T2" s="293" t="s">
        <v>125</v>
      </c>
      <c r="U2" s="293" t="s">
        <v>112</v>
      </c>
      <c r="V2" s="61" t="s">
        <v>126</v>
      </c>
      <c r="W2" s="61" t="s">
        <v>127</v>
      </c>
      <c r="X2" s="59" t="s">
        <v>128</v>
      </c>
      <c r="Y2" s="277" t="s">
        <v>1</v>
      </c>
      <c r="Z2" s="261" t="s">
        <v>129</v>
      </c>
      <c r="AA2" s="262" t="s">
        <v>130</v>
      </c>
      <c r="AB2" s="263" t="s">
        <v>131</v>
      </c>
      <c r="AC2" s="261" t="s">
        <v>132</v>
      </c>
      <c r="AD2" s="262" t="s">
        <v>133</v>
      </c>
      <c r="AE2" s="263" t="s">
        <v>134</v>
      </c>
      <c r="AF2" s="264" t="s">
        <v>135</v>
      </c>
      <c r="AG2" s="265" t="s">
        <v>136</v>
      </c>
      <c r="AH2" s="263" t="s">
        <v>137</v>
      </c>
      <c r="AI2" s="261" t="s">
        <v>138</v>
      </c>
      <c r="AJ2" s="262" t="s">
        <v>139</v>
      </c>
      <c r="AK2" s="263" t="s">
        <v>140</v>
      </c>
      <c r="AL2" s="13" t="s">
        <v>141</v>
      </c>
    </row>
    <row r="3" spans="1:38" s="3" customFormat="1" ht="13.8" x14ac:dyDescent="0.3">
      <c r="A3" s="62" t="s">
        <v>142</v>
      </c>
      <c r="B3" s="62" t="s">
        <v>5</v>
      </c>
      <c r="C3" s="292">
        <v>2641431.0299999998</v>
      </c>
      <c r="D3" s="292">
        <v>11031533.189999999</v>
      </c>
      <c r="E3" s="293">
        <v>0.2394436915074</v>
      </c>
      <c r="F3" s="63">
        <v>5579</v>
      </c>
      <c r="G3" s="63">
        <v>4545</v>
      </c>
      <c r="H3" s="64">
        <v>0.81469999999999998</v>
      </c>
      <c r="I3" s="59">
        <v>0.94669999999999999</v>
      </c>
      <c r="J3" s="297">
        <v>7209</v>
      </c>
      <c r="K3" s="297">
        <v>5233</v>
      </c>
      <c r="L3" s="298">
        <v>0.72589999999999999</v>
      </c>
      <c r="M3" s="293">
        <v>0.74009999999999998</v>
      </c>
      <c r="N3" s="65">
        <v>2957403.92</v>
      </c>
      <c r="O3" s="65">
        <v>1878568.19</v>
      </c>
      <c r="P3" s="64">
        <v>0.63519999999999999</v>
      </c>
      <c r="Q3" s="64">
        <v>0.62309999999999999</v>
      </c>
      <c r="R3" s="297">
        <v>4134</v>
      </c>
      <c r="S3" s="297">
        <v>1900</v>
      </c>
      <c r="T3" s="298">
        <v>0.45960000000000001</v>
      </c>
      <c r="U3" s="298">
        <v>0.69</v>
      </c>
      <c r="V3" s="63">
        <v>3542</v>
      </c>
      <c r="W3" s="63">
        <v>2880</v>
      </c>
      <c r="X3" s="64">
        <v>0.81310000000000004</v>
      </c>
      <c r="Y3" s="278"/>
      <c r="Z3" s="266">
        <v>4654</v>
      </c>
      <c r="AA3" s="267">
        <v>4816</v>
      </c>
      <c r="AB3" s="268">
        <v>1.0347999999999999</v>
      </c>
      <c r="AC3" s="266">
        <v>6433</v>
      </c>
      <c r="AD3" s="267">
        <v>5312</v>
      </c>
      <c r="AE3" s="268">
        <v>0.82569999999999999</v>
      </c>
      <c r="AF3" s="269">
        <v>12240226.41</v>
      </c>
      <c r="AG3" s="270">
        <v>8173147.7199999997</v>
      </c>
      <c r="AH3" s="268">
        <v>0.66769999999999996</v>
      </c>
      <c r="AI3" s="266">
        <v>4843</v>
      </c>
      <c r="AJ3" s="267">
        <v>3326</v>
      </c>
      <c r="AK3" s="268">
        <v>0.68679999999999997</v>
      </c>
      <c r="AL3" s="12" t="s">
        <v>168</v>
      </c>
    </row>
    <row r="4" spans="1:38" s="3" customFormat="1" ht="13.8" x14ac:dyDescent="0.3">
      <c r="A4" s="62" t="s">
        <v>153</v>
      </c>
      <c r="B4" s="62" t="s">
        <v>6</v>
      </c>
      <c r="C4" s="292">
        <v>450423.36</v>
      </c>
      <c r="D4" s="292">
        <v>1974321.07</v>
      </c>
      <c r="E4" s="293">
        <v>0.22814088693284301</v>
      </c>
      <c r="F4" s="63">
        <v>913</v>
      </c>
      <c r="G4" s="63">
        <v>874</v>
      </c>
      <c r="H4" s="64">
        <v>0.95730000000000004</v>
      </c>
      <c r="I4" s="59">
        <v>0.99</v>
      </c>
      <c r="J4" s="297">
        <v>1343</v>
      </c>
      <c r="K4" s="297">
        <v>1122</v>
      </c>
      <c r="L4" s="298">
        <v>0.83540000000000003</v>
      </c>
      <c r="M4" s="293">
        <v>0.84909999999999997</v>
      </c>
      <c r="N4" s="65">
        <v>521023.43</v>
      </c>
      <c r="O4" s="65">
        <v>343033.68</v>
      </c>
      <c r="P4" s="64">
        <v>0.65839999999999999</v>
      </c>
      <c r="Q4" s="64">
        <v>0.66669999999999996</v>
      </c>
      <c r="R4" s="297">
        <v>796</v>
      </c>
      <c r="S4" s="297">
        <v>327</v>
      </c>
      <c r="T4" s="298">
        <v>0.4108</v>
      </c>
      <c r="U4" s="298">
        <v>0.6583</v>
      </c>
      <c r="V4" s="63">
        <v>860</v>
      </c>
      <c r="W4" s="63">
        <v>764</v>
      </c>
      <c r="X4" s="64">
        <v>0.88839999999999997</v>
      </c>
      <c r="Y4" s="278"/>
      <c r="Z4" s="266">
        <v>932</v>
      </c>
      <c r="AA4" s="267">
        <v>1055</v>
      </c>
      <c r="AB4" s="268">
        <v>1.1319999999999999</v>
      </c>
      <c r="AC4" s="266">
        <v>1357</v>
      </c>
      <c r="AD4" s="267">
        <v>1212</v>
      </c>
      <c r="AE4" s="268">
        <v>0.8931</v>
      </c>
      <c r="AF4" s="269">
        <v>2330160</v>
      </c>
      <c r="AG4" s="270">
        <v>1640929.57</v>
      </c>
      <c r="AH4" s="268">
        <v>0.70420000000000005</v>
      </c>
      <c r="AI4" s="266">
        <v>1010</v>
      </c>
      <c r="AJ4" s="267">
        <v>671</v>
      </c>
      <c r="AK4" s="268">
        <v>0.66439999999999999</v>
      </c>
      <c r="AL4" s="12" t="s">
        <v>168</v>
      </c>
    </row>
    <row r="5" spans="1:38" s="3" customFormat="1" ht="13.8" x14ac:dyDescent="0.3">
      <c r="A5" s="62" t="s">
        <v>153</v>
      </c>
      <c r="B5" s="62" t="s">
        <v>7</v>
      </c>
      <c r="C5" s="292">
        <v>133306.82999999999</v>
      </c>
      <c r="D5" s="292">
        <v>513687.35849999997</v>
      </c>
      <c r="E5" s="293">
        <v>0.25950965659202602</v>
      </c>
      <c r="F5" s="63">
        <v>226</v>
      </c>
      <c r="G5" s="63">
        <v>216</v>
      </c>
      <c r="H5" s="64">
        <v>0.95579999999999998</v>
      </c>
      <c r="I5" s="59">
        <v>0.99</v>
      </c>
      <c r="J5" s="297">
        <v>361</v>
      </c>
      <c r="K5" s="297">
        <v>317</v>
      </c>
      <c r="L5" s="298">
        <v>0.87809999999999999</v>
      </c>
      <c r="M5" s="293">
        <v>0.86699999999999999</v>
      </c>
      <c r="N5" s="65">
        <v>150926.35999999999</v>
      </c>
      <c r="O5" s="65">
        <v>101176.9</v>
      </c>
      <c r="P5" s="64">
        <v>0.6704</v>
      </c>
      <c r="Q5" s="64">
        <v>0.67600000000000005</v>
      </c>
      <c r="R5" s="297">
        <v>252</v>
      </c>
      <c r="S5" s="297">
        <v>97</v>
      </c>
      <c r="T5" s="298">
        <v>0.38490000000000002</v>
      </c>
      <c r="U5" s="298">
        <v>0.66779999999999995</v>
      </c>
      <c r="V5" s="63">
        <v>196</v>
      </c>
      <c r="W5" s="63">
        <v>164</v>
      </c>
      <c r="X5" s="64">
        <v>0.8367</v>
      </c>
      <c r="Y5" s="278"/>
      <c r="Z5" s="266">
        <v>200</v>
      </c>
      <c r="AA5" s="267">
        <v>216</v>
      </c>
      <c r="AB5" s="268">
        <v>1.08</v>
      </c>
      <c r="AC5" s="266">
        <v>390</v>
      </c>
      <c r="AD5" s="267">
        <v>340</v>
      </c>
      <c r="AE5" s="268">
        <v>0.87180000000000002</v>
      </c>
      <c r="AF5" s="269">
        <v>634979.81999999995</v>
      </c>
      <c r="AG5" s="270">
        <v>397345.08</v>
      </c>
      <c r="AH5" s="268">
        <v>0.62580000000000002</v>
      </c>
      <c r="AI5" s="266">
        <v>315</v>
      </c>
      <c r="AJ5" s="267">
        <v>186</v>
      </c>
      <c r="AK5" s="268">
        <v>0.59050000000000002</v>
      </c>
      <c r="AL5" s="12" t="s">
        <v>168</v>
      </c>
    </row>
    <row r="6" spans="1:38" s="3" customFormat="1" ht="13.8" x14ac:dyDescent="0.3">
      <c r="A6" s="62" t="s">
        <v>154</v>
      </c>
      <c r="B6" s="62" t="s">
        <v>8</v>
      </c>
      <c r="C6" s="292">
        <v>791268.78</v>
      </c>
      <c r="D6" s="292">
        <v>3255565.33</v>
      </c>
      <c r="E6" s="293">
        <v>0.24305111395199699</v>
      </c>
      <c r="F6" s="63">
        <v>1745</v>
      </c>
      <c r="G6" s="63">
        <v>1647</v>
      </c>
      <c r="H6" s="64">
        <v>0.94379999999999997</v>
      </c>
      <c r="I6" s="59">
        <v>0.99</v>
      </c>
      <c r="J6" s="297">
        <v>2006</v>
      </c>
      <c r="K6" s="297">
        <v>1825</v>
      </c>
      <c r="L6" s="298">
        <v>0.90980000000000005</v>
      </c>
      <c r="M6" s="293">
        <v>0.89</v>
      </c>
      <c r="N6" s="65">
        <v>857545.2</v>
      </c>
      <c r="O6" s="65">
        <v>546337.84</v>
      </c>
      <c r="P6" s="64">
        <v>0.6371</v>
      </c>
      <c r="Q6" s="64">
        <v>0.64139999999999997</v>
      </c>
      <c r="R6" s="297">
        <v>1406</v>
      </c>
      <c r="S6" s="297">
        <v>723</v>
      </c>
      <c r="T6" s="298">
        <v>0.51419999999999999</v>
      </c>
      <c r="U6" s="298">
        <v>0.69</v>
      </c>
      <c r="V6" s="63">
        <v>1303</v>
      </c>
      <c r="W6" s="63">
        <v>1184</v>
      </c>
      <c r="X6" s="64">
        <v>0.90869999999999995</v>
      </c>
      <c r="Y6" s="278"/>
      <c r="Z6" s="266">
        <v>1772</v>
      </c>
      <c r="AA6" s="267">
        <v>1756</v>
      </c>
      <c r="AB6" s="268">
        <v>0.99099999999999999</v>
      </c>
      <c r="AC6" s="266">
        <v>2085</v>
      </c>
      <c r="AD6" s="267">
        <v>1876</v>
      </c>
      <c r="AE6" s="268">
        <v>0.89980000000000004</v>
      </c>
      <c r="AF6" s="269">
        <v>3482669.87</v>
      </c>
      <c r="AG6" s="270">
        <v>2367007.67</v>
      </c>
      <c r="AH6" s="268">
        <v>0.67969999999999997</v>
      </c>
      <c r="AI6" s="266">
        <v>1604</v>
      </c>
      <c r="AJ6" s="267">
        <v>1173</v>
      </c>
      <c r="AK6" s="268">
        <v>0.73129999999999995</v>
      </c>
      <c r="AL6" s="12" t="s">
        <v>168</v>
      </c>
    </row>
    <row r="7" spans="1:38" s="3" customFormat="1" ht="13.8" x14ac:dyDescent="0.3">
      <c r="A7" s="62" t="s">
        <v>153</v>
      </c>
      <c r="B7" s="62" t="s">
        <v>9</v>
      </c>
      <c r="C7" s="292">
        <v>309037.71000000002</v>
      </c>
      <c r="D7" s="292">
        <v>1307245.8500000001</v>
      </c>
      <c r="E7" s="293">
        <v>0.23640366500302901</v>
      </c>
      <c r="F7" s="63">
        <v>610</v>
      </c>
      <c r="G7" s="63">
        <v>534</v>
      </c>
      <c r="H7" s="64">
        <v>0.87539999999999996</v>
      </c>
      <c r="I7" s="59">
        <v>0.93440000000000001</v>
      </c>
      <c r="J7" s="297">
        <v>973</v>
      </c>
      <c r="K7" s="297">
        <v>827</v>
      </c>
      <c r="L7" s="298">
        <v>0.84989999999999999</v>
      </c>
      <c r="M7" s="293">
        <v>0.84640000000000004</v>
      </c>
      <c r="N7" s="65">
        <v>329605.78000000003</v>
      </c>
      <c r="O7" s="65">
        <v>227607.55</v>
      </c>
      <c r="P7" s="64">
        <v>0.6905</v>
      </c>
      <c r="Q7" s="64">
        <v>0.68179999999999996</v>
      </c>
      <c r="R7" s="297">
        <v>593</v>
      </c>
      <c r="S7" s="297">
        <v>266</v>
      </c>
      <c r="T7" s="298">
        <v>0.4486</v>
      </c>
      <c r="U7" s="298">
        <v>0.69</v>
      </c>
      <c r="V7" s="63">
        <v>623</v>
      </c>
      <c r="W7" s="63">
        <v>529</v>
      </c>
      <c r="X7" s="64">
        <v>0.84909999999999997</v>
      </c>
      <c r="Y7" s="278"/>
      <c r="Z7" s="266">
        <v>569</v>
      </c>
      <c r="AA7" s="267">
        <v>587</v>
      </c>
      <c r="AB7" s="268">
        <v>1.0316000000000001</v>
      </c>
      <c r="AC7" s="266">
        <v>1064</v>
      </c>
      <c r="AD7" s="267">
        <v>977</v>
      </c>
      <c r="AE7" s="268">
        <v>0.91820000000000002</v>
      </c>
      <c r="AF7" s="269">
        <v>1519368.44</v>
      </c>
      <c r="AG7" s="270">
        <v>1012460.17</v>
      </c>
      <c r="AH7" s="268">
        <v>0.66639999999999999</v>
      </c>
      <c r="AI7" s="266">
        <v>802</v>
      </c>
      <c r="AJ7" s="267">
        <v>530</v>
      </c>
      <c r="AK7" s="268">
        <v>0.66080000000000005</v>
      </c>
      <c r="AL7" s="12" t="s">
        <v>168</v>
      </c>
    </row>
    <row r="8" spans="1:38" s="3" customFormat="1" ht="13.8" x14ac:dyDescent="0.3">
      <c r="A8" s="62" t="s">
        <v>153</v>
      </c>
      <c r="B8" s="62" t="s">
        <v>10</v>
      </c>
      <c r="C8" s="292">
        <v>128110.35</v>
      </c>
      <c r="D8" s="292">
        <v>521860.97</v>
      </c>
      <c r="E8" s="293">
        <v>0.245487509824695</v>
      </c>
      <c r="F8" s="63">
        <v>177</v>
      </c>
      <c r="G8" s="63">
        <v>164</v>
      </c>
      <c r="H8" s="64">
        <v>0.92659999999999998</v>
      </c>
      <c r="I8" s="59">
        <v>0.98899999999999999</v>
      </c>
      <c r="J8" s="297">
        <v>301</v>
      </c>
      <c r="K8" s="297">
        <v>250</v>
      </c>
      <c r="L8" s="298">
        <v>0.8306</v>
      </c>
      <c r="M8" s="293">
        <v>0.82140000000000002</v>
      </c>
      <c r="N8" s="65">
        <v>153879.66</v>
      </c>
      <c r="O8" s="65">
        <v>104206.42</v>
      </c>
      <c r="P8" s="64">
        <v>0.67720000000000002</v>
      </c>
      <c r="Q8" s="64">
        <v>0.67410000000000003</v>
      </c>
      <c r="R8" s="297">
        <v>180</v>
      </c>
      <c r="S8" s="297">
        <v>80</v>
      </c>
      <c r="T8" s="298">
        <v>0.44440000000000002</v>
      </c>
      <c r="U8" s="298">
        <v>0.66510000000000002</v>
      </c>
      <c r="V8" s="63">
        <v>188</v>
      </c>
      <c r="W8" s="63">
        <v>95</v>
      </c>
      <c r="X8" s="64">
        <v>0.50529999999999997</v>
      </c>
      <c r="Y8" s="278"/>
      <c r="Z8" s="266">
        <v>193</v>
      </c>
      <c r="AA8" s="267">
        <v>202</v>
      </c>
      <c r="AB8" s="268">
        <v>1.0466</v>
      </c>
      <c r="AC8" s="266">
        <v>338</v>
      </c>
      <c r="AD8" s="267">
        <v>289</v>
      </c>
      <c r="AE8" s="268">
        <v>0.85499999999999998</v>
      </c>
      <c r="AF8" s="269">
        <v>664596.23</v>
      </c>
      <c r="AG8" s="270">
        <v>391250.49</v>
      </c>
      <c r="AH8" s="268">
        <v>0.5887</v>
      </c>
      <c r="AI8" s="266">
        <v>259</v>
      </c>
      <c r="AJ8" s="267">
        <v>160</v>
      </c>
      <c r="AK8" s="268">
        <v>0.61780000000000002</v>
      </c>
      <c r="AL8" s="12" t="s">
        <v>168</v>
      </c>
    </row>
    <row r="9" spans="1:38" s="3" customFormat="1" ht="13.8" x14ac:dyDescent="0.3">
      <c r="A9" s="62" t="s">
        <v>169</v>
      </c>
      <c r="B9" s="62" t="s">
        <v>11</v>
      </c>
      <c r="C9" s="292">
        <v>1032499.82</v>
      </c>
      <c r="D9" s="292">
        <v>4327376.6500000004</v>
      </c>
      <c r="E9" s="293">
        <v>0.23859716948835499</v>
      </c>
      <c r="F9" s="63">
        <v>2016</v>
      </c>
      <c r="G9" s="63">
        <v>1848</v>
      </c>
      <c r="H9" s="64">
        <v>0.91669999999999996</v>
      </c>
      <c r="I9" s="59">
        <v>0.98240000000000005</v>
      </c>
      <c r="J9" s="297">
        <v>2862</v>
      </c>
      <c r="K9" s="297">
        <v>2538</v>
      </c>
      <c r="L9" s="298">
        <v>0.88680000000000003</v>
      </c>
      <c r="M9" s="293">
        <v>0.88849999999999996</v>
      </c>
      <c r="N9" s="65">
        <v>1149482.67</v>
      </c>
      <c r="O9" s="65">
        <v>740707</v>
      </c>
      <c r="P9" s="64">
        <v>0.64439999999999997</v>
      </c>
      <c r="Q9" s="64">
        <v>0.65029999999999999</v>
      </c>
      <c r="R9" s="297">
        <v>2001</v>
      </c>
      <c r="S9" s="297">
        <v>836</v>
      </c>
      <c r="T9" s="298">
        <v>0.4178</v>
      </c>
      <c r="U9" s="298">
        <v>0.6714</v>
      </c>
      <c r="V9" s="63">
        <v>1634</v>
      </c>
      <c r="W9" s="63">
        <v>1355</v>
      </c>
      <c r="X9" s="64">
        <v>0.82930000000000004</v>
      </c>
      <c r="Y9" s="278"/>
      <c r="Z9" s="266">
        <v>1985</v>
      </c>
      <c r="AA9" s="267">
        <v>1930</v>
      </c>
      <c r="AB9" s="268">
        <v>0.97230000000000005</v>
      </c>
      <c r="AC9" s="266">
        <v>2647</v>
      </c>
      <c r="AD9" s="267">
        <v>2341</v>
      </c>
      <c r="AE9" s="268">
        <v>0.88439999999999996</v>
      </c>
      <c r="AF9" s="269">
        <v>4867421.97</v>
      </c>
      <c r="AG9" s="270">
        <v>3282523.27</v>
      </c>
      <c r="AH9" s="268">
        <v>0.6744</v>
      </c>
      <c r="AI9" s="266">
        <v>2145</v>
      </c>
      <c r="AJ9" s="267">
        <v>1434</v>
      </c>
      <c r="AK9" s="268">
        <v>0.66849999999999998</v>
      </c>
      <c r="AL9" s="12" t="s">
        <v>168</v>
      </c>
    </row>
    <row r="10" spans="1:38" s="3" customFormat="1" ht="13.8" x14ac:dyDescent="0.3">
      <c r="A10" s="62" t="s">
        <v>169</v>
      </c>
      <c r="B10" s="62" t="s">
        <v>12</v>
      </c>
      <c r="C10" s="292">
        <v>594298.74</v>
      </c>
      <c r="D10" s="292">
        <v>2422489.2799999998</v>
      </c>
      <c r="E10" s="293">
        <v>0.24532564288581701</v>
      </c>
      <c r="F10" s="63">
        <v>1191</v>
      </c>
      <c r="G10" s="63">
        <v>1090</v>
      </c>
      <c r="H10" s="64">
        <v>0.91520000000000001</v>
      </c>
      <c r="I10" s="59">
        <v>0.96279999999999999</v>
      </c>
      <c r="J10" s="297">
        <v>1422</v>
      </c>
      <c r="K10" s="297">
        <v>1356</v>
      </c>
      <c r="L10" s="298">
        <v>0.9536</v>
      </c>
      <c r="M10" s="293">
        <v>0.89</v>
      </c>
      <c r="N10" s="65">
        <v>594422.05000000005</v>
      </c>
      <c r="O10" s="65">
        <v>402528.99</v>
      </c>
      <c r="P10" s="64">
        <v>0.67720000000000002</v>
      </c>
      <c r="Q10" s="64">
        <v>0.68879999999999997</v>
      </c>
      <c r="R10" s="297">
        <v>999</v>
      </c>
      <c r="S10" s="297">
        <v>526</v>
      </c>
      <c r="T10" s="298">
        <v>0.52649999999999997</v>
      </c>
      <c r="U10" s="298">
        <v>0.69</v>
      </c>
      <c r="V10" s="63">
        <v>921</v>
      </c>
      <c r="W10" s="63">
        <v>785</v>
      </c>
      <c r="X10" s="64">
        <v>0.85229999999999995</v>
      </c>
      <c r="Y10" s="278"/>
      <c r="Z10" s="266">
        <v>1498</v>
      </c>
      <c r="AA10" s="267">
        <v>1473</v>
      </c>
      <c r="AB10" s="268">
        <v>0.98329999999999995</v>
      </c>
      <c r="AC10" s="266">
        <v>1702</v>
      </c>
      <c r="AD10" s="267">
        <v>1560</v>
      </c>
      <c r="AE10" s="268">
        <v>0.91659999999999997</v>
      </c>
      <c r="AF10" s="269">
        <v>2664049</v>
      </c>
      <c r="AG10" s="270">
        <v>1900128.98</v>
      </c>
      <c r="AH10" s="268">
        <v>0.71319999999999995</v>
      </c>
      <c r="AI10" s="266">
        <v>1314</v>
      </c>
      <c r="AJ10" s="267">
        <v>917</v>
      </c>
      <c r="AK10" s="268">
        <v>0.69789999999999996</v>
      </c>
      <c r="AL10" s="12" t="s">
        <v>168</v>
      </c>
    </row>
    <row r="11" spans="1:38" s="3" customFormat="1" ht="13.8" x14ac:dyDescent="0.3">
      <c r="A11" s="62" t="s">
        <v>152</v>
      </c>
      <c r="B11" s="62" t="s">
        <v>13</v>
      </c>
      <c r="C11" s="292">
        <v>966751.96</v>
      </c>
      <c r="D11" s="292">
        <v>3649124.64</v>
      </c>
      <c r="E11" s="293">
        <v>0.26492708673277898</v>
      </c>
      <c r="F11" s="63">
        <v>1624</v>
      </c>
      <c r="G11" s="63">
        <v>1510</v>
      </c>
      <c r="H11" s="64">
        <v>0.92979999999999996</v>
      </c>
      <c r="I11" s="59">
        <v>0.99</v>
      </c>
      <c r="J11" s="297">
        <v>2060</v>
      </c>
      <c r="K11" s="297">
        <v>1798</v>
      </c>
      <c r="L11" s="298">
        <v>0.87280000000000002</v>
      </c>
      <c r="M11" s="293">
        <v>0.87909999999999999</v>
      </c>
      <c r="N11" s="65">
        <v>1047494.32</v>
      </c>
      <c r="O11" s="65">
        <v>722798.85</v>
      </c>
      <c r="P11" s="64">
        <v>0.69</v>
      </c>
      <c r="Q11" s="64">
        <v>0.69</v>
      </c>
      <c r="R11" s="297">
        <v>1540</v>
      </c>
      <c r="S11" s="297">
        <v>787</v>
      </c>
      <c r="T11" s="298">
        <v>0.51100000000000001</v>
      </c>
      <c r="U11" s="298">
        <v>0.69</v>
      </c>
      <c r="V11" s="63">
        <v>1314</v>
      </c>
      <c r="W11" s="63">
        <v>1169</v>
      </c>
      <c r="X11" s="64">
        <v>0.88959999999999995</v>
      </c>
      <c r="Y11" s="278"/>
      <c r="Z11" s="266">
        <v>1693</v>
      </c>
      <c r="AA11" s="267">
        <v>1758</v>
      </c>
      <c r="AB11" s="268">
        <v>1.0384</v>
      </c>
      <c r="AC11" s="266">
        <v>2131</v>
      </c>
      <c r="AD11" s="267">
        <v>1911</v>
      </c>
      <c r="AE11" s="268">
        <v>0.89680000000000004</v>
      </c>
      <c r="AF11" s="269">
        <v>3939368.3</v>
      </c>
      <c r="AG11" s="270">
        <v>2658573.13</v>
      </c>
      <c r="AH11" s="268">
        <v>0.67490000000000006</v>
      </c>
      <c r="AI11" s="266">
        <v>1813</v>
      </c>
      <c r="AJ11" s="267">
        <v>1314</v>
      </c>
      <c r="AK11" s="268">
        <v>0.7248</v>
      </c>
      <c r="AL11" s="12" t="s">
        <v>168</v>
      </c>
    </row>
    <row r="12" spans="1:38" s="3" customFormat="1" ht="15" customHeight="1" x14ac:dyDescent="0.3">
      <c r="A12" s="62" t="s">
        <v>152</v>
      </c>
      <c r="B12" s="62" t="s">
        <v>14</v>
      </c>
      <c r="C12" s="292">
        <v>1589076.98</v>
      </c>
      <c r="D12" s="292">
        <v>6354137.9900000002</v>
      </c>
      <c r="E12" s="293">
        <v>0.250085374680382</v>
      </c>
      <c r="F12" s="63">
        <v>2748</v>
      </c>
      <c r="G12" s="63">
        <v>2540</v>
      </c>
      <c r="H12" s="64">
        <v>0.92430000000000001</v>
      </c>
      <c r="I12" s="59">
        <v>0.99</v>
      </c>
      <c r="J12" s="297">
        <v>3553</v>
      </c>
      <c r="K12" s="297">
        <v>2914</v>
      </c>
      <c r="L12" s="298">
        <v>0.82020000000000004</v>
      </c>
      <c r="M12" s="293">
        <v>0.81699999999999995</v>
      </c>
      <c r="N12" s="65">
        <v>1710486.46</v>
      </c>
      <c r="O12" s="65">
        <v>1196697.82</v>
      </c>
      <c r="P12" s="64">
        <v>0.6996</v>
      </c>
      <c r="Q12" s="64">
        <v>0.69</v>
      </c>
      <c r="R12" s="297">
        <v>2054</v>
      </c>
      <c r="S12" s="297">
        <v>1022</v>
      </c>
      <c r="T12" s="298">
        <v>0.49759999999999999</v>
      </c>
      <c r="U12" s="298">
        <v>0.69</v>
      </c>
      <c r="V12" s="63">
        <v>2323</v>
      </c>
      <c r="W12" s="63">
        <v>2006</v>
      </c>
      <c r="X12" s="64">
        <v>0.86350000000000005</v>
      </c>
      <c r="Y12" s="278"/>
      <c r="Z12" s="266">
        <v>2364</v>
      </c>
      <c r="AA12" s="267">
        <v>2494</v>
      </c>
      <c r="AB12" s="268">
        <v>1.0549999999999999</v>
      </c>
      <c r="AC12" s="266">
        <v>3418</v>
      </c>
      <c r="AD12" s="267">
        <v>2866</v>
      </c>
      <c r="AE12" s="268">
        <v>0.83850000000000002</v>
      </c>
      <c r="AF12" s="269">
        <v>7201929.4199999999</v>
      </c>
      <c r="AG12" s="270">
        <v>4997438.4000000004</v>
      </c>
      <c r="AH12" s="268">
        <v>0.69389999999999996</v>
      </c>
      <c r="AI12" s="266">
        <v>2384</v>
      </c>
      <c r="AJ12" s="267">
        <v>1714</v>
      </c>
      <c r="AK12" s="268">
        <v>0.71899999999999997</v>
      </c>
      <c r="AL12" s="12" t="s">
        <v>168</v>
      </c>
    </row>
    <row r="13" spans="1:38" s="3" customFormat="1" ht="13.8" x14ac:dyDescent="0.3">
      <c r="A13" s="62" t="s">
        <v>155</v>
      </c>
      <c r="B13" s="62" t="s">
        <v>15</v>
      </c>
      <c r="C13" s="292">
        <v>3145625.39</v>
      </c>
      <c r="D13" s="292">
        <v>12937531.57</v>
      </c>
      <c r="E13" s="293">
        <v>0.24313953345584</v>
      </c>
      <c r="F13" s="63">
        <v>4409</v>
      </c>
      <c r="G13" s="63">
        <v>4157</v>
      </c>
      <c r="H13" s="64">
        <v>0.94279999999999997</v>
      </c>
      <c r="I13" s="59">
        <v>0.99</v>
      </c>
      <c r="J13" s="297">
        <v>6349</v>
      </c>
      <c r="K13" s="297">
        <v>5841</v>
      </c>
      <c r="L13" s="298">
        <v>0.92</v>
      </c>
      <c r="M13" s="293">
        <v>0.89</v>
      </c>
      <c r="N13" s="65">
        <v>3117353.38</v>
      </c>
      <c r="O13" s="65">
        <v>2175961.27</v>
      </c>
      <c r="P13" s="64">
        <v>0.69799999999999995</v>
      </c>
      <c r="Q13" s="64">
        <v>0.69</v>
      </c>
      <c r="R13" s="297">
        <v>4341</v>
      </c>
      <c r="S13" s="297">
        <v>2314</v>
      </c>
      <c r="T13" s="298">
        <v>0.53310000000000002</v>
      </c>
      <c r="U13" s="298">
        <v>0.69</v>
      </c>
      <c r="V13" s="63">
        <v>3866</v>
      </c>
      <c r="W13" s="63">
        <v>3069</v>
      </c>
      <c r="X13" s="64">
        <v>0.79379999999999995</v>
      </c>
      <c r="Y13" s="278"/>
      <c r="Z13" s="266">
        <v>4430</v>
      </c>
      <c r="AA13" s="267">
        <v>4888</v>
      </c>
      <c r="AB13" s="268">
        <v>1.1033999999999999</v>
      </c>
      <c r="AC13" s="266">
        <v>6770</v>
      </c>
      <c r="AD13" s="267">
        <v>6298</v>
      </c>
      <c r="AE13" s="268">
        <v>0.93030000000000002</v>
      </c>
      <c r="AF13" s="269">
        <v>13974667.890000001</v>
      </c>
      <c r="AG13" s="270">
        <v>9780606.1500000004</v>
      </c>
      <c r="AH13" s="268">
        <v>0.69989999999999997</v>
      </c>
      <c r="AI13" s="266">
        <v>5797</v>
      </c>
      <c r="AJ13" s="267">
        <v>4222</v>
      </c>
      <c r="AK13" s="268">
        <v>0.72829999999999995</v>
      </c>
      <c r="AL13" s="12" t="s">
        <v>168</v>
      </c>
    </row>
    <row r="14" spans="1:38" s="3" customFormat="1" ht="13.8" x14ac:dyDescent="0.3">
      <c r="A14" s="62" t="s">
        <v>153</v>
      </c>
      <c r="B14" s="62" t="s">
        <v>16</v>
      </c>
      <c r="C14" s="292">
        <v>985511.3</v>
      </c>
      <c r="D14" s="292">
        <v>4038601.75</v>
      </c>
      <c r="E14" s="293">
        <v>0.24402289728121901</v>
      </c>
      <c r="F14" s="63">
        <v>1609</v>
      </c>
      <c r="G14" s="63">
        <v>1460</v>
      </c>
      <c r="H14" s="64">
        <v>0.90739999999999998</v>
      </c>
      <c r="I14" s="59">
        <v>0.95220000000000005</v>
      </c>
      <c r="J14" s="297">
        <v>2728</v>
      </c>
      <c r="K14" s="297">
        <v>2333</v>
      </c>
      <c r="L14" s="298">
        <v>0.85519999999999996</v>
      </c>
      <c r="M14" s="293">
        <v>0.8498</v>
      </c>
      <c r="N14" s="65">
        <v>1026597.59</v>
      </c>
      <c r="O14" s="65">
        <v>661402.99</v>
      </c>
      <c r="P14" s="64">
        <v>0.64429999999999998</v>
      </c>
      <c r="Q14" s="64">
        <v>0.63280000000000003</v>
      </c>
      <c r="R14" s="297">
        <v>2029</v>
      </c>
      <c r="S14" s="297">
        <v>890</v>
      </c>
      <c r="T14" s="298">
        <v>0.43859999999999999</v>
      </c>
      <c r="U14" s="298">
        <v>0.64900000000000002</v>
      </c>
      <c r="V14" s="63">
        <v>1422</v>
      </c>
      <c r="W14" s="63">
        <v>1067</v>
      </c>
      <c r="X14" s="64">
        <v>0.75039999999999996</v>
      </c>
      <c r="Y14" s="278"/>
      <c r="Z14" s="266">
        <v>2411</v>
      </c>
      <c r="AA14" s="267">
        <v>1999</v>
      </c>
      <c r="AB14" s="268">
        <v>0.82909999999999995</v>
      </c>
      <c r="AC14" s="266">
        <v>4001</v>
      </c>
      <c r="AD14" s="267">
        <v>2636</v>
      </c>
      <c r="AE14" s="268">
        <v>0.65880000000000005</v>
      </c>
      <c r="AF14" s="269">
        <v>4565267.5</v>
      </c>
      <c r="AG14" s="270">
        <v>2749578.24</v>
      </c>
      <c r="AH14" s="268">
        <v>0.60229999999999995</v>
      </c>
      <c r="AI14" s="266">
        <v>2426</v>
      </c>
      <c r="AJ14" s="267">
        <v>1390</v>
      </c>
      <c r="AK14" s="268">
        <v>0.57299999999999995</v>
      </c>
      <c r="AL14" s="12" t="s">
        <v>168</v>
      </c>
    </row>
    <row r="15" spans="1:38" s="3" customFormat="1" ht="13.8" x14ac:dyDescent="0.3">
      <c r="A15" s="62" t="s">
        <v>154</v>
      </c>
      <c r="B15" s="62" t="s">
        <v>17</v>
      </c>
      <c r="C15" s="292">
        <v>3041314.86</v>
      </c>
      <c r="D15" s="292">
        <v>12099615.789999999</v>
      </c>
      <c r="E15" s="293">
        <v>0.25135631682731302</v>
      </c>
      <c r="F15" s="63">
        <v>4066</v>
      </c>
      <c r="G15" s="63">
        <v>3850</v>
      </c>
      <c r="H15" s="64">
        <v>0.94689999999999996</v>
      </c>
      <c r="I15" s="59">
        <v>0.99</v>
      </c>
      <c r="J15" s="297">
        <v>4981</v>
      </c>
      <c r="K15" s="297">
        <v>4382</v>
      </c>
      <c r="L15" s="298">
        <v>0.87970000000000004</v>
      </c>
      <c r="M15" s="293">
        <v>0.88100000000000001</v>
      </c>
      <c r="N15" s="65">
        <v>3202982.58</v>
      </c>
      <c r="O15" s="65">
        <v>2353250.83</v>
      </c>
      <c r="P15" s="64">
        <v>0.73470000000000002</v>
      </c>
      <c r="Q15" s="64">
        <v>0.69</v>
      </c>
      <c r="R15" s="297">
        <v>3424</v>
      </c>
      <c r="S15" s="297">
        <v>1932</v>
      </c>
      <c r="T15" s="298">
        <v>0.56430000000000002</v>
      </c>
      <c r="U15" s="298">
        <v>0.69</v>
      </c>
      <c r="V15" s="63">
        <v>3124</v>
      </c>
      <c r="W15" s="63">
        <v>2548</v>
      </c>
      <c r="X15" s="64">
        <v>0.81559999999999999</v>
      </c>
      <c r="Y15" s="278"/>
      <c r="Z15" s="266">
        <v>3920</v>
      </c>
      <c r="AA15" s="267">
        <v>4485</v>
      </c>
      <c r="AB15" s="268">
        <v>1.1440999999999999</v>
      </c>
      <c r="AC15" s="266">
        <v>5006</v>
      </c>
      <c r="AD15" s="267">
        <v>4513</v>
      </c>
      <c r="AE15" s="268">
        <v>0.90149999999999997</v>
      </c>
      <c r="AF15" s="269">
        <v>12460607.65</v>
      </c>
      <c r="AG15" s="270">
        <v>9289444.0899999999</v>
      </c>
      <c r="AH15" s="268">
        <v>0.74550000000000005</v>
      </c>
      <c r="AI15" s="266">
        <v>4255</v>
      </c>
      <c r="AJ15" s="267">
        <v>3202</v>
      </c>
      <c r="AK15" s="268">
        <v>0.75249999999999995</v>
      </c>
      <c r="AL15" s="12" t="s">
        <v>168</v>
      </c>
    </row>
    <row r="16" spans="1:38" s="3" customFormat="1" ht="13.8" x14ac:dyDescent="0.3">
      <c r="A16" s="62" t="s">
        <v>153</v>
      </c>
      <c r="B16" s="62" t="s">
        <v>18</v>
      </c>
      <c r="C16" s="292">
        <v>1252468.3</v>
      </c>
      <c r="D16" s="292">
        <v>5345103.2937000003</v>
      </c>
      <c r="E16" s="293">
        <v>0.23432069151520801</v>
      </c>
      <c r="F16" s="63">
        <v>2072</v>
      </c>
      <c r="G16" s="63">
        <v>1975</v>
      </c>
      <c r="H16" s="64">
        <v>0.95320000000000005</v>
      </c>
      <c r="I16" s="59">
        <v>0.9829</v>
      </c>
      <c r="J16" s="297">
        <v>2975</v>
      </c>
      <c r="K16" s="297">
        <v>2594</v>
      </c>
      <c r="L16" s="298">
        <v>0.87190000000000001</v>
      </c>
      <c r="M16" s="293">
        <v>0.87809999999999999</v>
      </c>
      <c r="N16" s="65">
        <v>1385071.83</v>
      </c>
      <c r="O16" s="65">
        <v>924956.73</v>
      </c>
      <c r="P16" s="64">
        <v>0.66779999999999995</v>
      </c>
      <c r="Q16" s="64">
        <v>0.67479999999999996</v>
      </c>
      <c r="R16" s="297">
        <v>1995</v>
      </c>
      <c r="S16" s="297">
        <v>928</v>
      </c>
      <c r="T16" s="298">
        <v>0.4652</v>
      </c>
      <c r="U16" s="298">
        <v>0.69</v>
      </c>
      <c r="V16" s="63">
        <v>1831</v>
      </c>
      <c r="W16" s="63">
        <v>1534</v>
      </c>
      <c r="X16" s="64">
        <v>0.83779999999999999</v>
      </c>
      <c r="Y16" s="278"/>
      <c r="Z16" s="266">
        <v>2496</v>
      </c>
      <c r="AA16" s="267">
        <v>2585</v>
      </c>
      <c r="AB16" s="268">
        <v>1.0357000000000001</v>
      </c>
      <c r="AC16" s="266">
        <v>3506</v>
      </c>
      <c r="AD16" s="267">
        <v>3141</v>
      </c>
      <c r="AE16" s="268">
        <v>0.89590000000000003</v>
      </c>
      <c r="AF16" s="269">
        <v>6173007.6100000003</v>
      </c>
      <c r="AG16" s="270">
        <v>4235994.26</v>
      </c>
      <c r="AH16" s="268">
        <v>0.68620000000000003</v>
      </c>
      <c r="AI16" s="266">
        <v>2762</v>
      </c>
      <c r="AJ16" s="267">
        <v>1828</v>
      </c>
      <c r="AK16" s="268">
        <v>0.66180000000000005</v>
      </c>
      <c r="AL16" s="12" t="s">
        <v>168</v>
      </c>
    </row>
    <row r="17" spans="1:38" s="3" customFormat="1" ht="13.8" x14ac:dyDescent="0.3">
      <c r="A17" s="62" t="s">
        <v>169</v>
      </c>
      <c r="B17" s="62" t="s">
        <v>19</v>
      </c>
      <c r="C17" s="292">
        <v>220251.14</v>
      </c>
      <c r="D17" s="292">
        <v>935268.63</v>
      </c>
      <c r="E17" s="293">
        <v>0.23549505771406001</v>
      </c>
      <c r="F17" s="63">
        <v>185</v>
      </c>
      <c r="G17" s="63">
        <v>178</v>
      </c>
      <c r="H17" s="64">
        <v>0.96220000000000006</v>
      </c>
      <c r="I17" s="59">
        <v>0.99</v>
      </c>
      <c r="J17" s="297">
        <v>280</v>
      </c>
      <c r="K17" s="297">
        <v>246</v>
      </c>
      <c r="L17" s="298">
        <v>0.87860000000000005</v>
      </c>
      <c r="M17" s="293">
        <v>0.88280000000000003</v>
      </c>
      <c r="N17" s="65">
        <v>223092.7</v>
      </c>
      <c r="O17" s="65">
        <v>170036.93</v>
      </c>
      <c r="P17" s="64">
        <v>0.76219999999999999</v>
      </c>
      <c r="Q17" s="64">
        <v>0.69</v>
      </c>
      <c r="R17" s="297">
        <v>206</v>
      </c>
      <c r="S17" s="297">
        <v>117</v>
      </c>
      <c r="T17" s="298">
        <v>0.56799999999999995</v>
      </c>
      <c r="U17" s="298">
        <v>0.69</v>
      </c>
      <c r="V17" s="63">
        <v>170</v>
      </c>
      <c r="W17" s="63">
        <v>112</v>
      </c>
      <c r="X17" s="64">
        <v>0.65880000000000005</v>
      </c>
      <c r="Y17" s="278"/>
      <c r="Z17" s="266">
        <v>223</v>
      </c>
      <c r="AA17" s="267">
        <v>224</v>
      </c>
      <c r="AB17" s="268">
        <v>1.0044999999999999</v>
      </c>
      <c r="AC17" s="266">
        <v>324</v>
      </c>
      <c r="AD17" s="267">
        <v>295</v>
      </c>
      <c r="AE17" s="268">
        <v>0.91049999999999998</v>
      </c>
      <c r="AF17" s="269">
        <v>1028891.12</v>
      </c>
      <c r="AG17" s="270">
        <v>840387.32</v>
      </c>
      <c r="AH17" s="268">
        <v>0.81679999999999997</v>
      </c>
      <c r="AI17" s="266">
        <v>271</v>
      </c>
      <c r="AJ17" s="267">
        <v>195</v>
      </c>
      <c r="AK17" s="268">
        <v>0.71960000000000002</v>
      </c>
      <c r="AL17" s="12" t="s">
        <v>168</v>
      </c>
    </row>
    <row r="18" spans="1:38" s="3" customFormat="1" ht="13.8" x14ac:dyDescent="0.3">
      <c r="A18" s="62" t="s">
        <v>152</v>
      </c>
      <c r="B18" s="62" t="s">
        <v>20</v>
      </c>
      <c r="C18" s="292">
        <v>1204544.47</v>
      </c>
      <c r="D18" s="292">
        <v>5000858.34</v>
      </c>
      <c r="E18" s="293">
        <v>0.24086754475032801</v>
      </c>
      <c r="F18" s="63">
        <v>1378</v>
      </c>
      <c r="G18" s="63">
        <v>1313</v>
      </c>
      <c r="H18" s="64">
        <v>0.95279999999999998</v>
      </c>
      <c r="I18" s="59">
        <v>0.99</v>
      </c>
      <c r="J18" s="297">
        <v>2107</v>
      </c>
      <c r="K18" s="297">
        <v>1856</v>
      </c>
      <c r="L18" s="298">
        <v>0.88090000000000002</v>
      </c>
      <c r="M18" s="293">
        <v>0.86909999999999998</v>
      </c>
      <c r="N18" s="65">
        <v>1288353.53</v>
      </c>
      <c r="O18" s="65">
        <v>915839.75</v>
      </c>
      <c r="P18" s="64">
        <v>0.71089999999999998</v>
      </c>
      <c r="Q18" s="64">
        <v>0.69</v>
      </c>
      <c r="R18" s="297">
        <v>1305</v>
      </c>
      <c r="S18" s="297">
        <v>613</v>
      </c>
      <c r="T18" s="298">
        <v>0.46970000000000001</v>
      </c>
      <c r="U18" s="298">
        <v>0.69</v>
      </c>
      <c r="V18" s="63">
        <v>1397</v>
      </c>
      <c r="W18" s="63">
        <v>1070</v>
      </c>
      <c r="X18" s="64">
        <v>0.76590000000000003</v>
      </c>
      <c r="Y18" s="278"/>
      <c r="Z18" s="266">
        <v>1555</v>
      </c>
      <c r="AA18" s="267">
        <v>1631</v>
      </c>
      <c r="AB18" s="268">
        <v>1.0488999999999999</v>
      </c>
      <c r="AC18" s="266">
        <v>2320</v>
      </c>
      <c r="AD18" s="267">
        <v>2093</v>
      </c>
      <c r="AE18" s="268">
        <v>0.9022</v>
      </c>
      <c r="AF18" s="269">
        <v>5751731.7800000003</v>
      </c>
      <c r="AG18" s="270">
        <v>4131524.66</v>
      </c>
      <c r="AH18" s="268">
        <v>0.71830000000000005</v>
      </c>
      <c r="AI18" s="266">
        <v>1752</v>
      </c>
      <c r="AJ18" s="267">
        <v>1230</v>
      </c>
      <c r="AK18" s="268">
        <v>0.70209999999999995</v>
      </c>
      <c r="AL18" s="12" t="s">
        <v>168</v>
      </c>
    </row>
    <row r="19" spans="1:38" s="3" customFormat="1" ht="13.8" x14ac:dyDescent="0.3">
      <c r="A19" s="62" t="s">
        <v>142</v>
      </c>
      <c r="B19" s="62" t="s">
        <v>21</v>
      </c>
      <c r="C19" s="292">
        <v>334018.76</v>
      </c>
      <c r="D19" s="292">
        <v>1511322.21</v>
      </c>
      <c r="E19" s="293">
        <v>0.22101095172815599</v>
      </c>
      <c r="F19" s="63">
        <v>726</v>
      </c>
      <c r="G19" s="63">
        <v>666</v>
      </c>
      <c r="H19" s="64">
        <v>0.91739999999999999</v>
      </c>
      <c r="I19" s="59">
        <v>0.99</v>
      </c>
      <c r="J19" s="297">
        <v>1017</v>
      </c>
      <c r="K19" s="297">
        <v>862</v>
      </c>
      <c r="L19" s="298">
        <v>0.84760000000000002</v>
      </c>
      <c r="M19" s="293">
        <v>0.84599999999999997</v>
      </c>
      <c r="N19" s="65">
        <v>337946.38</v>
      </c>
      <c r="O19" s="65">
        <v>228236</v>
      </c>
      <c r="P19" s="64">
        <v>0.6754</v>
      </c>
      <c r="Q19" s="64">
        <v>0.69</v>
      </c>
      <c r="R19" s="297">
        <v>634</v>
      </c>
      <c r="S19" s="297">
        <v>322</v>
      </c>
      <c r="T19" s="298">
        <v>0.50790000000000002</v>
      </c>
      <c r="U19" s="298">
        <v>0.69</v>
      </c>
      <c r="V19" s="63">
        <v>527</v>
      </c>
      <c r="W19" s="63">
        <v>437</v>
      </c>
      <c r="X19" s="64">
        <v>0.82920000000000005</v>
      </c>
      <c r="Y19" s="278"/>
      <c r="Z19" s="266">
        <v>835</v>
      </c>
      <c r="AA19" s="267">
        <v>848</v>
      </c>
      <c r="AB19" s="268">
        <v>1.0156000000000001</v>
      </c>
      <c r="AC19" s="266">
        <v>1118</v>
      </c>
      <c r="AD19" s="267">
        <v>1014</v>
      </c>
      <c r="AE19" s="268">
        <v>0.90700000000000003</v>
      </c>
      <c r="AF19" s="269">
        <v>1582565.37</v>
      </c>
      <c r="AG19" s="270">
        <v>1083718.03</v>
      </c>
      <c r="AH19" s="268">
        <v>0.68479999999999996</v>
      </c>
      <c r="AI19" s="266">
        <v>860</v>
      </c>
      <c r="AJ19" s="267">
        <v>554</v>
      </c>
      <c r="AK19" s="268">
        <v>0.64419999999999999</v>
      </c>
      <c r="AL19" s="12" t="s">
        <v>168</v>
      </c>
    </row>
    <row r="20" spans="1:38" s="3" customFormat="1" ht="13.8" x14ac:dyDescent="0.3">
      <c r="A20" s="62" t="s">
        <v>153</v>
      </c>
      <c r="B20" s="62" t="s">
        <v>22</v>
      </c>
      <c r="C20" s="292">
        <v>2709278.93</v>
      </c>
      <c r="D20" s="292">
        <v>11255177.02</v>
      </c>
      <c r="E20" s="293">
        <v>0.24071402210606899</v>
      </c>
      <c r="F20" s="63">
        <v>4063</v>
      </c>
      <c r="G20" s="63">
        <v>3815</v>
      </c>
      <c r="H20" s="64">
        <v>0.93899999999999995</v>
      </c>
      <c r="I20" s="59">
        <v>0.99</v>
      </c>
      <c r="J20" s="297">
        <v>5685</v>
      </c>
      <c r="K20" s="297">
        <v>5184</v>
      </c>
      <c r="L20" s="298">
        <v>0.91190000000000004</v>
      </c>
      <c r="M20" s="293">
        <v>0.89</v>
      </c>
      <c r="N20" s="65">
        <v>2873484.22</v>
      </c>
      <c r="O20" s="65">
        <v>1975784.95</v>
      </c>
      <c r="P20" s="64">
        <v>0.68759999999999999</v>
      </c>
      <c r="Q20" s="64">
        <v>0.68879999999999997</v>
      </c>
      <c r="R20" s="297">
        <v>4296</v>
      </c>
      <c r="S20" s="297">
        <v>2083</v>
      </c>
      <c r="T20" s="298">
        <v>0.4849</v>
      </c>
      <c r="U20" s="298">
        <v>0.69</v>
      </c>
      <c r="V20" s="63">
        <v>3547</v>
      </c>
      <c r="W20" s="63">
        <v>2966</v>
      </c>
      <c r="X20" s="64">
        <v>0.83620000000000005</v>
      </c>
      <c r="Y20" s="278"/>
      <c r="Z20" s="266">
        <v>4467</v>
      </c>
      <c r="AA20" s="267">
        <v>4636</v>
      </c>
      <c r="AB20" s="268">
        <v>1.0378000000000001</v>
      </c>
      <c r="AC20" s="266">
        <v>6499</v>
      </c>
      <c r="AD20" s="267">
        <v>5826</v>
      </c>
      <c r="AE20" s="268">
        <v>0.89639999999999997</v>
      </c>
      <c r="AF20" s="269">
        <v>12358019.140000001</v>
      </c>
      <c r="AG20" s="270">
        <v>8601483.5600000005</v>
      </c>
      <c r="AH20" s="268">
        <v>0.69599999999999995</v>
      </c>
      <c r="AI20" s="266">
        <v>5390</v>
      </c>
      <c r="AJ20" s="267">
        <v>3733</v>
      </c>
      <c r="AK20" s="268">
        <v>0.69259999999999999</v>
      </c>
      <c r="AL20" s="12" t="s">
        <v>168</v>
      </c>
    </row>
    <row r="21" spans="1:38" s="3" customFormat="1" ht="13.8" x14ac:dyDescent="0.3">
      <c r="A21" s="62" t="s">
        <v>142</v>
      </c>
      <c r="B21" s="62" t="s">
        <v>23</v>
      </c>
      <c r="C21" s="292">
        <v>703227.24</v>
      </c>
      <c r="D21" s="292">
        <v>2589171.02</v>
      </c>
      <c r="E21" s="293">
        <v>0.27160324079326398</v>
      </c>
      <c r="F21" s="63">
        <v>1098</v>
      </c>
      <c r="G21" s="63">
        <v>956</v>
      </c>
      <c r="H21" s="64">
        <v>0.87070000000000003</v>
      </c>
      <c r="I21" s="59">
        <v>0.92210000000000003</v>
      </c>
      <c r="J21" s="297">
        <v>1499</v>
      </c>
      <c r="K21" s="297">
        <v>1244</v>
      </c>
      <c r="L21" s="298">
        <v>0.82989999999999997</v>
      </c>
      <c r="M21" s="293">
        <v>0.84360000000000002</v>
      </c>
      <c r="N21" s="65">
        <v>676028.76</v>
      </c>
      <c r="O21" s="65">
        <v>481980.97</v>
      </c>
      <c r="P21" s="64">
        <v>0.71299999999999997</v>
      </c>
      <c r="Q21" s="64">
        <v>0.69</v>
      </c>
      <c r="R21" s="297">
        <v>940</v>
      </c>
      <c r="S21" s="297">
        <v>456</v>
      </c>
      <c r="T21" s="298">
        <v>0.48509999999999998</v>
      </c>
      <c r="U21" s="298">
        <v>0.69</v>
      </c>
      <c r="V21" s="63">
        <v>918</v>
      </c>
      <c r="W21" s="63">
        <v>697</v>
      </c>
      <c r="X21" s="64">
        <v>0.75929999999999997</v>
      </c>
      <c r="Y21" s="278"/>
      <c r="Z21" s="266">
        <v>1131</v>
      </c>
      <c r="AA21" s="267">
        <v>1161</v>
      </c>
      <c r="AB21" s="268">
        <v>1.0265</v>
      </c>
      <c r="AC21" s="266">
        <v>1578</v>
      </c>
      <c r="AD21" s="267">
        <v>1345</v>
      </c>
      <c r="AE21" s="268">
        <v>0.85229999999999995</v>
      </c>
      <c r="AF21" s="269">
        <v>2786907.61</v>
      </c>
      <c r="AG21" s="270">
        <v>1973869.75</v>
      </c>
      <c r="AH21" s="268">
        <v>0.70830000000000004</v>
      </c>
      <c r="AI21" s="266">
        <v>1205</v>
      </c>
      <c r="AJ21" s="267">
        <v>819</v>
      </c>
      <c r="AK21" s="268">
        <v>0.67969999999999997</v>
      </c>
      <c r="AL21" s="12" t="s">
        <v>168</v>
      </c>
    </row>
    <row r="22" spans="1:38" s="3" customFormat="1" ht="13.8" x14ac:dyDescent="0.3">
      <c r="A22" s="62" t="s">
        <v>155</v>
      </c>
      <c r="B22" s="62" t="s">
        <v>24</v>
      </c>
      <c r="C22" s="292">
        <v>292383.7</v>
      </c>
      <c r="D22" s="292">
        <v>1250182.8999999999</v>
      </c>
      <c r="E22" s="293">
        <v>0.23387273974072101</v>
      </c>
      <c r="F22" s="63">
        <v>385</v>
      </c>
      <c r="G22" s="63">
        <v>353</v>
      </c>
      <c r="H22" s="64">
        <v>0.91690000000000005</v>
      </c>
      <c r="I22" s="59">
        <v>0.94840000000000002</v>
      </c>
      <c r="J22" s="297">
        <v>678</v>
      </c>
      <c r="K22" s="297">
        <v>603</v>
      </c>
      <c r="L22" s="298">
        <v>0.88939999999999997</v>
      </c>
      <c r="M22" s="293">
        <v>0.89</v>
      </c>
      <c r="N22" s="65">
        <v>325462.53000000003</v>
      </c>
      <c r="O22" s="65">
        <v>205529.31</v>
      </c>
      <c r="P22" s="64">
        <v>0.63149999999999995</v>
      </c>
      <c r="Q22" s="64">
        <v>0.62080000000000002</v>
      </c>
      <c r="R22" s="297">
        <v>483</v>
      </c>
      <c r="S22" s="297">
        <v>219</v>
      </c>
      <c r="T22" s="298">
        <v>0.45340000000000003</v>
      </c>
      <c r="U22" s="298">
        <v>0.69</v>
      </c>
      <c r="V22" s="63">
        <v>446</v>
      </c>
      <c r="W22" s="63">
        <v>325</v>
      </c>
      <c r="X22" s="64">
        <v>0.72870000000000001</v>
      </c>
      <c r="Y22" s="278"/>
      <c r="Z22" s="266">
        <v>479</v>
      </c>
      <c r="AA22" s="267">
        <v>483</v>
      </c>
      <c r="AB22" s="268">
        <v>1.0084</v>
      </c>
      <c r="AC22" s="266">
        <v>795</v>
      </c>
      <c r="AD22" s="267">
        <v>681</v>
      </c>
      <c r="AE22" s="268">
        <v>0.85660000000000003</v>
      </c>
      <c r="AF22" s="269">
        <v>1467916.46</v>
      </c>
      <c r="AG22" s="270">
        <v>974339.09</v>
      </c>
      <c r="AH22" s="268">
        <v>0.66379999999999995</v>
      </c>
      <c r="AI22" s="266">
        <v>624</v>
      </c>
      <c r="AJ22" s="267">
        <v>430</v>
      </c>
      <c r="AK22" s="268">
        <v>0.68910000000000005</v>
      </c>
      <c r="AL22" s="12" t="s">
        <v>168</v>
      </c>
    </row>
    <row r="23" spans="1:38" s="3" customFormat="1" ht="13.8" x14ac:dyDescent="0.3">
      <c r="A23" s="62" t="s">
        <v>169</v>
      </c>
      <c r="B23" s="62" t="s">
        <v>25</v>
      </c>
      <c r="C23" s="292">
        <v>400929.97</v>
      </c>
      <c r="D23" s="292">
        <v>1675514.84</v>
      </c>
      <c r="E23" s="293">
        <v>0.23928762696008099</v>
      </c>
      <c r="F23" s="63">
        <v>727</v>
      </c>
      <c r="G23" s="63">
        <v>681</v>
      </c>
      <c r="H23" s="64">
        <v>0.93669999999999998</v>
      </c>
      <c r="I23" s="59">
        <v>0.98809999999999998</v>
      </c>
      <c r="J23" s="297">
        <v>1036</v>
      </c>
      <c r="K23" s="297">
        <v>961</v>
      </c>
      <c r="L23" s="298">
        <v>0.92759999999999998</v>
      </c>
      <c r="M23" s="293">
        <v>0.89</v>
      </c>
      <c r="N23" s="65">
        <v>432451.73</v>
      </c>
      <c r="O23" s="65">
        <v>272410.78000000003</v>
      </c>
      <c r="P23" s="64">
        <v>0.62990000000000002</v>
      </c>
      <c r="Q23" s="64">
        <v>0.62329999999999997</v>
      </c>
      <c r="R23" s="297">
        <v>734</v>
      </c>
      <c r="S23" s="297">
        <v>325</v>
      </c>
      <c r="T23" s="298">
        <v>0.44280000000000003</v>
      </c>
      <c r="U23" s="298">
        <v>0.69</v>
      </c>
      <c r="V23" s="63">
        <v>647</v>
      </c>
      <c r="W23" s="63">
        <v>505</v>
      </c>
      <c r="X23" s="64">
        <v>0.78049999999999997</v>
      </c>
      <c r="Y23" s="278"/>
      <c r="Z23" s="266">
        <v>899</v>
      </c>
      <c r="AA23" s="267">
        <v>905</v>
      </c>
      <c r="AB23" s="268">
        <v>1.0066999999999999</v>
      </c>
      <c r="AC23" s="266">
        <v>1160</v>
      </c>
      <c r="AD23" s="267">
        <v>1105</v>
      </c>
      <c r="AE23" s="268">
        <v>0.9526</v>
      </c>
      <c r="AF23" s="269">
        <v>2050773.32</v>
      </c>
      <c r="AG23" s="270">
        <v>1346239.29</v>
      </c>
      <c r="AH23" s="268">
        <v>0.65649999999999997</v>
      </c>
      <c r="AI23" s="266">
        <v>1031</v>
      </c>
      <c r="AJ23" s="267">
        <v>713</v>
      </c>
      <c r="AK23" s="268">
        <v>0.69159999999999999</v>
      </c>
      <c r="AL23" s="12" t="s">
        <v>168</v>
      </c>
    </row>
    <row r="24" spans="1:38" s="3" customFormat="1" ht="13.8" x14ac:dyDescent="0.3">
      <c r="A24" s="62" t="s">
        <v>155</v>
      </c>
      <c r="B24" s="62" t="s">
        <v>26</v>
      </c>
      <c r="C24" s="292">
        <v>123657.63</v>
      </c>
      <c r="D24" s="292">
        <v>505502.48</v>
      </c>
      <c r="E24" s="293">
        <v>0.24462319156178999</v>
      </c>
      <c r="F24" s="63">
        <v>161</v>
      </c>
      <c r="G24" s="63">
        <v>158</v>
      </c>
      <c r="H24" s="64">
        <v>0.98140000000000005</v>
      </c>
      <c r="I24" s="59">
        <v>0.99</v>
      </c>
      <c r="J24" s="297">
        <v>267</v>
      </c>
      <c r="K24" s="297">
        <v>239</v>
      </c>
      <c r="L24" s="298">
        <v>0.89510000000000001</v>
      </c>
      <c r="M24" s="293">
        <v>0.89</v>
      </c>
      <c r="N24" s="65">
        <v>146307.23000000001</v>
      </c>
      <c r="O24" s="65">
        <v>90190.54</v>
      </c>
      <c r="P24" s="64">
        <v>0.61639999999999995</v>
      </c>
      <c r="Q24" s="64">
        <v>0.66759999999999997</v>
      </c>
      <c r="R24" s="297">
        <v>203</v>
      </c>
      <c r="S24" s="297">
        <v>103</v>
      </c>
      <c r="T24" s="298">
        <v>0.50739999999999996</v>
      </c>
      <c r="U24" s="298">
        <v>0.69</v>
      </c>
      <c r="V24" s="63">
        <v>183</v>
      </c>
      <c r="W24" s="63">
        <v>139</v>
      </c>
      <c r="X24" s="64">
        <v>0.75960000000000005</v>
      </c>
      <c r="Y24" s="278"/>
      <c r="Z24" s="266">
        <v>189</v>
      </c>
      <c r="AA24" s="267">
        <v>206</v>
      </c>
      <c r="AB24" s="268">
        <v>1.0899000000000001</v>
      </c>
      <c r="AC24" s="266">
        <v>310</v>
      </c>
      <c r="AD24" s="267">
        <v>269</v>
      </c>
      <c r="AE24" s="268">
        <v>0.86770000000000003</v>
      </c>
      <c r="AF24" s="269">
        <v>560121.86</v>
      </c>
      <c r="AG24" s="270">
        <v>354611.55</v>
      </c>
      <c r="AH24" s="268">
        <v>0.6331</v>
      </c>
      <c r="AI24" s="266">
        <v>254</v>
      </c>
      <c r="AJ24" s="267">
        <v>173</v>
      </c>
      <c r="AK24" s="268">
        <v>0.68110000000000004</v>
      </c>
      <c r="AL24" s="12" t="s">
        <v>168</v>
      </c>
    </row>
    <row r="25" spans="1:38" s="3" customFormat="1" ht="13.8" x14ac:dyDescent="0.3">
      <c r="A25" s="62" t="s">
        <v>153</v>
      </c>
      <c r="B25" s="62" t="s">
        <v>27</v>
      </c>
      <c r="C25" s="292">
        <v>2256626.79</v>
      </c>
      <c r="D25" s="292">
        <v>9312313.7300000004</v>
      </c>
      <c r="E25" s="293">
        <v>0.24232718692994501</v>
      </c>
      <c r="F25" s="63">
        <v>5959</v>
      </c>
      <c r="G25" s="63">
        <v>5063</v>
      </c>
      <c r="H25" s="64">
        <v>0.84960000000000002</v>
      </c>
      <c r="I25" s="59">
        <v>0.95989999999999998</v>
      </c>
      <c r="J25" s="297">
        <v>7661</v>
      </c>
      <c r="K25" s="297">
        <v>6148</v>
      </c>
      <c r="L25" s="298">
        <v>0.80249999999999999</v>
      </c>
      <c r="M25" s="293">
        <v>0.80479999999999996</v>
      </c>
      <c r="N25" s="65">
        <v>2515882.2200000002</v>
      </c>
      <c r="O25" s="65">
        <v>1511375.58</v>
      </c>
      <c r="P25" s="64">
        <v>0.60070000000000001</v>
      </c>
      <c r="Q25" s="64">
        <v>0.60740000000000005</v>
      </c>
      <c r="R25" s="297">
        <v>4566</v>
      </c>
      <c r="S25" s="297">
        <v>1971</v>
      </c>
      <c r="T25" s="298">
        <v>0.43169999999999997</v>
      </c>
      <c r="U25" s="298">
        <v>0.66420000000000001</v>
      </c>
      <c r="V25" s="63">
        <v>4294</v>
      </c>
      <c r="W25" s="63">
        <v>3616</v>
      </c>
      <c r="X25" s="64">
        <v>0.84209999999999996</v>
      </c>
      <c r="Y25" s="278"/>
      <c r="Z25" s="266">
        <v>5332</v>
      </c>
      <c r="AA25" s="267">
        <v>5240</v>
      </c>
      <c r="AB25" s="268">
        <v>0.98270000000000002</v>
      </c>
      <c r="AC25" s="266">
        <v>7603</v>
      </c>
      <c r="AD25" s="267">
        <v>6484</v>
      </c>
      <c r="AE25" s="268">
        <v>0.8528</v>
      </c>
      <c r="AF25" s="269">
        <v>10788858.869999999</v>
      </c>
      <c r="AG25" s="270">
        <v>6838084.1799999997</v>
      </c>
      <c r="AH25" s="268">
        <v>0.63380000000000003</v>
      </c>
      <c r="AI25" s="266">
        <v>5608</v>
      </c>
      <c r="AJ25" s="267">
        <v>3602</v>
      </c>
      <c r="AK25" s="268">
        <v>0.64229999999999998</v>
      </c>
      <c r="AL25" s="12" t="s">
        <v>168</v>
      </c>
    </row>
    <row r="26" spans="1:38" s="3" customFormat="1" ht="13.8" x14ac:dyDescent="0.3">
      <c r="A26" s="62" t="s">
        <v>152</v>
      </c>
      <c r="B26" s="62" t="s">
        <v>28</v>
      </c>
      <c r="C26" s="292">
        <v>1174737.6299999999</v>
      </c>
      <c r="D26" s="292">
        <v>5114732.84</v>
      </c>
      <c r="E26" s="293">
        <v>0.22967722200716201</v>
      </c>
      <c r="F26" s="63">
        <v>2674</v>
      </c>
      <c r="G26" s="63">
        <v>2515</v>
      </c>
      <c r="H26" s="64">
        <v>0.9405</v>
      </c>
      <c r="I26" s="59">
        <v>0.99</v>
      </c>
      <c r="J26" s="297">
        <v>3759</v>
      </c>
      <c r="K26" s="297">
        <v>3100</v>
      </c>
      <c r="L26" s="298">
        <v>0.82469999999999999</v>
      </c>
      <c r="M26" s="293">
        <v>0.83130000000000004</v>
      </c>
      <c r="N26" s="65">
        <v>1277401.8999999999</v>
      </c>
      <c r="O26" s="65">
        <v>809543.52</v>
      </c>
      <c r="P26" s="64">
        <v>0.63370000000000004</v>
      </c>
      <c r="Q26" s="64">
        <v>0.64770000000000005</v>
      </c>
      <c r="R26" s="297">
        <v>2406</v>
      </c>
      <c r="S26" s="297">
        <v>1033</v>
      </c>
      <c r="T26" s="298">
        <v>0.42930000000000001</v>
      </c>
      <c r="U26" s="298">
        <v>0.68820000000000003</v>
      </c>
      <c r="V26" s="63">
        <v>2105</v>
      </c>
      <c r="W26" s="63">
        <v>1833</v>
      </c>
      <c r="X26" s="64">
        <v>0.87080000000000002</v>
      </c>
      <c r="Y26" s="278"/>
      <c r="Z26" s="266">
        <v>3019</v>
      </c>
      <c r="AA26" s="267">
        <v>3097</v>
      </c>
      <c r="AB26" s="268">
        <v>1.0258</v>
      </c>
      <c r="AC26" s="266">
        <v>4017</v>
      </c>
      <c r="AD26" s="267">
        <v>3602</v>
      </c>
      <c r="AE26" s="268">
        <v>0.89670000000000005</v>
      </c>
      <c r="AF26" s="269">
        <v>5783039.7599999998</v>
      </c>
      <c r="AG26" s="270">
        <v>3780966.96</v>
      </c>
      <c r="AH26" s="268">
        <v>0.65380000000000005</v>
      </c>
      <c r="AI26" s="266">
        <v>3064</v>
      </c>
      <c r="AJ26" s="267">
        <v>1927</v>
      </c>
      <c r="AK26" s="268">
        <v>0.62890000000000001</v>
      </c>
      <c r="AL26" s="12" t="s">
        <v>168</v>
      </c>
    </row>
    <row r="27" spans="1:38" s="3" customFormat="1" ht="13.8" x14ac:dyDescent="0.3">
      <c r="A27" s="62" t="s">
        <v>152</v>
      </c>
      <c r="B27" s="62" t="s">
        <v>29</v>
      </c>
      <c r="C27" s="292">
        <v>2195749.9700000002</v>
      </c>
      <c r="D27" s="292">
        <v>9493626.6899999995</v>
      </c>
      <c r="E27" s="293">
        <v>0.23128674022045401</v>
      </c>
      <c r="F27" s="63">
        <v>3143</v>
      </c>
      <c r="G27" s="63">
        <v>2863</v>
      </c>
      <c r="H27" s="64">
        <v>0.91090000000000004</v>
      </c>
      <c r="I27" s="59">
        <v>0.96899999999999997</v>
      </c>
      <c r="J27" s="297">
        <v>4429</v>
      </c>
      <c r="K27" s="297">
        <v>3750</v>
      </c>
      <c r="L27" s="298">
        <v>0.84670000000000001</v>
      </c>
      <c r="M27" s="293">
        <v>0.85499999999999998</v>
      </c>
      <c r="N27" s="65">
        <v>2308602.6800000002</v>
      </c>
      <c r="O27" s="65">
        <v>1601193.87</v>
      </c>
      <c r="P27" s="64">
        <v>0.69359999999999999</v>
      </c>
      <c r="Q27" s="64">
        <v>0.69</v>
      </c>
      <c r="R27" s="297">
        <v>2743</v>
      </c>
      <c r="S27" s="297">
        <v>1288</v>
      </c>
      <c r="T27" s="298">
        <v>0.46960000000000002</v>
      </c>
      <c r="U27" s="298">
        <v>0.69</v>
      </c>
      <c r="V27" s="63">
        <v>2669</v>
      </c>
      <c r="W27" s="63">
        <v>2094</v>
      </c>
      <c r="X27" s="64">
        <v>0.78459999999999996</v>
      </c>
      <c r="Y27" s="278"/>
      <c r="Z27" s="266">
        <v>3456</v>
      </c>
      <c r="AA27" s="267">
        <v>3519</v>
      </c>
      <c r="AB27" s="268">
        <v>1.0182</v>
      </c>
      <c r="AC27" s="266">
        <v>4884</v>
      </c>
      <c r="AD27" s="267">
        <v>4140</v>
      </c>
      <c r="AE27" s="268">
        <v>0.84770000000000001</v>
      </c>
      <c r="AF27" s="269">
        <v>10605205.050000001</v>
      </c>
      <c r="AG27" s="270">
        <v>7628507.4400000004</v>
      </c>
      <c r="AH27" s="268">
        <v>0.71930000000000005</v>
      </c>
      <c r="AI27" s="266">
        <v>3632</v>
      </c>
      <c r="AJ27" s="267">
        <v>2521</v>
      </c>
      <c r="AK27" s="268">
        <v>0.69410000000000005</v>
      </c>
      <c r="AL27" s="12" t="s">
        <v>168</v>
      </c>
    </row>
    <row r="28" spans="1:38" s="3" customFormat="1" ht="13.8" x14ac:dyDescent="0.3">
      <c r="A28" s="62" t="s">
        <v>152</v>
      </c>
      <c r="B28" s="62" t="s">
        <v>30</v>
      </c>
      <c r="C28" s="292">
        <v>9436477.3900000006</v>
      </c>
      <c r="D28" s="292">
        <v>39826601.770000003</v>
      </c>
      <c r="E28" s="293">
        <v>0.23693905506917201</v>
      </c>
      <c r="F28" s="63">
        <v>13860</v>
      </c>
      <c r="G28" s="63">
        <v>12465</v>
      </c>
      <c r="H28" s="64">
        <v>0.89939999999999998</v>
      </c>
      <c r="I28" s="59">
        <v>0.99</v>
      </c>
      <c r="J28" s="297">
        <v>18837</v>
      </c>
      <c r="K28" s="297">
        <v>15594</v>
      </c>
      <c r="L28" s="298">
        <v>0.82779999999999998</v>
      </c>
      <c r="M28" s="293">
        <v>0.83209999999999995</v>
      </c>
      <c r="N28" s="65">
        <v>10684073.74</v>
      </c>
      <c r="O28" s="65">
        <v>7151856.5099999998</v>
      </c>
      <c r="P28" s="64">
        <v>0.6694</v>
      </c>
      <c r="Q28" s="64">
        <v>0.66790000000000005</v>
      </c>
      <c r="R28" s="297">
        <v>12833</v>
      </c>
      <c r="S28" s="297">
        <v>5708</v>
      </c>
      <c r="T28" s="298">
        <v>0.44479999999999997</v>
      </c>
      <c r="U28" s="298">
        <v>0.6825</v>
      </c>
      <c r="V28" s="63">
        <v>10657</v>
      </c>
      <c r="W28" s="63">
        <v>8178</v>
      </c>
      <c r="X28" s="64">
        <v>0.76739999999999997</v>
      </c>
      <c r="Y28" s="278"/>
      <c r="Z28" s="266">
        <v>14134</v>
      </c>
      <c r="AA28" s="267">
        <v>14254</v>
      </c>
      <c r="AB28" s="268">
        <v>1.0085</v>
      </c>
      <c r="AC28" s="266">
        <v>19714</v>
      </c>
      <c r="AD28" s="267">
        <v>16480</v>
      </c>
      <c r="AE28" s="268">
        <v>0.83599999999999997</v>
      </c>
      <c r="AF28" s="269">
        <v>46636288.689999998</v>
      </c>
      <c r="AG28" s="270">
        <v>31502301.789999999</v>
      </c>
      <c r="AH28" s="268">
        <v>0.67549999999999999</v>
      </c>
      <c r="AI28" s="266">
        <v>15456</v>
      </c>
      <c r="AJ28" s="267">
        <v>9817</v>
      </c>
      <c r="AK28" s="268">
        <v>0.63519999999999999</v>
      </c>
      <c r="AL28" s="12" t="s">
        <v>168</v>
      </c>
    </row>
    <row r="29" spans="1:38" s="3" customFormat="1" ht="13.8" x14ac:dyDescent="0.3">
      <c r="A29" s="62" t="s">
        <v>169</v>
      </c>
      <c r="B29" s="62" t="s">
        <v>31</v>
      </c>
      <c r="C29" s="292">
        <v>557055.9</v>
      </c>
      <c r="D29" s="292">
        <v>2276804.58</v>
      </c>
      <c r="E29" s="293">
        <v>0.24466566208330401</v>
      </c>
      <c r="F29" s="63">
        <v>524</v>
      </c>
      <c r="G29" s="63">
        <v>504</v>
      </c>
      <c r="H29" s="64">
        <v>0.96179999999999999</v>
      </c>
      <c r="I29" s="59">
        <v>0.99</v>
      </c>
      <c r="J29" s="297">
        <v>792</v>
      </c>
      <c r="K29" s="297">
        <v>740</v>
      </c>
      <c r="L29" s="298">
        <v>0.93430000000000002</v>
      </c>
      <c r="M29" s="293">
        <v>0.89</v>
      </c>
      <c r="N29" s="65">
        <v>574325.53</v>
      </c>
      <c r="O29" s="65">
        <v>407211.54</v>
      </c>
      <c r="P29" s="64">
        <v>0.70899999999999996</v>
      </c>
      <c r="Q29" s="64">
        <v>0.69</v>
      </c>
      <c r="R29" s="297">
        <v>612</v>
      </c>
      <c r="S29" s="297">
        <v>343</v>
      </c>
      <c r="T29" s="298">
        <v>0.5605</v>
      </c>
      <c r="U29" s="298">
        <v>0.69</v>
      </c>
      <c r="V29" s="63">
        <v>462</v>
      </c>
      <c r="W29" s="63">
        <v>333</v>
      </c>
      <c r="X29" s="64">
        <v>0.7208</v>
      </c>
      <c r="Y29" s="278"/>
      <c r="Z29" s="266">
        <v>619</v>
      </c>
      <c r="AA29" s="267">
        <v>663</v>
      </c>
      <c r="AB29" s="268">
        <v>1.0710999999999999</v>
      </c>
      <c r="AC29" s="266">
        <v>958</v>
      </c>
      <c r="AD29" s="267">
        <v>897</v>
      </c>
      <c r="AE29" s="268">
        <v>0.93630000000000002</v>
      </c>
      <c r="AF29" s="269">
        <v>2509079.5499999998</v>
      </c>
      <c r="AG29" s="270">
        <v>1647518.68</v>
      </c>
      <c r="AH29" s="268">
        <v>0.65659999999999996</v>
      </c>
      <c r="AI29" s="266">
        <v>855</v>
      </c>
      <c r="AJ29" s="267">
        <v>622</v>
      </c>
      <c r="AK29" s="268">
        <v>0.72750000000000004</v>
      </c>
      <c r="AL29" s="12" t="s">
        <v>168</v>
      </c>
    </row>
    <row r="30" spans="1:38" s="3" customFormat="1" ht="13.8" x14ac:dyDescent="0.3">
      <c r="A30" s="62" t="s">
        <v>169</v>
      </c>
      <c r="B30" s="62" t="s">
        <v>32</v>
      </c>
      <c r="C30" s="292">
        <v>644844.37</v>
      </c>
      <c r="D30" s="292">
        <v>2695190.41</v>
      </c>
      <c r="E30" s="293">
        <v>0.23925744452318701</v>
      </c>
      <c r="F30" s="63">
        <v>552</v>
      </c>
      <c r="G30" s="63">
        <v>519</v>
      </c>
      <c r="H30" s="64">
        <v>0.94020000000000004</v>
      </c>
      <c r="I30" s="59">
        <v>0.99</v>
      </c>
      <c r="J30" s="297">
        <v>898</v>
      </c>
      <c r="K30" s="297">
        <v>808</v>
      </c>
      <c r="L30" s="298">
        <v>0.89980000000000004</v>
      </c>
      <c r="M30" s="293">
        <v>0.89</v>
      </c>
      <c r="N30" s="65">
        <v>647148.18000000005</v>
      </c>
      <c r="O30" s="65">
        <v>477414.99</v>
      </c>
      <c r="P30" s="64">
        <v>0.73770000000000002</v>
      </c>
      <c r="Q30" s="64">
        <v>0.69</v>
      </c>
      <c r="R30" s="297">
        <v>657</v>
      </c>
      <c r="S30" s="297">
        <v>404</v>
      </c>
      <c r="T30" s="298">
        <v>0.6149</v>
      </c>
      <c r="U30" s="298">
        <v>0.69</v>
      </c>
      <c r="V30" s="63">
        <v>513</v>
      </c>
      <c r="W30" s="63">
        <v>373</v>
      </c>
      <c r="X30" s="64">
        <v>0.72709999999999997</v>
      </c>
      <c r="Y30" s="278"/>
      <c r="Z30" s="266">
        <v>716</v>
      </c>
      <c r="AA30" s="267">
        <v>772</v>
      </c>
      <c r="AB30" s="268">
        <v>1.0782</v>
      </c>
      <c r="AC30" s="266">
        <v>1087</v>
      </c>
      <c r="AD30" s="267">
        <v>1014</v>
      </c>
      <c r="AE30" s="268">
        <v>0.93279999999999996</v>
      </c>
      <c r="AF30" s="269">
        <v>3032884.52</v>
      </c>
      <c r="AG30" s="270">
        <v>2196211.0299999998</v>
      </c>
      <c r="AH30" s="268">
        <v>0.72409999999999997</v>
      </c>
      <c r="AI30" s="266">
        <v>959</v>
      </c>
      <c r="AJ30" s="267">
        <v>721</v>
      </c>
      <c r="AK30" s="268">
        <v>0.75180000000000002</v>
      </c>
      <c r="AL30" s="12" t="s">
        <v>168</v>
      </c>
    </row>
    <row r="31" spans="1:38" s="3" customFormat="1" ht="13.8" x14ac:dyDescent="0.3">
      <c r="A31" s="62" t="s">
        <v>142</v>
      </c>
      <c r="B31" s="62" t="s">
        <v>33</v>
      </c>
      <c r="C31" s="292">
        <v>3178665.66</v>
      </c>
      <c r="D31" s="292">
        <v>12991559.060000001</v>
      </c>
      <c r="E31" s="293">
        <v>0.244671609105551</v>
      </c>
      <c r="F31" s="63">
        <v>3797</v>
      </c>
      <c r="G31" s="63">
        <v>3608</v>
      </c>
      <c r="H31" s="64">
        <v>0.95020000000000004</v>
      </c>
      <c r="I31" s="59">
        <v>0.99</v>
      </c>
      <c r="J31" s="297">
        <v>5188</v>
      </c>
      <c r="K31" s="297">
        <v>4659</v>
      </c>
      <c r="L31" s="298">
        <v>0.89800000000000002</v>
      </c>
      <c r="M31" s="293">
        <v>0.89</v>
      </c>
      <c r="N31" s="65">
        <v>3375547.86</v>
      </c>
      <c r="O31" s="65">
        <v>2407937.5099999998</v>
      </c>
      <c r="P31" s="64">
        <v>0.71330000000000005</v>
      </c>
      <c r="Q31" s="64">
        <v>0.69</v>
      </c>
      <c r="R31" s="297">
        <v>3993</v>
      </c>
      <c r="S31" s="297">
        <v>2044</v>
      </c>
      <c r="T31" s="298">
        <v>0.51190000000000002</v>
      </c>
      <c r="U31" s="298">
        <v>0.69</v>
      </c>
      <c r="V31" s="63">
        <v>3209</v>
      </c>
      <c r="W31" s="63">
        <v>2711</v>
      </c>
      <c r="X31" s="64">
        <v>0.8448</v>
      </c>
      <c r="Y31" s="278"/>
      <c r="Z31" s="266">
        <v>4244</v>
      </c>
      <c r="AA31" s="267">
        <v>4549</v>
      </c>
      <c r="AB31" s="268">
        <v>1.0719000000000001</v>
      </c>
      <c r="AC31" s="266">
        <v>5985</v>
      </c>
      <c r="AD31" s="267">
        <v>5214</v>
      </c>
      <c r="AE31" s="268">
        <v>0.87119999999999997</v>
      </c>
      <c r="AF31" s="269">
        <v>13958043.609999999</v>
      </c>
      <c r="AG31" s="270">
        <v>10104344.050000001</v>
      </c>
      <c r="AH31" s="268">
        <v>0.72389999999999999</v>
      </c>
      <c r="AI31" s="266">
        <v>5160</v>
      </c>
      <c r="AJ31" s="267">
        <v>3716</v>
      </c>
      <c r="AK31" s="268">
        <v>0.72019999999999995</v>
      </c>
      <c r="AL31" s="12" t="s">
        <v>168</v>
      </c>
    </row>
    <row r="32" spans="1:38" s="3" customFormat="1" ht="13.8" x14ac:dyDescent="0.3">
      <c r="A32" s="62" t="s">
        <v>142</v>
      </c>
      <c r="B32" s="62" t="s">
        <v>34</v>
      </c>
      <c r="C32" s="292">
        <v>537130.43999999994</v>
      </c>
      <c r="D32" s="292">
        <v>2296313.73</v>
      </c>
      <c r="E32" s="293">
        <v>0.23390986735945701</v>
      </c>
      <c r="F32" s="63">
        <v>819</v>
      </c>
      <c r="G32" s="63">
        <v>742</v>
      </c>
      <c r="H32" s="64">
        <v>0.90600000000000003</v>
      </c>
      <c r="I32" s="59">
        <v>0.98140000000000005</v>
      </c>
      <c r="J32" s="297">
        <v>1266</v>
      </c>
      <c r="K32" s="297">
        <v>980</v>
      </c>
      <c r="L32" s="298">
        <v>0.77410000000000001</v>
      </c>
      <c r="M32" s="293">
        <v>0.77880000000000005</v>
      </c>
      <c r="N32" s="65">
        <v>578618.52</v>
      </c>
      <c r="O32" s="65">
        <v>404595.25</v>
      </c>
      <c r="P32" s="64">
        <v>0.69920000000000004</v>
      </c>
      <c r="Q32" s="64">
        <v>0.68489999999999995</v>
      </c>
      <c r="R32" s="297">
        <v>753</v>
      </c>
      <c r="S32" s="297">
        <v>383</v>
      </c>
      <c r="T32" s="298">
        <v>0.50860000000000005</v>
      </c>
      <c r="U32" s="298">
        <v>0.69</v>
      </c>
      <c r="V32" s="63">
        <v>724</v>
      </c>
      <c r="W32" s="63">
        <v>563</v>
      </c>
      <c r="X32" s="64">
        <v>0.77759999999999996</v>
      </c>
      <c r="Y32" s="278"/>
      <c r="Z32" s="266">
        <v>834</v>
      </c>
      <c r="AA32" s="267">
        <v>860</v>
      </c>
      <c r="AB32" s="268">
        <v>1.0311999999999999</v>
      </c>
      <c r="AC32" s="266">
        <v>1234</v>
      </c>
      <c r="AD32" s="267">
        <v>1039</v>
      </c>
      <c r="AE32" s="268">
        <v>0.84199999999999997</v>
      </c>
      <c r="AF32" s="269">
        <v>2629292.1800000002</v>
      </c>
      <c r="AG32" s="270">
        <v>1788035.59</v>
      </c>
      <c r="AH32" s="268">
        <v>0.68</v>
      </c>
      <c r="AI32" s="266">
        <v>981</v>
      </c>
      <c r="AJ32" s="267">
        <v>665</v>
      </c>
      <c r="AK32" s="268">
        <v>0.67789999999999995</v>
      </c>
      <c r="AL32" s="12" t="s">
        <v>168</v>
      </c>
    </row>
    <row r="33" spans="1:38" s="3" customFormat="1" ht="13.8" x14ac:dyDescent="0.3">
      <c r="A33" s="62" t="s">
        <v>152</v>
      </c>
      <c r="B33" s="62" t="s">
        <v>35</v>
      </c>
      <c r="C33" s="292">
        <v>1378533.84</v>
      </c>
      <c r="D33" s="292">
        <v>6045364.3799999999</v>
      </c>
      <c r="E33" s="293">
        <v>0.22803155498130601</v>
      </c>
      <c r="F33" s="63">
        <v>2000</v>
      </c>
      <c r="G33" s="63">
        <v>1858</v>
      </c>
      <c r="H33" s="64">
        <v>0.92900000000000005</v>
      </c>
      <c r="I33" s="59">
        <v>0.98780000000000001</v>
      </c>
      <c r="J33" s="297">
        <v>2548</v>
      </c>
      <c r="K33" s="297">
        <v>2341</v>
      </c>
      <c r="L33" s="298">
        <v>0.91879999999999995</v>
      </c>
      <c r="M33" s="293">
        <v>0.89</v>
      </c>
      <c r="N33" s="65">
        <v>1524907.57</v>
      </c>
      <c r="O33" s="65">
        <v>1003455.05</v>
      </c>
      <c r="P33" s="64">
        <v>0.65800000000000003</v>
      </c>
      <c r="Q33" s="64">
        <v>0.65149999999999997</v>
      </c>
      <c r="R33" s="297">
        <v>1892</v>
      </c>
      <c r="S33" s="297">
        <v>980</v>
      </c>
      <c r="T33" s="298">
        <v>0.51800000000000002</v>
      </c>
      <c r="U33" s="298">
        <v>0.69</v>
      </c>
      <c r="V33" s="63">
        <v>1701</v>
      </c>
      <c r="W33" s="63">
        <v>1424</v>
      </c>
      <c r="X33" s="64">
        <v>0.83720000000000006</v>
      </c>
      <c r="Y33" s="278"/>
      <c r="Z33" s="266">
        <v>2221</v>
      </c>
      <c r="AA33" s="267">
        <v>2172</v>
      </c>
      <c r="AB33" s="268">
        <v>0.97789999999999999</v>
      </c>
      <c r="AC33" s="266">
        <v>2962</v>
      </c>
      <c r="AD33" s="267">
        <v>2708</v>
      </c>
      <c r="AE33" s="268">
        <v>0.91420000000000001</v>
      </c>
      <c r="AF33" s="269">
        <v>6912578.6600000001</v>
      </c>
      <c r="AG33" s="270">
        <v>4640563.4000000004</v>
      </c>
      <c r="AH33" s="268">
        <v>0.67130000000000001</v>
      </c>
      <c r="AI33" s="266">
        <v>2478</v>
      </c>
      <c r="AJ33" s="267">
        <v>1802</v>
      </c>
      <c r="AK33" s="268">
        <v>0.72719999999999996</v>
      </c>
      <c r="AL33" s="12" t="s">
        <v>168</v>
      </c>
    </row>
    <row r="34" spans="1:38" s="3" customFormat="1" ht="13.8" x14ac:dyDescent="0.3">
      <c r="A34" s="62" t="s">
        <v>142</v>
      </c>
      <c r="B34" s="62" t="s">
        <v>36</v>
      </c>
      <c r="C34" s="292">
        <v>4008874.48</v>
      </c>
      <c r="D34" s="292">
        <v>16799138.399999999</v>
      </c>
      <c r="E34" s="293">
        <v>0.238635719555712</v>
      </c>
      <c r="F34" s="63">
        <v>7148</v>
      </c>
      <c r="G34" s="63">
        <v>6512</v>
      </c>
      <c r="H34" s="64">
        <v>0.91100000000000003</v>
      </c>
      <c r="I34" s="59">
        <v>0.96319999999999995</v>
      </c>
      <c r="J34" s="297">
        <v>8807</v>
      </c>
      <c r="K34" s="297">
        <v>7793</v>
      </c>
      <c r="L34" s="298">
        <v>0.88490000000000002</v>
      </c>
      <c r="M34" s="293">
        <v>0.89</v>
      </c>
      <c r="N34" s="65">
        <v>4135195.13</v>
      </c>
      <c r="O34" s="65">
        <v>2839354.57</v>
      </c>
      <c r="P34" s="64">
        <v>0.68659999999999999</v>
      </c>
      <c r="Q34" s="64">
        <v>0.69</v>
      </c>
      <c r="R34" s="297">
        <v>5771</v>
      </c>
      <c r="S34" s="297">
        <v>2947</v>
      </c>
      <c r="T34" s="298">
        <v>0.51070000000000004</v>
      </c>
      <c r="U34" s="298">
        <v>0.69</v>
      </c>
      <c r="V34" s="63">
        <v>5428</v>
      </c>
      <c r="W34" s="63">
        <v>4315</v>
      </c>
      <c r="X34" s="64">
        <v>0.79500000000000004</v>
      </c>
      <c r="Y34" s="278"/>
      <c r="Z34" s="266">
        <v>8273</v>
      </c>
      <c r="AA34" s="267">
        <v>8290</v>
      </c>
      <c r="AB34" s="268">
        <v>1.0021</v>
      </c>
      <c r="AC34" s="266">
        <v>9910</v>
      </c>
      <c r="AD34" s="267">
        <v>8772</v>
      </c>
      <c r="AE34" s="268">
        <v>0.88519999999999999</v>
      </c>
      <c r="AF34" s="269">
        <v>17704322.739999998</v>
      </c>
      <c r="AG34" s="270">
        <v>12777651.18</v>
      </c>
      <c r="AH34" s="268">
        <v>0.72170000000000001</v>
      </c>
      <c r="AI34" s="266">
        <v>7393</v>
      </c>
      <c r="AJ34" s="267">
        <v>5232</v>
      </c>
      <c r="AK34" s="268">
        <v>0.7077</v>
      </c>
      <c r="AL34" s="12" t="s">
        <v>168</v>
      </c>
    </row>
    <row r="35" spans="1:38" s="3" customFormat="1" ht="13.8" x14ac:dyDescent="0.3">
      <c r="A35" s="62" t="s">
        <v>311</v>
      </c>
      <c r="B35" s="62" t="s">
        <v>143</v>
      </c>
      <c r="C35" s="292">
        <v>748564.09</v>
      </c>
      <c r="D35" s="292">
        <v>2886642.86</v>
      </c>
      <c r="E35" s="293">
        <v>0.25931995272875602</v>
      </c>
      <c r="F35" s="63">
        <v>1707</v>
      </c>
      <c r="G35" s="63">
        <v>1272</v>
      </c>
      <c r="H35" s="64">
        <v>0.74519999999999997</v>
      </c>
      <c r="I35" s="59">
        <v>0.80840000000000001</v>
      </c>
      <c r="J35" s="297">
        <v>2282</v>
      </c>
      <c r="K35" s="297">
        <v>1691</v>
      </c>
      <c r="L35" s="298">
        <v>0.74099999999999999</v>
      </c>
      <c r="M35" s="293">
        <v>0.75149999999999995</v>
      </c>
      <c r="N35" s="65">
        <v>699271.72</v>
      </c>
      <c r="O35" s="65">
        <v>447273.63</v>
      </c>
      <c r="P35" s="64">
        <v>0.63959999999999995</v>
      </c>
      <c r="Q35" s="64">
        <v>0.61170000000000002</v>
      </c>
      <c r="R35" s="297">
        <v>1474</v>
      </c>
      <c r="S35" s="297">
        <v>714</v>
      </c>
      <c r="T35" s="298">
        <v>0.4844</v>
      </c>
      <c r="U35" s="298">
        <v>0.68930000000000002</v>
      </c>
      <c r="V35" s="63">
        <v>978</v>
      </c>
      <c r="W35" s="63">
        <v>757</v>
      </c>
      <c r="X35" s="64">
        <v>0.77400000000000002</v>
      </c>
      <c r="Y35" s="278"/>
      <c r="Z35" s="266">
        <v>2071</v>
      </c>
      <c r="AA35" s="267">
        <v>1632</v>
      </c>
      <c r="AB35" s="268">
        <v>0.78800000000000003</v>
      </c>
      <c r="AC35" s="266">
        <v>2450</v>
      </c>
      <c r="AD35" s="267">
        <v>1925</v>
      </c>
      <c r="AE35" s="268">
        <v>0.78569999999999995</v>
      </c>
      <c r="AF35" s="269">
        <v>3014070.75</v>
      </c>
      <c r="AG35" s="270">
        <v>1912141.41</v>
      </c>
      <c r="AH35" s="268">
        <v>0.63439999999999996</v>
      </c>
      <c r="AI35" s="266">
        <v>1861</v>
      </c>
      <c r="AJ35" s="267">
        <v>1173</v>
      </c>
      <c r="AK35" s="268">
        <v>0.63029999999999997</v>
      </c>
      <c r="AL35" s="12" t="s">
        <v>168</v>
      </c>
    </row>
    <row r="36" spans="1:38" s="3" customFormat="1" ht="13.8" x14ac:dyDescent="0.3">
      <c r="A36" s="62" t="s">
        <v>311</v>
      </c>
      <c r="B36" s="62" t="s">
        <v>144</v>
      </c>
      <c r="C36" s="292">
        <v>788122.86</v>
      </c>
      <c r="D36" s="292">
        <v>3187552.44</v>
      </c>
      <c r="E36" s="293">
        <v>0.24725016288673199</v>
      </c>
      <c r="F36" s="63">
        <v>1489</v>
      </c>
      <c r="G36" s="63">
        <v>1328</v>
      </c>
      <c r="H36" s="64">
        <v>0.89190000000000003</v>
      </c>
      <c r="I36" s="59">
        <v>0.94379999999999997</v>
      </c>
      <c r="J36" s="297">
        <v>2580</v>
      </c>
      <c r="K36" s="297">
        <v>1773</v>
      </c>
      <c r="L36" s="298">
        <v>0.68720000000000003</v>
      </c>
      <c r="M36" s="293">
        <v>0.72430000000000005</v>
      </c>
      <c r="N36" s="65">
        <v>792111.47</v>
      </c>
      <c r="O36" s="65">
        <v>517051.41</v>
      </c>
      <c r="P36" s="64">
        <v>0.65280000000000005</v>
      </c>
      <c r="Q36" s="64">
        <v>0.64700000000000002</v>
      </c>
      <c r="R36" s="297">
        <v>1482</v>
      </c>
      <c r="S36" s="297">
        <v>697</v>
      </c>
      <c r="T36" s="298">
        <v>0.4703</v>
      </c>
      <c r="U36" s="298">
        <v>0.69</v>
      </c>
      <c r="V36" s="63">
        <v>1087</v>
      </c>
      <c r="W36" s="63">
        <v>861</v>
      </c>
      <c r="X36" s="64">
        <v>0.79210000000000003</v>
      </c>
      <c r="Y36" s="278"/>
      <c r="Z36" s="266">
        <v>1661</v>
      </c>
      <c r="AA36" s="267">
        <v>1563</v>
      </c>
      <c r="AB36" s="268">
        <v>0.94099999999999995</v>
      </c>
      <c r="AC36" s="266">
        <v>2230</v>
      </c>
      <c r="AD36" s="267">
        <v>2018</v>
      </c>
      <c r="AE36" s="268">
        <v>0.90490000000000004</v>
      </c>
      <c r="AF36" s="269">
        <v>3571770.62</v>
      </c>
      <c r="AG36" s="270">
        <v>2242614.73</v>
      </c>
      <c r="AH36" s="268">
        <v>0.62790000000000001</v>
      </c>
      <c r="AI36" s="266">
        <v>1802</v>
      </c>
      <c r="AJ36" s="267">
        <v>1073</v>
      </c>
      <c r="AK36" s="268">
        <v>0.59540000000000004</v>
      </c>
      <c r="AL36" s="12" t="s">
        <v>168</v>
      </c>
    </row>
    <row r="37" spans="1:38" s="3" customFormat="1" ht="13.8" x14ac:dyDescent="0.3">
      <c r="A37" s="62" t="s">
        <v>142</v>
      </c>
      <c r="B37" s="62" t="s">
        <v>39</v>
      </c>
      <c r="C37" s="292">
        <v>5674725.7800000003</v>
      </c>
      <c r="D37" s="292">
        <v>23984287.469999999</v>
      </c>
      <c r="E37" s="293">
        <v>0.23660180804195499</v>
      </c>
      <c r="F37" s="63">
        <v>11055</v>
      </c>
      <c r="G37" s="63">
        <v>10178</v>
      </c>
      <c r="H37" s="64">
        <v>0.92069999999999996</v>
      </c>
      <c r="I37" s="59">
        <v>0.99</v>
      </c>
      <c r="J37" s="297">
        <v>13005</v>
      </c>
      <c r="K37" s="297">
        <v>11656</v>
      </c>
      <c r="L37" s="298">
        <v>0.89629999999999999</v>
      </c>
      <c r="M37" s="293">
        <v>0.89</v>
      </c>
      <c r="N37" s="65">
        <v>6460995.1799999997</v>
      </c>
      <c r="O37" s="65">
        <v>4119240.84</v>
      </c>
      <c r="P37" s="64">
        <v>0.63759999999999994</v>
      </c>
      <c r="Q37" s="64">
        <v>0.65359999999999996</v>
      </c>
      <c r="R37" s="297">
        <v>9168</v>
      </c>
      <c r="S37" s="297">
        <v>4130</v>
      </c>
      <c r="T37" s="298">
        <v>0.45050000000000001</v>
      </c>
      <c r="U37" s="298">
        <v>0.69</v>
      </c>
      <c r="V37" s="63">
        <v>8814</v>
      </c>
      <c r="W37" s="63">
        <v>6890</v>
      </c>
      <c r="X37" s="64">
        <v>0.78169999999999995</v>
      </c>
      <c r="Y37" s="278"/>
      <c r="Z37" s="266">
        <v>12135</v>
      </c>
      <c r="AA37" s="267">
        <v>12377</v>
      </c>
      <c r="AB37" s="268">
        <v>1.0199</v>
      </c>
      <c r="AC37" s="266">
        <v>14524</v>
      </c>
      <c r="AD37" s="267">
        <v>12937</v>
      </c>
      <c r="AE37" s="268">
        <v>0.89070000000000005</v>
      </c>
      <c r="AF37" s="269">
        <v>27749250.690000001</v>
      </c>
      <c r="AG37" s="270">
        <v>18433419</v>
      </c>
      <c r="AH37" s="268">
        <v>0.6643</v>
      </c>
      <c r="AI37" s="266">
        <v>11490</v>
      </c>
      <c r="AJ37" s="267">
        <v>7519</v>
      </c>
      <c r="AK37" s="268">
        <v>0.65439999999999998</v>
      </c>
      <c r="AL37" s="12" t="s">
        <v>168</v>
      </c>
    </row>
    <row r="38" spans="1:38" s="3" customFormat="1" ht="13.8" x14ac:dyDescent="0.3">
      <c r="A38" s="62" t="s">
        <v>311</v>
      </c>
      <c r="B38" s="62" t="s">
        <v>40</v>
      </c>
      <c r="C38" s="292">
        <v>1349277.22</v>
      </c>
      <c r="D38" s="292">
        <v>5487067.6299999999</v>
      </c>
      <c r="E38" s="293">
        <v>0.24590132853893801</v>
      </c>
      <c r="F38" s="63">
        <v>1989</v>
      </c>
      <c r="G38" s="63">
        <v>1883</v>
      </c>
      <c r="H38" s="64">
        <v>0.94669999999999999</v>
      </c>
      <c r="I38" s="59">
        <v>0.99</v>
      </c>
      <c r="J38" s="297">
        <v>2857</v>
      </c>
      <c r="K38" s="297">
        <v>2523</v>
      </c>
      <c r="L38" s="298">
        <v>0.8831</v>
      </c>
      <c r="M38" s="293">
        <v>0.88970000000000005</v>
      </c>
      <c r="N38" s="65">
        <v>1386575.88</v>
      </c>
      <c r="O38" s="65">
        <v>936258.17</v>
      </c>
      <c r="P38" s="64">
        <v>0.67520000000000002</v>
      </c>
      <c r="Q38" s="64">
        <v>0.68369999999999997</v>
      </c>
      <c r="R38" s="297">
        <v>1960</v>
      </c>
      <c r="S38" s="297">
        <v>936</v>
      </c>
      <c r="T38" s="298">
        <v>0.47760000000000002</v>
      </c>
      <c r="U38" s="298">
        <v>0.69</v>
      </c>
      <c r="V38" s="63">
        <v>1650</v>
      </c>
      <c r="W38" s="63">
        <v>1419</v>
      </c>
      <c r="X38" s="64">
        <v>0.86</v>
      </c>
      <c r="Y38" s="278"/>
      <c r="Z38" s="266">
        <v>2082</v>
      </c>
      <c r="AA38" s="267">
        <v>2172</v>
      </c>
      <c r="AB38" s="268">
        <v>1.0431999999999999</v>
      </c>
      <c r="AC38" s="266">
        <v>3014</v>
      </c>
      <c r="AD38" s="267">
        <v>2732</v>
      </c>
      <c r="AE38" s="268">
        <v>0.90639999999999998</v>
      </c>
      <c r="AF38" s="269">
        <v>6020116.0899999999</v>
      </c>
      <c r="AG38" s="270">
        <v>4009091.16</v>
      </c>
      <c r="AH38" s="268">
        <v>0.66590000000000005</v>
      </c>
      <c r="AI38" s="266">
        <v>2396</v>
      </c>
      <c r="AJ38" s="267">
        <v>1622</v>
      </c>
      <c r="AK38" s="268">
        <v>0.67700000000000005</v>
      </c>
      <c r="AL38" s="12" t="s">
        <v>168</v>
      </c>
    </row>
    <row r="39" spans="1:38" s="3" customFormat="1" ht="13.8" x14ac:dyDescent="0.3">
      <c r="A39" s="62" t="s">
        <v>153</v>
      </c>
      <c r="B39" s="62" t="s">
        <v>41</v>
      </c>
      <c r="C39" s="292">
        <v>3594119.37</v>
      </c>
      <c r="D39" s="292">
        <v>15392094.970000001</v>
      </c>
      <c r="E39" s="293">
        <v>0.23350423558359801</v>
      </c>
      <c r="F39" s="63">
        <v>6680</v>
      </c>
      <c r="G39" s="63">
        <v>6238</v>
      </c>
      <c r="H39" s="64">
        <v>0.93379999999999996</v>
      </c>
      <c r="I39" s="59">
        <v>0.99</v>
      </c>
      <c r="J39" s="297">
        <v>8733</v>
      </c>
      <c r="K39" s="297">
        <v>7305</v>
      </c>
      <c r="L39" s="298">
        <v>0.83650000000000002</v>
      </c>
      <c r="M39" s="293">
        <v>0.84099999999999997</v>
      </c>
      <c r="N39" s="65">
        <v>3867706.29</v>
      </c>
      <c r="O39" s="65">
        <v>2639438.58</v>
      </c>
      <c r="P39" s="64">
        <v>0.68240000000000001</v>
      </c>
      <c r="Q39" s="64">
        <v>0.69</v>
      </c>
      <c r="R39" s="297">
        <v>5666</v>
      </c>
      <c r="S39" s="297">
        <v>2617</v>
      </c>
      <c r="T39" s="298">
        <v>0.46189999999999998</v>
      </c>
      <c r="U39" s="298">
        <v>0.69</v>
      </c>
      <c r="V39" s="63">
        <v>5377</v>
      </c>
      <c r="W39" s="63">
        <v>4425</v>
      </c>
      <c r="X39" s="64">
        <v>0.82289999999999996</v>
      </c>
      <c r="Y39" s="278"/>
      <c r="Z39" s="266">
        <v>7386</v>
      </c>
      <c r="AA39" s="267">
        <v>8041</v>
      </c>
      <c r="AB39" s="268">
        <v>1.0887</v>
      </c>
      <c r="AC39" s="266">
        <v>9896</v>
      </c>
      <c r="AD39" s="267">
        <v>8250</v>
      </c>
      <c r="AE39" s="268">
        <v>0.8337</v>
      </c>
      <c r="AF39" s="269">
        <v>16783229.829999998</v>
      </c>
      <c r="AG39" s="270">
        <v>11432784.390000001</v>
      </c>
      <c r="AH39" s="268">
        <v>0.68120000000000003</v>
      </c>
      <c r="AI39" s="266">
        <v>7545</v>
      </c>
      <c r="AJ39" s="267">
        <v>5031</v>
      </c>
      <c r="AK39" s="268">
        <v>0.66679999999999995</v>
      </c>
      <c r="AL39" s="12" t="s">
        <v>168</v>
      </c>
    </row>
    <row r="40" spans="1:38" s="3" customFormat="1" ht="13.8" x14ac:dyDescent="0.3">
      <c r="A40" s="62" t="s">
        <v>169</v>
      </c>
      <c r="B40" s="62" t="s">
        <v>42</v>
      </c>
      <c r="C40" s="292">
        <v>287051.78999999998</v>
      </c>
      <c r="D40" s="292">
        <v>1174032.5</v>
      </c>
      <c r="E40" s="293">
        <v>0.24450071867686801</v>
      </c>
      <c r="F40" s="63">
        <v>351</v>
      </c>
      <c r="G40" s="63">
        <v>321</v>
      </c>
      <c r="H40" s="64">
        <v>0.91449999999999998</v>
      </c>
      <c r="I40" s="59">
        <v>0.96519999999999995</v>
      </c>
      <c r="J40" s="297">
        <v>485</v>
      </c>
      <c r="K40" s="297">
        <v>447</v>
      </c>
      <c r="L40" s="298">
        <v>0.92159999999999997</v>
      </c>
      <c r="M40" s="293">
        <v>0.89</v>
      </c>
      <c r="N40" s="65">
        <v>291142.90999999997</v>
      </c>
      <c r="O40" s="65">
        <v>212484.11</v>
      </c>
      <c r="P40" s="64">
        <v>0.7298</v>
      </c>
      <c r="Q40" s="64">
        <v>0.69</v>
      </c>
      <c r="R40" s="297">
        <v>374</v>
      </c>
      <c r="S40" s="297">
        <v>200</v>
      </c>
      <c r="T40" s="298">
        <v>0.53480000000000005</v>
      </c>
      <c r="U40" s="298">
        <v>0.69</v>
      </c>
      <c r="V40" s="63">
        <v>279</v>
      </c>
      <c r="W40" s="63">
        <v>196</v>
      </c>
      <c r="X40" s="64">
        <v>0.70250000000000001</v>
      </c>
      <c r="Y40" s="278"/>
      <c r="Z40" s="266">
        <v>427</v>
      </c>
      <c r="AA40" s="267">
        <v>432</v>
      </c>
      <c r="AB40" s="268">
        <v>1.0117</v>
      </c>
      <c r="AC40" s="266">
        <v>562</v>
      </c>
      <c r="AD40" s="267">
        <v>515</v>
      </c>
      <c r="AE40" s="268">
        <v>0.91639999999999999</v>
      </c>
      <c r="AF40" s="269">
        <v>1438643.35</v>
      </c>
      <c r="AG40" s="270">
        <v>990159.52</v>
      </c>
      <c r="AH40" s="268">
        <v>0.68830000000000002</v>
      </c>
      <c r="AI40" s="266">
        <v>487</v>
      </c>
      <c r="AJ40" s="267">
        <v>328</v>
      </c>
      <c r="AK40" s="268">
        <v>0.67349999999999999</v>
      </c>
      <c r="AL40" s="12" t="s">
        <v>168</v>
      </c>
    </row>
    <row r="41" spans="1:38" s="3" customFormat="1" ht="13.8" x14ac:dyDescent="0.3">
      <c r="A41" s="62" t="s">
        <v>155</v>
      </c>
      <c r="B41" s="62" t="s">
        <v>43</v>
      </c>
      <c r="C41" s="292">
        <v>130903.69</v>
      </c>
      <c r="D41" s="292">
        <v>600646.19999999995</v>
      </c>
      <c r="E41" s="293">
        <v>0.217938097335836</v>
      </c>
      <c r="F41" s="63">
        <v>145</v>
      </c>
      <c r="G41" s="63">
        <v>143</v>
      </c>
      <c r="H41" s="64">
        <v>0.98619999999999997</v>
      </c>
      <c r="I41" s="59">
        <v>0.99</v>
      </c>
      <c r="J41" s="297">
        <v>233</v>
      </c>
      <c r="K41" s="297">
        <v>216</v>
      </c>
      <c r="L41" s="298">
        <v>0.92700000000000005</v>
      </c>
      <c r="M41" s="293">
        <v>0.89</v>
      </c>
      <c r="N41" s="65">
        <v>165933.68</v>
      </c>
      <c r="O41" s="65">
        <v>104002.72</v>
      </c>
      <c r="P41" s="64">
        <v>0.62680000000000002</v>
      </c>
      <c r="Q41" s="64">
        <v>0.6321</v>
      </c>
      <c r="R41" s="297">
        <v>167</v>
      </c>
      <c r="S41" s="297">
        <v>71</v>
      </c>
      <c r="T41" s="298">
        <v>0.42509999999999998</v>
      </c>
      <c r="U41" s="298">
        <v>0.68079999999999996</v>
      </c>
      <c r="V41" s="63">
        <v>152</v>
      </c>
      <c r="W41" s="63">
        <v>115</v>
      </c>
      <c r="X41" s="64">
        <v>0.75660000000000005</v>
      </c>
      <c r="Y41" s="278"/>
      <c r="Z41" s="266">
        <v>127</v>
      </c>
      <c r="AA41" s="267">
        <v>142</v>
      </c>
      <c r="AB41" s="268">
        <v>1.1181000000000001</v>
      </c>
      <c r="AC41" s="266">
        <v>247</v>
      </c>
      <c r="AD41" s="267">
        <v>218</v>
      </c>
      <c r="AE41" s="268">
        <v>0.88260000000000005</v>
      </c>
      <c r="AF41" s="269">
        <v>645042.30000000005</v>
      </c>
      <c r="AG41" s="270">
        <v>431340.81</v>
      </c>
      <c r="AH41" s="268">
        <v>0.66869999999999996</v>
      </c>
      <c r="AI41" s="266">
        <v>216</v>
      </c>
      <c r="AJ41" s="267">
        <v>155</v>
      </c>
      <c r="AK41" s="268">
        <v>0.71760000000000002</v>
      </c>
      <c r="AL41" s="12" t="s">
        <v>168</v>
      </c>
    </row>
    <row r="42" spans="1:38" s="3" customFormat="1" ht="13.8" x14ac:dyDescent="0.3">
      <c r="A42" s="62" t="s">
        <v>311</v>
      </c>
      <c r="B42" s="62" t="s">
        <v>44</v>
      </c>
      <c r="C42" s="292">
        <v>1014433.99</v>
      </c>
      <c r="D42" s="292">
        <v>4409775.08</v>
      </c>
      <c r="E42" s="293">
        <v>0.23004211588950199</v>
      </c>
      <c r="F42" s="63">
        <v>1651</v>
      </c>
      <c r="G42" s="63">
        <v>1503</v>
      </c>
      <c r="H42" s="64">
        <v>0.91039999999999999</v>
      </c>
      <c r="I42" s="59">
        <v>0.94830000000000003</v>
      </c>
      <c r="J42" s="297">
        <v>2299</v>
      </c>
      <c r="K42" s="297">
        <v>2088</v>
      </c>
      <c r="L42" s="298">
        <v>0.90820000000000001</v>
      </c>
      <c r="M42" s="293">
        <v>0.89</v>
      </c>
      <c r="N42" s="65">
        <v>1055387.29</v>
      </c>
      <c r="O42" s="65">
        <v>768398.39</v>
      </c>
      <c r="P42" s="64">
        <v>0.72809999999999997</v>
      </c>
      <c r="Q42" s="64">
        <v>0.69</v>
      </c>
      <c r="R42" s="297">
        <v>1546</v>
      </c>
      <c r="S42" s="297">
        <v>732</v>
      </c>
      <c r="T42" s="298">
        <v>0.47349999999999998</v>
      </c>
      <c r="U42" s="298">
        <v>0.69</v>
      </c>
      <c r="V42" s="63">
        <v>1364</v>
      </c>
      <c r="W42" s="63">
        <v>1106</v>
      </c>
      <c r="X42" s="64">
        <v>0.81089999999999995</v>
      </c>
      <c r="Y42" s="278"/>
      <c r="Z42" s="266">
        <v>1840</v>
      </c>
      <c r="AA42" s="267">
        <v>1911</v>
      </c>
      <c r="AB42" s="268">
        <v>1.0386</v>
      </c>
      <c r="AC42" s="266">
        <v>2674</v>
      </c>
      <c r="AD42" s="267">
        <v>2367</v>
      </c>
      <c r="AE42" s="268">
        <v>0.88519999999999999</v>
      </c>
      <c r="AF42" s="269">
        <v>4803088.0599999996</v>
      </c>
      <c r="AG42" s="270">
        <v>3395055.27</v>
      </c>
      <c r="AH42" s="268">
        <v>0.70679999999999998</v>
      </c>
      <c r="AI42" s="266">
        <v>2079</v>
      </c>
      <c r="AJ42" s="267">
        <v>1346</v>
      </c>
      <c r="AK42" s="268">
        <v>0.64739999999999998</v>
      </c>
      <c r="AL42" s="12" t="s">
        <v>168</v>
      </c>
    </row>
    <row r="43" spans="1:38" s="3" customFormat="1" ht="13.8" x14ac:dyDescent="0.3">
      <c r="A43" s="62" t="s">
        <v>311</v>
      </c>
      <c r="B43" s="62" t="s">
        <v>45</v>
      </c>
      <c r="C43" s="292">
        <v>449677.93</v>
      </c>
      <c r="D43" s="292">
        <v>1880570.5725</v>
      </c>
      <c r="E43" s="293">
        <v>0.23911781699434201</v>
      </c>
      <c r="F43" s="63">
        <v>955</v>
      </c>
      <c r="G43" s="63">
        <v>888</v>
      </c>
      <c r="H43" s="64">
        <v>0.92979999999999996</v>
      </c>
      <c r="I43" s="59">
        <v>0.99</v>
      </c>
      <c r="J43" s="297">
        <v>1229</v>
      </c>
      <c r="K43" s="297">
        <v>1136</v>
      </c>
      <c r="L43" s="298">
        <v>0.92430000000000001</v>
      </c>
      <c r="M43" s="293">
        <v>0.89</v>
      </c>
      <c r="N43" s="65">
        <v>537080.82999999996</v>
      </c>
      <c r="O43" s="65">
        <v>339396.95</v>
      </c>
      <c r="P43" s="64">
        <v>0.63190000000000002</v>
      </c>
      <c r="Q43" s="64">
        <v>0.64559999999999995</v>
      </c>
      <c r="R43" s="297">
        <v>917</v>
      </c>
      <c r="S43" s="297">
        <v>409</v>
      </c>
      <c r="T43" s="298">
        <v>0.44600000000000001</v>
      </c>
      <c r="U43" s="298">
        <v>0.69</v>
      </c>
      <c r="V43" s="63">
        <v>772</v>
      </c>
      <c r="W43" s="63">
        <v>674</v>
      </c>
      <c r="X43" s="64">
        <v>0.87309999999999999</v>
      </c>
      <c r="Y43" s="278"/>
      <c r="Z43" s="266">
        <v>978</v>
      </c>
      <c r="AA43" s="267">
        <v>1011</v>
      </c>
      <c r="AB43" s="268">
        <v>1.0337000000000001</v>
      </c>
      <c r="AC43" s="266">
        <v>1256</v>
      </c>
      <c r="AD43" s="267">
        <v>1182</v>
      </c>
      <c r="AE43" s="268">
        <v>0.94110000000000005</v>
      </c>
      <c r="AF43" s="269">
        <v>2248640.37</v>
      </c>
      <c r="AG43" s="270">
        <v>1489040.44</v>
      </c>
      <c r="AH43" s="268">
        <v>0.66220000000000001</v>
      </c>
      <c r="AI43" s="266">
        <v>1073</v>
      </c>
      <c r="AJ43" s="267">
        <v>748</v>
      </c>
      <c r="AK43" s="268">
        <v>0.69710000000000005</v>
      </c>
      <c r="AL43" s="12" t="s">
        <v>168</v>
      </c>
    </row>
    <row r="44" spans="1:38" s="3" customFormat="1" ht="13.8" x14ac:dyDescent="0.3">
      <c r="A44" s="62" t="s">
        <v>142</v>
      </c>
      <c r="B44" s="62" t="s">
        <v>145</v>
      </c>
      <c r="C44" s="292">
        <v>6225875.8600000003</v>
      </c>
      <c r="D44" s="292">
        <v>25230065.109999999</v>
      </c>
      <c r="E44" s="293">
        <v>0.24676416144214999</v>
      </c>
      <c r="F44" s="63">
        <v>11433</v>
      </c>
      <c r="G44" s="63">
        <v>10524</v>
      </c>
      <c r="H44" s="64">
        <v>0.92049999999999998</v>
      </c>
      <c r="I44" s="59">
        <v>0.99</v>
      </c>
      <c r="J44" s="297">
        <v>14667</v>
      </c>
      <c r="K44" s="297">
        <v>11487</v>
      </c>
      <c r="L44" s="298">
        <v>0.78320000000000001</v>
      </c>
      <c r="M44" s="293">
        <v>0.78839999999999999</v>
      </c>
      <c r="N44" s="65">
        <v>6526754.0599999996</v>
      </c>
      <c r="O44" s="65">
        <v>4711824.25</v>
      </c>
      <c r="P44" s="64">
        <v>0.72189999999999999</v>
      </c>
      <c r="Q44" s="64">
        <v>0.69</v>
      </c>
      <c r="R44" s="297">
        <v>9159</v>
      </c>
      <c r="S44" s="297">
        <v>4541</v>
      </c>
      <c r="T44" s="298">
        <v>0.49580000000000002</v>
      </c>
      <c r="U44" s="298">
        <v>0.69</v>
      </c>
      <c r="V44" s="63">
        <v>7958</v>
      </c>
      <c r="W44" s="63">
        <v>6566</v>
      </c>
      <c r="X44" s="64">
        <v>0.82509999999999994</v>
      </c>
      <c r="Y44" s="278"/>
      <c r="Z44" s="266">
        <v>11255</v>
      </c>
      <c r="AA44" s="267">
        <v>11733</v>
      </c>
      <c r="AB44" s="268">
        <v>1.0425</v>
      </c>
      <c r="AC44" s="266">
        <v>15098</v>
      </c>
      <c r="AD44" s="267">
        <v>12057</v>
      </c>
      <c r="AE44" s="268">
        <v>0.79859999999999998</v>
      </c>
      <c r="AF44" s="269">
        <v>25829201.149999999</v>
      </c>
      <c r="AG44" s="270">
        <v>19383910.690000001</v>
      </c>
      <c r="AH44" s="268">
        <v>0.75049999999999994</v>
      </c>
      <c r="AI44" s="266">
        <v>11011</v>
      </c>
      <c r="AJ44" s="267">
        <v>7762</v>
      </c>
      <c r="AK44" s="268">
        <v>0.70489999999999997</v>
      </c>
      <c r="AL44" s="12" t="s">
        <v>168</v>
      </c>
    </row>
    <row r="45" spans="1:38" s="3" customFormat="1" ht="13.8" x14ac:dyDescent="0.3">
      <c r="A45" s="62" t="s">
        <v>142</v>
      </c>
      <c r="B45" s="62" t="s">
        <v>146</v>
      </c>
      <c r="C45" s="292">
        <v>2088834.35</v>
      </c>
      <c r="D45" s="292">
        <v>8723496.8399999999</v>
      </c>
      <c r="E45" s="293">
        <v>0.23944920119900001</v>
      </c>
      <c r="F45" s="63">
        <v>4488</v>
      </c>
      <c r="G45" s="63">
        <v>4002</v>
      </c>
      <c r="H45" s="64">
        <v>0.89170000000000005</v>
      </c>
      <c r="I45" s="59">
        <v>0.99</v>
      </c>
      <c r="J45" s="297">
        <v>5531</v>
      </c>
      <c r="K45" s="297">
        <v>4530</v>
      </c>
      <c r="L45" s="298">
        <v>0.81899999999999995</v>
      </c>
      <c r="M45" s="293">
        <v>0.81479999999999997</v>
      </c>
      <c r="N45" s="65">
        <v>2153200.1</v>
      </c>
      <c r="O45" s="65">
        <v>1536366.91</v>
      </c>
      <c r="P45" s="64">
        <v>0.71350000000000002</v>
      </c>
      <c r="Q45" s="64">
        <v>0.69</v>
      </c>
      <c r="R45" s="297">
        <v>3590</v>
      </c>
      <c r="S45" s="297">
        <v>1810</v>
      </c>
      <c r="T45" s="298">
        <v>0.50419999999999998</v>
      </c>
      <c r="U45" s="298">
        <v>0.69</v>
      </c>
      <c r="V45" s="63">
        <v>3129</v>
      </c>
      <c r="W45" s="63">
        <v>2649</v>
      </c>
      <c r="X45" s="64">
        <v>0.84660000000000002</v>
      </c>
      <c r="Y45" s="278"/>
      <c r="Z45" s="266">
        <v>4370</v>
      </c>
      <c r="AA45" s="267">
        <v>4448</v>
      </c>
      <c r="AB45" s="268">
        <v>1.0178</v>
      </c>
      <c r="AC45" s="266">
        <v>5808</v>
      </c>
      <c r="AD45" s="267">
        <v>5025</v>
      </c>
      <c r="AE45" s="268">
        <v>0.86519999999999997</v>
      </c>
      <c r="AF45" s="269">
        <v>9468270.1199999992</v>
      </c>
      <c r="AG45" s="270">
        <v>7040756.6600000001</v>
      </c>
      <c r="AH45" s="268">
        <v>0.74360000000000004</v>
      </c>
      <c r="AI45" s="266">
        <v>4706</v>
      </c>
      <c r="AJ45" s="267">
        <v>3190</v>
      </c>
      <c r="AK45" s="268">
        <v>0.67789999999999995</v>
      </c>
      <c r="AL45" s="12" t="s">
        <v>168</v>
      </c>
    </row>
    <row r="46" spans="1:38" s="3" customFormat="1" ht="13.8" x14ac:dyDescent="0.3">
      <c r="A46" s="62" t="s">
        <v>311</v>
      </c>
      <c r="B46" s="62" t="s">
        <v>48</v>
      </c>
      <c r="C46" s="292">
        <v>1545202.18</v>
      </c>
      <c r="D46" s="292">
        <v>6566750.4900000002</v>
      </c>
      <c r="E46" s="293">
        <v>0.23530697296220901</v>
      </c>
      <c r="F46" s="63">
        <v>3152</v>
      </c>
      <c r="G46" s="63">
        <v>2823</v>
      </c>
      <c r="H46" s="64">
        <v>0.89559999999999995</v>
      </c>
      <c r="I46" s="59">
        <v>0.99</v>
      </c>
      <c r="J46" s="297">
        <v>3877</v>
      </c>
      <c r="K46" s="297">
        <v>3239</v>
      </c>
      <c r="L46" s="298">
        <v>0.83540000000000003</v>
      </c>
      <c r="M46" s="293">
        <v>0.84840000000000004</v>
      </c>
      <c r="N46" s="65">
        <v>1593188.58</v>
      </c>
      <c r="O46" s="65">
        <v>1087643</v>
      </c>
      <c r="P46" s="64">
        <v>0.68269999999999997</v>
      </c>
      <c r="Q46" s="64">
        <v>0.69</v>
      </c>
      <c r="R46" s="297">
        <v>2526</v>
      </c>
      <c r="S46" s="297">
        <v>1286</v>
      </c>
      <c r="T46" s="298">
        <v>0.5091</v>
      </c>
      <c r="U46" s="298">
        <v>0.69</v>
      </c>
      <c r="V46" s="63">
        <v>2153</v>
      </c>
      <c r="W46" s="63">
        <v>1766</v>
      </c>
      <c r="X46" s="64">
        <v>0.82030000000000003</v>
      </c>
      <c r="Y46" s="278"/>
      <c r="Z46" s="266">
        <v>3327</v>
      </c>
      <c r="AA46" s="267">
        <v>3365</v>
      </c>
      <c r="AB46" s="268">
        <v>1.0114000000000001</v>
      </c>
      <c r="AC46" s="266">
        <v>4204</v>
      </c>
      <c r="AD46" s="267">
        <v>3795</v>
      </c>
      <c r="AE46" s="268">
        <v>0.90269999999999995</v>
      </c>
      <c r="AF46" s="269">
        <v>7343860.6799999997</v>
      </c>
      <c r="AG46" s="270">
        <v>5095623.7699999996</v>
      </c>
      <c r="AH46" s="268">
        <v>0.69389999999999996</v>
      </c>
      <c r="AI46" s="266">
        <v>3286</v>
      </c>
      <c r="AJ46" s="267">
        <v>2271</v>
      </c>
      <c r="AK46" s="268">
        <v>0.69110000000000005</v>
      </c>
      <c r="AL46" s="12" t="s">
        <v>168</v>
      </c>
    </row>
    <row r="47" spans="1:38" s="3" customFormat="1" ht="13.8" x14ac:dyDescent="0.3">
      <c r="A47" s="62" t="s">
        <v>154</v>
      </c>
      <c r="B47" s="62" t="s">
        <v>49</v>
      </c>
      <c r="C47" s="292">
        <v>2306617.88</v>
      </c>
      <c r="D47" s="292">
        <v>9650235.1500000004</v>
      </c>
      <c r="E47" s="293">
        <v>0.23902193512870001</v>
      </c>
      <c r="F47" s="63">
        <v>3372</v>
      </c>
      <c r="G47" s="63">
        <v>3132</v>
      </c>
      <c r="H47" s="64">
        <v>0.92879999999999996</v>
      </c>
      <c r="I47" s="59">
        <v>0.99</v>
      </c>
      <c r="J47" s="297">
        <v>4422</v>
      </c>
      <c r="K47" s="297">
        <v>3839</v>
      </c>
      <c r="L47" s="298">
        <v>0.86819999999999997</v>
      </c>
      <c r="M47" s="293">
        <v>0.88660000000000005</v>
      </c>
      <c r="N47" s="65">
        <v>2568853.9900000002</v>
      </c>
      <c r="O47" s="65">
        <v>1815350.77</v>
      </c>
      <c r="P47" s="64">
        <v>0.70669999999999999</v>
      </c>
      <c r="Q47" s="64">
        <v>0.69</v>
      </c>
      <c r="R47" s="297">
        <v>3103</v>
      </c>
      <c r="S47" s="297">
        <v>1528</v>
      </c>
      <c r="T47" s="298">
        <v>0.4924</v>
      </c>
      <c r="U47" s="298">
        <v>0.69</v>
      </c>
      <c r="V47" s="63">
        <v>2660</v>
      </c>
      <c r="W47" s="63">
        <v>2183</v>
      </c>
      <c r="X47" s="64">
        <v>0.82069999999999999</v>
      </c>
      <c r="Y47" s="278"/>
      <c r="Z47" s="266">
        <v>3289</v>
      </c>
      <c r="AA47" s="267">
        <v>3605</v>
      </c>
      <c r="AB47" s="268">
        <v>1.0961000000000001</v>
      </c>
      <c r="AC47" s="266">
        <v>4462</v>
      </c>
      <c r="AD47" s="267">
        <v>4027</v>
      </c>
      <c r="AE47" s="268">
        <v>0.90249999999999997</v>
      </c>
      <c r="AF47" s="269">
        <v>10602758.33</v>
      </c>
      <c r="AG47" s="270">
        <v>7349482.2400000002</v>
      </c>
      <c r="AH47" s="268">
        <v>0.69320000000000004</v>
      </c>
      <c r="AI47" s="266">
        <v>3743</v>
      </c>
      <c r="AJ47" s="267">
        <v>2578</v>
      </c>
      <c r="AK47" s="268">
        <v>0.68879999999999997</v>
      </c>
      <c r="AL47" s="12" t="s">
        <v>168</v>
      </c>
    </row>
    <row r="48" spans="1:38" s="3" customFormat="1" ht="13.8" x14ac:dyDescent="0.3">
      <c r="A48" s="62" t="s">
        <v>155</v>
      </c>
      <c r="B48" s="62" t="s">
        <v>50</v>
      </c>
      <c r="C48" s="292">
        <v>782916.63</v>
      </c>
      <c r="D48" s="292">
        <v>3430965.47</v>
      </c>
      <c r="E48" s="293">
        <v>0.22819134638507499</v>
      </c>
      <c r="F48" s="63">
        <v>989</v>
      </c>
      <c r="G48" s="63">
        <v>939</v>
      </c>
      <c r="H48" s="64">
        <v>0.94940000000000002</v>
      </c>
      <c r="I48" s="59">
        <v>0.99</v>
      </c>
      <c r="J48" s="297">
        <v>1426</v>
      </c>
      <c r="K48" s="297">
        <v>1323</v>
      </c>
      <c r="L48" s="298">
        <v>0.92779999999999996</v>
      </c>
      <c r="M48" s="293">
        <v>0.89</v>
      </c>
      <c r="N48" s="65">
        <v>909223.62</v>
      </c>
      <c r="O48" s="65">
        <v>639349.23</v>
      </c>
      <c r="P48" s="64">
        <v>0.70320000000000005</v>
      </c>
      <c r="Q48" s="64">
        <v>0.69</v>
      </c>
      <c r="R48" s="297">
        <v>990</v>
      </c>
      <c r="S48" s="297">
        <v>479</v>
      </c>
      <c r="T48" s="298">
        <v>0.48380000000000001</v>
      </c>
      <c r="U48" s="298">
        <v>0.69</v>
      </c>
      <c r="V48" s="63">
        <v>1162</v>
      </c>
      <c r="W48" s="63">
        <v>914</v>
      </c>
      <c r="X48" s="64">
        <v>0.78659999999999997</v>
      </c>
      <c r="Y48" s="278"/>
      <c r="Z48" s="266">
        <v>1066</v>
      </c>
      <c r="AA48" s="267">
        <v>1151</v>
      </c>
      <c r="AB48" s="268">
        <v>1.0797000000000001</v>
      </c>
      <c r="AC48" s="266">
        <v>1556</v>
      </c>
      <c r="AD48" s="267">
        <v>1405</v>
      </c>
      <c r="AE48" s="268">
        <v>0.90300000000000002</v>
      </c>
      <c r="AF48" s="269">
        <v>3891837.41</v>
      </c>
      <c r="AG48" s="270">
        <v>2918225.78</v>
      </c>
      <c r="AH48" s="268">
        <v>0.74980000000000002</v>
      </c>
      <c r="AI48" s="266">
        <v>1281</v>
      </c>
      <c r="AJ48" s="267">
        <v>934</v>
      </c>
      <c r="AK48" s="268">
        <v>0.72909999999999997</v>
      </c>
      <c r="AL48" s="12" t="s">
        <v>168</v>
      </c>
    </row>
    <row r="49" spans="1:38" s="3" customFormat="1" ht="13.8" x14ac:dyDescent="0.3">
      <c r="A49" s="62" t="s">
        <v>155</v>
      </c>
      <c r="B49" s="62" t="s">
        <v>51</v>
      </c>
      <c r="C49" s="292">
        <v>1008307.67</v>
      </c>
      <c r="D49" s="292">
        <v>4071439.44</v>
      </c>
      <c r="E49" s="293">
        <v>0.24765385433314999</v>
      </c>
      <c r="F49" s="63">
        <v>1565</v>
      </c>
      <c r="G49" s="63">
        <v>1483</v>
      </c>
      <c r="H49" s="64">
        <v>0.9476</v>
      </c>
      <c r="I49" s="59">
        <v>0.99</v>
      </c>
      <c r="J49" s="297">
        <v>2291</v>
      </c>
      <c r="K49" s="297">
        <v>2066</v>
      </c>
      <c r="L49" s="298">
        <v>0.90180000000000005</v>
      </c>
      <c r="M49" s="293">
        <v>0.89</v>
      </c>
      <c r="N49" s="65">
        <v>1033129.85</v>
      </c>
      <c r="O49" s="65">
        <v>779074.49</v>
      </c>
      <c r="P49" s="64">
        <v>0.75409999999999999</v>
      </c>
      <c r="Q49" s="64">
        <v>0.69</v>
      </c>
      <c r="R49" s="297">
        <v>1364</v>
      </c>
      <c r="S49" s="297">
        <v>647</v>
      </c>
      <c r="T49" s="298">
        <v>0.4743</v>
      </c>
      <c r="U49" s="298">
        <v>0.69</v>
      </c>
      <c r="V49" s="63">
        <v>1491</v>
      </c>
      <c r="W49" s="63">
        <v>1200</v>
      </c>
      <c r="X49" s="64">
        <v>0.80479999999999996</v>
      </c>
      <c r="Y49" s="278"/>
      <c r="Z49" s="266">
        <v>1695</v>
      </c>
      <c r="AA49" s="267">
        <v>1750</v>
      </c>
      <c r="AB49" s="268">
        <v>1.0324</v>
      </c>
      <c r="AC49" s="266">
        <v>2407</v>
      </c>
      <c r="AD49" s="267">
        <v>2103</v>
      </c>
      <c r="AE49" s="268">
        <v>0.87370000000000003</v>
      </c>
      <c r="AF49" s="269">
        <v>4202934.4000000004</v>
      </c>
      <c r="AG49" s="270">
        <v>3194315.94</v>
      </c>
      <c r="AH49" s="268">
        <v>0.76</v>
      </c>
      <c r="AI49" s="266">
        <v>1815</v>
      </c>
      <c r="AJ49" s="267">
        <v>1238</v>
      </c>
      <c r="AK49" s="268">
        <v>0.68210000000000004</v>
      </c>
      <c r="AL49" s="12" t="s">
        <v>168</v>
      </c>
    </row>
    <row r="50" spans="1:38" s="3" customFormat="1" ht="13.8" x14ac:dyDescent="0.3">
      <c r="A50" s="62" t="s">
        <v>169</v>
      </c>
      <c r="B50" s="62" t="s">
        <v>52</v>
      </c>
      <c r="C50" s="292">
        <v>714211.62</v>
      </c>
      <c r="D50" s="292">
        <v>2899804.19</v>
      </c>
      <c r="E50" s="293">
        <v>0.24629649907499401</v>
      </c>
      <c r="F50" s="63">
        <v>1625</v>
      </c>
      <c r="G50" s="63">
        <v>1501</v>
      </c>
      <c r="H50" s="64">
        <v>0.92369999999999997</v>
      </c>
      <c r="I50" s="59">
        <v>0.99</v>
      </c>
      <c r="J50" s="297">
        <v>1774</v>
      </c>
      <c r="K50" s="297">
        <v>1582</v>
      </c>
      <c r="L50" s="298">
        <v>0.89180000000000004</v>
      </c>
      <c r="M50" s="293">
        <v>0.89</v>
      </c>
      <c r="N50" s="65">
        <v>753727.58</v>
      </c>
      <c r="O50" s="65">
        <v>529596.31000000006</v>
      </c>
      <c r="P50" s="64">
        <v>0.7026</v>
      </c>
      <c r="Q50" s="64">
        <v>0.69</v>
      </c>
      <c r="R50" s="297">
        <v>1132</v>
      </c>
      <c r="S50" s="297">
        <v>597</v>
      </c>
      <c r="T50" s="298">
        <v>0.52739999999999998</v>
      </c>
      <c r="U50" s="298">
        <v>0.69</v>
      </c>
      <c r="V50" s="63">
        <v>1193</v>
      </c>
      <c r="W50" s="63">
        <v>1006</v>
      </c>
      <c r="X50" s="64">
        <v>0.84330000000000005</v>
      </c>
      <c r="Y50" s="278"/>
      <c r="Z50" s="266">
        <v>1643</v>
      </c>
      <c r="AA50" s="267">
        <v>1645</v>
      </c>
      <c r="AB50" s="268">
        <v>1.0012000000000001</v>
      </c>
      <c r="AC50" s="266">
        <v>1899</v>
      </c>
      <c r="AD50" s="267">
        <v>1668</v>
      </c>
      <c r="AE50" s="268">
        <v>0.87839999999999996</v>
      </c>
      <c r="AF50" s="269">
        <v>3062225.19</v>
      </c>
      <c r="AG50" s="270">
        <v>2180011.81</v>
      </c>
      <c r="AH50" s="268">
        <v>0.71189999999999998</v>
      </c>
      <c r="AI50" s="266">
        <v>1403</v>
      </c>
      <c r="AJ50" s="267">
        <v>1022</v>
      </c>
      <c r="AK50" s="268">
        <v>0.72840000000000005</v>
      </c>
      <c r="AL50" s="12" t="s">
        <v>168</v>
      </c>
    </row>
    <row r="51" spans="1:38" s="3" customFormat="1" ht="13.8" x14ac:dyDescent="0.3">
      <c r="A51" s="62" t="s">
        <v>154</v>
      </c>
      <c r="B51" s="62" t="s">
        <v>53</v>
      </c>
      <c r="C51" s="292">
        <v>1180202.6599999999</v>
      </c>
      <c r="D51" s="292">
        <v>4451115.58</v>
      </c>
      <c r="E51" s="293">
        <v>0.26514761047836</v>
      </c>
      <c r="F51" s="63">
        <v>1812</v>
      </c>
      <c r="G51" s="63">
        <v>1667</v>
      </c>
      <c r="H51" s="64">
        <v>0.92</v>
      </c>
      <c r="I51" s="59">
        <v>0.96540000000000004</v>
      </c>
      <c r="J51" s="297">
        <v>2393</v>
      </c>
      <c r="K51" s="297">
        <v>2074</v>
      </c>
      <c r="L51" s="298">
        <v>0.86670000000000003</v>
      </c>
      <c r="M51" s="293">
        <v>0.86729999999999996</v>
      </c>
      <c r="N51" s="65">
        <v>1301247.8799999999</v>
      </c>
      <c r="O51" s="65">
        <v>870593.62</v>
      </c>
      <c r="P51" s="64">
        <v>0.66900000000000004</v>
      </c>
      <c r="Q51" s="64">
        <v>0.6714</v>
      </c>
      <c r="R51" s="297">
        <v>1844</v>
      </c>
      <c r="S51" s="297">
        <v>923</v>
      </c>
      <c r="T51" s="298">
        <v>0.50049999999999994</v>
      </c>
      <c r="U51" s="298">
        <v>0.69</v>
      </c>
      <c r="V51" s="63">
        <v>1384</v>
      </c>
      <c r="W51" s="63">
        <v>998</v>
      </c>
      <c r="X51" s="64">
        <v>0.72109999999999996</v>
      </c>
      <c r="Y51" s="278"/>
      <c r="Z51" s="266">
        <v>2013</v>
      </c>
      <c r="AA51" s="267">
        <v>1896</v>
      </c>
      <c r="AB51" s="268">
        <v>0.94189999999999996</v>
      </c>
      <c r="AC51" s="266">
        <v>2696</v>
      </c>
      <c r="AD51" s="267">
        <v>2237</v>
      </c>
      <c r="AE51" s="268">
        <v>0.82969999999999999</v>
      </c>
      <c r="AF51" s="269">
        <v>5208294.24</v>
      </c>
      <c r="AG51" s="270">
        <v>3364505.19</v>
      </c>
      <c r="AH51" s="268">
        <v>0.64600000000000002</v>
      </c>
      <c r="AI51" s="266">
        <v>2150</v>
      </c>
      <c r="AJ51" s="267">
        <v>1373</v>
      </c>
      <c r="AK51" s="268">
        <v>0.63859999999999995</v>
      </c>
      <c r="AL51" s="12" t="s">
        <v>168</v>
      </c>
    </row>
    <row r="52" spans="1:38" s="3" customFormat="1" ht="13.8" x14ac:dyDescent="0.3">
      <c r="A52" s="62" t="s">
        <v>169</v>
      </c>
      <c r="B52" s="62" t="s">
        <v>54</v>
      </c>
      <c r="C52" s="292">
        <v>53559.76</v>
      </c>
      <c r="D52" s="292">
        <v>242518.8</v>
      </c>
      <c r="E52" s="293">
        <v>0.22084786828897399</v>
      </c>
      <c r="F52" s="63">
        <v>134</v>
      </c>
      <c r="G52" s="63">
        <v>118</v>
      </c>
      <c r="H52" s="64">
        <v>0.88060000000000005</v>
      </c>
      <c r="I52" s="59">
        <v>0.99</v>
      </c>
      <c r="J52" s="297">
        <v>194</v>
      </c>
      <c r="K52" s="297">
        <v>164</v>
      </c>
      <c r="L52" s="298">
        <v>0.84540000000000004</v>
      </c>
      <c r="M52" s="293">
        <v>0.81910000000000005</v>
      </c>
      <c r="N52" s="65">
        <v>80832.13</v>
      </c>
      <c r="O52" s="65">
        <v>42402.54</v>
      </c>
      <c r="P52" s="64">
        <v>0.52459999999999996</v>
      </c>
      <c r="Q52" s="64">
        <v>0.6099</v>
      </c>
      <c r="R52" s="297">
        <v>143</v>
      </c>
      <c r="S52" s="297">
        <v>48</v>
      </c>
      <c r="T52" s="298">
        <v>0.3357</v>
      </c>
      <c r="U52" s="298">
        <v>0.67110000000000003</v>
      </c>
      <c r="V52" s="63">
        <v>104</v>
      </c>
      <c r="W52" s="63">
        <v>88</v>
      </c>
      <c r="X52" s="64">
        <v>0.84619999999999995</v>
      </c>
      <c r="Y52" s="278"/>
      <c r="Z52" s="266">
        <v>126</v>
      </c>
      <c r="AA52" s="267">
        <v>132</v>
      </c>
      <c r="AB52" s="268">
        <v>1.0476000000000001</v>
      </c>
      <c r="AC52" s="266">
        <v>181</v>
      </c>
      <c r="AD52" s="267">
        <v>167</v>
      </c>
      <c r="AE52" s="268">
        <v>0.92269999999999996</v>
      </c>
      <c r="AF52" s="269">
        <v>341067</v>
      </c>
      <c r="AG52" s="270">
        <v>189559.99</v>
      </c>
      <c r="AH52" s="268">
        <v>0.55579999999999996</v>
      </c>
      <c r="AI52" s="266">
        <v>150</v>
      </c>
      <c r="AJ52" s="267">
        <v>84</v>
      </c>
      <c r="AK52" s="268">
        <v>0.56000000000000005</v>
      </c>
      <c r="AL52" s="12" t="s">
        <v>168</v>
      </c>
    </row>
    <row r="53" spans="1:38" s="3" customFormat="1" ht="13.8" x14ac:dyDescent="0.3">
      <c r="A53" s="62" t="s">
        <v>153</v>
      </c>
      <c r="B53" s="62" t="s">
        <v>55</v>
      </c>
      <c r="C53" s="292">
        <v>2557433.85</v>
      </c>
      <c r="D53" s="292">
        <v>10492549.42</v>
      </c>
      <c r="E53" s="293">
        <v>0.243738080006108</v>
      </c>
      <c r="F53" s="63">
        <v>4140</v>
      </c>
      <c r="G53" s="63">
        <v>3839</v>
      </c>
      <c r="H53" s="64">
        <v>0.92730000000000001</v>
      </c>
      <c r="I53" s="59">
        <v>0.99</v>
      </c>
      <c r="J53" s="297">
        <v>5683</v>
      </c>
      <c r="K53" s="297">
        <v>4802</v>
      </c>
      <c r="L53" s="298">
        <v>0.84499999999999997</v>
      </c>
      <c r="M53" s="293">
        <v>0.85819999999999996</v>
      </c>
      <c r="N53" s="65">
        <v>2725945.68</v>
      </c>
      <c r="O53" s="65">
        <v>1798725.58</v>
      </c>
      <c r="P53" s="64">
        <v>0.65990000000000004</v>
      </c>
      <c r="Q53" s="64">
        <v>0.65059999999999996</v>
      </c>
      <c r="R53" s="297">
        <v>3916</v>
      </c>
      <c r="S53" s="297">
        <v>1846</v>
      </c>
      <c r="T53" s="298">
        <v>0.47139999999999999</v>
      </c>
      <c r="U53" s="298">
        <v>0.69</v>
      </c>
      <c r="V53" s="63">
        <v>3364</v>
      </c>
      <c r="W53" s="63">
        <v>2680</v>
      </c>
      <c r="X53" s="64">
        <v>0.79669999999999996</v>
      </c>
      <c r="Y53" s="278"/>
      <c r="Z53" s="266">
        <v>4457</v>
      </c>
      <c r="AA53" s="267">
        <v>4427</v>
      </c>
      <c r="AB53" s="268">
        <v>0.99329999999999996</v>
      </c>
      <c r="AC53" s="266">
        <v>6345</v>
      </c>
      <c r="AD53" s="267">
        <v>5491</v>
      </c>
      <c r="AE53" s="268">
        <v>0.86539999999999995</v>
      </c>
      <c r="AF53" s="269">
        <v>12065622.43</v>
      </c>
      <c r="AG53" s="270">
        <v>7879558.1200000001</v>
      </c>
      <c r="AH53" s="268">
        <v>0.65310000000000001</v>
      </c>
      <c r="AI53" s="266">
        <v>4972</v>
      </c>
      <c r="AJ53" s="267">
        <v>3228</v>
      </c>
      <c r="AK53" s="268">
        <v>0.6492</v>
      </c>
      <c r="AL53" s="12" t="s">
        <v>168</v>
      </c>
    </row>
    <row r="54" spans="1:38" s="3" customFormat="1" ht="13.8" x14ac:dyDescent="0.3">
      <c r="A54" s="62" t="s">
        <v>155</v>
      </c>
      <c r="B54" s="62" t="s">
        <v>56</v>
      </c>
      <c r="C54" s="292">
        <v>506825.56</v>
      </c>
      <c r="D54" s="292">
        <v>2137778.33</v>
      </c>
      <c r="E54" s="293">
        <v>0.23708050216787399</v>
      </c>
      <c r="F54" s="63">
        <v>490</v>
      </c>
      <c r="G54" s="63">
        <v>462</v>
      </c>
      <c r="H54" s="64">
        <v>0.94289999999999996</v>
      </c>
      <c r="I54" s="59">
        <v>0.99</v>
      </c>
      <c r="J54" s="297">
        <v>739</v>
      </c>
      <c r="K54" s="297">
        <v>687</v>
      </c>
      <c r="L54" s="298">
        <v>0.92959999999999998</v>
      </c>
      <c r="M54" s="293">
        <v>0.89</v>
      </c>
      <c r="N54" s="65">
        <v>547895.43000000005</v>
      </c>
      <c r="O54" s="65">
        <v>376293.63</v>
      </c>
      <c r="P54" s="64">
        <v>0.68679999999999997</v>
      </c>
      <c r="Q54" s="64">
        <v>0.69</v>
      </c>
      <c r="R54" s="297">
        <v>565</v>
      </c>
      <c r="S54" s="297">
        <v>282</v>
      </c>
      <c r="T54" s="298">
        <v>0.49909999999999999</v>
      </c>
      <c r="U54" s="298">
        <v>0.69</v>
      </c>
      <c r="V54" s="63">
        <v>454</v>
      </c>
      <c r="W54" s="63">
        <v>311</v>
      </c>
      <c r="X54" s="64">
        <v>0.68500000000000005</v>
      </c>
      <c r="Y54" s="278"/>
      <c r="Z54" s="266">
        <v>499</v>
      </c>
      <c r="AA54" s="267">
        <v>530</v>
      </c>
      <c r="AB54" s="268">
        <v>1.0621</v>
      </c>
      <c r="AC54" s="266">
        <v>900</v>
      </c>
      <c r="AD54" s="267">
        <v>794</v>
      </c>
      <c r="AE54" s="268">
        <v>0.88219999999999998</v>
      </c>
      <c r="AF54" s="269">
        <v>2532080.21</v>
      </c>
      <c r="AG54" s="270">
        <v>1830421.76</v>
      </c>
      <c r="AH54" s="268">
        <v>0.72289999999999999</v>
      </c>
      <c r="AI54" s="266">
        <v>722</v>
      </c>
      <c r="AJ54" s="267">
        <v>514</v>
      </c>
      <c r="AK54" s="268">
        <v>0.71189999999999998</v>
      </c>
      <c r="AL54" s="12" t="s">
        <v>168</v>
      </c>
    </row>
    <row r="55" spans="1:38" s="3" customFormat="1" ht="13.8" x14ac:dyDescent="0.3">
      <c r="A55" s="62" t="s">
        <v>311</v>
      </c>
      <c r="B55" s="62" t="s">
        <v>57</v>
      </c>
      <c r="C55" s="292">
        <v>3786235.08</v>
      </c>
      <c r="D55" s="292">
        <v>15265343.26</v>
      </c>
      <c r="E55" s="293">
        <v>0.24802816520484799</v>
      </c>
      <c r="F55" s="63">
        <v>4581</v>
      </c>
      <c r="G55" s="63">
        <v>4396</v>
      </c>
      <c r="H55" s="64">
        <v>0.95960000000000001</v>
      </c>
      <c r="I55" s="59">
        <v>0.99</v>
      </c>
      <c r="J55" s="297">
        <v>6280</v>
      </c>
      <c r="K55" s="297">
        <v>5273</v>
      </c>
      <c r="L55" s="298">
        <v>0.83960000000000001</v>
      </c>
      <c r="M55" s="293">
        <v>0.85840000000000005</v>
      </c>
      <c r="N55" s="65">
        <v>3974227.06</v>
      </c>
      <c r="O55" s="65">
        <v>2968315.29</v>
      </c>
      <c r="P55" s="64">
        <v>0.74690000000000001</v>
      </c>
      <c r="Q55" s="64">
        <v>0.69</v>
      </c>
      <c r="R55" s="297">
        <v>3953</v>
      </c>
      <c r="S55" s="297">
        <v>2222</v>
      </c>
      <c r="T55" s="298">
        <v>0.56210000000000004</v>
      </c>
      <c r="U55" s="298">
        <v>0.69</v>
      </c>
      <c r="V55" s="63">
        <v>3897</v>
      </c>
      <c r="W55" s="63">
        <v>3338</v>
      </c>
      <c r="X55" s="64">
        <v>0.85660000000000003</v>
      </c>
      <c r="Y55" s="278"/>
      <c r="Z55" s="266">
        <v>4734</v>
      </c>
      <c r="AA55" s="267">
        <v>5191</v>
      </c>
      <c r="AB55" s="268">
        <v>1.0965</v>
      </c>
      <c r="AC55" s="266">
        <v>6517</v>
      </c>
      <c r="AD55" s="267">
        <v>5686</v>
      </c>
      <c r="AE55" s="268">
        <v>0.87250000000000005</v>
      </c>
      <c r="AF55" s="269">
        <v>16587024.470000001</v>
      </c>
      <c r="AG55" s="270">
        <v>12195134.83</v>
      </c>
      <c r="AH55" s="268">
        <v>0.73519999999999996</v>
      </c>
      <c r="AI55" s="266">
        <v>5250</v>
      </c>
      <c r="AJ55" s="267">
        <v>3810</v>
      </c>
      <c r="AK55" s="268">
        <v>0.72570000000000001</v>
      </c>
      <c r="AL55" s="12" t="s">
        <v>168</v>
      </c>
    </row>
    <row r="56" spans="1:38" s="3" customFormat="1" ht="13.8" x14ac:dyDescent="0.3">
      <c r="A56" s="62" t="s">
        <v>152</v>
      </c>
      <c r="B56" s="62" t="s">
        <v>58</v>
      </c>
      <c r="C56" s="292">
        <v>227659.62</v>
      </c>
      <c r="D56" s="292">
        <v>973408.15</v>
      </c>
      <c r="E56" s="293">
        <v>0.23387889242554599</v>
      </c>
      <c r="F56" s="63">
        <v>277</v>
      </c>
      <c r="G56" s="63">
        <v>250</v>
      </c>
      <c r="H56" s="64">
        <v>0.90249999999999997</v>
      </c>
      <c r="I56" s="59">
        <v>0.96619999999999995</v>
      </c>
      <c r="J56" s="297">
        <v>411</v>
      </c>
      <c r="K56" s="297">
        <v>383</v>
      </c>
      <c r="L56" s="298">
        <v>0.93189999999999995</v>
      </c>
      <c r="M56" s="293">
        <v>0.89</v>
      </c>
      <c r="N56" s="65">
        <v>230416.47</v>
      </c>
      <c r="O56" s="65">
        <v>163876.76</v>
      </c>
      <c r="P56" s="64">
        <v>0.71120000000000005</v>
      </c>
      <c r="Q56" s="64">
        <v>0.69</v>
      </c>
      <c r="R56" s="297">
        <v>324</v>
      </c>
      <c r="S56" s="297">
        <v>166</v>
      </c>
      <c r="T56" s="298">
        <v>0.51229999999999998</v>
      </c>
      <c r="U56" s="298">
        <v>0.69</v>
      </c>
      <c r="V56" s="63">
        <v>226</v>
      </c>
      <c r="W56" s="63">
        <v>186</v>
      </c>
      <c r="X56" s="64">
        <v>0.82299999999999995</v>
      </c>
      <c r="Y56" s="278"/>
      <c r="Z56" s="266">
        <v>376</v>
      </c>
      <c r="AA56" s="267">
        <v>364</v>
      </c>
      <c r="AB56" s="268">
        <v>0.96809999999999996</v>
      </c>
      <c r="AC56" s="266">
        <v>531</v>
      </c>
      <c r="AD56" s="267">
        <v>480</v>
      </c>
      <c r="AE56" s="268">
        <v>0.90400000000000003</v>
      </c>
      <c r="AF56" s="269">
        <v>1023023.57</v>
      </c>
      <c r="AG56" s="270">
        <v>758014.59</v>
      </c>
      <c r="AH56" s="268">
        <v>0.74099999999999999</v>
      </c>
      <c r="AI56" s="266">
        <v>459</v>
      </c>
      <c r="AJ56" s="267">
        <v>323</v>
      </c>
      <c r="AK56" s="268">
        <v>0.70369999999999999</v>
      </c>
      <c r="AL56" s="12" t="s">
        <v>168</v>
      </c>
    </row>
    <row r="57" spans="1:38" s="3" customFormat="1" ht="13.8" x14ac:dyDescent="0.3">
      <c r="A57" s="62" t="s">
        <v>154</v>
      </c>
      <c r="B57" s="62" t="s">
        <v>59</v>
      </c>
      <c r="C57" s="292">
        <v>1001354.04</v>
      </c>
      <c r="D57" s="292">
        <v>4220451.71</v>
      </c>
      <c r="E57" s="293">
        <v>0.23726229058074</v>
      </c>
      <c r="F57" s="63">
        <v>1921</v>
      </c>
      <c r="G57" s="63">
        <v>1692</v>
      </c>
      <c r="H57" s="64">
        <v>0.88080000000000003</v>
      </c>
      <c r="I57" s="59">
        <v>0.94369999999999998</v>
      </c>
      <c r="J57" s="297">
        <v>2307</v>
      </c>
      <c r="K57" s="297">
        <v>1995</v>
      </c>
      <c r="L57" s="298">
        <v>0.86480000000000001</v>
      </c>
      <c r="M57" s="293">
        <v>0.85740000000000005</v>
      </c>
      <c r="N57" s="65">
        <v>1132745.3799999999</v>
      </c>
      <c r="O57" s="65">
        <v>753156.94</v>
      </c>
      <c r="P57" s="64">
        <v>0.66490000000000005</v>
      </c>
      <c r="Q57" s="64">
        <v>0.68230000000000002</v>
      </c>
      <c r="R57" s="297">
        <v>1568</v>
      </c>
      <c r="S57" s="297">
        <v>707</v>
      </c>
      <c r="T57" s="298">
        <v>0.45090000000000002</v>
      </c>
      <c r="U57" s="298">
        <v>0.69</v>
      </c>
      <c r="V57" s="63">
        <v>1461</v>
      </c>
      <c r="W57" s="63">
        <v>1181</v>
      </c>
      <c r="X57" s="64">
        <v>0.80840000000000001</v>
      </c>
      <c r="Y57" s="278"/>
      <c r="Z57" s="266">
        <v>1934</v>
      </c>
      <c r="AA57" s="267">
        <v>1980</v>
      </c>
      <c r="AB57" s="268">
        <v>1.0238</v>
      </c>
      <c r="AC57" s="266">
        <v>2490</v>
      </c>
      <c r="AD57" s="267">
        <v>2200</v>
      </c>
      <c r="AE57" s="268">
        <v>0.88349999999999995</v>
      </c>
      <c r="AF57" s="269">
        <v>4897655.45</v>
      </c>
      <c r="AG57" s="270">
        <v>3337577.13</v>
      </c>
      <c r="AH57" s="268">
        <v>0.68149999999999999</v>
      </c>
      <c r="AI57" s="266">
        <v>1973</v>
      </c>
      <c r="AJ57" s="267">
        <v>1410</v>
      </c>
      <c r="AK57" s="268">
        <v>0.71460000000000001</v>
      </c>
      <c r="AL57" s="12" t="s">
        <v>168</v>
      </c>
    </row>
    <row r="58" spans="1:38" s="3" customFormat="1" ht="13.8" x14ac:dyDescent="0.3">
      <c r="A58" s="62" t="s">
        <v>152</v>
      </c>
      <c r="B58" s="62" t="s">
        <v>60</v>
      </c>
      <c r="C58" s="292">
        <v>1740697.69</v>
      </c>
      <c r="D58" s="292">
        <v>7162345.3700000001</v>
      </c>
      <c r="E58" s="293">
        <v>0.243034592731459</v>
      </c>
      <c r="F58" s="63">
        <v>3578</v>
      </c>
      <c r="G58" s="63">
        <v>3207</v>
      </c>
      <c r="H58" s="64">
        <v>0.89629999999999999</v>
      </c>
      <c r="I58" s="59">
        <v>0.91359999999999997</v>
      </c>
      <c r="J58" s="297">
        <v>4929</v>
      </c>
      <c r="K58" s="297">
        <v>4195</v>
      </c>
      <c r="L58" s="298">
        <v>0.85109999999999997</v>
      </c>
      <c r="M58" s="293">
        <v>0.85089999999999999</v>
      </c>
      <c r="N58" s="65">
        <v>1911087.68</v>
      </c>
      <c r="O58" s="65">
        <v>1189286.3799999999</v>
      </c>
      <c r="P58" s="64">
        <v>0.62229999999999996</v>
      </c>
      <c r="Q58" s="64">
        <v>0.61990000000000001</v>
      </c>
      <c r="R58" s="297">
        <v>3481</v>
      </c>
      <c r="S58" s="297">
        <v>1480</v>
      </c>
      <c r="T58" s="298">
        <v>0.42520000000000002</v>
      </c>
      <c r="U58" s="298">
        <v>0.67190000000000005</v>
      </c>
      <c r="V58" s="63">
        <v>2716</v>
      </c>
      <c r="W58" s="63">
        <v>2263</v>
      </c>
      <c r="X58" s="64">
        <v>0.83320000000000005</v>
      </c>
      <c r="Y58" s="278"/>
      <c r="Z58" s="266">
        <v>4282</v>
      </c>
      <c r="AA58" s="267">
        <v>3938</v>
      </c>
      <c r="AB58" s="268">
        <v>0.91969999999999996</v>
      </c>
      <c r="AC58" s="266">
        <v>5443</v>
      </c>
      <c r="AD58" s="267">
        <v>4773</v>
      </c>
      <c r="AE58" s="268">
        <v>0.87690000000000001</v>
      </c>
      <c r="AF58" s="269">
        <v>8516880.1699999999</v>
      </c>
      <c r="AG58" s="270">
        <v>5340306.5</v>
      </c>
      <c r="AH58" s="268">
        <v>0.627</v>
      </c>
      <c r="AI58" s="266">
        <v>4312</v>
      </c>
      <c r="AJ58" s="267">
        <v>2641</v>
      </c>
      <c r="AK58" s="268">
        <v>0.61250000000000004</v>
      </c>
      <c r="AL58" s="12" t="s">
        <v>168</v>
      </c>
    </row>
    <row r="59" spans="1:38" s="3" customFormat="1" ht="13.8" x14ac:dyDescent="0.3">
      <c r="A59" s="62" t="s">
        <v>153</v>
      </c>
      <c r="B59" s="62" t="s">
        <v>61</v>
      </c>
      <c r="C59" s="292">
        <v>1183351.8799999999</v>
      </c>
      <c r="D59" s="292">
        <v>5166944.8099999996</v>
      </c>
      <c r="E59" s="293">
        <v>0.22902351844551599</v>
      </c>
      <c r="F59" s="63">
        <v>1664</v>
      </c>
      <c r="G59" s="63">
        <v>1473</v>
      </c>
      <c r="H59" s="64">
        <v>0.88519999999999999</v>
      </c>
      <c r="I59" s="59">
        <v>0.9546</v>
      </c>
      <c r="J59" s="297">
        <v>2531</v>
      </c>
      <c r="K59" s="297">
        <v>2058</v>
      </c>
      <c r="L59" s="298">
        <v>0.81310000000000004</v>
      </c>
      <c r="M59" s="293">
        <v>0.82179999999999997</v>
      </c>
      <c r="N59" s="65">
        <v>1243528.81</v>
      </c>
      <c r="O59" s="65">
        <v>833520.41</v>
      </c>
      <c r="P59" s="64">
        <v>0.67030000000000001</v>
      </c>
      <c r="Q59" s="64">
        <v>0.69</v>
      </c>
      <c r="R59" s="297">
        <v>1739</v>
      </c>
      <c r="S59" s="297">
        <v>787</v>
      </c>
      <c r="T59" s="298">
        <v>0.4526</v>
      </c>
      <c r="U59" s="298">
        <v>0.69</v>
      </c>
      <c r="V59" s="63">
        <v>1354</v>
      </c>
      <c r="W59" s="63">
        <v>1174</v>
      </c>
      <c r="X59" s="64">
        <v>0.86709999999999998</v>
      </c>
      <c r="Y59" s="278"/>
      <c r="Z59" s="266">
        <v>1654</v>
      </c>
      <c r="AA59" s="267">
        <v>1729</v>
      </c>
      <c r="AB59" s="268">
        <v>1.0452999999999999</v>
      </c>
      <c r="AC59" s="266">
        <v>2592</v>
      </c>
      <c r="AD59" s="267">
        <v>2277</v>
      </c>
      <c r="AE59" s="268">
        <v>0.87849999999999995</v>
      </c>
      <c r="AF59" s="269">
        <v>5659927.9699999997</v>
      </c>
      <c r="AG59" s="270">
        <v>4054367.67</v>
      </c>
      <c r="AH59" s="268">
        <v>0.71630000000000005</v>
      </c>
      <c r="AI59" s="266">
        <v>2171</v>
      </c>
      <c r="AJ59" s="267">
        <v>1552</v>
      </c>
      <c r="AK59" s="268">
        <v>0.71489999999999998</v>
      </c>
      <c r="AL59" s="12" t="s">
        <v>168</v>
      </c>
    </row>
    <row r="60" spans="1:38" s="3" customFormat="1" ht="13.8" x14ac:dyDescent="0.3">
      <c r="A60" s="62" t="s">
        <v>155</v>
      </c>
      <c r="B60" s="62" t="s">
        <v>62</v>
      </c>
      <c r="C60" s="292">
        <v>463305.14</v>
      </c>
      <c r="D60" s="292">
        <v>1901916.56</v>
      </c>
      <c r="E60" s="293">
        <v>0.243599088279667</v>
      </c>
      <c r="F60" s="63">
        <v>612</v>
      </c>
      <c r="G60" s="63">
        <v>600</v>
      </c>
      <c r="H60" s="64">
        <v>0.98040000000000005</v>
      </c>
      <c r="I60" s="59">
        <v>0.99</v>
      </c>
      <c r="J60" s="297">
        <v>1055</v>
      </c>
      <c r="K60" s="297">
        <v>930</v>
      </c>
      <c r="L60" s="298">
        <v>0.88149999999999995</v>
      </c>
      <c r="M60" s="293">
        <v>0.87980000000000003</v>
      </c>
      <c r="N60" s="65">
        <v>603134.64</v>
      </c>
      <c r="O60" s="65">
        <v>363405.23</v>
      </c>
      <c r="P60" s="64">
        <v>0.60250000000000004</v>
      </c>
      <c r="Q60" s="64">
        <v>0.61899999999999999</v>
      </c>
      <c r="R60" s="297">
        <v>789</v>
      </c>
      <c r="S60" s="297">
        <v>335</v>
      </c>
      <c r="T60" s="298">
        <v>0.42459999999999998</v>
      </c>
      <c r="U60" s="298">
        <v>0.66890000000000005</v>
      </c>
      <c r="V60" s="63">
        <v>722</v>
      </c>
      <c r="W60" s="63">
        <v>564</v>
      </c>
      <c r="X60" s="64">
        <v>0.78120000000000001</v>
      </c>
      <c r="Y60" s="278"/>
      <c r="Z60" s="266">
        <v>466</v>
      </c>
      <c r="AA60" s="267">
        <v>555</v>
      </c>
      <c r="AB60" s="268">
        <v>1.1910000000000001</v>
      </c>
      <c r="AC60" s="266">
        <v>903</v>
      </c>
      <c r="AD60" s="267">
        <v>812</v>
      </c>
      <c r="AE60" s="268">
        <v>0.8992</v>
      </c>
      <c r="AF60" s="269">
        <v>2188585.67</v>
      </c>
      <c r="AG60" s="270">
        <v>1465123.29</v>
      </c>
      <c r="AH60" s="268">
        <v>0.6694</v>
      </c>
      <c r="AI60" s="266">
        <v>799</v>
      </c>
      <c r="AJ60" s="267">
        <v>538</v>
      </c>
      <c r="AK60" s="268">
        <v>0.67330000000000001</v>
      </c>
      <c r="AL60" s="12" t="s">
        <v>168</v>
      </c>
    </row>
    <row r="61" spans="1:38" s="3" customFormat="1" ht="13.8" x14ac:dyDescent="0.3">
      <c r="A61" s="62" t="s">
        <v>155</v>
      </c>
      <c r="B61" s="62" t="s">
        <v>63</v>
      </c>
      <c r="C61" s="292">
        <v>238049.94</v>
      </c>
      <c r="D61" s="292">
        <v>901079</v>
      </c>
      <c r="E61" s="293">
        <v>0.26418320702180398</v>
      </c>
      <c r="F61" s="63">
        <v>347</v>
      </c>
      <c r="G61" s="63">
        <v>332</v>
      </c>
      <c r="H61" s="64">
        <v>0.95679999999999998</v>
      </c>
      <c r="I61" s="59">
        <v>0.99</v>
      </c>
      <c r="J61" s="297">
        <v>603</v>
      </c>
      <c r="K61" s="297">
        <v>576</v>
      </c>
      <c r="L61" s="298">
        <v>0.95520000000000005</v>
      </c>
      <c r="M61" s="293">
        <v>0.89</v>
      </c>
      <c r="N61" s="65">
        <v>243985.88</v>
      </c>
      <c r="O61" s="65">
        <v>166202.6</v>
      </c>
      <c r="P61" s="64">
        <v>0.68120000000000003</v>
      </c>
      <c r="Q61" s="64">
        <v>0.66479999999999995</v>
      </c>
      <c r="R61" s="297">
        <v>298</v>
      </c>
      <c r="S61" s="297">
        <v>134</v>
      </c>
      <c r="T61" s="298">
        <v>0.44969999999999999</v>
      </c>
      <c r="U61" s="298">
        <v>0.69</v>
      </c>
      <c r="V61" s="63">
        <v>426</v>
      </c>
      <c r="W61" s="63">
        <v>340</v>
      </c>
      <c r="X61" s="64">
        <v>0.79810000000000003</v>
      </c>
      <c r="Y61" s="278"/>
      <c r="Z61" s="266">
        <v>391</v>
      </c>
      <c r="AA61" s="267">
        <v>392</v>
      </c>
      <c r="AB61" s="268">
        <v>1.0025999999999999</v>
      </c>
      <c r="AC61" s="266">
        <v>684</v>
      </c>
      <c r="AD61" s="267">
        <v>616</v>
      </c>
      <c r="AE61" s="268">
        <v>0.90059999999999996</v>
      </c>
      <c r="AF61" s="269">
        <v>1033779.3</v>
      </c>
      <c r="AG61" s="270">
        <v>673483.94</v>
      </c>
      <c r="AH61" s="268">
        <v>0.65149999999999997</v>
      </c>
      <c r="AI61" s="266">
        <v>417</v>
      </c>
      <c r="AJ61" s="267">
        <v>245</v>
      </c>
      <c r="AK61" s="268">
        <v>0.58750000000000002</v>
      </c>
      <c r="AL61" s="12" t="s">
        <v>168</v>
      </c>
    </row>
    <row r="62" spans="1:38" s="3" customFormat="1" ht="13.8" x14ac:dyDescent="0.3">
      <c r="A62" s="62" t="s">
        <v>169</v>
      </c>
      <c r="B62" s="62" t="s">
        <v>64</v>
      </c>
      <c r="C62" s="292">
        <v>675436.92</v>
      </c>
      <c r="D62" s="292">
        <v>2728767</v>
      </c>
      <c r="E62" s="293">
        <v>0.24752458527972501</v>
      </c>
      <c r="F62" s="63">
        <v>1286</v>
      </c>
      <c r="G62" s="63">
        <v>1208</v>
      </c>
      <c r="H62" s="64">
        <v>0.93930000000000002</v>
      </c>
      <c r="I62" s="59">
        <v>0.97260000000000002</v>
      </c>
      <c r="J62" s="297">
        <v>1921</v>
      </c>
      <c r="K62" s="297">
        <v>1794</v>
      </c>
      <c r="L62" s="298">
        <v>0.93389999999999995</v>
      </c>
      <c r="M62" s="293">
        <v>0.89</v>
      </c>
      <c r="N62" s="65">
        <v>682313.69</v>
      </c>
      <c r="O62" s="65">
        <v>449469.67</v>
      </c>
      <c r="P62" s="64">
        <v>0.65869999999999995</v>
      </c>
      <c r="Q62" s="64">
        <v>0.67269999999999996</v>
      </c>
      <c r="R62" s="297">
        <v>1423</v>
      </c>
      <c r="S62" s="297">
        <v>674</v>
      </c>
      <c r="T62" s="298">
        <v>0.47360000000000002</v>
      </c>
      <c r="U62" s="298">
        <v>0.68930000000000002</v>
      </c>
      <c r="V62" s="63">
        <v>1151</v>
      </c>
      <c r="W62" s="63">
        <v>994</v>
      </c>
      <c r="X62" s="64">
        <v>0.86360000000000003</v>
      </c>
      <c r="Y62" s="278"/>
      <c r="Z62" s="266">
        <v>1615</v>
      </c>
      <c r="AA62" s="267">
        <v>1545</v>
      </c>
      <c r="AB62" s="268">
        <v>0.95669999999999999</v>
      </c>
      <c r="AC62" s="266">
        <v>2354</v>
      </c>
      <c r="AD62" s="267">
        <v>2121</v>
      </c>
      <c r="AE62" s="268">
        <v>0.90100000000000002</v>
      </c>
      <c r="AF62" s="269">
        <v>3274541.67</v>
      </c>
      <c r="AG62" s="270">
        <v>2006900.51</v>
      </c>
      <c r="AH62" s="268">
        <v>0.6129</v>
      </c>
      <c r="AI62" s="266">
        <v>1879</v>
      </c>
      <c r="AJ62" s="267">
        <v>1135</v>
      </c>
      <c r="AK62" s="268">
        <v>0.60399999999999998</v>
      </c>
      <c r="AL62" s="12" t="s">
        <v>168</v>
      </c>
    </row>
    <row r="63" spans="1:38" s="3" customFormat="1" ht="13.8" x14ac:dyDescent="0.3">
      <c r="A63" s="62" t="s">
        <v>153</v>
      </c>
      <c r="B63" s="62" t="s">
        <v>65</v>
      </c>
      <c r="C63" s="292">
        <v>678296.77</v>
      </c>
      <c r="D63" s="292">
        <v>2900090.8</v>
      </c>
      <c r="E63" s="293">
        <v>0.23388811481350899</v>
      </c>
      <c r="F63" s="63">
        <v>1083</v>
      </c>
      <c r="G63" s="63">
        <v>1022</v>
      </c>
      <c r="H63" s="64">
        <v>0.94369999999999998</v>
      </c>
      <c r="I63" s="59">
        <v>0.99</v>
      </c>
      <c r="J63" s="297">
        <v>1692</v>
      </c>
      <c r="K63" s="297">
        <v>1485</v>
      </c>
      <c r="L63" s="298">
        <v>0.87770000000000004</v>
      </c>
      <c r="M63" s="293">
        <v>0.88249999999999995</v>
      </c>
      <c r="N63" s="65">
        <v>787035.1</v>
      </c>
      <c r="O63" s="65">
        <v>483781.85</v>
      </c>
      <c r="P63" s="64">
        <v>0.61470000000000002</v>
      </c>
      <c r="Q63" s="64">
        <v>0.61439999999999995</v>
      </c>
      <c r="R63" s="297">
        <v>1153</v>
      </c>
      <c r="S63" s="297">
        <v>488</v>
      </c>
      <c r="T63" s="298">
        <v>0.42320000000000002</v>
      </c>
      <c r="U63" s="298">
        <v>0.67600000000000005</v>
      </c>
      <c r="V63" s="63">
        <v>1005</v>
      </c>
      <c r="W63" s="63">
        <v>874</v>
      </c>
      <c r="X63" s="64">
        <v>0.86970000000000003</v>
      </c>
      <c r="Y63" s="278"/>
      <c r="Z63" s="266">
        <v>1284</v>
      </c>
      <c r="AA63" s="267">
        <v>1327</v>
      </c>
      <c r="AB63" s="268">
        <v>1.0335000000000001</v>
      </c>
      <c r="AC63" s="266">
        <v>2184</v>
      </c>
      <c r="AD63" s="267">
        <v>1945</v>
      </c>
      <c r="AE63" s="268">
        <v>0.89059999999999995</v>
      </c>
      <c r="AF63" s="269">
        <v>3943336.75</v>
      </c>
      <c r="AG63" s="270">
        <v>2547023.56</v>
      </c>
      <c r="AH63" s="268">
        <v>0.64590000000000003</v>
      </c>
      <c r="AI63" s="266">
        <v>1702</v>
      </c>
      <c r="AJ63" s="267">
        <v>1012</v>
      </c>
      <c r="AK63" s="268">
        <v>0.59460000000000002</v>
      </c>
      <c r="AL63" s="12" t="s">
        <v>168</v>
      </c>
    </row>
    <row r="64" spans="1:38" ht="13.8" x14ac:dyDescent="0.3">
      <c r="A64" s="359" t="s">
        <v>154</v>
      </c>
      <c r="B64" s="359" t="s">
        <v>66</v>
      </c>
      <c r="C64" s="292">
        <v>12884901.789999999</v>
      </c>
      <c r="D64" s="292">
        <v>52286476.670000002</v>
      </c>
      <c r="E64" s="293">
        <v>0.24642895468596099</v>
      </c>
      <c r="F64" s="360">
        <v>26104</v>
      </c>
      <c r="G64" s="360">
        <v>22819</v>
      </c>
      <c r="H64" s="352">
        <v>0.87419999999999998</v>
      </c>
      <c r="I64" s="374">
        <v>0.93930000000000002</v>
      </c>
      <c r="J64" s="297">
        <v>32601</v>
      </c>
      <c r="K64" s="297">
        <v>22722</v>
      </c>
      <c r="L64" s="298">
        <v>0.69699999999999995</v>
      </c>
      <c r="M64" s="293">
        <v>0.70989999999999998</v>
      </c>
      <c r="N64" s="353">
        <v>14302699.26</v>
      </c>
      <c r="O64" s="353">
        <v>8769961.9100000001</v>
      </c>
      <c r="P64" s="352">
        <v>0.61319999999999997</v>
      </c>
      <c r="Q64" s="352">
        <v>0.61929999999999996</v>
      </c>
      <c r="R64" s="297">
        <v>17725</v>
      </c>
      <c r="S64" s="297">
        <v>8054</v>
      </c>
      <c r="T64" s="298">
        <v>0.45440000000000003</v>
      </c>
      <c r="U64" s="298">
        <v>0.69</v>
      </c>
      <c r="V64" s="360">
        <v>14677</v>
      </c>
      <c r="W64" s="360">
        <v>10185</v>
      </c>
      <c r="X64" s="352">
        <v>0.69389999999999996</v>
      </c>
      <c r="Y64" s="361"/>
      <c r="Z64" s="362">
        <v>28503</v>
      </c>
      <c r="AA64" s="363">
        <v>28101</v>
      </c>
      <c r="AB64" s="364">
        <v>0.9859</v>
      </c>
      <c r="AC64" s="362">
        <v>34329</v>
      </c>
      <c r="AD64" s="363">
        <v>24767</v>
      </c>
      <c r="AE64" s="364">
        <v>0.72150000000000003</v>
      </c>
      <c r="AF64" s="365">
        <v>61709807.859999999</v>
      </c>
      <c r="AG64" s="366">
        <v>38784484.490000002</v>
      </c>
      <c r="AH64" s="364">
        <v>0.62849999999999995</v>
      </c>
      <c r="AI64" s="362">
        <v>21907</v>
      </c>
      <c r="AJ64" s="363">
        <v>14189</v>
      </c>
      <c r="AK64" s="364">
        <v>0.64770000000000005</v>
      </c>
      <c r="AL64" s="27" t="s">
        <v>168</v>
      </c>
    </row>
    <row r="65" spans="1:38" s="3" customFormat="1" ht="13.8" x14ac:dyDescent="0.3">
      <c r="A65" s="62" t="s">
        <v>155</v>
      </c>
      <c r="B65" s="62" t="s">
        <v>67</v>
      </c>
      <c r="C65" s="292">
        <v>198321.12</v>
      </c>
      <c r="D65" s="292">
        <v>762772.11</v>
      </c>
      <c r="E65" s="293">
        <v>0.26000048690820599</v>
      </c>
      <c r="F65" s="63">
        <v>189</v>
      </c>
      <c r="G65" s="63">
        <v>182</v>
      </c>
      <c r="H65" s="64">
        <v>0.96299999999999997</v>
      </c>
      <c r="I65" s="59">
        <v>0.99</v>
      </c>
      <c r="J65" s="297">
        <v>318</v>
      </c>
      <c r="K65" s="297">
        <v>306</v>
      </c>
      <c r="L65" s="298">
        <v>0.96230000000000004</v>
      </c>
      <c r="M65" s="293">
        <v>0.89</v>
      </c>
      <c r="N65" s="65">
        <v>201828.15</v>
      </c>
      <c r="O65" s="65">
        <v>152189.76000000001</v>
      </c>
      <c r="P65" s="64">
        <v>0.75409999999999999</v>
      </c>
      <c r="Q65" s="64">
        <v>0.69</v>
      </c>
      <c r="R65" s="297">
        <v>200</v>
      </c>
      <c r="S65" s="297">
        <v>117</v>
      </c>
      <c r="T65" s="298">
        <v>0.58499999999999996</v>
      </c>
      <c r="U65" s="298">
        <v>0.69</v>
      </c>
      <c r="V65" s="63">
        <v>238</v>
      </c>
      <c r="W65" s="63">
        <v>182</v>
      </c>
      <c r="X65" s="64">
        <v>0.76470000000000005</v>
      </c>
      <c r="Y65" s="278"/>
      <c r="Z65" s="266">
        <v>217</v>
      </c>
      <c r="AA65" s="267">
        <v>233</v>
      </c>
      <c r="AB65" s="268">
        <v>1.0737000000000001</v>
      </c>
      <c r="AC65" s="266">
        <v>380</v>
      </c>
      <c r="AD65" s="267">
        <v>334</v>
      </c>
      <c r="AE65" s="268">
        <v>0.87890000000000001</v>
      </c>
      <c r="AF65" s="269">
        <v>812967.16</v>
      </c>
      <c r="AG65" s="270">
        <v>615801.39</v>
      </c>
      <c r="AH65" s="268">
        <v>0.75749999999999995</v>
      </c>
      <c r="AI65" s="266">
        <v>274</v>
      </c>
      <c r="AJ65" s="267">
        <v>211</v>
      </c>
      <c r="AK65" s="268">
        <v>0.77010000000000001</v>
      </c>
      <c r="AL65" s="12" t="s">
        <v>168</v>
      </c>
    </row>
    <row r="66" spans="1:38" s="3" customFormat="1" ht="13.8" x14ac:dyDescent="0.3">
      <c r="A66" s="62" t="s">
        <v>154</v>
      </c>
      <c r="B66" s="62" t="s">
        <v>68</v>
      </c>
      <c r="C66" s="292">
        <v>568984.68999999994</v>
      </c>
      <c r="D66" s="292">
        <v>2347538.4300000002</v>
      </c>
      <c r="E66" s="293">
        <v>0.242375026848868</v>
      </c>
      <c r="F66" s="63">
        <v>1188</v>
      </c>
      <c r="G66" s="63">
        <v>1152</v>
      </c>
      <c r="H66" s="64">
        <v>0.96970000000000001</v>
      </c>
      <c r="I66" s="59">
        <v>0.99</v>
      </c>
      <c r="J66" s="297">
        <v>1445</v>
      </c>
      <c r="K66" s="297">
        <v>1350</v>
      </c>
      <c r="L66" s="298">
        <v>0.93430000000000002</v>
      </c>
      <c r="M66" s="293">
        <v>0.89</v>
      </c>
      <c r="N66" s="65">
        <v>586760.88</v>
      </c>
      <c r="O66" s="65">
        <v>428199.12</v>
      </c>
      <c r="P66" s="64">
        <v>0.7298</v>
      </c>
      <c r="Q66" s="64">
        <v>0.69</v>
      </c>
      <c r="R66" s="297">
        <v>815</v>
      </c>
      <c r="S66" s="297">
        <v>431</v>
      </c>
      <c r="T66" s="298">
        <v>0.52880000000000005</v>
      </c>
      <c r="U66" s="298">
        <v>0.69</v>
      </c>
      <c r="V66" s="63">
        <v>1062</v>
      </c>
      <c r="W66" s="63">
        <v>959</v>
      </c>
      <c r="X66" s="64">
        <v>0.90300000000000002</v>
      </c>
      <c r="Y66" s="278"/>
      <c r="Z66" s="266">
        <v>1150</v>
      </c>
      <c r="AA66" s="267">
        <v>1147</v>
      </c>
      <c r="AB66" s="268">
        <v>0.99739999999999995</v>
      </c>
      <c r="AC66" s="266">
        <v>1469</v>
      </c>
      <c r="AD66" s="267">
        <v>1427</v>
      </c>
      <c r="AE66" s="268">
        <v>0.97140000000000004</v>
      </c>
      <c r="AF66" s="269">
        <v>2710368.21</v>
      </c>
      <c r="AG66" s="270">
        <v>1989740.38</v>
      </c>
      <c r="AH66" s="268">
        <v>0.73409999999999997</v>
      </c>
      <c r="AI66" s="266">
        <v>1191</v>
      </c>
      <c r="AJ66" s="267">
        <v>885</v>
      </c>
      <c r="AK66" s="268">
        <v>0.74309999999999998</v>
      </c>
      <c r="AL66" s="12" t="s">
        <v>168</v>
      </c>
    </row>
    <row r="67" spans="1:38" s="3" customFormat="1" ht="13.8" x14ac:dyDescent="0.3">
      <c r="A67" s="62" t="s">
        <v>154</v>
      </c>
      <c r="B67" s="62" t="s">
        <v>69</v>
      </c>
      <c r="C67" s="292">
        <v>1436107.75</v>
      </c>
      <c r="D67" s="292">
        <v>5701980.3200000003</v>
      </c>
      <c r="E67" s="293">
        <v>0.25186122529444299</v>
      </c>
      <c r="F67" s="63">
        <v>1943</v>
      </c>
      <c r="G67" s="63">
        <v>1832</v>
      </c>
      <c r="H67" s="64">
        <v>0.94289999999999996</v>
      </c>
      <c r="I67" s="59">
        <v>0.99</v>
      </c>
      <c r="J67" s="297">
        <v>2612</v>
      </c>
      <c r="K67" s="297">
        <v>2260</v>
      </c>
      <c r="L67" s="298">
        <v>0.86519999999999997</v>
      </c>
      <c r="M67" s="293">
        <v>0.8891</v>
      </c>
      <c r="N67" s="65">
        <v>1537354.96</v>
      </c>
      <c r="O67" s="65">
        <v>1100324.44</v>
      </c>
      <c r="P67" s="64">
        <v>0.7157</v>
      </c>
      <c r="Q67" s="64">
        <v>0.69</v>
      </c>
      <c r="R67" s="297">
        <v>1634</v>
      </c>
      <c r="S67" s="297">
        <v>879</v>
      </c>
      <c r="T67" s="298">
        <v>0.53790000000000004</v>
      </c>
      <c r="U67" s="298">
        <v>0.69</v>
      </c>
      <c r="V67" s="63">
        <v>1601</v>
      </c>
      <c r="W67" s="63">
        <v>1299</v>
      </c>
      <c r="X67" s="64">
        <v>0.81140000000000001</v>
      </c>
      <c r="Y67" s="278"/>
      <c r="Z67" s="266">
        <v>1895</v>
      </c>
      <c r="AA67" s="267">
        <v>1966</v>
      </c>
      <c r="AB67" s="268">
        <v>1.0375000000000001</v>
      </c>
      <c r="AC67" s="266">
        <v>2490</v>
      </c>
      <c r="AD67" s="267">
        <v>2283</v>
      </c>
      <c r="AE67" s="268">
        <v>0.91690000000000005</v>
      </c>
      <c r="AF67" s="269">
        <v>6207975.1399999997</v>
      </c>
      <c r="AG67" s="270">
        <v>4341488.7</v>
      </c>
      <c r="AH67" s="268">
        <v>0.69930000000000003</v>
      </c>
      <c r="AI67" s="266">
        <v>2114</v>
      </c>
      <c r="AJ67" s="267">
        <v>1469</v>
      </c>
      <c r="AK67" s="268">
        <v>0.69489999999999996</v>
      </c>
      <c r="AL67" s="12" t="s">
        <v>168</v>
      </c>
    </row>
    <row r="68" spans="1:38" s="3" customFormat="1" ht="13.8" x14ac:dyDescent="0.3">
      <c r="A68" s="62" t="s">
        <v>311</v>
      </c>
      <c r="B68" s="62" t="s">
        <v>70</v>
      </c>
      <c r="C68" s="292">
        <v>2165603.37</v>
      </c>
      <c r="D68" s="292">
        <v>8956898.4100000001</v>
      </c>
      <c r="E68" s="293">
        <v>0.241780499328003</v>
      </c>
      <c r="F68" s="63">
        <v>3892</v>
      </c>
      <c r="G68" s="63">
        <v>3557</v>
      </c>
      <c r="H68" s="64">
        <v>0.91390000000000005</v>
      </c>
      <c r="I68" s="59">
        <v>0.9758</v>
      </c>
      <c r="J68" s="297">
        <v>4834</v>
      </c>
      <c r="K68" s="297">
        <v>4284</v>
      </c>
      <c r="L68" s="293">
        <v>0.88619999999999999</v>
      </c>
      <c r="M68" s="298">
        <v>0.88529999999999998</v>
      </c>
      <c r="N68" s="65">
        <v>2305905.65</v>
      </c>
      <c r="O68" s="65">
        <v>1607010.84</v>
      </c>
      <c r="P68" s="64">
        <v>0.69689999999999996</v>
      </c>
      <c r="Q68" s="64">
        <v>0.69</v>
      </c>
      <c r="R68" s="297">
        <v>3079</v>
      </c>
      <c r="S68" s="297">
        <v>1582</v>
      </c>
      <c r="T68" s="298">
        <v>0.51380000000000003</v>
      </c>
      <c r="U68" s="293">
        <v>0.69</v>
      </c>
      <c r="V68" s="63">
        <v>3009</v>
      </c>
      <c r="W68" s="63">
        <v>2464</v>
      </c>
      <c r="X68" s="64">
        <v>0.81889999999999996</v>
      </c>
      <c r="Y68" s="278"/>
      <c r="Z68" s="266">
        <v>4021</v>
      </c>
      <c r="AA68" s="267">
        <v>4035</v>
      </c>
      <c r="AB68" s="268">
        <v>1.0035000000000001</v>
      </c>
      <c r="AC68" s="266">
        <v>5338</v>
      </c>
      <c r="AD68" s="267">
        <v>4611</v>
      </c>
      <c r="AE68" s="268">
        <v>0.86380000000000001</v>
      </c>
      <c r="AF68" s="269">
        <v>10046502.310000001</v>
      </c>
      <c r="AG68" s="270">
        <v>6977264.0800000001</v>
      </c>
      <c r="AH68" s="268">
        <v>0.69450000000000001</v>
      </c>
      <c r="AI68" s="266">
        <v>3936</v>
      </c>
      <c r="AJ68" s="267">
        <v>2790</v>
      </c>
      <c r="AK68" s="268">
        <v>0.70879999999999999</v>
      </c>
      <c r="AL68" s="12" t="s">
        <v>168</v>
      </c>
    </row>
    <row r="69" spans="1:38" s="3" customFormat="1" ht="13.8" x14ac:dyDescent="0.3">
      <c r="A69" s="62" t="s">
        <v>152</v>
      </c>
      <c r="B69" s="62" t="s">
        <v>71</v>
      </c>
      <c r="C69" s="292">
        <v>2960505.29</v>
      </c>
      <c r="D69" s="292">
        <v>12029724.68</v>
      </c>
      <c r="E69" s="293">
        <v>0.24609917257059</v>
      </c>
      <c r="F69" s="63">
        <v>4340</v>
      </c>
      <c r="G69" s="63">
        <v>3882</v>
      </c>
      <c r="H69" s="64">
        <v>0.89449999999999996</v>
      </c>
      <c r="I69" s="59">
        <v>0.97440000000000004</v>
      </c>
      <c r="J69" s="297">
        <v>6064</v>
      </c>
      <c r="K69" s="297">
        <v>5247</v>
      </c>
      <c r="L69" s="298">
        <v>0.86529999999999996</v>
      </c>
      <c r="M69" s="293">
        <v>0.8679</v>
      </c>
      <c r="N69" s="65">
        <v>3004238.95</v>
      </c>
      <c r="O69" s="65">
        <v>2085411.67</v>
      </c>
      <c r="P69" s="64">
        <v>0.69420000000000004</v>
      </c>
      <c r="Q69" s="64">
        <v>0.68100000000000005</v>
      </c>
      <c r="R69" s="297">
        <v>3677</v>
      </c>
      <c r="S69" s="297">
        <v>1771</v>
      </c>
      <c r="T69" s="298">
        <v>0.48159999999999997</v>
      </c>
      <c r="U69" s="298">
        <v>0.69</v>
      </c>
      <c r="V69" s="63">
        <v>3374</v>
      </c>
      <c r="W69" s="63">
        <v>2819</v>
      </c>
      <c r="X69" s="64">
        <v>0.83550000000000002</v>
      </c>
      <c r="Y69" s="278"/>
      <c r="Z69" s="266">
        <v>4626</v>
      </c>
      <c r="AA69" s="267">
        <v>4617</v>
      </c>
      <c r="AB69" s="268">
        <v>0.99809999999999999</v>
      </c>
      <c r="AC69" s="266">
        <v>7014</v>
      </c>
      <c r="AD69" s="267">
        <v>5889</v>
      </c>
      <c r="AE69" s="268">
        <v>0.83960000000000001</v>
      </c>
      <c r="AF69" s="269">
        <v>13007354.640000001</v>
      </c>
      <c r="AG69" s="270">
        <v>9086066.7899999991</v>
      </c>
      <c r="AH69" s="268">
        <v>0.69850000000000001</v>
      </c>
      <c r="AI69" s="266">
        <v>4933</v>
      </c>
      <c r="AJ69" s="267">
        <v>3338</v>
      </c>
      <c r="AK69" s="268">
        <v>0.67669999999999997</v>
      </c>
      <c r="AL69" s="12" t="s">
        <v>168</v>
      </c>
    </row>
    <row r="70" spans="1:38" s="3" customFormat="1" ht="13.8" x14ac:dyDescent="0.3">
      <c r="A70" s="62" t="s">
        <v>156</v>
      </c>
      <c r="B70" s="62" t="s">
        <v>73</v>
      </c>
      <c r="C70" s="292">
        <v>0</v>
      </c>
      <c r="D70" s="292">
        <v>0</v>
      </c>
      <c r="E70" s="293"/>
      <c r="F70" s="63">
        <v>1</v>
      </c>
      <c r="G70" s="63">
        <v>7</v>
      </c>
      <c r="H70" s="64">
        <v>7</v>
      </c>
      <c r="I70" s="59">
        <v>0.99</v>
      </c>
      <c r="J70" s="297">
        <v>3</v>
      </c>
      <c r="K70" s="297">
        <v>1</v>
      </c>
      <c r="L70" s="298">
        <v>0.33329999999999999</v>
      </c>
      <c r="M70" s="293">
        <v>0.5</v>
      </c>
      <c r="N70" s="65">
        <v>0</v>
      </c>
      <c r="O70" s="65">
        <v>0</v>
      </c>
      <c r="P70" s="64">
        <v>0</v>
      </c>
      <c r="Q70" s="64">
        <v>0.69</v>
      </c>
      <c r="R70" s="297">
        <v>0</v>
      </c>
      <c r="S70" s="297">
        <v>0</v>
      </c>
      <c r="T70" s="298">
        <v>0</v>
      </c>
      <c r="U70" s="298">
        <v>0.69</v>
      </c>
      <c r="V70" s="63">
        <v>0</v>
      </c>
      <c r="W70" s="63">
        <v>0</v>
      </c>
      <c r="X70" s="64">
        <v>0</v>
      </c>
      <c r="Y70" s="278"/>
      <c r="Z70" s="266">
        <v>5</v>
      </c>
      <c r="AA70" s="267">
        <v>16</v>
      </c>
      <c r="AB70" s="268">
        <v>3.2</v>
      </c>
      <c r="AC70" s="266">
        <v>10</v>
      </c>
      <c r="AD70" s="267">
        <v>1</v>
      </c>
      <c r="AE70" s="268">
        <v>0.1</v>
      </c>
      <c r="AF70" s="269"/>
      <c r="AG70" s="270"/>
      <c r="AH70" s="268"/>
      <c r="AI70" s="266">
        <v>1</v>
      </c>
      <c r="AJ70" s="267"/>
      <c r="AK70" s="268"/>
      <c r="AL70" s="12" t="s">
        <v>168</v>
      </c>
    </row>
    <row r="71" spans="1:38" s="3" customFormat="1" ht="13.8" x14ac:dyDescent="0.3">
      <c r="A71" s="62" t="s">
        <v>311</v>
      </c>
      <c r="B71" s="62" t="s">
        <v>72</v>
      </c>
      <c r="C71" s="292">
        <v>555131.28</v>
      </c>
      <c r="D71" s="292">
        <v>2443365.37</v>
      </c>
      <c r="E71" s="293">
        <v>0.22719945482406501</v>
      </c>
      <c r="F71" s="63">
        <v>1410</v>
      </c>
      <c r="G71" s="63">
        <v>1217</v>
      </c>
      <c r="H71" s="64">
        <v>0.86309999999999998</v>
      </c>
      <c r="I71" s="59">
        <v>0.89370000000000005</v>
      </c>
      <c r="J71" s="297">
        <v>1822</v>
      </c>
      <c r="K71" s="297">
        <v>1564</v>
      </c>
      <c r="L71" s="298">
        <v>0.85840000000000005</v>
      </c>
      <c r="M71" s="293">
        <v>0.8599</v>
      </c>
      <c r="N71" s="65">
        <v>600378.19999999995</v>
      </c>
      <c r="O71" s="65">
        <v>388883.44</v>
      </c>
      <c r="P71" s="64">
        <v>0.64770000000000005</v>
      </c>
      <c r="Q71" s="64">
        <v>0.64249999999999996</v>
      </c>
      <c r="R71" s="297">
        <v>1216</v>
      </c>
      <c r="S71" s="297">
        <v>519</v>
      </c>
      <c r="T71" s="298">
        <v>0.42680000000000001</v>
      </c>
      <c r="U71" s="298">
        <v>0.68630000000000002</v>
      </c>
      <c r="V71" s="63">
        <v>1003</v>
      </c>
      <c r="W71" s="63">
        <v>796</v>
      </c>
      <c r="X71" s="64">
        <v>0.79359999999999997</v>
      </c>
      <c r="Y71" s="278"/>
      <c r="Z71" s="266">
        <v>1728</v>
      </c>
      <c r="AA71" s="267">
        <v>1530</v>
      </c>
      <c r="AB71" s="268">
        <v>0.88539999999999996</v>
      </c>
      <c r="AC71" s="266">
        <v>2250</v>
      </c>
      <c r="AD71" s="267">
        <v>1833</v>
      </c>
      <c r="AE71" s="268">
        <v>0.81469999999999998</v>
      </c>
      <c r="AF71" s="269">
        <v>2819381.74</v>
      </c>
      <c r="AG71" s="270">
        <v>1725634.92</v>
      </c>
      <c r="AH71" s="268">
        <v>0.61209999999999998</v>
      </c>
      <c r="AI71" s="266">
        <v>1590</v>
      </c>
      <c r="AJ71" s="267">
        <v>895</v>
      </c>
      <c r="AK71" s="268">
        <v>0.56289999999999996</v>
      </c>
      <c r="AL71" s="12" t="s">
        <v>168</v>
      </c>
    </row>
    <row r="72" spans="1:38" s="3" customFormat="1" ht="13.8" x14ac:dyDescent="0.3">
      <c r="A72" s="62" t="s">
        <v>152</v>
      </c>
      <c r="B72" s="62" t="s">
        <v>74</v>
      </c>
      <c r="C72" s="292">
        <v>5272441.1500000004</v>
      </c>
      <c r="D72" s="292">
        <v>21702991.66</v>
      </c>
      <c r="E72" s="293">
        <v>0.24293614597463301</v>
      </c>
      <c r="F72" s="63">
        <v>5138</v>
      </c>
      <c r="G72" s="63">
        <v>4740</v>
      </c>
      <c r="H72" s="64">
        <v>0.92249999999999999</v>
      </c>
      <c r="I72" s="59">
        <v>0.98070000000000002</v>
      </c>
      <c r="J72" s="297">
        <v>8163</v>
      </c>
      <c r="K72" s="297">
        <v>7296</v>
      </c>
      <c r="L72" s="298">
        <v>0.89380000000000004</v>
      </c>
      <c r="M72" s="293">
        <v>0.89</v>
      </c>
      <c r="N72" s="65">
        <v>5905491.7300000004</v>
      </c>
      <c r="O72" s="65">
        <v>4084585.46</v>
      </c>
      <c r="P72" s="64">
        <v>0.69169999999999998</v>
      </c>
      <c r="Q72" s="64">
        <v>0.68559999999999999</v>
      </c>
      <c r="R72" s="297">
        <v>5741</v>
      </c>
      <c r="S72" s="297">
        <v>2664</v>
      </c>
      <c r="T72" s="298">
        <v>0.46400000000000002</v>
      </c>
      <c r="U72" s="298">
        <v>0.69</v>
      </c>
      <c r="V72" s="63">
        <v>5224</v>
      </c>
      <c r="W72" s="63">
        <v>3631</v>
      </c>
      <c r="X72" s="64">
        <v>0.69510000000000005</v>
      </c>
      <c r="Y72" s="278"/>
      <c r="Z72" s="266">
        <v>5264</v>
      </c>
      <c r="AA72" s="267">
        <v>5682</v>
      </c>
      <c r="AB72" s="268">
        <v>1.0793999999999999</v>
      </c>
      <c r="AC72" s="266">
        <v>8767</v>
      </c>
      <c r="AD72" s="267">
        <v>7993</v>
      </c>
      <c r="AE72" s="268">
        <v>0.91169999999999995</v>
      </c>
      <c r="AF72" s="269">
        <v>25524385.109999999</v>
      </c>
      <c r="AG72" s="270">
        <v>17259336.600000001</v>
      </c>
      <c r="AH72" s="268">
        <v>0.67620000000000002</v>
      </c>
      <c r="AI72" s="266">
        <v>7364</v>
      </c>
      <c r="AJ72" s="267">
        <v>4753</v>
      </c>
      <c r="AK72" s="268">
        <v>0.64539999999999997</v>
      </c>
      <c r="AL72" s="12" t="s">
        <v>168</v>
      </c>
    </row>
    <row r="73" spans="1:38" s="3" customFormat="1" ht="13.8" x14ac:dyDescent="0.3">
      <c r="A73" s="66" t="s">
        <v>142</v>
      </c>
      <c r="B73" s="62" t="s">
        <v>75</v>
      </c>
      <c r="C73" s="292">
        <v>1199055.29</v>
      </c>
      <c r="D73" s="292">
        <v>4886633.62</v>
      </c>
      <c r="E73" s="293">
        <v>0.24537450180273601</v>
      </c>
      <c r="F73" s="63">
        <v>1301</v>
      </c>
      <c r="G73" s="63">
        <v>1214</v>
      </c>
      <c r="H73" s="64">
        <v>0.93310000000000004</v>
      </c>
      <c r="I73" s="59">
        <v>0.99</v>
      </c>
      <c r="J73" s="297">
        <v>1853</v>
      </c>
      <c r="K73" s="297">
        <v>1555</v>
      </c>
      <c r="L73" s="298">
        <v>0.83919999999999995</v>
      </c>
      <c r="M73" s="293">
        <v>0.85219999999999996</v>
      </c>
      <c r="N73" s="65">
        <v>1178641.8400000001</v>
      </c>
      <c r="O73" s="65">
        <v>835673</v>
      </c>
      <c r="P73" s="64">
        <v>0.70899999999999996</v>
      </c>
      <c r="Q73" s="64">
        <v>0.68769999999999998</v>
      </c>
      <c r="R73" s="297">
        <v>1337</v>
      </c>
      <c r="S73" s="297">
        <v>721</v>
      </c>
      <c r="T73" s="298">
        <v>0.5393</v>
      </c>
      <c r="U73" s="298">
        <v>0.69</v>
      </c>
      <c r="V73" s="63">
        <v>928</v>
      </c>
      <c r="W73" s="63">
        <v>752</v>
      </c>
      <c r="X73" s="64">
        <v>0.81030000000000002</v>
      </c>
      <c r="Y73" s="278"/>
      <c r="Z73" s="266">
        <v>1390</v>
      </c>
      <c r="AA73" s="267">
        <v>1484</v>
      </c>
      <c r="AB73" s="268">
        <v>1.0676000000000001</v>
      </c>
      <c r="AC73" s="266">
        <v>1937</v>
      </c>
      <c r="AD73" s="267">
        <v>1776</v>
      </c>
      <c r="AE73" s="268">
        <v>0.91690000000000005</v>
      </c>
      <c r="AF73" s="269">
        <v>5568950.5700000003</v>
      </c>
      <c r="AG73" s="270">
        <v>3937159.78</v>
      </c>
      <c r="AH73" s="268">
        <v>0.70699999999999996</v>
      </c>
      <c r="AI73" s="266">
        <v>1848</v>
      </c>
      <c r="AJ73" s="267">
        <v>1310</v>
      </c>
      <c r="AK73" s="268">
        <v>0.70889999999999997</v>
      </c>
      <c r="AL73" s="12" t="s">
        <v>168</v>
      </c>
    </row>
    <row r="74" spans="1:38" s="3" customFormat="1" ht="13.8" x14ac:dyDescent="0.3">
      <c r="A74" s="62" t="s">
        <v>152</v>
      </c>
      <c r="B74" s="62" t="s">
        <v>76</v>
      </c>
      <c r="C74" s="292">
        <v>241948.43</v>
      </c>
      <c r="D74" s="292">
        <v>1068251.74</v>
      </c>
      <c r="E74" s="293">
        <v>0.226490087439502</v>
      </c>
      <c r="F74" s="63">
        <v>352</v>
      </c>
      <c r="G74" s="63">
        <v>318</v>
      </c>
      <c r="H74" s="64">
        <v>0.90339999999999998</v>
      </c>
      <c r="I74" s="59">
        <v>0.97030000000000005</v>
      </c>
      <c r="J74" s="297">
        <v>546</v>
      </c>
      <c r="K74" s="297">
        <v>492</v>
      </c>
      <c r="L74" s="298">
        <v>0.90110000000000001</v>
      </c>
      <c r="M74" s="293">
        <v>0.89</v>
      </c>
      <c r="N74" s="65">
        <v>265330.21999999997</v>
      </c>
      <c r="O74" s="65">
        <v>165851.5</v>
      </c>
      <c r="P74" s="64">
        <v>0.62509999999999999</v>
      </c>
      <c r="Q74" s="64">
        <v>0.63239999999999996</v>
      </c>
      <c r="R74" s="297">
        <v>412</v>
      </c>
      <c r="S74" s="297">
        <v>182</v>
      </c>
      <c r="T74" s="298">
        <v>0.44169999999999998</v>
      </c>
      <c r="U74" s="298">
        <v>0.68500000000000005</v>
      </c>
      <c r="V74" s="63">
        <v>317</v>
      </c>
      <c r="W74" s="63">
        <v>260</v>
      </c>
      <c r="X74" s="64">
        <v>0.82020000000000004</v>
      </c>
      <c r="Y74" s="278"/>
      <c r="Z74" s="266">
        <v>384</v>
      </c>
      <c r="AA74" s="267">
        <v>409</v>
      </c>
      <c r="AB74" s="268">
        <v>1.0650999999999999</v>
      </c>
      <c r="AC74" s="266">
        <v>634</v>
      </c>
      <c r="AD74" s="267">
        <v>560</v>
      </c>
      <c r="AE74" s="268">
        <v>0.88329999999999997</v>
      </c>
      <c r="AF74" s="269">
        <v>1341074.3700000001</v>
      </c>
      <c r="AG74" s="270">
        <v>851439.97</v>
      </c>
      <c r="AH74" s="268">
        <v>0.63490000000000002</v>
      </c>
      <c r="AI74" s="266">
        <v>533</v>
      </c>
      <c r="AJ74" s="267">
        <v>343</v>
      </c>
      <c r="AK74" s="268">
        <v>0.64349999999999996</v>
      </c>
      <c r="AL74" s="12" t="s">
        <v>168</v>
      </c>
    </row>
    <row r="75" spans="1:38" s="3" customFormat="1" ht="13.8" x14ac:dyDescent="0.3">
      <c r="A75" s="62" t="s">
        <v>169</v>
      </c>
      <c r="B75" s="62" t="s">
        <v>77</v>
      </c>
      <c r="C75" s="292">
        <v>1079184.3400000001</v>
      </c>
      <c r="D75" s="292">
        <v>4907637.47</v>
      </c>
      <c r="E75" s="293">
        <v>0.21989895272358001</v>
      </c>
      <c r="F75" s="63">
        <v>1755</v>
      </c>
      <c r="G75" s="63">
        <v>1602</v>
      </c>
      <c r="H75" s="64">
        <v>0.91279999999999994</v>
      </c>
      <c r="I75" s="59">
        <v>0.96509999999999996</v>
      </c>
      <c r="J75" s="297">
        <v>2691</v>
      </c>
      <c r="K75" s="297">
        <v>2219</v>
      </c>
      <c r="L75" s="293">
        <v>0.8246</v>
      </c>
      <c r="M75" s="293">
        <v>0.82530000000000003</v>
      </c>
      <c r="N75" s="65">
        <v>1149384.4099999999</v>
      </c>
      <c r="O75" s="65">
        <v>775265.92</v>
      </c>
      <c r="P75" s="64">
        <v>0.67449999999999999</v>
      </c>
      <c r="Q75" s="64">
        <v>0.68630000000000002</v>
      </c>
      <c r="R75" s="297">
        <v>1675</v>
      </c>
      <c r="S75" s="297">
        <v>764</v>
      </c>
      <c r="T75" s="298">
        <v>0.45610000000000001</v>
      </c>
      <c r="U75" s="298">
        <v>0.69</v>
      </c>
      <c r="V75" s="63">
        <v>1405</v>
      </c>
      <c r="W75" s="63">
        <v>1026</v>
      </c>
      <c r="X75" s="64">
        <v>0.73019999999999996</v>
      </c>
      <c r="Y75" s="278"/>
      <c r="Z75" s="266">
        <v>2017</v>
      </c>
      <c r="AA75" s="267">
        <v>1993</v>
      </c>
      <c r="AB75" s="268">
        <v>0.98809999999999998</v>
      </c>
      <c r="AC75" s="266">
        <v>2818</v>
      </c>
      <c r="AD75" s="267">
        <v>2577</v>
      </c>
      <c r="AE75" s="268">
        <v>0.91449999999999998</v>
      </c>
      <c r="AF75" s="269">
        <v>5332976.96</v>
      </c>
      <c r="AG75" s="270">
        <v>3601553.42</v>
      </c>
      <c r="AH75" s="268">
        <v>0.67530000000000001</v>
      </c>
      <c r="AI75" s="266">
        <v>2282</v>
      </c>
      <c r="AJ75" s="267">
        <v>1471</v>
      </c>
      <c r="AK75" s="268">
        <v>0.64459999999999995</v>
      </c>
      <c r="AL75" s="12" t="s">
        <v>168</v>
      </c>
    </row>
    <row r="76" spans="1:38" s="3" customFormat="1" ht="13.8" x14ac:dyDescent="0.3">
      <c r="A76" s="62" t="s">
        <v>152</v>
      </c>
      <c r="B76" s="62" t="s">
        <v>78</v>
      </c>
      <c r="C76" s="292">
        <v>884937.55</v>
      </c>
      <c r="D76" s="292">
        <v>3615897.94</v>
      </c>
      <c r="E76" s="293">
        <v>0.24473521229971401</v>
      </c>
      <c r="F76" s="63">
        <v>1296</v>
      </c>
      <c r="G76" s="63">
        <v>1206</v>
      </c>
      <c r="H76" s="64">
        <v>0.93059999999999998</v>
      </c>
      <c r="I76" s="59">
        <v>0.99</v>
      </c>
      <c r="J76" s="297">
        <v>1733</v>
      </c>
      <c r="K76" s="297">
        <v>1481</v>
      </c>
      <c r="L76" s="298">
        <v>0.85460000000000003</v>
      </c>
      <c r="M76" s="293">
        <v>0.86980000000000002</v>
      </c>
      <c r="N76" s="65">
        <v>989175.51</v>
      </c>
      <c r="O76" s="65">
        <v>644368.80000000005</v>
      </c>
      <c r="P76" s="64">
        <v>0.65139999999999998</v>
      </c>
      <c r="Q76" s="64">
        <v>0.66300000000000003</v>
      </c>
      <c r="R76" s="297">
        <v>1212</v>
      </c>
      <c r="S76" s="297">
        <v>568</v>
      </c>
      <c r="T76" s="298">
        <v>0.46860000000000002</v>
      </c>
      <c r="U76" s="298">
        <v>0.69</v>
      </c>
      <c r="V76" s="63">
        <v>1113</v>
      </c>
      <c r="W76" s="63">
        <v>876</v>
      </c>
      <c r="X76" s="64">
        <v>0.78710000000000002</v>
      </c>
      <c r="Y76" s="278"/>
      <c r="Z76" s="266">
        <v>1237</v>
      </c>
      <c r="AA76" s="267">
        <v>1312</v>
      </c>
      <c r="AB76" s="268">
        <v>1.0606</v>
      </c>
      <c r="AC76" s="266">
        <v>1755</v>
      </c>
      <c r="AD76" s="267">
        <v>1566</v>
      </c>
      <c r="AE76" s="268">
        <v>0.89229999999999998</v>
      </c>
      <c r="AF76" s="269">
        <v>4011888.32</v>
      </c>
      <c r="AG76" s="270">
        <v>2809724.87</v>
      </c>
      <c r="AH76" s="268">
        <v>0.70030000000000003</v>
      </c>
      <c r="AI76" s="266">
        <v>1484</v>
      </c>
      <c r="AJ76" s="267">
        <v>1075</v>
      </c>
      <c r="AK76" s="268">
        <v>0.72440000000000004</v>
      </c>
      <c r="AL76" s="12" t="s">
        <v>168</v>
      </c>
    </row>
    <row r="77" spans="1:38" s="3" customFormat="1" ht="13.8" x14ac:dyDescent="0.3">
      <c r="A77" s="62" t="s">
        <v>169</v>
      </c>
      <c r="B77" s="62" t="s">
        <v>79</v>
      </c>
      <c r="C77" s="292">
        <v>302934.71000000002</v>
      </c>
      <c r="D77" s="292">
        <v>1185305.27</v>
      </c>
      <c r="E77" s="293">
        <v>0.25557526627718402</v>
      </c>
      <c r="F77" s="63">
        <v>418</v>
      </c>
      <c r="G77" s="63">
        <v>380</v>
      </c>
      <c r="H77" s="64">
        <v>0.90910000000000002</v>
      </c>
      <c r="I77" s="59">
        <v>0.99</v>
      </c>
      <c r="J77" s="297">
        <v>570</v>
      </c>
      <c r="K77" s="297">
        <v>504</v>
      </c>
      <c r="L77" s="298">
        <v>0.88419999999999999</v>
      </c>
      <c r="M77" s="293">
        <v>0.87370000000000003</v>
      </c>
      <c r="N77" s="65">
        <v>283295.89</v>
      </c>
      <c r="O77" s="65">
        <v>193343.98</v>
      </c>
      <c r="P77" s="64">
        <v>0.6825</v>
      </c>
      <c r="Q77" s="64">
        <v>0.68930000000000002</v>
      </c>
      <c r="R77" s="297">
        <v>375</v>
      </c>
      <c r="S77" s="297">
        <v>187</v>
      </c>
      <c r="T77" s="298">
        <v>0.49869999999999998</v>
      </c>
      <c r="U77" s="298">
        <v>0.69</v>
      </c>
      <c r="V77" s="63">
        <v>328</v>
      </c>
      <c r="W77" s="63">
        <v>262</v>
      </c>
      <c r="X77" s="64">
        <v>0.79879999999999995</v>
      </c>
      <c r="Y77" s="278"/>
      <c r="Z77" s="266">
        <v>451</v>
      </c>
      <c r="AA77" s="267">
        <v>454</v>
      </c>
      <c r="AB77" s="268">
        <v>1.0066999999999999</v>
      </c>
      <c r="AC77" s="266">
        <v>618</v>
      </c>
      <c r="AD77" s="267">
        <v>570</v>
      </c>
      <c r="AE77" s="268">
        <v>0.92230000000000001</v>
      </c>
      <c r="AF77" s="269">
        <v>1299458.42</v>
      </c>
      <c r="AG77" s="270">
        <v>858379.86</v>
      </c>
      <c r="AH77" s="268">
        <v>0.66059999999999997</v>
      </c>
      <c r="AI77" s="266">
        <v>476</v>
      </c>
      <c r="AJ77" s="267">
        <v>359</v>
      </c>
      <c r="AK77" s="268">
        <v>0.75419999999999998</v>
      </c>
      <c r="AL77" s="12" t="s">
        <v>168</v>
      </c>
    </row>
    <row r="78" spans="1:38" s="3" customFormat="1" ht="13.8" x14ac:dyDescent="0.3">
      <c r="A78" s="62" t="s">
        <v>142</v>
      </c>
      <c r="B78" s="62" t="s">
        <v>80</v>
      </c>
      <c r="C78" s="292">
        <v>853818.4</v>
      </c>
      <c r="D78" s="292">
        <v>3547151.81</v>
      </c>
      <c r="E78" s="293">
        <v>0.24070534494547</v>
      </c>
      <c r="F78" s="63">
        <v>1513</v>
      </c>
      <c r="G78" s="63">
        <v>1332</v>
      </c>
      <c r="H78" s="64">
        <v>0.88039999999999996</v>
      </c>
      <c r="I78" s="59">
        <v>0.99</v>
      </c>
      <c r="J78" s="297">
        <v>1896</v>
      </c>
      <c r="K78" s="297">
        <v>1652</v>
      </c>
      <c r="L78" s="298">
        <v>0.87129999999999996</v>
      </c>
      <c r="M78" s="293">
        <v>0.8841</v>
      </c>
      <c r="N78" s="65">
        <v>866440.72</v>
      </c>
      <c r="O78" s="65">
        <v>597011.16</v>
      </c>
      <c r="P78" s="64">
        <v>0.68899999999999995</v>
      </c>
      <c r="Q78" s="64">
        <v>0.67290000000000005</v>
      </c>
      <c r="R78" s="297">
        <v>1296</v>
      </c>
      <c r="S78" s="297">
        <v>692</v>
      </c>
      <c r="T78" s="298">
        <v>0.53400000000000003</v>
      </c>
      <c r="U78" s="298">
        <v>0.69</v>
      </c>
      <c r="V78" s="63">
        <v>1155</v>
      </c>
      <c r="W78" s="63">
        <v>1019</v>
      </c>
      <c r="X78" s="64">
        <v>0.88229999999999997</v>
      </c>
      <c r="Y78" s="278"/>
      <c r="Z78" s="266">
        <v>1508</v>
      </c>
      <c r="AA78" s="267">
        <v>1580</v>
      </c>
      <c r="AB78" s="268">
        <v>1.0477000000000001</v>
      </c>
      <c r="AC78" s="266">
        <v>2063</v>
      </c>
      <c r="AD78" s="267">
        <v>1893</v>
      </c>
      <c r="AE78" s="268">
        <v>0.91759999999999997</v>
      </c>
      <c r="AF78" s="269">
        <v>4043519.08</v>
      </c>
      <c r="AG78" s="270">
        <v>2740854.85</v>
      </c>
      <c r="AH78" s="268">
        <v>0.67779999999999996</v>
      </c>
      <c r="AI78" s="266">
        <v>1725</v>
      </c>
      <c r="AJ78" s="267">
        <v>1175</v>
      </c>
      <c r="AK78" s="268">
        <v>0.68120000000000003</v>
      </c>
      <c r="AL78" s="12" t="s">
        <v>168</v>
      </c>
    </row>
    <row r="79" spans="1:38" s="3" customFormat="1" ht="13.8" x14ac:dyDescent="0.3">
      <c r="A79" s="67" t="s">
        <v>311</v>
      </c>
      <c r="B79" s="67" t="s">
        <v>81</v>
      </c>
      <c r="C79" s="292">
        <v>3978199.28</v>
      </c>
      <c r="D79" s="292">
        <v>15708426.35</v>
      </c>
      <c r="E79" s="293">
        <v>0.25325256593891698</v>
      </c>
      <c r="F79" s="63">
        <v>6939</v>
      </c>
      <c r="G79" s="63">
        <v>6435</v>
      </c>
      <c r="H79" s="64">
        <v>0.9274</v>
      </c>
      <c r="I79" s="59">
        <v>0.98450000000000004</v>
      </c>
      <c r="J79" s="297">
        <v>8890</v>
      </c>
      <c r="K79" s="297">
        <v>8288</v>
      </c>
      <c r="L79" s="298">
        <v>0.93230000000000002</v>
      </c>
      <c r="M79" s="293">
        <v>0.89</v>
      </c>
      <c r="N79" s="65">
        <v>4373006.1900000004</v>
      </c>
      <c r="O79" s="65">
        <v>2843939.33</v>
      </c>
      <c r="P79" s="64">
        <v>0.65029999999999999</v>
      </c>
      <c r="Q79" s="64">
        <v>0.64800000000000002</v>
      </c>
      <c r="R79" s="297">
        <v>7000</v>
      </c>
      <c r="S79" s="297">
        <v>3290</v>
      </c>
      <c r="T79" s="298">
        <v>0.47</v>
      </c>
      <c r="U79" s="298">
        <v>0.69</v>
      </c>
      <c r="V79" s="63">
        <v>2638</v>
      </c>
      <c r="W79" s="63">
        <v>2235</v>
      </c>
      <c r="X79" s="64">
        <v>0.84719999999999995</v>
      </c>
      <c r="Y79" s="278"/>
      <c r="Z79" s="266">
        <v>7070</v>
      </c>
      <c r="AA79" s="267">
        <v>7207</v>
      </c>
      <c r="AB79" s="268">
        <v>1.0194000000000001</v>
      </c>
      <c r="AC79" s="266">
        <v>9387</v>
      </c>
      <c r="AD79" s="267">
        <v>8356</v>
      </c>
      <c r="AE79" s="268">
        <v>0.89019999999999999</v>
      </c>
      <c r="AF79" s="269">
        <v>17335899.309999999</v>
      </c>
      <c r="AG79" s="270">
        <v>11458379.73</v>
      </c>
      <c r="AH79" s="268">
        <v>0.66100000000000003</v>
      </c>
      <c r="AI79" s="266">
        <v>7965</v>
      </c>
      <c r="AJ79" s="267">
        <v>5480</v>
      </c>
      <c r="AK79" s="268">
        <v>0.68799999999999994</v>
      </c>
      <c r="AL79" s="12" t="s">
        <v>168</v>
      </c>
    </row>
    <row r="80" spans="1:38" s="3" customFormat="1" ht="13.8" x14ac:dyDescent="0.3">
      <c r="A80" s="62" t="s">
        <v>155</v>
      </c>
      <c r="B80" s="62" t="s">
        <v>82</v>
      </c>
      <c r="C80" s="292">
        <v>199031.51</v>
      </c>
      <c r="D80" s="292">
        <v>857779.55</v>
      </c>
      <c r="E80" s="293">
        <v>0.23203107371818299</v>
      </c>
      <c r="F80" s="63">
        <v>227</v>
      </c>
      <c r="G80" s="63">
        <v>213</v>
      </c>
      <c r="H80" s="64">
        <v>0.93830000000000002</v>
      </c>
      <c r="I80" s="59">
        <v>0.95699999999999996</v>
      </c>
      <c r="J80" s="297">
        <v>408</v>
      </c>
      <c r="K80" s="297">
        <v>371</v>
      </c>
      <c r="L80" s="298">
        <v>0.9093</v>
      </c>
      <c r="M80" s="293">
        <v>0.89</v>
      </c>
      <c r="N80" s="65">
        <v>181743.93</v>
      </c>
      <c r="O80" s="65">
        <v>135666.43</v>
      </c>
      <c r="P80" s="64">
        <v>0.74650000000000005</v>
      </c>
      <c r="Q80" s="64">
        <v>0.69</v>
      </c>
      <c r="R80" s="297">
        <v>328</v>
      </c>
      <c r="S80" s="297">
        <v>187</v>
      </c>
      <c r="T80" s="298">
        <v>0.57010000000000005</v>
      </c>
      <c r="U80" s="298">
        <v>0.69</v>
      </c>
      <c r="V80" s="63">
        <v>193</v>
      </c>
      <c r="W80" s="63">
        <v>154</v>
      </c>
      <c r="X80" s="64">
        <v>0.79790000000000005</v>
      </c>
      <c r="Y80" s="278"/>
      <c r="Z80" s="266">
        <v>288</v>
      </c>
      <c r="AA80" s="267">
        <v>314</v>
      </c>
      <c r="AB80" s="268">
        <v>1.0903</v>
      </c>
      <c r="AC80" s="266">
        <v>458</v>
      </c>
      <c r="AD80" s="267">
        <v>414</v>
      </c>
      <c r="AE80" s="268">
        <v>0.90390000000000004</v>
      </c>
      <c r="AF80" s="269">
        <v>974081.74</v>
      </c>
      <c r="AG80" s="270">
        <v>709506.5</v>
      </c>
      <c r="AH80" s="268">
        <v>0.72840000000000005</v>
      </c>
      <c r="AI80" s="266">
        <v>393</v>
      </c>
      <c r="AJ80" s="267">
        <v>302</v>
      </c>
      <c r="AK80" s="268">
        <v>0.76839999999999997</v>
      </c>
      <c r="AL80" s="12" t="s">
        <v>168</v>
      </c>
    </row>
    <row r="81" spans="1:38" s="3" customFormat="1" ht="13.8" x14ac:dyDescent="0.3">
      <c r="A81" s="62" t="s">
        <v>142</v>
      </c>
      <c r="B81" s="62" t="s">
        <v>83</v>
      </c>
      <c r="C81" s="292">
        <v>2104261.73</v>
      </c>
      <c r="D81" s="292">
        <v>8911894.1899999995</v>
      </c>
      <c r="E81" s="293">
        <v>0.23611834758554301</v>
      </c>
      <c r="F81" s="63">
        <v>3839</v>
      </c>
      <c r="G81" s="63">
        <v>3445</v>
      </c>
      <c r="H81" s="64">
        <v>0.89739999999999998</v>
      </c>
      <c r="I81" s="59">
        <v>0.99</v>
      </c>
      <c r="J81" s="297">
        <v>5062</v>
      </c>
      <c r="K81" s="297">
        <v>4107</v>
      </c>
      <c r="L81" s="298">
        <v>0.81130000000000002</v>
      </c>
      <c r="M81" s="293">
        <v>0.80759999999999998</v>
      </c>
      <c r="N81" s="65">
        <v>2359454.71</v>
      </c>
      <c r="O81" s="65">
        <v>1516406.95</v>
      </c>
      <c r="P81" s="64">
        <v>0.64270000000000005</v>
      </c>
      <c r="Q81" s="64">
        <v>0.63759999999999994</v>
      </c>
      <c r="R81" s="297">
        <v>3261</v>
      </c>
      <c r="S81" s="297">
        <v>1460</v>
      </c>
      <c r="T81" s="298">
        <v>0.44769999999999999</v>
      </c>
      <c r="U81" s="298">
        <v>0.68189999999999995</v>
      </c>
      <c r="V81" s="63">
        <v>3042</v>
      </c>
      <c r="W81" s="63">
        <v>2546</v>
      </c>
      <c r="X81" s="64">
        <v>0.83689999999999998</v>
      </c>
      <c r="Y81" s="278"/>
      <c r="Z81" s="266">
        <v>3614</v>
      </c>
      <c r="AA81" s="267">
        <v>3814</v>
      </c>
      <c r="AB81" s="268">
        <v>1.0552999999999999</v>
      </c>
      <c r="AC81" s="266">
        <v>5088</v>
      </c>
      <c r="AD81" s="267">
        <v>4399</v>
      </c>
      <c r="AE81" s="268">
        <v>0.86460000000000004</v>
      </c>
      <c r="AF81" s="269">
        <v>10454714.66</v>
      </c>
      <c r="AG81" s="270">
        <v>7076205.9699999997</v>
      </c>
      <c r="AH81" s="268">
        <v>0.67679999999999996</v>
      </c>
      <c r="AI81" s="266">
        <v>4066</v>
      </c>
      <c r="AJ81" s="267">
        <v>2704</v>
      </c>
      <c r="AK81" s="268">
        <v>0.66500000000000004</v>
      </c>
      <c r="AL81" s="12" t="s">
        <v>168</v>
      </c>
    </row>
    <row r="82" spans="1:38" s="3" customFormat="1" ht="13.8" x14ac:dyDescent="0.3">
      <c r="A82" s="62" t="s">
        <v>154</v>
      </c>
      <c r="B82" s="62" t="s">
        <v>84</v>
      </c>
      <c r="C82" s="292">
        <v>1583437.66</v>
      </c>
      <c r="D82" s="292">
        <v>6375166.8899999997</v>
      </c>
      <c r="E82" s="293">
        <v>0.24837587585099299</v>
      </c>
      <c r="F82" s="63">
        <v>3207</v>
      </c>
      <c r="G82" s="63">
        <v>2967</v>
      </c>
      <c r="H82" s="64">
        <v>0.92520000000000002</v>
      </c>
      <c r="I82" s="59">
        <v>0.99</v>
      </c>
      <c r="J82" s="297">
        <v>4086</v>
      </c>
      <c r="K82" s="297">
        <v>3599</v>
      </c>
      <c r="L82" s="298">
        <v>0.88080000000000003</v>
      </c>
      <c r="M82" s="293">
        <v>0.89</v>
      </c>
      <c r="N82" s="65">
        <v>1696501.46</v>
      </c>
      <c r="O82" s="65">
        <v>1108342.94</v>
      </c>
      <c r="P82" s="64">
        <v>0.65329999999999999</v>
      </c>
      <c r="Q82" s="64">
        <v>0.67020000000000002</v>
      </c>
      <c r="R82" s="297">
        <v>2596</v>
      </c>
      <c r="S82" s="297">
        <v>1184</v>
      </c>
      <c r="T82" s="298">
        <v>0.45610000000000001</v>
      </c>
      <c r="U82" s="298">
        <v>0.69</v>
      </c>
      <c r="V82" s="63">
        <v>2617</v>
      </c>
      <c r="W82" s="63">
        <v>2398</v>
      </c>
      <c r="X82" s="64">
        <v>0.9163</v>
      </c>
      <c r="Y82" s="278"/>
      <c r="Z82" s="266">
        <v>3324</v>
      </c>
      <c r="AA82" s="267">
        <v>3377</v>
      </c>
      <c r="AB82" s="268">
        <v>1.0159</v>
      </c>
      <c r="AC82" s="266">
        <v>4171</v>
      </c>
      <c r="AD82" s="267">
        <v>3785</v>
      </c>
      <c r="AE82" s="268">
        <v>0.90749999999999997</v>
      </c>
      <c r="AF82" s="269">
        <v>6844421.1100000003</v>
      </c>
      <c r="AG82" s="270">
        <v>4558816.16</v>
      </c>
      <c r="AH82" s="268">
        <v>0.66610000000000003</v>
      </c>
      <c r="AI82" s="266">
        <v>3260</v>
      </c>
      <c r="AJ82" s="267">
        <v>2117</v>
      </c>
      <c r="AK82" s="268">
        <v>0.64939999999999998</v>
      </c>
      <c r="AL82" s="12" t="s">
        <v>168</v>
      </c>
    </row>
    <row r="83" spans="1:38" s="3" customFormat="1" ht="13.8" x14ac:dyDescent="0.3">
      <c r="A83" s="62" t="s">
        <v>154</v>
      </c>
      <c r="B83" s="62" t="s">
        <v>85</v>
      </c>
      <c r="C83" s="292">
        <v>2974293.5</v>
      </c>
      <c r="D83" s="292">
        <v>11547058.550000001</v>
      </c>
      <c r="E83" s="293">
        <v>0.25758018694726398</v>
      </c>
      <c r="F83" s="63">
        <v>7563</v>
      </c>
      <c r="G83" s="63">
        <v>6713</v>
      </c>
      <c r="H83" s="64">
        <v>0.88759999999999994</v>
      </c>
      <c r="I83" s="59">
        <v>0.95799999999999996</v>
      </c>
      <c r="J83" s="297">
        <v>8863</v>
      </c>
      <c r="K83" s="297">
        <v>7628</v>
      </c>
      <c r="L83" s="298">
        <v>0.86070000000000002</v>
      </c>
      <c r="M83" s="293">
        <v>0.87309999999999999</v>
      </c>
      <c r="N83" s="65">
        <v>3075318.98</v>
      </c>
      <c r="O83" s="65">
        <v>2092638.54</v>
      </c>
      <c r="P83" s="64">
        <v>0.68049999999999999</v>
      </c>
      <c r="Q83" s="64">
        <v>0.68440000000000001</v>
      </c>
      <c r="R83" s="297">
        <v>5561</v>
      </c>
      <c r="S83" s="297">
        <v>2839</v>
      </c>
      <c r="T83" s="298">
        <v>0.51049999999999995</v>
      </c>
      <c r="U83" s="298">
        <v>0.69</v>
      </c>
      <c r="V83" s="63">
        <v>5643</v>
      </c>
      <c r="W83" s="63">
        <v>5150</v>
      </c>
      <c r="X83" s="64">
        <v>0.91259999999999997</v>
      </c>
      <c r="Y83" s="278"/>
      <c r="Z83" s="266">
        <v>8603</v>
      </c>
      <c r="AA83" s="267">
        <v>8333</v>
      </c>
      <c r="AB83" s="268">
        <v>0.96860000000000002</v>
      </c>
      <c r="AC83" s="266">
        <v>10327</v>
      </c>
      <c r="AD83" s="267">
        <v>9158</v>
      </c>
      <c r="AE83" s="268">
        <v>0.88680000000000003</v>
      </c>
      <c r="AF83" s="269">
        <v>13085066.74</v>
      </c>
      <c r="AG83" s="270">
        <v>8525647.5299999993</v>
      </c>
      <c r="AH83" s="268">
        <v>0.65159999999999996</v>
      </c>
      <c r="AI83" s="266">
        <v>7992</v>
      </c>
      <c r="AJ83" s="267">
        <v>5135</v>
      </c>
      <c r="AK83" s="268">
        <v>0.64249999999999996</v>
      </c>
      <c r="AL83" s="12" t="s">
        <v>168</v>
      </c>
    </row>
    <row r="84" spans="1:38" s="3" customFormat="1" ht="13.8" x14ac:dyDescent="0.3">
      <c r="A84" s="62" t="s">
        <v>142</v>
      </c>
      <c r="B84" s="62" t="s">
        <v>86</v>
      </c>
      <c r="C84" s="292">
        <v>1490358.64</v>
      </c>
      <c r="D84" s="292">
        <v>6153545.0999999996</v>
      </c>
      <c r="E84" s="293">
        <v>0.24219512748838101</v>
      </c>
      <c r="F84" s="63">
        <v>2658</v>
      </c>
      <c r="G84" s="63">
        <v>2419</v>
      </c>
      <c r="H84" s="64">
        <v>0.91010000000000002</v>
      </c>
      <c r="I84" s="59">
        <v>0.99</v>
      </c>
      <c r="J84" s="297">
        <v>3497</v>
      </c>
      <c r="K84" s="297">
        <v>2921</v>
      </c>
      <c r="L84" s="298">
        <v>0.83530000000000004</v>
      </c>
      <c r="M84" s="293">
        <v>0.85580000000000001</v>
      </c>
      <c r="N84" s="65">
        <v>1598187.3</v>
      </c>
      <c r="O84" s="65">
        <v>1125366.0900000001</v>
      </c>
      <c r="P84" s="64">
        <v>0.70420000000000005</v>
      </c>
      <c r="Q84" s="64">
        <v>0.69</v>
      </c>
      <c r="R84" s="297">
        <v>2242</v>
      </c>
      <c r="S84" s="297">
        <v>1110</v>
      </c>
      <c r="T84" s="298">
        <v>0.49509999999999998</v>
      </c>
      <c r="U84" s="298">
        <v>0.68830000000000002</v>
      </c>
      <c r="V84" s="63">
        <v>2181</v>
      </c>
      <c r="W84" s="63">
        <v>1765</v>
      </c>
      <c r="X84" s="64">
        <v>0.80930000000000002</v>
      </c>
      <c r="Y84" s="278"/>
      <c r="Z84" s="266">
        <v>2818</v>
      </c>
      <c r="AA84" s="267">
        <v>2706</v>
      </c>
      <c r="AB84" s="268">
        <v>0.96030000000000004</v>
      </c>
      <c r="AC84" s="266">
        <v>3754</v>
      </c>
      <c r="AD84" s="267">
        <v>3312</v>
      </c>
      <c r="AE84" s="268">
        <v>0.88229999999999997</v>
      </c>
      <c r="AF84" s="269">
        <v>6897537.0599999996</v>
      </c>
      <c r="AG84" s="270">
        <v>4769676.32</v>
      </c>
      <c r="AH84" s="268">
        <v>0.6915</v>
      </c>
      <c r="AI84" s="266">
        <v>2984</v>
      </c>
      <c r="AJ84" s="267">
        <v>1922</v>
      </c>
      <c r="AK84" s="268">
        <v>0.64410000000000001</v>
      </c>
      <c r="AL84" s="12" t="s">
        <v>168</v>
      </c>
    </row>
    <row r="85" spans="1:38" s="3" customFormat="1" ht="13.8" x14ac:dyDescent="0.3">
      <c r="A85" s="62" t="s">
        <v>154</v>
      </c>
      <c r="B85" s="62" t="s">
        <v>87</v>
      </c>
      <c r="C85" s="292">
        <v>2290114.15</v>
      </c>
      <c r="D85" s="292">
        <v>10057027.83</v>
      </c>
      <c r="E85" s="293">
        <v>0.227712818211422</v>
      </c>
      <c r="F85" s="63">
        <v>4454</v>
      </c>
      <c r="G85" s="63">
        <v>4004</v>
      </c>
      <c r="H85" s="64">
        <v>0.89900000000000002</v>
      </c>
      <c r="I85" s="59">
        <v>0.99</v>
      </c>
      <c r="J85" s="297">
        <v>5679</v>
      </c>
      <c r="K85" s="297">
        <v>4777</v>
      </c>
      <c r="L85" s="298">
        <v>0.84119999999999995</v>
      </c>
      <c r="M85" s="293">
        <v>0.83809999999999996</v>
      </c>
      <c r="N85" s="65">
        <v>2614028.1800000002</v>
      </c>
      <c r="O85" s="65">
        <v>1763734.48</v>
      </c>
      <c r="P85" s="64">
        <v>0.67469999999999997</v>
      </c>
      <c r="Q85" s="64">
        <v>0.67390000000000005</v>
      </c>
      <c r="R85" s="297">
        <v>3582</v>
      </c>
      <c r="S85" s="297">
        <v>1782</v>
      </c>
      <c r="T85" s="298">
        <v>0.4975</v>
      </c>
      <c r="U85" s="298">
        <v>0.69</v>
      </c>
      <c r="V85" s="63">
        <v>3556</v>
      </c>
      <c r="W85" s="63">
        <v>2901</v>
      </c>
      <c r="X85" s="64">
        <v>0.81579999999999997</v>
      </c>
      <c r="Y85" s="278"/>
      <c r="Z85" s="266">
        <v>4307</v>
      </c>
      <c r="AA85" s="267">
        <v>4330</v>
      </c>
      <c r="AB85" s="268">
        <v>1.0053000000000001</v>
      </c>
      <c r="AC85" s="266">
        <v>5812</v>
      </c>
      <c r="AD85" s="267">
        <v>5081</v>
      </c>
      <c r="AE85" s="268">
        <v>0.87419999999999998</v>
      </c>
      <c r="AF85" s="269">
        <v>11378669.15</v>
      </c>
      <c r="AG85" s="270">
        <v>7898549.21</v>
      </c>
      <c r="AH85" s="268">
        <v>0.69420000000000004</v>
      </c>
      <c r="AI85" s="266">
        <v>4655</v>
      </c>
      <c r="AJ85" s="267">
        <v>3334</v>
      </c>
      <c r="AK85" s="268">
        <v>0.71619999999999995</v>
      </c>
      <c r="AL85" s="12" t="s">
        <v>168</v>
      </c>
    </row>
    <row r="86" spans="1:38" s="3" customFormat="1" ht="13.8" x14ac:dyDescent="0.3">
      <c r="A86" s="62" t="s">
        <v>153</v>
      </c>
      <c r="B86" s="62" t="s">
        <v>88</v>
      </c>
      <c r="C86" s="292">
        <v>1314496.24</v>
      </c>
      <c r="D86" s="292">
        <v>5292919.78</v>
      </c>
      <c r="E86" s="293">
        <v>0.248349926814874</v>
      </c>
      <c r="F86" s="63">
        <v>2523</v>
      </c>
      <c r="G86" s="63">
        <v>2362</v>
      </c>
      <c r="H86" s="64">
        <v>0.93620000000000003</v>
      </c>
      <c r="I86" s="59">
        <v>0.99</v>
      </c>
      <c r="J86" s="297">
        <v>3794</v>
      </c>
      <c r="K86" s="297">
        <v>3180</v>
      </c>
      <c r="L86" s="298">
        <v>0.83819999999999995</v>
      </c>
      <c r="M86" s="293">
        <v>0.85140000000000005</v>
      </c>
      <c r="N86" s="65">
        <v>1541856.4</v>
      </c>
      <c r="O86" s="65">
        <v>933477.16</v>
      </c>
      <c r="P86" s="64">
        <v>0.60540000000000005</v>
      </c>
      <c r="Q86" s="64">
        <v>0.60309999999999997</v>
      </c>
      <c r="R86" s="297">
        <v>2397</v>
      </c>
      <c r="S86" s="297">
        <v>948</v>
      </c>
      <c r="T86" s="298">
        <v>0.39550000000000002</v>
      </c>
      <c r="U86" s="298">
        <v>0.63460000000000005</v>
      </c>
      <c r="V86" s="63">
        <v>2178</v>
      </c>
      <c r="W86" s="63">
        <v>1853</v>
      </c>
      <c r="X86" s="64">
        <v>0.8508</v>
      </c>
      <c r="Y86" s="278"/>
      <c r="Z86" s="266">
        <v>2408</v>
      </c>
      <c r="AA86" s="267">
        <v>2635</v>
      </c>
      <c r="AB86" s="268">
        <v>1.0943000000000001</v>
      </c>
      <c r="AC86" s="266">
        <v>3727</v>
      </c>
      <c r="AD86" s="267">
        <v>3322</v>
      </c>
      <c r="AE86" s="268">
        <v>0.89129999999999998</v>
      </c>
      <c r="AF86" s="269">
        <v>6189733.4299999997</v>
      </c>
      <c r="AG86" s="270">
        <v>3899498.55</v>
      </c>
      <c r="AH86" s="268">
        <v>0.63</v>
      </c>
      <c r="AI86" s="266">
        <v>2872</v>
      </c>
      <c r="AJ86" s="267">
        <v>1644</v>
      </c>
      <c r="AK86" s="268">
        <v>0.57240000000000002</v>
      </c>
      <c r="AL86" s="12" t="s">
        <v>168</v>
      </c>
    </row>
    <row r="87" spans="1:38" s="3" customFormat="1" ht="13.8" x14ac:dyDescent="0.3">
      <c r="A87" s="62" t="s">
        <v>152</v>
      </c>
      <c r="B87" s="62" t="s">
        <v>89</v>
      </c>
      <c r="C87" s="292">
        <v>1600465.29</v>
      </c>
      <c r="D87" s="292">
        <v>6517544.8300000001</v>
      </c>
      <c r="E87" s="293">
        <v>0.245562605512604</v>
      </c>
      <c r="F87" s="63">
        <v>2393</v>
      </c>
      <c r="G87" s="63">
        <v>2237</v>
      </c>
      <c r="H87" s="64">
        <v>0.93479999999999996</v>
      </c>
      <c r="I87" s="59">
        <v>0.99</v>
      </c>
      <c r="J87" s="297">
        <v>3171</v>
      </c>
      <c r="K87" s="297">
        <v>2897</v>
      </c>
      <c r="L87" s="298">
        <v>0.91359999999999997</v>
      </c>
      <c r="M87" s="293">
        <v>0.89</v>
      </c>
      <c r="N87" s="65">
        <v>1756203.96</v>
      </c>
      <c r="O87" s="65">
        <v>1227613.3899999999</v>
      </c>
      <c r="P87" s="64">
        <v>0.69899999999999995</v>
      </c>
      <c r="Q87" s="64">
        <v>0.68240000000000001</v>
      </c>
      <c r="R87" s="297">
        <v>2330</v>
      </c>
      <c r="S87" s="297">
        <v>1144</v>
      </c>
      <c r="T87" s="298">
        <v>0.49099999999999999</v>
      </c>
      <c r="U87" s="298">
        <v>0.69</v>
      </c>
      <c r="V87" s="63">
        <v>2046</v>
      </c>
      <c r="W87" s="63">
        <v>1777</v>
      </c>
      <c r="X87" s="64">
        <v>0.86850000000000005</v>
      </c>
      <c r="Y87" s="278"/>
      <c r="Z87" s="266">
        <v>2764</v>
      </c>
      <c r="AA87" s="267">
        <v>2781</v>
      </c>
      <c r="AB87" s="268">
        <v>1.0062</v>
      </c>
      <c r="AC87" s="266">
        <v>3644</v>
      </c>
      <c r="AD87" s="267">
        <v>3241</v>
      </c>
      <c r="AE87" s="268">
        <v>0.88939999999999997</v>
      </c>
      <c r="AF87" s="269">
        <v>7726448.75</v>
      </c>
      <c r="AG87" s="270">
        <v>5202712.91</v>
      </c>
      <c r="AH87" s="268">
        <v>0.6734</v>
      </c>
      <c r="AI87" s="266">
        <v>2923</v>
      </c>
      <c r="AJ87" s="267">
        <v>1870</v>
      </c>
      <c r="AK87" s="268">
        <v>0.63980000000000004</v>
      </c>
      <c r="AL87" s="12" t="s">
        <v>168</v>
      </c>
    </row>
    <row r="88" spans="1:38" s="3" customFormat="1" ht="13.8" x14ac:dyDescent="0.3">
      <c r="A88" s="62" t="s">
        <v>154</v>
      </c>
      <c r="B88" s="62" t="s">
        <v>90</v>
      </c>
      <c r="C88" s="292">
        <v>1382605.31</v>
      </c>
      <c r="D88" s="292">
        <v>5179745.09</v>
      </c>
      <c r="E88" s="293">
        <v>0.26692535751793101</v>
      </c>
      <c r="F88" s="63">
        <v>3239</v>
      </c>
      <c r="G88" s="63">
        <v>2983</v>
      </c>
      <c r="H88" s="64">
        <v>0.92100000000000004</v>
      </c>
      <c r="I88" s="59">
        <v>0.94010000000000005</v>
      </c>
      <c r="J88" s="297">
        <v>3943</v>
      </c>
      <c r="K88" s="297">
        <v>3550</v>
      </c>
      <c r="L88" s="298">
        <v>0.90029999999999999</v>
      </c>
      <c r="M88" s="293">
        <v>0.89</v>
      </c>
      <c r="N88" s="65">
        <v>1445848.43</v>
      </c>
      <c r="O88" s="65">
        <v>869994.6</v>
      </c>
      <c r="P88" s="64">
        <v>0.60170000000000001</v>
      </c>
      <c r="Q88" s="64">
        <v>0.60599999999999998</v>
      </c>
      <c r="R88" s="297">
        <v>3073</v>
      </c>
      <c r="S88" s="297">
        <v>1410</v>
      </c>
      <c r="T88" s="298">
        <v>0.45879999999999999</v>
      </c>
      <c r="U88" s="298">
        <v>0.68300000000000005</v>
      </c>
      <c r="V88" s="63">
        <v>2325</v>
      </c>
      <c r="W88" s="63">
        <v>2043</v>
      </c>
      <c r="X88" s="64">
        <v>0.87870000000000004</v>
      </c>
      <c r="Y88" s="278"/>
      <c r="Z88" s="266">
        <v>3603</v>
      </c>
      <c r="AA88" s="267">
        <v>3539</v>
      </c>
      <c r="AB88" s="268">
        <v>0.98219999999999996</v>
      </c>
      <c r="AC88" s="266">
        <v>4437</v>
      </c>
      <c r="AD88" s="267">
        <v>4129</v>
      </c>
      <c r="AE88" s="268">
        <v>0.93059999999999998</v>
      </c>
      <c r="AF88" s="269">
        <v>5799476.5899999999</v>
      </c>
      <c r="AG88" s="270">
        <v>3422009.58</v>
      </c>
      <c r="AH88" s="268">
        <v>0.59009999999999996</v>
      </c>
      <c r="AI88" s="266">
        <v>3767</v>
      </c>
      <c r="AJ88" s="267">
        <v>2136</v>
      </c>
      <c r="AK88" s="268">
        <v>0.56699999999999995</v>
      </c>
      <c r="AL88" s="12" t="s">
        <v>168</v>
      </c>
    </row>
    <row r="89" spans="1:38" s="3" customFormat="1" ht="13.8" x14ac:dyDescent="0.3">
      <c r="A89" s="62" t="s">
        <v>154</v>
      </c>
      <c r="B89" s="62" t="s">
        <v>91</v>
      </c>
      <c r="C89" s="292">
        <v>886323.3</v>
      </c>
      <c r="D89" s="292">
        <v>3830930.34</v>
      </c>
      <c r="E89" s="293">
        <v>0.231359805931632</v>
      </c>
      <c r="F89" s="63">
        <v>1877</v>
      </c>
      <c r="G89" s="63">
        <v>1741</v>
      </c>
      <c r="H89" s="64">
        <v>0.92749999999999999</v>
      </c>
      <c r="I89" s="59">
        <v>0.99</v>
      </c>
      <c r="J89" s="297">
        <v>2466</v>
      </c>
      <c r="K89" s="297">
        <v>1944</v>
      </c>
      <c r="L89" s="298">
        <v>0.7883</v>
      </c>
      <c r="M89" s="293">
        <v>0.8024</v>
      </c>
      <c r="N89" s="65">
        <v>933260.09</v>
      </c>
      <c r="O89" s="65">
        <v>649371.91</v>
      </c>
      <c r="P89" s="64">
        <v>0.69579999999999997</v>
      </c>
      <c r="Q89" s="64">
        <v>0.68440000000000001</v>
      </c>
      <c r="R89" s="297">
        <v>1386</v>
      </c>
      <c r="S89" s="297">
        <v>712</v>
      </c>
      <c r="T89" s="298">
        <v>0.51370000000000005</v>
      </c>
      <c r="U89" s="298">
        <v>0.69</v>
      </c>
      <c r="V89" s="63">
        <v>1364</v>
      </c>
      <c r="W89" s="63">
        <v>1133</v>
      </c>
      <c r="X89" s="64">
        <v>0.8306</v>
      </c>
      <c r="Y89" s="278"/>
      <c r="Z89" s="266">
        <v>1896</v>
      </c>
      <c r="AA89" s="267">
        <v>1973</v>
      </c>
      <c r="AB89" s="268">
        <v>1.0406</v>
      </c>
      <c r="AC89" s="266">
        <v>2506</v>
      </c>
      <c r="AD89" s="267">
        <v>2206</v>
      </c>
      <c r="AE89" s="268">
        <v>0.88029999999999997</v>
      </c>
      <c r="AF89" s="269">
        <v>4300406.38</v>
      </c>
      <c r="AG89" s="270">
        <v>3039801.79</v>
      </c>
      <c r="AH89" s="268">
        <v>0.70689999999999997</v>
      </c>
      <c r="AI89" s="266">
        <v>1861</v>
      </c>
      <c r="AJ89" s="267">
        <v>1340</v>
      </c>
      <c r="AK89" s="268">
        <v>0.72</v>
      </c>
      <c r="AL89" s="12" t="s">
        <v>168</v>
      </c>
    </row>
    <row r="90" spans="1:38" s="3" customFormat="1" ht="13.8" x14ac:dyDescent="0.3">
      <c r="A90" s="62" t="s">
        <v>142</v>
      </c>
      <c r="B90" s="62" t="s">
        <v>92</v>
      </c>
      <c r="C90" s="292">
        <v>567635.91</v>
      </c>
      <c r="D90" s="292">
        <v>2461257.58</v>
      </c>
      <c r="E90" s="293">
        <v>0.230628405012368</v>
      </c>
      <c r="F90" s="63">
        <v>687</v>
      </c>
      <c r="G90" s="63">
        <v>631</v>
      </c>
      <c r="H90" s="64">
        <v>0.91849999999999998</v>
      </c>
      <c r="I90" s="59">
        <v>0.96830000000000005</v>
      </c>
      <c r="J90" s="297">
        <v>1172</v>
      </c>
      <c r="K90" s="297">
        <v>1075</v>
      </c>
      <c r="L90" s="298">
        <v>0.91720000000000002</v>
      </c>
      <c r="M90" s="293">
        <v>0.89</v>
      </c>
      <c r="N90" s="65">
        <v>597764.51</v>
      </c>
      <c r="O90" s="65">
        <v>400305.13</v>
      </c>
      <c r="P90" s="64">
        <v>0.66969999999999996</v>
      </c>
      <c r="Q90" s="64">
        <v>0.66720000000000002</v>
      </c>
      <c r="R90" s="297">
        <v>943</v>
      </c>
      <c r="S90" s="297">
        <v>397</v>
      </c>
      <c r="T90" s="298">
        <v>0.42099999999999999</v>
      </c>
      <c r="U90" s="298">
        <v>0.62480000000000002</v>
      </c>
      <c r="V90" s="63">
        <v>626</v>
      </c>
      <c r="W90" s="63">
        <v>538</v>
      </c>
      <c r="X90" s="64">
        <v>0.85940000000000005</v>
      </c>
      <c r="Y90" s="278"/>
      <c r="Z90" s="266">
        <v>780</v>
      </c>
      <c r="AA90" s="267">
        <v>822</v>
      </c>
      <c r="AB90" s="268">
        <v>1.0538000000000001</v>
      </c>
      <c r="AC90" s="266">
        <v>1408</v>
      </c>
      <c r="AD90" s="267">
        <v>1245</v>
      </c>
      <c r="AE90" s="268">
        <v>0.88419999999999999</v>
      </c>
      <c r="AF90" s="269">
        <v>2957498.62</v>
      </c>
      <c r="AG90" s="270">
        <v>2010495.66</v>
      </c>
      <c r="AH90" s="268">
        <v>0.67979999999999996</v>
      </c>
      <c r="AI90" s="266">
        <v>1206</v>
      </c>
      <c r="AJ90" s="267">
        <v>732</v>
      </c>
      <c r="AK90" s="268">
        <v>0.60699999999999998</v>
      </c>
      <c r="AL90" s="12" t="s">
        <v>168</v>
      </c>
    </row>
    <row r="91" spans="1:38" s="3" customFormat="1" ht="13.8" x14ac:dyDescent="0.3">
      <c r="A91" s="62" t="s">
        <v>142</v>
      </c>
      <c r="B91" s="62" t="s">
        <v>93</v>
      </c>
      <c r="C91" s="292">
        <v>800479.44</v>
      </c>
      <c r="D91" s="292">
        <v>3486880.43</v>
      </c>
      <c r="E91" s="293">
        <v>0.22956893878922</v>
      </c>
      <c r="F91" s="63">
        <v>1516</v>
      </c>
      <c r="G91" s="63">
        <v>1477</v>
      </c>
      <c r="H91" s="64">
        <v>0.97430000000000005</v>
      </c>
      <c r="I91" s="59">
        <v>0.99</v>
      </c>
      <c r="J91" s="297">
        <v>2178</v>
      </c>
      <c r="K91" s="297">
        <v>1854</v>
      </c>
      <c r="L91" s="298">
        <v>0.85119999999999996</v>
      </c>
      <c r="M91" s="293">
        <v>0.86639999999999995</v>
      </c>
      <c r="N91" s="65">
        <v>914919.52</v>
      </c>
      <c r="O91" s="65">
        <v>601002.13</v>
      </c>
      <c r="P91" s="64">
        <v>0.65690000000000004</v>
      </c>
      <c r="Q91" s="64">
        <v>0.67190000000000005</v>
      </c>
      <c r="R91" s="297">
        <v>1316</v>
      </c>
      <c r="S91" s="297">
        <v>548</v>
      </c>
      <c r="T91" s="298">
        <v>0.41639999999999999</v>
      </c>
      <c r="U91" s="298">
        <v>0.65439999999999998</v>
      </c>
      <c r="V91" s="63">
        <v>1418</v>
      </c>
      <c r="W91" s="63">
        <v>1245</v>
      </c>
      <c r="X91" s="64">
        <v>0.878</v>
      </c>
      <c r="Y91" s="278"/>
      <c r="Z91" s="266">
        <v>1446</v>
      </c>
      <c r="AA91" s="267">
        <v>1649</v>
      </c>
      <c r="AB91" s="268">
        <v>1.1404000000000001</v>
      </c>
      <c r="AC91" s="266">
        <v>2131</v>
      </c>
      <c r="AD91" s="267">
        <v>1881</v>
      </c>
      <c r="AE91" s="268">
        <v>0.88270000000000004</v>
      </c>
      <c r="AF91" s="269">
        <v>4012549.23</v>
      </c>
      <c r="AG91" s="270">
        <v>2652167.35</v>
      </c>
      <c r="AH91" s="268">
        <v>0.66100000000000003</v>
      </c>
      <c r="AI91" s="266">
        <v>1620</v>
      </c>
      <c r="AJ91" s="267">
        <v>1013</v>
      </c>
      <c r="AK91" s="268">
        <v>0.62529999999999997</v>
      </c>
      <c r="AL91" s="12" t="s">
        <v>168</v>
      </c>
    </row>
    <row r="92" spans="1:38" s="3" customFormat="1" ht="13.8" x14ac:dyDescent="0.3">
      <c r="A92" s="62" t="s">
        <v>155</v>
      </c>
      <c r="B92" s="62" t="s">
        <v>94</v>
      </c>
      <c r="C92" s="292">
        <v>178924.69</v>
      </c>
      <c r="D92" s="292">
        <v>680748.41</v>
      </c>
      <c r="E92" s="293">
        <v>0.26283526684990699</v>
      </c>
      <c r="F92" s="63">
        <v>233</v>
      </c>
      <c r="G92" s="63">
        <v>221</v>
      </c>
      <c r="H92" s="64">
        <v>0.94850000000000001</v>
      </c>
      <c r="I92" s="59">
        <v>0.99</v>
      </c>
      <c r="J92" s="297">
        <v>404</v>
      </c>
      <c r="K92" s="297">
        <v>354</v>
      </c>
      <c r="L92" s="298">
        <v>0.87619999999999998</v>
      </c>
      <c r="M92" s="293">
        <v>0.86880000000000002</v>
      </c>
      <c r="N92" s="65">
        <v>195870.77</v>
      </c>
      <c r="O92" s="65">
        <v>135672.35999999999</v>
      </c>
      <c r="P92" s="64">
        <v>0.69269999999999998</v>
      </c>
      <c r="Q92" s="64">
        <v>0.67689999999999995</v>
      </c>
      <c r="R92" s="297">
        <v>295</v>
      </c>
      <c r="S92" s="297">
        <v>145</v>
      </c>
      <c r="T92" s="298">
        <v>0.49149999999999999</v>
      </c>
      <c r="U92" s="298">
        <v>0.69</v>
      </c>
      <c r="V92" s="63">
        <v>233</v>
      </c>
      <c r="W92" s="63">
        <v>167</v>
      </c>
      <c r="X92" s="64">
        <v>0.7167</v>
      </c>
      <c r="Y92" s="278"/>
      <c r="Z92" s="266">
        <v>245</v>
      </c>
      <c r="AA92" s="267">
        <v>266</v>
      </c>
      <c r="AB92" s="268">
        <v>1.0857000000000001</v>
      </c>
      <c r="AC92" s="266">
        <v>522</v>
      </c>
      <c r="AD92" s="267">
        <v>421</v>
      </c>
      <c r="AE92" s="268">
        <v>0.80649999999999999</v>
      </c>
      <c r="AF92" s="269">
        <v>837812.99</v>
      </c>
      <c r="AG92" s="270">
        <v>541939.56999999995</v>
      </c>
      <c r="AH92" s="268">
        <v>0.64690000000000003</v>
      </c>
      <c r="AI92" s="266">
        <v>408</v>
      </c>
      <c r="AJ92" s="267">
        <v>262</v>
      </c>
      <c r="AK92" s="268">
        <v>0.64219999999999999</v>
      </c>
      <c r="AL92" s="12" t="s">
        <v>168</v>
      </c>
    </row>
    <row r="93" spans="1:38" s="3" customFormat="1" ht="13.8" x14ac:dyDescent="0.3">
      <c r="A93" s="62" t="s">
        <v>155</v>
      </c>
      <c r="B93" s="62" t="s">
        <v>95</v>
      </c>
      <c r="C93" s="292">
        <v>331457.5</v>
      </c>
      <c r="D93" s="292">
        <v>1443448.63</v>
      </c>
      <c r="E93" s="293">
        <v>0.22962888537294199</v>
      </c>
      <c r="F93" s="63">
        <v>564</v>
      </c>
      <c r="G93" s="63">
        <v>536</v>
      </c>
      <c r="H93" s="64">
        <v>0.95040000000000002</v>
      </c>
      <c r="I93" s="59">
        <v>0.99</v>
      </c>
      <c r="J93" s="297">
        <v>823</v>
      </c>
      <c r="K93" s="297">
        <v>745</v>
      </c>
      <c r="L93" s="298">
        <v>0.9052</v>
      </c>
      <c r="M93" s="293">
        <v>0.89</v>
      </c>
      <c r="N93" s="65">
        <v>348236.45</v>
      </c>
      <c r="O93" s="65">
        <v>231825.81</v>
      </c>
      <c r="P93" s="64">
        <v>0.66569999999999996</v>
      </c>
      <c r="Q93" s="64">
        <v>0.65880000000000005</v>
      </c>
      <c r="R93" s="297">
        <v>566</v>
      </c>
      <c r="S93" s="297">
        <v>290</v>
      </c>
      <c r="T93" s="298">
        <v>0.51239999999999997</v>
      </c>
      <c r="U93" s="298">
        <v>0.69</v>
      </c>
      <c r="V93" s="63">
        <v>538</v>
      </c>
      <c r="W93" s="63">
        <v>452</v>
      </c>
      <c r="X93" s="64">
        <v>0.84009999999999996</v>
      </c>
      <c r="Y93" s="278"/>
      <c r="Z93" s="266">
        <v>604</v>
      </c>
      <c r="AA93" s="267">
        <v>674</v>
      </c>
      <c r="AB93" s="268">
        <v>1.1158999999999999</v>
      </c>
      <c r="AC93" s="266">
        <v>871</v>
      </c>
      <c r="AD93" s="267">
        <v>773</v>
      </c>
      <c r="AE93" s="268">
        <v>0.88749999999999996</v>
      </c>
      <c r="AF93" s="269">
        <v>1698273.85</v>
      </c>
      <c r="AG93" s="270">
        <v>1181751.96</v>
      </c>
      <c r="AH93" s="268">
        <v>0.69589999999999996</v>
      </c>
      <c r="AI93" s="266">
        <v>752</v>
      </c>
      <c r="AJ93" s="267">
        <v>531</v>
      </c>
      <c r="AK93" s="268">
        <v>0.70609999999999995</v>
      </c>
      <c r="AL93" s="12" t="s">
        <v>168</v>
      </c>
    </row>
    <row r="94" spans="1:38" s="3" customFormat="1" ht="13.8" x14ac:dyDescent="0.3">
      <c r="A94" s="62" t="s">
        <v>157</v>
      </c>
      <c r="B94" s="62"/>
      <c r="C94" s="292"/>
      <c r="D94" s="292"/>
      <c r="E94" s="293"/>
      <c r="F94" s="63"/>
      <c r="G94" s="63"/>
      <c r="H94" s="64"/>
      <c r="I94" s="69"/>
      <c r="J94" s="297"/>
      <c r="K94" s="297"/>
      <c r="L94" s="298"/>
      <c r="M94" s="293"/>
      <c r="N94" s="65"/>
      <c r="O94" s="65"/>
      <c r="P94" s="64"/>
      <c r="Q94" s="64"/>
      <c r="R94" s="297"/>
      <c r="S94" s="297"/>
      <c r="T94" s="298"/>
      <c r="U94" s="298"/>
      <c r="V94" s="63"/>
      <c r="W94" s="63"/>
      <c r="X94" s="64"/>
      <c r="Y94" s="278"/>
      <c r="Z94" s="266"/>
      <c r="AA94" s="267"/>
      <c r="AB94" s="268"/>
      <c r="AC94" s="266"/>
      <c r="AD94" s="267"/>
      <c r="AE94" s="268"/>
      <c r="AF94" s="269"/>
      <c r="AG94" s="270"/>
      <c r="AH94" s="268"/>
      <c r="AI94" s="266"/>
      <c r="AJ94" s="267"/>
      <c r="AK94" s="268"/>
      <c r="AL94" s="12"/>
    </row>
    <row r="95" spans="1:38" ht="13.8" x14ac:dyDescent="0.3">
      <c r="A95" s="359" t="s">
        <v>169</v>
      </c>
      <c r="B95" s="359" t="s">
        <v>97</v>
      </c>
      <c r="C95" s="292">
        <v>92941.65</v>
      </c>
      <c r="D95" s="292">
        <v>397104.12</v>
      </c>
      <c r="E95" s="293">
        <v>0.23404856640621099</v>
      </c>
      <c r="F95" s="360">
        <v>163</v>
      </c>
      <c r="G95" s="360">
        <v>153</v>
      </c>
      <c r="H95" s="352">
        <v>0.93869999999999998</v>
      </c>
      <c r="I95" s="358">
        <v>0.95320000000000005</v>
      </c>
      <c r="J95" s="297">
        <v>203</v>
      </c>
      <c r="K95" s="297">
        <v>187</v>
      </c>
      <c r="L95" s="298">
        <v>0.92120000000000002</v>
      </c>
      <c r="M95" s="293">
        <v>0.89</v>
      </c>
      <c r="N95" s="353">
        <v>101614.41</v>
      </c>
      <c r="O95" s="353">
        <v>69942.34</v>
      </c>
      <c r="P95" s="352">
        <v>0.68830000000000002</v>
      </c>
      <c r="Q95" s="352">
        <v>0.64080000000000004</v>
      </c>
      <c r="R95" s="297">
        <v>160</v>
      </c>
      <c r="S95" s="297">
        <v>91</v>
      </c>
      <c r="T95" s="298">
        <v>0.56879999999999997</v>
      </c>
      <c r="U95" s="298">
        <v>0.69</v>
      </c>
      <c r="V95" s="360">
        <v>116</v>
      </c>
      <c r="W95" s="360">
        <v>86</v>
      </c>
      <c r="X95" s="352">
        <v>0.74139999999999995</v>
      </c>
      <c r="Y95" s="361"/>
      <c r="Z95" s="362">
        <v>197</v>
      </c>
      <c r="AA95" s="363">
        <v>202</v>
      </c>
      <c r="AB95" s="364">
        <v>1.0254000000000001</v>
      </c>
      <c r="AC95" s="362">
        <v>243</v>
      </c>
      <c r="AD95" s="363">
        <v>227</v>
      </c>
      <c r="AE95" s="364">
        <v>0.93420000000000003</v>
      </c>
      <c r="AF95" s="365">
        <v>480451.5</v>
      </c>
      <c r="AG95" s="366">
        <v>302637.44</v>
      </c>
      <c r="AH95" s="364">
        <v>0.62990000000000002</v>
      </c>
      <c r="AI95" s="362">
        <v>207</v>
      </c>
      <c r="AJ95" s="363">
        <v>152</v>
      </c>
      <c r="AK95" s="364">
        <v>0.73429999999999995</v>
      </c>
      <c r="AL95" s="27" t="s">
        <v>168</v>
      </c>
    </row>
    <row r="96" spans="1:38" s="3" customFormat="1" ht="13.8" x14ac:dyDescent="0.3">
      <c r="A96" s="62" t="s">
        <v>154</v>
      </c>
      <c r="B96" s="62" t="s">
        <v>98</v>
      </c>
      <c r="C96" s="292">
        <v>2587305.2599999998</v>
      </c>
      <c r="D96" s="292">
        <v>10033811.16</v>
      </c>
      <c r="E96" s="293">
        <v>0.25785867590515799</v>
      </c>
      <c r="F96" s="63">
        <v>3386</v>
      </c>
      <c r="G96" s="63">
        <v>3120</v>
      </c>
      <c r="H96" s="64">
        <v>0.9214</v>
      </c>
      <c r="I96" s="59">
        <v>0.98950000000000005</v>
      </c>
      <c r="J96" s="297">
        <v>4784</v>
      </c>
      <c r="K96" s="297">
        <v>4345</v>
      </c>
      <c r="L96" s="298">
        <v>0.90820000000000001</v>
      </c>
      <c r="M96" s="293">
        <v>0.89</v>
      </c>
      <c r="N96" s="65">
        <v>2789181.4</v>
      </c>
      <c r="O96" s="65">
        <v>1798414.18</v>
      </c>
      <c r="P96" s="64">
        <v>0.64480000000000004</v>
      </c>
      <c r="Q96" s="64">
        <v>0.63270000000000004</v>
      </c>
      <c r="R96" s="297">
        <v>3477</v>
      </c>
      <c r="S96" s="297">
        <v>1708</v>
      </c>
      <c r="T96" s="298">
        <v>0.49120000000000003</v>
      </c>
      <c r="U96" s="298">
        <v>0.69</v>
      </c>
      <c r="V96" s="63">
        <v>2826</v>
      </c>
      <c r="W96" s="63">
        <v>2026</v>
      </c>
      <c r="X96" s="64">
        <v>0.71689999999999998</v>
      </c>
      <c r="Y96" s="278"/>
      <c r="Z96" s="266">
        <v>3644</v>
      </c>
      <c r="AA96" s="267">
        <v>3612</v>
      </c>
      <c r="AB96" s="268">
        <v>0.99119999999999997</v>
      </c>
      <c r="AC96" s="266">
        <v>5313</v>
      </c>
      <c r="AD96" s="267">
        <v>4710</v>
      </c>
      <c r="AE96" s="268">
        <v>0.88649999999999995</v>
      </c>
      <c r="AF96" s="269">
        <v>12087555.23</v>
      </c>
      <c r="AG96" s="270">
        <v>7604912.2199999997</v>
      </c>
      <c r="AH96" s="268">
        <v>0.62919999999999998</v>
      </c>
      <c r="AI96" s="266">
        <v>4104</v>
      </c>
      <c r="AJ96" s="267">
        <v>2664</v>
      </c>
      <c r="AK96" s="268">
        <v>0.64910000000000001</v>
      </c>
      <c r="AL96" s="12" t="s">
        <v>168</v>
      </c>
    </row>
    <row r="97" spans="1:38" s="3" customFormat="1" ht="13.8" x14ac:dyDescent="0.3">
      <c r="A97" s="62" t="s">
        <v>311</v>
      </c>
      <c r="B97" s="62" t="s">
        <v>99</v>
      </c>
      <c r="C97" s="292">
        <v>1167702.69</v>
      </c>
      <c r="D97" s="292">
        <v>4850129.8</v>
      </c>
      <c r="E97" s="293">
        <v>0.240756997884881</v>
      </c>
      <c r="F97" s="63">
        <v>2566</v>
      </c>
      <c r="G97" s="63">
        <v>2386</v>
      </c>
      <c r="H97" s="64">
        <v>0.92989999999999995</v>
      </c>
      <c r="I97" s="59">
        <v>0.99</v>
      </c>
      <c r="J97" s="297">
        <v>3021</v>
      </c>
      <c r="K97" s="297">
        <v>2733</v>
      </c>
      <c r="L97" s="298">
        <v>0.90469999999999995</v>
      </c>
      <c r="M97" s="293">
        <v>0.89</v>
      </c>
      <c r="N97" s="65">
        <v>1278763.3400000001</v>
      </c>
      <c r="O97" s="65">
        <v>859469.07</v>
      </c>
      <c r="P97" s="64">
        <v>0.67210000000000003</v>
      </c>
      <c r="Q97" s="64">
        <v>0.6734</v>
      </c>
      <c r="R97" s="297">
        <v>2126</v>
      </c>
      <c r="S97" s="297">
        <v>1107</v>
      </c>
      <c r="T97" s="298">
        <v>0.52070000000000005</v>
      </c>
      <c r="U97" s="298">
        <v>0.69</v>
      </c>
      <c r="V97" s="63">
        <v>2046</v>
      </c>
      <c r="W97" s="63">
        <v>1769</v>
      </c>
      <c r="X97" s="64">
        <v>0.86460000000000004</v>
      </c>
      <c r="Y97" s="278"/>
      <c r="Z97" s="266">
        <v>2553</v>
      </c>
      <c r="AA97" s="267">
        <v>2517</v>
      </c>
      <c r="AB97" s="268">
        <v>0.9859</v>
      </c>
      <c r="AC97" s="266">
        <v>3158</v>
      </c>
      <c r="AD97" s="267">
        <v>2878</v>
      </c>
      <c r="AE97" s="268">
        <v>0.9113</v>
      </c>
      <c r="AF97" s="269">
        <v>5112097.92</v>
      </c>
      <c r="AG97" s="270">
        <v>3527423.08</v>
      </c>
      <c r="AH97" s="268">
        <v>0.69</v>
      </c>
      <c r="AI97" s="266">
        <v>2595</v>
      </c>
      <c r="AJ97" s="267">
        <v>1832</v>
      </c>
      <c r="AK97" s="268">
        <v>0.70599999999999996</v>
      </c>
      <c r="AL97" s="12" t="s">
        <v>168</v>
      </c>
    </row>
    <row r="98" spans="1:38" s="3" customFormat="1" ht="13.8" x14ac:dyDescent="0.3">
      <c r="A98" s="62" t="s">
        <v>311</v>
      </c>
      <c r="B98" s="62" t="s">
        <v>100</v>
      </c>
      <c r="C98" s="292">
        <v>11530049</v>
      </c>
      <c r="D98" s="292">
        <v>48920924.640000001</v>
      </c>
      <c r="E98" s="293">
        <v>0.23568747084907901</v>
      </c>
      <c r="F98" s="63">
        <v>15482</v>
      </c>
      <c r="G98" s="63">
        <v>14068</v>
      </c>
      <c r="H98" s="64">
        <v>0.90869999999999995</v>
      </c>
      <c r="I98" s="59">
        <v>0.98099999999999998</v>
      </c>
      <c r="J98" s="297">
        <v>20610</v>
      </c>
      <c r="K98" s="297">
        <v>17340</v>
      </c>
      <c r="L98" s="298">
        <v>0.84130000000000005</v>
      </c>
      <c r="M98" s="293">
        <v>0.85109999999999997</v>
      </c>
      <c r="N98" s="65">
        <v>12506909.07</v>
      </c>
      <c r="O98" s="65">
        <v>8559318.3100000005</v>
      </c>
      <c r="P98" s="64">
        <v>0.68440000000000001</v>
      </c>
      <c r="Q98" s="64">
        <v>0.68989999999999996</v>
      </c>
      <c r="R98" s="297">
        <v>13506</v>
      </c>
      <c r="S98" s="297">
        <v>6562</v>
      </c>
      <c r="T98" s="298">
        <v>0.4859</v>
      </c>
      <c r="U98" s="298">
        <v>0.69</v>
      </c>
      <c r="V98" s="63">
        <v>8593</v>
      </c>
      <c r="W98" s="63">
        <v>6555</v>
      </c>
      <c r="X98" s="64">
        <v>0.76280000000000003</v>
      </c>
      <c r="Y98" s="278"/>
      <c r="Z98" s="266">
        <v>15596</v>
      </c>
      <c r="AA98" s="267">
        <v>16276</v>
      </c>
      <c r="AB98" s="268">
        <v>1.0436000000000001</v>
      </c>
      <c r="AC98" s="266">
        <v>21036</v>
      </c>
      <c r="AD98" s="267">
        <v>18594</v>
      </c>
      <c r="AE98" s="268">
        <v>0.88390000000000002</v>
      </c>
      <c r="AF98" s="269">
        <v>55047179.939999998</v>
      </c>
      <c r="AG98" s="270">
        <v>38138672.049999997</v>
      </c>
      <c r="AH98" s="268">
        <v>0.69279999999999997</v>
      </c>
      <c r="AI98" s="266">
        <v>16974</v>
      </c>
      <c r="AJ98" s="267">
        <v>11691</v>
      </c>
      <c r="AK98" s="268">
        <v>0.68879999999999997</v>
      </c>
      <c r="AL98" s="12" t="s">
        <v>168</v>
      </c>
    </row>
    <row r="99" spans="1:38" s="3" customFormat="1" ht="13.8" x14ac:dyDescent="0.3">
      <c r="A99" s="62" t="s">
        <v>311</v>
      </c>
      <c r="B99" s="62" t="s">
        <v>101</v>
      </c>
      <c r="C99" s="292">
        <v>496693.56</v>
      </c>
      <c r="D99" s="292">
        <v>2072489.75</v>
      </c>
      <c r="E99" s="293">
        <v>0.23966032160110801</v>
      </c>
      <c r="F99" s="63">
        <v>909</v>
      </c>
      <c r="G99" s="63">
        <v>865</v>
      </c>
      <c r="H99" s="64">
        <v>0.9516</v>
      </c>
      <c r="I99" s="59">
        <v>0.99</v>
      </c>
      <c r="J99" s="297">
        <v>1109</v>
      </c>
      <c r="K99" s="297">
        <v>996</v>
      </c>
      <c r="L99" s="298">
        <v>0.89810000000000001</v>
      </c>
      <c r="M99" s="293">
        <v>0.89</v>
      </c>
      <c r="N99" s="65">
        <v>503568.91</v>
      </c>
      <c r="O99" s="65">
        <v>356373.48</v>
      </c>
      <c r="P99" s="64">
        <v>0.7077</v>
      </c>
      <c r="Q99" s="64">
        <v>0.69</v>
      </c>
      <c r="R99" s="297">
        <v>773</v>
      </c>
      <c r="S99" s="297">
        <v>407</v>
      </c>
      <c r="T99" s="298">
        <v>0.52649999999999997</v>
      </c>
      <c r="U99" s="298">
        <v>0.69</v>
      </c>
      <c r="V99" s="63">
        <v>743</v>
      </c>
      <c r="W99" s="63">
        <v>602</v>
      </c>
      <c r="X99" s="64">
        <v>0.81020000000000003</v>
      </c>
      <c r="Y99" s="278"/>
      <c r="Z99" s="266">
        <v>946</v>
      </c>
      <c r="AA99" s="267">
        <v>998</v>
      </c>
      <c r="AB99" s="268">
        <v>1.0549999999999999</v>
      </c>
      <c r="AC99" s="266">
        <v>1186</v>
      </c>
      <c r="AD99" s="267">
        <v>1115</v>
      </c>
      <c r="AE99" s="268">
        <v>0.94010000000000005</v>
      </c>
      <c r="AF99" s="269">
        <v>2237496.81</v>
      </c>
      <c r="AG99" s="270">
        <v>1567576.78</v>
      </c>
      <c r="AH99" s="268">
        <v>0.7006</v>
      </c>
      <c r="AI99" s="266">
        <v>1013</v>
      </c>
      <c r="AJ99" s="267">
        <v>762</v>
      </c>
      <c r="AK99" s="268">
        <v>0.75219999999999998</v>
      </c>
      <c r="AL99" s="12" t="s">
        <v>168</v>
      </c>
    </row>
    <row r="100" spans="1:38" s="3" customFormat="1" ht="13.8" x14ac:dyDescent="0.3">
      <c r="A100" s="62" t="s">
        <v>169</v>
      </c>
      <c r="B100" s="62" t="s">
        <v>102</v>
      </c>
      <c r="C100" s="292">
        <v>378010.63</v>
      </c>
      <c r="D100" s="292">
        <v>1457791.03</v>
      </c>
      <c r="E100" s="293">
        <v>0.25930371515593698</v>
      </c>
      <c r="F100" s="63">
        <v>1012</v>
      </c>
      <c r="G100" s="63">
        <v>929</v>
      </c>
      <c r="H100" s="64">
        <v>0.91800000000000004</v>
      </c>
      <c r="I100" s="59">
        <v>0.98219999999999996</v>
      </c>
      <c r="J100" s="297">
        <v>1190</v>
      </c>
      <c r="K100" s="297">
        <v>1025</v>
      </c>
      <c r="L100" s="298">
        <v>0.86129999999999995</v>
      </c>
      <c r="M100" s="293">
        <v>0.87309999999999999</v>
      </c>
      <c r="N100" s="65">
        <v>375838.89</v>
      </c>
      <c r="O100" s="65">
        <v>256462.22</v>
      </c>
      <c r="P100" s="64">
        <v>0.68240000000000001</v>
      </c>
      <c r="Q100" s="64">
        <v>0.6754</v>
      </c>
      <c r="R100" s="297">
        <v>773</v>
      </c>
      <c r="S100" s="297">
        <v>370</v>
      </c>
      <c r="T100" s="298">
        <v>0.47870000000000001</v>
      </c>
      <c r="U100" s="298">
        <v>0.69</v>
      </c>
      <c r="V100" s="63">
        <v>715</v>
      </c>
      <c r="W100" s="63">
        <v>637</v>
      </c>
      <c r="X100" s="64">
        <v>0.89090000000000003</v>
      </c>
      <c r="Y100" s="278"/>
      <c r="Z100" s="266">
        <v>1093</v>
      </c>
      <c r="AA100" s="267">
        <v>1097</v>
      </c>
      <c r="AB100" s="268">
        <v>1.0037</v>
      </c>
      <c r="AC100" s="266">
        <v>1300</v>
      </c>
      <c r="AD100" s="267">
        <v>1199</v>
      </c>
      <c r="AE100" s="268">
        <v>0.92230000000000001</v>
      </c>
      <c r="AF100" s="269">
        <v>1630868</v>
      </c>
      <c r="AG100" s="270">
        <v>1091809.29</v>
      </c>
      <c r="AH100" s="268">
        <v>0.66949999999999998</v>
      </c>
      <c r="AI100" s="266">
        <v>977</v>
      </c>
      <c r="AJ100" s="267">
        <v>637</v>
      </c>
      <c r="AK100" s="268">
        <v>0.65200000000000002</v>
      </c>
      <c r="AL100" s="12" t="s">
        <v>168</v>
      </c>
    </row>
    <row r="101" spans="1:38" s="3" customFormat="1" ht="13.8" x14ac:dyDescent="0.3">
      <c r="A101" s="62" t="s">
        <v>153</v>
      </c>
      <c r="B101" s="62" t="s">
        <v>103</v>
      </c>
      <c r="C101" s="292">
        <v>431652.3</v>
      </c>
      <c r="D101" s="292">
        <v>1817460.46</v>
      </c>
      <c r="E101" s="293">
        <v>0.23750299360020199</v>
      </c>
      <c r="F101" s="63">
        <v>400</v>
      </c>
      <c r="G101" s="63">
        <v>384</v>
      </c>
      <c r="H101" s="64">
        <v>0.96</v>
      </c>
      <c r="I101" s="59">
        <v>0.99</v>
      </c>
      <c r="J101" s="297">
        <v>690</v>
      </c>
      <c r="K101" s="297">
        <v>614</v>
      </c>
      <c r="L101" s="298">
        <v>0.88990000000000002</v>
      </c>
      <c r="M101" s="293">
        <v>0.89</v>
      </c>
      <c r="N101" s="65">
        <v>455729.01</v>
      </c>
      <c r="O101" s="65">
        <v>330695.55</v>
      </c>
      <c r="P101" s="64">
        <v>0.72560000000000002</v>
      </c>
      <c r="Q101" s="64">
        <v>0.69</v>
      </c>
      <c r="R101" s="297">
        <v>503</v>
      </c>
      <c r="S101" s="297">
        <v>250</v>
      </c>
      <c r="T101" s="298">
        <v>0.497</v>
      </c>
      <c r="U101" s="298">
        <v>0.69</v>
      </c>
      <c r="V101" s="63">
        <v>424</v>
      </c>
      <c r="W101" s="63">
        <v>289</v>
      </c>
      <c r="X101" s="64">
        <v>0.68159999999999998</v>
      </c>
      <c r="Y101" s="278"/>
      <c r="Z101" s="266">
        <v>393</v>
      </c>
      <c r="AA101" s="267">
        <v>431</v>
      </c>
      <c r="AB101" s="268">
        <v>1.0967</v>
      </c>
      <c r="AC101" s="266">
        <v>662</v>
      </c>
      <c r="AD101" s="267">
        <v>609</v>
      </c>
      <c r="AE101" s="268">
        <v>0.91990000000000005</v>
      </c>
      <c r="AF101" s="269">
        <v>1809985.46</v>
      </c>
      <c r="AG101" s="270">
        <v>1358520.61</v>
      </c>
      <c r="AH101" s="268">
        <v>0.75060000000000004</v>
      </c>
      <c r="AI101" s="266">
        <v>621</v>
      </c>
      <c r="AJ101" s="267">
        <v>415</v>
      </c>
      <c r="AK101" s="268">
        <v>0.66830000000000001</v>
      </c>
      <c r="AL101" s="12" t="s">
        <v>168</v>
      </c>
    </row>
    <row r="102" spans="1:38" s="3" customFormat="1" ht="13.8" x14ac:dyDescent="0.3">
      <c r="A102" s="62" t="s">
        <v>311</v>
      </c>
      <c r="B102" s="62" t="s">
        <v>104</v>
      </c>
      <c r="C102" s="292">
        <v>3111248</v>
      </c>
      <c r="D102" s="292">
        <v>12883026.189999999</v>
      </c>
      <c r="E102" s="293">
        <v>0.24149978072814901</v>
      </c>
      <c r="F102" s="63">
        <v>5767</v>
      </c>
      <c r="G102" s="63">
        <v>5151</v>
      </c>
      <c r="H102" s="64">
        <v>0.89319999999999999</v>
      </c>
      <c r="I102" s="59">
        <v>0.9577</v>
      </c>
      <c r="J102" s="297">
        <v>8293</v>
      </c>
      <c r="K102" s="297">
        <v>7118</v>
      </c>
      <c r="L102" s="298">
        <v>0.85829999999999995</v>
      </c>
      <c r="M102" s="293">
        <v>0.86980000000000002</v>
      </c>
      <c r="N102" s="65">
        <v>3316975.65</v>
      </c>
      <c r="O102" s="65">
        <v>2129931.0099999998</v>
      </c>
      <c r="P102" s="64">
        <v>0.6421</v>
      </c>
      <c r="Q102" s="64">
        <v>0.64970000000000006</v>
      </c>
      <c r="R102" s="297">
        <v>5412</v>
      </c>
      <c r="S102" s="297">
        <v>2376</v>
      </c>
      <c r="T102" s="298">
        <v>0.439</v>
      </c>
      <c r="U102" s="298">
        <v>0.66749999999999998</v>
      </c>
      <c r="V102" s="63">
        <v>4459</v>
      </c>
      <c r="W102" s="63">
        <v>3832</v>
      </c>
      <c r="X102" s="64">
        <v>0.85940000000000005</v>
      </c>
      <c r="Y102" s="278"/>
      <c r="Z102" s="266">
        <v>6196</v>
      </c>
      <c r="AA102" s="267">
        <v>5858</v>
      </c>
      <c r="AB102" s="268">
        <v>0.94540000000000002</v>
      </c>
      <c r="AC102" s="266">
        <v>9073</v>
      </c>
      <c r="AD102" s="267">
        <v>7317</v>
      </c>
      <c r="AE102" s="268">
        <v>0.80649999999999999</v>
      </c>
      <c r="AF102" s="269">
        <v>13993823.99</v>
      </c>
      <c r="AG102" s="270">
        <v>9104511.4299999997</v>
      </c>
      <c r="AH102" s="268">
        <v>0.65059999999999996</v>
      </c>
      <c r="AI102" s="266">
        <v>6307</v>
      </c>
      <c r="AJ102" s="267">
        <v>3762</v>
      </c>
      <c r="AK102" s="268">
        <v>0.59650000000000003</v>
      </c>
      <c r="AL102" s="12" t="s">
        <v>168</v>
      </c>
    </row>
    <row r="103" spans="1:38" s="3" customFormat="1" ht="13.8" x14ac:dyDescent="0.3">
      <c r="A103" s="62" t="s">
        <v>153</v>
      </c>
      <c r="B103" s="62" t="s">
        <v>105</v>
      </c>
      <c r="C103" s="292">
        <v>869359.26</v>
      </c>
      <c r="D103" s="292">
        <v>3389751.59</v>
      </c>
      <c r="E103" s="293">
        <v>0.25646695249429802</v>
      </c>
      <c r="F103" s="63">
        <v>1682</v>
      </c>
      <c r="G103" s="63">
        <v>1415</v>
      </c>
      <c r="H103" s="64">
        <v>0.84130000000000005</v>
      </c>
      <c r="I103" s="59">
        <v>0.90890000000000004</v>
      </c>
      <c r="J103" s="297">
        <v>2851</v>
      </c>
      <c r="K103" s="297">
        <v>2385</v>
      </c>
      <c r="L103" s="298">
        <v>0.83650000000000002</v>
      </c>
      <c r="M103" s="293">
        <v>0.82989999999999997</v>
      </c>
      <c r="N103" s="65">
        <v>1019871.81</v>
      </c>
      <c r="O103" s="65">
        <v>596233.43000000005</v>
      </c>
      <c r="P103" s="64">
        <v>0.58460000000000001</v>
      </c>
      <c r="Q103" s="64">
        <v>0.59789999999999999</v>
      </c>
      <c r="R103" s="297">
        <v>2040</v>
      </c>
      <c r="S103" s="297">
        <v>768</v>
      </c>
      <c r="T103" s="298">
        <v>0.3765</v>
      </c>
      <c r="U103" s="298">
        <v>0.58630000000000004</v>
      </c>
      <c r="V103" s="63">
        <v>1447</v>
      </c>
      <c r="W103" s="63">
        <v>1187</v>
      </c>
      <c r="X103" s="64">
        <v>0.82030000000000003</v>
      </c>
      <c r="Y103" s="278"/>
      <c r="Z103" s="266">
        <v>1793</v>
      </c>
      <c r="AA103" s="267">
        <v>1641</v>
      </c>
      <c r="AB103" s="268">
        <v>0.91520000000000001</v>
      </c>
      <c r="AC103" s="266">
        <v>3243</v>
      </c>
      <c r="AD103" s="267">
        <v>2517</v>
      </c>
      <c r="AE103" s="268">
        <v>0.77610000000000001</v>
      </c>
      <c r="AF103" s="269">
        <v>4484412.3</v>
      </c>
      <c r="AG103" s="270">
        <v>2501626.66</v>
      </c>
      <c r="AH103" s="268">
        <v>0.55779999999999996</v>
      </c>
      <c r="AI103" s="266">
        <v>2273</v>
      </c>
      <c r="AJ103" s="267">
        <v>1201</v>
      </c>
      <c r="AK103" s="268">
        <v>0.52839999999999998</v>
      </c>
      <c r="AL103" s="12" t="s">
        <v>168</v>
      </c>
    </row>
    <row r="104" spans="1:38" s="3" customFormat="1" ht="13.8" x14ac:dyDescent="0.3">
      <c r="A104" s="62" t="s">
        <v>311</v>
      </c>
      <c r="B104" s="62" t="s">
        <v>106</v>
      </c>
      <c r="C104" s="292">
        <v>2238753.59</v>
      </c>
      <c r="D104" s="292">
        <v>8776125.75</v>
      </c>
      <c r="E104" s="293">
        <v>0.255095887840942</v>
      </c>
      <c r="F104" s="63">
        <v>4043</v>
      </c>
      <c r="G104" s="63">
        <v>3741</v>
      </c>
      <c r="H104" s="64">
        <v>0.92530000000000001</v>
      </c>
      <c r="I104" s="59">
        <v>0.97940000000000005</v>
      </c>
      <c r="J104" s="297">
        <v>5169</v>
      </c>
      <c r="K104" s="297">
        <v>4747</v>
      </c>
      <c r="L104" s="298">
        <v>0.91839999999999999</v>
      </c>
      <c r="M104" s="293">
        <v>0.89</v>
      </c>
      <c r="N104" s="65">
        <v>2451886.56</v>
      </c>
      <c r="O104" s="65">
        <v>1555112.62</v>
      </c>
      <c r="P104" s="64">
        <v>0.63429999999999997</v>
      </c>
      <c r="Q104" s="64">
        <v>0.65269999999999995</v>
      </c>
      <c r="R104" s="297">
        <v>3948</v>
      </c>
      <c r="S104" s="297">
        <v>1879</v>
      </c>
      <c r="T104" s="298">
        <v>0.47589999999999999</v>
      </c>
      <c r="U104" s="298">
        <v>0.69</v>
      </c>
      <c r="V104" s="63">
        <v>3139</v>
      </c>
      <c r="W104" s="63">
        <v>2595</v>
      </c>
      <c r="X104" s="64">
        <v>0.82669999999999999</v>
      </c>
      <c r="Y104" s="278"/>
      <c r="Z104" s="266">
        <v>4059</v>
      </c>
      <c r="AA104" s="267">
        <v>4309</v>
      </c>
      <c r="AB104" s="268">
        <v>1.0616000000000001</v>
      </c>
      <c r="AC104" s="266">
        <v>5292</v>
      </c>
      <c r="AD104" s="267">
        <v>4854</v>
      </c>
      <c r="AE104" s="268">
        <v>0.91720000000000002</v>
      </c>
      <c r="AF104" s="269">
        <v>9370185.0899999999</v>
      </c>
      <c r="AG104" s="270">
        <v>6326053.4100000001</v>
      </c>
      <c r="AH104" s="268">
        <v>0.67510000000000003</v>
      </c>
      <c r="AI104" s="266">
        <v>4610</v>
      </c>
      <c r="AJ104" s="267">
        <v>3043</v>
      </c>
      <c r="AK104" s="268">
        <v>0.66010000000000002</v>
      </c>
      <c r="AL104" s="12" t="s">
        <v>168</v>
      </c>
    </row>
    <row r="105" spans="1:38" s="3" customFormat="1" ht="13.8" x14ac:dyDescent="0.3">
      <c r="A105" s="62" t="s">
        <v>142</v>
      </c>
      <c r="B105" s="62" t="s">
        <v>107</v>
      </c>
      <c r="C105" s="292">
        <v>537983.18000000005</v>
      </c>
      <c r="D105" s="292">
        <v>2223088.04</v>
      </c>
      <c r="E105" s="293">
        <v>0.241998144167066</v>
      </c>
      <c r="F105" s="63">
        <v>748</v>
      </c>
      <c r="G105" s="63">
        <v>717</v>
      </c>
      <c r="H105" s="64">
        <v>0.95860000000000001</v>
      </c>
      <c r="I105" s="59">
        <v>0.99</v>
      </c>
      <c r="J105" s="297">
        <v>1174</v>
      </c>
      <c r="K105" s="297">
        <v>1045</v>
      </c>
      <c r="L105" s="298">
        <v>0.8901</v>
      </c>
      <c r="M105" s="293">
        <v>0.89</v>
      </c>
      <c r="N105" s="65">
        <v>596162.39</v>
      </c>
      <c r="O105" s="65">
        <v>377368.84</v>
      </c>
      <c r="P105" s="64">
        <v>0.63300000000000001</v>
      </c>
      <c r="Q105" s="64">
        <v>0.62839999999999996</v>
      </c>
      <c r="R105" s="297">
        <v>915</v>
      </c>
      <c r="S105" s="297">
        <v>408</v>
      </c>
      <c r="T105" s="298">
        <v>0.44590000000000002</v>
      </c>
      <c r="U105" s="298">
        <v>0.69</v>
      </c>
      <c r="V105" s="63">
        <v>719</v>
      </c>
      <c r="W105" s="63">
        <v>593</v>
      </c>
      <c r="X105" s="64">
        <v>0.82479999999999998</v>
      </c>
      <c r="Y105" s="278"/>
      <c r="Z105" s="266">
        <v>820</v>
      </c>
      <c r="AA105" s="267">
        <v>867</v>
      </c>
      <c r="AB105" s="268">
        <v>1.0572999999999999</v>
      </c>
      <c r="AC105" s="266">
        <v>1319</v>
      </c>
      <c r="AD105" s="267">
        <v>1190</v>
      </c>
      <c r="AE105" s="268">
        <v>0.9022</v>
      </c>
      <c r="AF105" s="269">
        <v>2666569.13</v>
      </c>
      <c r="AG105" s="270">
        <v>1633172.15</v>
      </c>
      <c r="AH105" s="268">
        <v>0.61250000000000004</v>
      </c>
      <c r="AI105" s="266">
        <v>1169</v>
      </c>
      <c r="AJ105" s="267">
        <v>747</v>
      </c>
      <c r="AK105" s="268">
        <v>0.63900000000000001</v>
      </c>
      <c r="AL105" s="12" t="s">
        <v>168</v>
      </c>
    </row>
    <row r="106" spans="1:38" s="3" customFormat="1" ht="13.8" x14ac:dyDescent="0.3">
      <c r="A106" s="62" t="s">
        <v>155</v>
      </c>
      <c r="B106" s="62" t="s">
        <v>108</v>
      </c>
      <c r="C106" s="292">
        <v>173669.79</v>
      </c>
      <c r="D106" s="292">
        <v>664051.73</v>
      </c>
      <c r="E106" s="293">
        <v>0.26153051359417401</v>
      </c>
      <c r="F106" s="63">
        <v>174</v>
      </c>
      <c r="G106" s="63">
        <v>164</v>
      </c>
      <c r="H106" s="64">
        <v>0.9425</v>
      </c>
      <c r="I106" s="59">
        <v>0.97299999999999998</v>
      </c>
      <c r="J106" s="297">
        <v>349</v>
      </c>
      <c r="K106" s="297">
        <v>297</v>
      </c>
      <c r="L106" s="298">
        <v>0.85099999999999998</v>
      </c>
      <c r="M106" s="293">
        <v>0.84809999999999997</v>
      </c>
      <c r="N106" s="65">
        <v>170804.58</v>
      </c>
      <c r="O106" s="65">
        <v>131834.34</v>
      </c>
      <c r="P106" s="64">
        <v>0.77180000000000004</v>
      </c>
      <c r="Q106" s="64">
        <v>0.69</v>
      </c>
      <c r="R106" s="297">
        <v>206</v>
      </c>
      <c r="S106" s="297">
        <v>106</v>
      </c>
      <c r="T106" s="298">
        <v>0.51459999999999995</v>
      </c>
      <c r="U106" s="298">
        <v>0.69</v>
      </c>
      <c r="V106" s="63">
        <v>215</v>
      </c>
      <c r="W106" s="63">
        <v>163</v>
      </c>
      <c r="X106" s="64">
        <v>0.7581</v>
      </c>
      <c r="Y106" s="278"/>
      <c r="Z106" s="266">
        <v>227</v>
      </c>
      <c r="AA106" s="267">
        <v>229</v>
      </c>
      <c r="AB106" s="268">
        <v>1.0087999999999999</v>
      </c>
      <c r="AC106" s="266">
        <v>397</v>
      </c>
      <c r="AD106" s="267">
        <v>305</v>
      </c>
      <c r="AE106" s="268">
        <v>0.76829999999999998</v>
      </c>
      <c r="AF106" s="269">
        <v>695372.28</v>
      </c>
      <c r="AG106" s="270">
        <v>511077.61</v>
      </c>
      <c r="AH106" s="268">
        <v>0.73499999999999999</v>
      </c>
      <c r="AI106" s="266">
        <v>280</v>
      </c>
      <c r="AJ106" s="267">
        <v>174</v>
      </c>
      <c r="AK106" s="268">
        <v>0.62139999999999995</v>
      </c>
      <c r="AL106" s="12" t="s">
        <v>168</v>
      </c>
    </row>
    <row r="107" spans="1:38" s="3" customFormat="1" ht="14.25" customHeight="1" thickBot="1" x14ac:dyDescent="0.35">
      <c r="A107" s="14"/>
      <c r="B107" s="14"/>
      <c r="C107" s="77">
        <v>700435452.26000011</v>
      </c>
      <c r="D107" s="78">
        <v>704353648.16000032</v>
      </c>
      <c r="E107" s="15">
        <v>0.99443717525956488</v>
      </c>
      <c r="F107" s="16">
        <v>296609</v>
      </c>
      <c r="G107" s="17">
        <v>301754</v>
      </c>
      <c r="H107" s="18">
        <v>0.98294968749378631</v>
      </c>
      <c r="I107" s="15">
        <v>102.0551</v>
      </c>
      <c r="J107" s="16">
        <v>401750</v>
      </c>
      <c r="K107" s="17">
        <v>345391</v>
      </c>
      <c r="L107" s="18">
        <v>90.020099999999971</v>
      </c>
      <c r="M107" s="19">
        <v>90.525999999999996</v>
      </c>
      <c r="N107" s="20">
        <v>777356795.78999996</v>
      </c>
      <c r="O107" s="21">
        <v>528420817.09000033</v>
      </c>
      <c r="P107" s="18">
        <v>69.225300000000004</v>
      </c>
      <c r="Q107" s="18">
        <v>69.599999999999994</v>
      </c>
      <c r="R107" s="16">
        <v>311364</v>
      </c>
      <c r="S107" s="17">
        <v>208259</v>
      </c>
      <c r="T107" s="18">
        <v>68.598399999999984</v>
      </c>
      <c r="U107" s="18">
        <v>69.010600000000025</v>
      </c>
      <c r="V107" s="16">
        <v>231491</v>
      </c>
      <c r="W107" s="17">
        <v>189363</v>
      </c>
      <c r="X107" s="22">
        <v>83.564499999999995</v>
      </c>
      <c r="Y107" s="14"/>
      <c r="Z107" s="14"/>
      <c r="AA107" s="77">
        <v>700435452.26000011</v>
      </c>
      <c r="AB107" s="78">
        <v>704353648.16000032</v>
      </c>
      <c r="AC107" s="15">
        <v>0.99443717525956488</v>
      </c>
      <c r="AD107" s="16">
        <v>296609</v>
      </c>
      <c r="AE107" s="17">
        <v>301754</v>
      </c>
      <c r="AF107" s="18">
        <v>0.98294968749378631</v>
      </c>
      <c r="AG107" s="15">
        <v>102.0551</v>
      </c>
      <c r="AH107" s="16">
        <v>401750</v>
      </c>
      <c r="AI107" s="17">
        <v>345391</v>
      </c>
      <c r="AJ107" s="18">
        <v>90.020099999999971</v>
      </c>
      <c r="AK107" s="19">
        <v>90.525999999999996</v>
      </c>
      <c r="AL107" s="20">
        <v>777356795.78999996</v>
      </c>
    </row>
    <row r="108" spans="1:38" s="5" customFormat="1" ht="14.4" thickBot="1" x14ac:dyDescent="0.35">
      <c r="A108" s="23" t="s">
        <v>109</v>
      </c>
      <c r="B108" s="288" t="s">
        <v>147</v>
      </c>
      <c r="C108" s="294">
        <f>SUBTOTAL(9,C3:C106)</f>
        <v>167320693.76000002</v>
      </c>
      <c r="D108" s="294">
        <f>SUBTOTAL(9,D3:D106)</f>
        <v>690905326.27470016</v>
      </c>
      <c r="E108" s="295">
        <f>C108/D108</f>
        <v>0.24217600790860633</v>
      </c>
      <c r="F108" s="86">
        <f>SUBTOTAL(9,F3:F106)</f>
        <v>281846</v>
      </c>
      <c r="G108" s="86">
        <f>SUBTOTAL(9,G3:G106)</f>
        <v>256520</v>
      </c>
      <c r="H108" s="83">
        <f>G108/F108</f>
        <v>0.91014241820000996</v>
      </c>
      <c r="I108" s="84">
        <v>0.98370000000000002</v>
      </c>
      <c r="J108" s="347">
        <f>SUBTOTAL(9,J3:J106)</f>
        <v>375336</v>
      </c>
      <c r="K108" s="347">
        <f>SUBTOTAL(9,K3:K106)</f>
        <v>316810</v>
      </c>
      <c r="L108" s="348">
        <f>K108/J108</f>
        <v>0.84407037960653919</v>
      </c>
      <c r="M108" s="402">
        <v>0.8498</v>
      </c>
      <c r="N108" s="85">
        <f>SUBTOTAL(9,N3:N106)</f>
        <v>180764217.77000004</v>
      </c>
      <c r="O108" s="85">
        <f>SUBTOTAL(9,O3:O106)</f>
        <v>121459556.58000001</v>
      </c>
      <c r="P108" s="83">
        <f>O108/N108</f>
        <v>0.6719225634275815</v>
      </c>
      <c r="Q108" s="83">
        <v>0.67469999999999997</v>
      </c>
      <c r="R108" s="299">
        <f>SUBTOTAL(9,R3:R106)</f>
        <v>247694</v>
      </c>
      <c r="S108" s="299">
        <f>SUBTOTAL(9,S3:S106)</f>
        <v>118062</v>
      </c>
      <c r="T108" s="300">
        <f>S108/R108</f>
        <v>0.4766445695091524</v>
      </c>
      <c r="U108" s="300">
        <v>0.69</v>
      </c>
      <c r="V108" s="86">
        <f>SUBTOTAL(109,V3:V106)</f>
        <v>212701</v>
      </c>
      <c r="W108" s="86">
        <f>SUBTOTAL(109,W3:W106)</f>
        <v>171779</v>
      </c>
      <c r="X108" s="83">
        <f>W108/V108</f>
        <v>0.80760786268047635</v>
      </c>
      <c r="Y108" s="279"/>
      <c r="Z108" s="271">
        <v>296609</v>
      </c>
      <c r="AA108" s="272">
        <v>301754</v>
      </c>
      <c r="AB108" s="273">
        <v>1.0173460683930697</v>
      </c>
      <c r="AC108" s="271">
        <v>401750</v>
      </c>
      <c r="AD108" s="272">
        <v>345391</v>
      </c>
      <c r="AE108" s="273">
        <v>0.85971624144368386</v>
      </c>
      <c r="AF108" s="274">
        <v>777356795.78999996</v>
      </c>
      <c r="AG108" s="275">
        <v>528420817.09000033</v>
      </c>
      <c r="AH108" s="273">
        <v>0.67976612535172487</v>
      </c>
      <c r="AI108" s="271">
        <v>311364</v>
      </c>
      <c r="AJ108" s="272">
        <v>208259</v>
      </c>
      <c r="AK108" s="273">
        <v>0.6688602407471641</v>
      </c>
      <c r="AL108" s="24"/>
    </row>
    <row r="109" spans="1:38" s="3" customFormat="1" ht="15.75" customHeight="1" x14ac:dyDescent="0.3">
      <c r="A109" s="14"/>
      <c r="B109" s="14"/>
      <c r="C109" s="79"/>
      <c r="D109" s="79"/>
      <c r="E109" s="71"/>
      <c r="F109" s="87"/>
      <c r="G109" s="87"/>
      <c r="H109" s="72"/>
      <c r="I109" s="71"/>
      <c r="J109" s="87"/>
      <c r="K109" s="87"/>
      <c r="L109" s="72"/>
      <c r="M109" s="71"/>
      <c r="N109" s="73"/>
      <c r="O109" s="73"/>
      <c r="P109" s="72"/>
      <c r="Q109" s="72"/>
      <c r="R109" s="87"/>
      <c r="S109" s="87"/>
      <c r="T109" s="72"/>
      <c r="U109" s="72"/>
      <c r="V109" s="87"/>
      <c r="W109" s="87"/>
      <c r="X109" s="72"/>
      <c r="Y109" s="278"/>
      <c r="Z109" s="266"/>
      <c r="AA109" s="267"/>
      <c r="AB109" s="268"/>
      <c r="AC109" s="266"/>
      <c r="AD109" s="267"/>
      <c r="AE109" s="268"/>
      <c r="AF109" s="269"/>
      <c r="AG109" s="270"/>
      <c r="AH109" s="268"/>
      <c r="AI109" s="266"/>
      <c r="AJ109" s="267"/>
      <c r="AK109" s="268"/>
      <c r="AL109" s="12"/>
    </row>
    <row r="110" spans="1:38" s="3" customFormat="1" ht="13.8" x14ac:dyDescent="0.3">
      <c r="A110" s="323" t="s">
        <v>311</v>
      </c>
      <c r="B110" s="323" t="s">
        <v>148</v>
      </c>
      <c r="C110" s="292">
        <f>C35+C36</f>
        <v>1536686.95</v>
      </c>
      <c r="D110" s="292">
        <v>6074195.2999999998</v>
      </c>
      <c r="E110" s="293">
        <f>C110/D110</f>
        <v>0.25298609512934167</v>
      </c>
      <c r="F110" s="351">
        <f>F35+F36</f>
        <v>3196</v>
      </c>
      <c r="G110" s="351">
        <f>G35+G36</f>
        <v>2600</v>
      </c>
      <c r="H110" s="352">
        <f>G110/F110</f>
        <v>0.81351689612015021</v>
      </c>
      <c r="I110" s="350">
        <v>0.87009999999999998</v>
      </c>
      <c r="J110" s="349">
        <f>J35+J36</f>
        <v>4862</v>
      </c>
      <c r="K110" s="349">
        <f>K35+K36</f>
        <v>3464</v>
      </c>
      <c r="L110" s="346">
        <f>K110/J110</f>
        <v>0.71246400658165365</v>
      </c>
      <c r="M110" s="345">
        <v>0.73740000000000006</v>
      </c>
      <c r="N110" s="353">
        <f>N35+N36</f>
        <v>1491383.19</v>
      </c>
      <c r="O110" s="353">
        <f>O35+O36</f>
        <v>964325.04</v>
      </c>
      <c r="P110" s="352">
        <f>O110/N110</f>
        <v>0.64659776673491942</v>
      </c>
      <c r="Q110" s="352">
        <v>0.63070000000000004</v>
      </c>
      <c r="R110" s="301">
        <f>R35+R36</f>
        <v>2956</v>
      </c>
      <c r="S110" s="301">
        <f>S35+S36</f>
        <v>1411</v>
      </c>
      <c r="T110" s="298">
        <f>S110/R110</f>
        <v>0.47733423545331527</v>
      </c>
      <c r="U110" s="298">
        <v>0.69</v>
      </c>
      <c r="V110" s="351">
        <f>V35+V36</f>
        <v>2065</v>
      </c>
      <c r="W110" s="351">
        <f>W35+W36</f>
        <v>1618</v>
      </c>
      <c r="X110" s="352">
        <f>W110/V110</f>
        <v>0.78353510895883782</v>
      </c>
      <c r="Y110" s="278" t="s">
        <v>148</v>
      </c>
      <c r="Z110" s="266">
        <v>3732</v>
      </c>
      <c r="AA110" s="267">
        <v>3195</v>
      </c>
      <c r="AB110" s="268">
        <v>0.85610932475884249</v>
      </c>
      <c r="AC110" s="266">
        <v>4680</v>
      </c>
      <c r="AD110" s="267">
        <v>3943</v>
      </c>
      <c r="AE110" s="268">
        <v>0.84252136752136753</v>
      </c>
      <c r="AF110" s="269">
        <v>6585841.3700000001</v>
      </c>
      <c r="AG110" s="270">
        <v>4154756.1399999997</v>
      </c>
      <c r="AH110" s="268">
        <v>0.63086186055525961</v>
      </c>
      <c r="AI110" s="266">
        <v>3663</v>
      </c>
      <c r="AJ110" s="267">
        <v>2246</v>
      </c>
      <c r="AK110" s="268">
        <v>0.6131586131586132</v>
      </c>
      <c r="AL110" s="12"/>
    </row>
    <row r="111" spans="1:38" s="3" customFormat="1" ht="15.75" customHeight="1" thickBot="1" x14ac:dyDescent="0.35">
      <c r="A111" s="25" t="s">
        <v>142</v>
      </c>
      <c r="B111" s="70" t="s">
        <v>149</v>
      </c>
      <c r="C111" s="292">
        <f>C44+C45</f>
        <v>8314710.2100000009</v>
      </c>
      <c r="D111" s="292">
        <f>D44+D45</f>
        <v>33953561.950000003</v>
      </c>
      <c r="E111" s="293">
        <f>C111/D111</f>
        <v>0.24488477003515091</v>
      </c>
      <c r="F111" s="351">
        <f>F44+F45</f>
        <v>15921</v>
      </c>
      <c r="G111" s="351">
        <f>G44+G45</f>
        <v>14526</v>
      </c>
      <c r="H111" s="352">
        <f>G111/F111</f>
        <v>0.91237987563595246</v>
      </c>
      <c r="I111" s="350">
        <v>0.99</v>
      </c>
      <c r="J111" s="349">
        <f>J44+J45</f>
        <v>20198</v>
      </c>
      <c r="K111" s="349">
        <f>K44+K45</f>
        <v>16017</v>
      </c>
      <c r="L111" s="346">
        <f>K111/J111</f>
        <v>0.79299930686206554</v>
      </c>
      <c r="M111" s="345">
        <v>0.79559999999999997</v>
      </c>
      <c r="N111" s="353">
        <f>N44+N45</f>
        <v>8679954.1600000001</v>
      </c>
      <c r="O111" s="353">
        <f>O44+O45</f>
        <v>6248191.1600000001</v>
      </c>
      <c r="P111" s="352">
        <f>O111/N111</f>
        <v>0.71984149280345966</v>
      </c>
      <c r="Q111" s="352">
        <v>0.69</v>
      </c>
      <c r="R111" s="301">
        <f>R44+R45</f>
        <v>12749</v>
      </c>
      <c r="S111" s="301">
        <f>S44+S45</f>
        <v>6351</v>
      </c>
      <c r="T111" s="298">
        <f>S111/R111</f>
        <v>0.49815671817397444</v>
      </c>
      <c r="U111" s="298">
        <v>0.69</v>
      </c>
      <c r="V111" s="351">
        <f>V44+V45</f>
        <v>11087</v>
      </c>
      <c r="W111" s="351">
        <f>W44+W45</f>
        <v>9215</v>
      </c>
      <c r="X111" s="352">
        <f>W111/V111</f>
        <v>0.83115360331920263</v>
      </c>
      <c r="Y111" s="278" t="s">
        <v>149</v>
      </c>
      <c r="Z111" s="266">
        <v>15625</v>
      </c>
      <c r="AA111" s="267">
        <v>16181</v>
      </c>
      <c r="AB111" s="268">
        <v>1.0355840000000001</v>
      </c>
      <c r="AC111" s="266">
        <v>20906</v>
      </c>
      <c r="AD111" s="267">
        <v>17082</v>
      </c>
      <c r="AE111" s="268">
        <v>0.81708600401798526</v>
      </c>
      <c r="AF111" s="269">
        <v>35297471.269999996</v>
      </c>
      <c r="AG111" s="270">
        <v>26424667.350000001</v>
      </c>
      <c r="AH111" s="268">
        <v>0.74862777415046267</v>
      </c>
      <c r="AI111" s="266">
        <v>15717</v>
      </c>
      <c r="AJ111" s="267">
        <v>10952</v>
      </c>
      <c r="AK111" s="268">
        <v>0.6968250938474263</v>
      </c>
      <c r="AL111" s="12"/>
    </row>
    <row r="112" spans="1:38" ht="15.75" customHeight="1" thickBot="1" x14ac:dyDescent="0.35">
      <c r="A112" s="26"/>
      <c r="B112" s="26"/>
      <c r="C112" s="79"/>
      <c r="D112" s="79"/>
      <c r="E112" s="71"/>
      <c r="F112" s="88"/>
      <c r="G112" s="88"/>
      <c r="H112" s="71"/>
      <c r="I112" s="71"/>
      <c r="J112" s="88"/>
      <c r="K112" s="88"/>
      <c r="L112" s="71"/>
      <c r="M112" s="71"/>
      <c r="N112" s="74"/>
      <c r="O112" s="74"/>
      <c r="P112" s="71"/>
      <c r="Q112" s="71"/>
      <c r="R112" s="88"/>
      <c r="S112" s="88"/>
      <c r="T112" s="71"/>
      <c r="U112" s="71"/>
      <c r="V112" s="88"/>
      <c r="W112" s="88"/>
      <c r="X112" s="71"/>
      <c r="Y112" s="14"/>
      <c r="Z112" s="14"/>
      <c r="AA112" s="77">
        <v>700435452.26000011</v>
      </c>
      <c r="AB112" s="78">
        <v>704353648.16000032</v>
      </c>
      <c r="AC112" s="15">
        <v>0.99443717525956488</v>
      </c>
      <c r="AD112" s="16">
        <v>296609</v>
      </c>
      <c r="AE112" s="17">
        <v>301754</v>
      </c>
      <c r="AF112" s="18">
        <v>0.98294968749378631</v>
      </c>
      <c r="AG112" s="15">
        <v>102.0551</v>
      </c>
      <c r="AH112" s="16">
        <v>401750</v>
      </c>
      <c r="AI112" s="17">
        <v>345391</v>
      </c>
      <c r="AJ112" s="18">
        <v>90.020099999999971</v>
      </c>
      <c r="AK112" s="19">
        <v>90.525999999999996</v>
      </c>
      <c r="AL112" s="20">
        <v>777356795.78999996</v>
      </c>
    </row>
    <row r="113" spans="1:38" ht="14.4" thickBot="1" x14ac:dyDescent="0.35">
      <c r="A113" s="28"/>
      <c r="B113" s="76" t="s">
        <v>3</v>
      </c>
      <c r="C113" s="294">
        <v>167320694</v>
      </c>
      <c r="D113" s="294">
        <v>692932659</v>
      </c>
      <c r="E113" s="293">
        <v>0.24146746704285446</v>
      </c>
      <c r="F113" s="75">
        <v>280956</v>
      </c>
      <c r="G113" s="75">
        <v>255543</v>
      </c>
      <c r="H113" s="64">
        <v>0.90954811429547688</v>
      </c>
      <c r="I113" s="69">
        <v>0.98370000000000002</v>
      </c>
      <c r="J113" s="347">
        <v>375336</v>
      </c>
      <c r="K113" s="347">
        <v>316810</v>
      </c>
      <c r="L113" s="346">
        <v>0.84407037960653919</v>
      </c>
      <c r="M113" s="345">
        <v>0.8498</v>
      </c>
      <c r="N113" s="68">
        <v>180764218</v>
      </c>
      <c r="O113" s="68">
        <v>121459557</v>
      </c>
      <c r="P113" s="64">
        <v>0.67192256489611235</v>
      </c>
      <c r="Q113" s="69">
        <v>0.67469999999999997</v>
      </c>
      <c r="R113" s="403">
        <v>247694</v>
      </c>
      <c r="S113" s="403">
        <v>118062</v>
      </c>
      <c r="T113" s="298">
        <v>0.4766445695091524</v>
      </c>
      <c r="U113" s="293">
        <v>0.69</v>
      </c>
      <c r="V113" s="75">
        <v>212701</v>
      </c>
      <c r="W113" s="75">
        <v>171779</v>
      </c>
      <c r="X113" s="64">
        <v>0.80760786268047635</v>
      </c>
      <c r="Y113" s="277"/>
      <c r="Z113" s="266">
        <v>295491</v>
      </c>
      <c r="AA113" s="267">
        <v>299512</v>
      </c>
      <c r="AB113" s="268">
        <v>1.0136078594610327</v>
      </c>
      <c r="AC113" s="266">
        <v>401750</v>
      </c>
      <c r="AD113" s="267">
        <v>345391</v>
      </c>
      <c r="AE113" s="268">
        <v>0.85971624144368386</v>
      </c>
      <c r="AF113" s="269">
        <v>777356796</v>
      </c>
      <c r="AG113" s="270">
        <v>528420817</v>
      </c>
      <c r="AH113" s="268">
        <v>0.67976612505231127</v>
      </c>
      <c r="AI113" s="266">
        <v>311364</v>
      </c>
      <c r="AJ113" s="267">
        <v>208259</v>
      </c>
      <c r="AK113" s="268">
        <v>0.6688602407471641</v>
      </c>
      <c r="AL113" s="27"/>
    </row>
    <row r="114" spans="1:38" ht="24.6" customHeight="1" x14ac:dyDescent="0.3">
      <c r="A114" s="29"/>
      <c r="B114" s="29"/>
      <c r="C114" s="80"/>
      <c r="D114" s="81"/>
      <c r="E114" s="30"/>
      <c r="F114" s="477" t="s">
        <v>150</v>
      </c>
      <c r="G114" s="478"/>
      <c r="H114" s="478"/>
      <c r="I114" s="479"/>
      <c r="J114" s="31"/>
      <c r="K114" s="32"/>
      <c r="L114" s="33"/>
      <c r="M114" s="34"/>
      <c r="N114" s="35"/>
      <c r="O114" s="36"/>
      <c r="P114" s="33"/>
      <c r="Q114" s="33"/>
      <c r="R114" s="37"/>
      <c r="S114" s="32"/>
      <c r="T114" s="33"/>
      <c r="U114" s="33"/>
      <c r="V114" s="37"/>
      <c r="W114" s="32"/>
      <c r="X114" s="34"/>
      <c r="Y114" s="14"/>
      <c r="Z114" s="14"/>
      <c r="AA114" s="77">
        <v>700435452.26000011</v>
      </c>
      <c r="AB114" s="78">
        <v>704353648.16000032</v>
      </c>
      <c r="AC114" s="15">
        <v>0.99443717525956488</v>
      </c>
      <c r="AD114" s="16">
        <v>296609</v>
      </c>
      <c r="AE114" s="17">
        <v>301754</v>
      </c>
      <c r="AF114" s="18">
        <v>0.98294968749378631</v>
      </c>
      <c r="AG114" s="15">
        <v>102.0551</v>
      </c>
      <c r="AH114" s="16">
        <v>401750</v>
      </c>
      <c r="AI114" s="17">
        <v>345391</v>
      </c>
      <c r="AJ114" s="18">
        <v>90.020099999999971</v>
      </c>
      <c r="AK114" s="19">
        <v>90.525999999999996</v>
      </c>
      <c r="AL114" s="20">
        <v>777356795.78999996</v>
      </c>
    </row>
    <row r="118" spans="1:38" ht="13.8" x14ac:dyDescent="0.3">
      <c r="D118" s="366"/>
      <c r="E118" s="366"/>
      <c r="F118" s="10"/>
    </row>
    <row r="119" spans="1:38" ht="13.8" x14ac:dyDescent="0.3">
      <c r="D119" s="366"/>
      <c r="E119" s="366"/>
      <c r="F119" s="10"/>
    </row>
    <row r="122" spans="1:38" x14ac:dyDescent="0.25">
      <c r="C122" s="412"/>
    </row>
    <row r="123" spans="1:38" x14ac:dyDescent="0.25">
      <c r="C123" s="412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 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 '!Print_Area</vt:lpstr>
      <vt:lpstr>'5 Factor Report'!Print_Titles</vt:lpstr>
      <vt:lpstr>'Agent Activity Report'!Print_Titles</vt:lpstr>
      <vt:lpstr>'Incentive Goal'!Print_Titles</vt:lpstr>
      <vt:lpstr>'Staffing Report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Henderson, Debra L</cp:lastModifiedBy>
  <cp:lastPrinted>2020-01-13T22:10:58Z</cp:lastPrinted>
  <dcterms:created xsi:type="dcterms:W3CDTF">2008-06-26T17:04:55Z</dcterms:created>
  <dcterms:modified xsi:type="dcterms:W3CDTF">2021-10-12T16:00:18Z</dcterms:modified>
</cp:coreProperties>
</file>