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updateLinks="always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Dear County Letters\DCDL 2022\"/>
    </mc:Choice>
  </mc:AlternateContent>
  <xr:revisionPtr revIDLastSave="0" documentId="8_{85F8E464-7BC0-46F6-A0F4-50645ED39B10}" xr6:coauthVersionLast="46" xr6:coauthVersionMax="46" xr10:uidLastSave="{00000000-0000-0000-0000-000000000000}"/>
  <bookViews>
    <workbookView xWindow="-108" yWindow="-108" windowWidth="23256" windowHeight="12720" xr2:uid="{00000000-000D-0000-FFFF-FFFF00000000}"/>
  </bookViews>
  <sheets>
    <sheet name="5 Factor Report" sheetId="32" r:id="rId1"/>
    <sheet name="Agent Activity Report" sheetId="33" r:id="rId2"/>
    <sheet name="Staffing Report " sheetId="38" r:id="rId3"/>
    <sheet name="Self-Assessment Scores for All " sheetId="20" r:id="rId4"/>
    <sheet name="Incentive Goal" sheetId="30" r:id="rId5"/>
  </sheets>
  <definedNames>
    <definedName name="\z" localSheetId="2">#REF!</definedName>
    <definedName name="\z">#REF!</definedName>
    <definedName name="_1" localSheetId="2">#REF!</definedName>
    <definedName name="_1">#REF!</definedName>
    <definedName name="_10" localSheetId="2">#REF!</definedName>
    <definedName name="_10">#REF!</definedName>
    <definedName name="_11" localSheetId="2">#REF!</definedName>
    <definedName name="_11">#REF!</definedName>
    <definedName name="_12" localSheetId="2">#REF!</definedName>
    <definedName name="_12">#REF!</definedName>
    <definedName name="_2" localSheetId="2">#REF!</definedName>
    <definedName name="_2">#REF!</definedName>
    <definedName name="_3" localSheetId="2">#REF!</definedName>
    <definedName name="_3">#REF!</definedName>
    <definedName name="_4" localSheetId="2">#REF!</definedName>
    <definedName name="_4">#REF!</definedName>
    <definedName name="_5" localSheetId="2">#REF!</definedName>
    <definedName name="_5">#REF!</definedName>
    <definedName name="_6" localSheetId="2">#REF!</definedName>
    <definedName name="_6">#REF!</definedName>
    <definedName name="_7" localSheetId="2">#REF!</definedName>
    <definedName name="_7">#REF!</definedName>
    <definedName name="_8" localSheetId="2">#REF!</definedName>
    <definedName name="_8">#REF!</definedName>
    <definedName name="_9" localSheetId="2">#REF!</definedName>
    <definedName name="_9">#REF!</definedName>
    <definedName name="_xlnm._FilterDatabase" localSheetId="0" hidden="1">'5 Factor Report'!$A$4:$D$105</definedName>
    <definedName name="_xlnm._FilterDatabase" localSheetId="1" hidden="1">'Agent Activity Report'!$A$3:$B$108</definedName>
    <definedName name="_xlnm._FilterDatabase" localSheetId="4" hidden="1">'Incentive Goal'!$A$2:$AL$107</definedName>
    <definedName name="_xlnm._FilterDatabase" localSheetId="3" hidden="1">'Self-Assessment Scores for All '!$A$4:$B$4</definedName>
    <definedName name="_xlnm._FilterDatabase" localSheetId="2" hidden="1">'Staffing Report '!$A$3:$B$107</definedName>
    <definedName name="_xlnm.Criteria" localSheetId="4">'Incentive Goal'!#REF!</definedName>
    <definedName name="_xlnm.Criteria" localSheetId="2">'Staffing Report '!#REF!</definedName>
    <definedName name="_xlnm.Extract" localSheetId="4">'Incentive Goal'!#REF!</definedName>
    <definedName name="_xlnm.Extract" localSheetId="2">'Staffing Report '!#REF!</definedName>
    <definedName name="_xlnm.Print_Area" localSheetId="0">'5 Factor Report'!$B$5:$I$107</definedName>
    <definedName name="_xlnm.Print_Area" localSheetId="1">'Agent Activity Report'!$E$4:$AS$113</definedName>
    <definedName name="_xlnm.Print_Area" localSheetId="4">'Incentive Goal'!$B$3:$X$114</definedName>
    <definedName name="_xlnm.Print_Area" localSheetId="3">'Self-Assessment Scores for All '!$C$1:$K$104</definedName>
    <definedName name="_xlnm.Print_Area" localSheetId="2">'Staffing Report '!$A$4:$Q$113</definedName>
    <definedName name="_xlnm.Print_Titles" localSheetId="0">'5 Factor Report'!$A:$C,'5 Factor Report'!$1:$4</definedName>
    <definedName name="_xlnm.Print_Titles" localSheetId="1">'Agent Activity Report'!$B:$D,'Agent Activity Report'!$1:$3</definedName>
    <definedName name="_xlnm.Print_Titles" localSheetId="4">'Incentive Goal'!$A:$B,'Incentive Goal'!$1:$2</definedName>
    <definedName name="_xlnm.Print_Titles" localSheetId="2">'Staffing Report '!$A:$B,'Staffing Report '!$1:$3</definedName>
    <definedName name="Staffing" localSheetId="2">#REF!</definedName>
    <definedName name="Staffi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4" i="38" l="1"/>
  <c r="S108" i="30" l="1"/>
  <c r="D111" i="30" l="1"/>
  <c r="B23" i="33" l="1"/>
  <c r="H38" i="38" l="1"/>
  <c r="D107" i="32" l="1"/>
  <c r="K107" i="38" l="1"/>
  <c r="K112" i="38" l="1"/>
  <c r="P110" i="38" l="1"/>
  <c r="I109" i="38" l="1"/>
  <c r="J109" i="38"/>
  <c r="K109" i="38"/>
  <c r="P109" i="38"/>
  <c r="F109" i="38"/>
  <c r="G109" i="38"/>
  <c r="H109" i="38"/>
  <c r="D109" i="38"/>
  <c r="E109" i="38"/>
  <c r="C109" i="38"/>
  <c r="K110" i="38"/>
  <c r="J110" i="38"/>
  <c r="I110" i="38"/>
  <c r="H110" i="38"/>
  <c r="G110" i="38"/>
  <c r="F110" i="38"/>
  <c r="E110" i="38"/>
  <c r="D110" i="38"/>
  <c r="C110" i="38"/>
  <c r="G107" i="38"/>
  <c r="G112" i="38" s="1"/>
  <c r="A112" i="38" l="1"/>
  <c r="P107" i="38"/>
  <c r="P112" i="38" s="1"/>
  <c r="J107" i="38"/>
  <c r="J112" i="38" s="1"/>
  <c r="I107" i="38"/>
  <c r="I112" i="38" s="1"/>
  <c r="H107" i="38"/>
  <c r="H112" i="38" s="1"/>
  <c r="F107" i="38"/>
  <c r="F112" i="38" s="1"/>
  <c r="E107" i="38"/>
  <c r="E112" i="38" s="1"/>
  <c r="D107" i="38"/>
  <c r="D112" i="38" s="1"/>
  <c r="C107" i="38"/>
  <c r="C112" i="38" s="1"/>
  <c r="N106" i="38"/>
  <c r="M106" i="38"/>
  <c r="L106" i="38"/>
  <c r="O106" i="38" s="1"/>
  <c r="N105" i="38"/>
  <c r="M105" i="38"/>
  <c r="L105" i="38"/>
  <c r="O105" i="38" s="1"/>
  <c r="N104" i="38"/>
  <c r="M104" i="38"/>
  <c r="L104" i="38"/>
  <c r="O104" i="38" s="1"/>
  <c r="N103" i="38"/>
  <c r="M103" i="38"/>
  <c r="L103" i="38"/>
  <c r="O103" i="38" s="1"/>
  <c r="N102" i="38"/>
  <c r="M102" i="38"/>
  <c r="L102" i="38"/>
  <c r="O102" i="38" s="1"/>
  <c r="N101" i="38"/>
  <c r="M101" i="38"/>
  <c r="L101" i="38"/>
  <c r="O101" i="38" s="1"/>
  <c r="N100" i="38"/>
  <c r="M100" i="38"/>
  <c r="L100" i="38"/>
  <c r="O100" i="38" s="1"/>
  <c r="N99" i="38"/>
  <c r="M99" i="38"/>
  <c r="L99" i="38"/>
  <c r="O99" i="38" s="1"/>
  <c r="N98" i="38"/>
  <c r="M98" i="38"/>
  <c r="L98" i="38"/>
  <c r="O98" i="38" s="1"/>
  <c r="N97" i="38"/>
  <c r="M97" i="38"/>
  <c r="L97" i="38"/>
  <c r="O97" i="38" s="1"/>
  <c r="N96" i="38"/>
  <c r="M96" i="38"/>
  <c r="L96" i="38"/>
  <c r="O96" i="38" s="1"/>
  <c r="N95" i="38"/>
  <c r="M95" i="38"/>
  <c r="L95" i="38"/>
  <c r="O95" i="38" s="1"/>
  <c r="M94" i="38"/>
  <c r="L94" i="38"/>
  <c r="O94" i="38" s="1"/>
  <c r="N93" i="38"/>
  <c r="M93" i="38"/>
  <c r="L93" i="38"/>
  <c r="O93" i="38" s="1"/>
  <c r="N92" i="38"/>
  <c r="M92" i="38"/>
  <c r="L92" i="38"/>
  <c r="O92" i="38" s="1"/>
  <c r="N91" i="38"/>
  <c r="M91" i="38"/>
  <c r="L91" i="38"/>
  <c r="O91" i="38" s="1"/>
  <c r="N90" i="38"/>
  <c r="M90" i="38"/>
  <c r="L90" i="38"/>
  <c r="N89" i="38"/>
  <c r="M89" i="38"/>
  <c r="L89" i="38"/>
  <c r="O89" i="38" s="1"/>
  <c r="N88" i="38"/>
  <c r="M88" i="38"/>
  <c r="L88" i="38"/>
  <c r="O88" i="38" s="1"/>
  <c r="N87" i="38"/>
  <c r="M87" i="38"/>
  <c r="L87" i="38"/>
  <c r="O87" i="38" s="1"/>
  <c r="N86" i="38"/>
  <c r="M86" i="38"/>
  <c r="L86" i="38"/>
  <c r="N85" i="38"/>
  <c r="M85" i="38"/>
  <c r="L85" i="38"/>
  <c r="O85" i="38" s="1"/>
  <c r="N84" i="38"/>
  <c r="M84" i="38"/>
  <c r="L84" i="38"/>
  <c r="O84" i="38" s="1"/>
  <c r="N83" i="38"/>
  <c r="M83" i="38"/>
  <c r="L83" i="38"/>
  <c r="O83" i="38" s="1"/>
  <c r="N82" i="38"/>
  <c r="M82" i="38"/>
  <c r="L82" i="38"/>
  <c r="O82" i="38" s="1"/>
  <c r="N81" i="38"/>
  <c r="M81" i="38"/>
  <c r="L81" i="38"/>
  <c r="O81" i="38" s="1"/>
  <c r="N80" i="38"/>
  <c r="M80" i="38"/>
  <c r="L80" i="38"/>
  <c r="O80" i="38" s="1"/>
  <c r="N79" i="38"/>
  <c r="M79" i="38"/>
  <c r="L79" i="38"/>
  <c r="O79" i="38" s="1"/>
  <c r="N78" i="38"/>
  <c r="M78" i="38"/>
  <c r="L78" i="38"/>
  <c r="O78" i="38" s="1"/>
  <c r="M77" i="38"/>
  <c r="O77" i="38"/>
  <c r="N76" i="38"/>
  <c r="M76" i="38"/>
  <c r="L76" i="38"/>
  <c r="O76" i="38" s="1"/>
  <c r="N75" i="38"/>
  <c r="M75" i="38"/>
  <c r="L75" i="38"/>
  <c r="O75" i="38" s="1"/>
  <c r="N74" i="38"/>
  <c r="M74" i="38"/>
  <c r="L74" i="38"/>
  <c r="N73" i="38"/>
  <c r="M73" i="38"/>
  <c r="L73" i="38"/>
  <c r="O73" i="38" s="1"/>
  <c r="N72" i="38"/>
  <c r="M72" i="38"/>
  <c r="L72" i="38"/>
  <c r="O72" i="38" s="1"/>
  <c r="N71" i="38"/>
  <c r="M71" i="38"/>
  <c r="L71" i="38"/>
  <c r="O71" i="38" s="1"/>
  <c r="N70" i="38"/>
  <c r="M70" i="38"/>
  <c r="L70" i="38"/>
  <c r="O70" i="38" s="1"/>
  <c r="N69" i="38"/>
  <c r="M69" i="38"/>
  <c r="L69" i="38"/>
  <c r="O69" i="38" s="1"/>
  <c r="N68" i="38"/>
  <c r="M68" i="38"/>
  <c r="L68" i="38"/>
  <c r="O68" i="38" s="1"/>
  <c r="N67" i="38"/>
  <c r="M67" i="38"/>
  <c r="L67" i="38"/>
  <c r="N66" i="38"/>
  <c r="M66" i="38"/>
  <c r="L66" i="38"/>
  <c r="O66" i="38" s="1"/>
  <c r="N65" i="38"/>
  <c r="M65" i="38"/>
  <c r="L65" i="38"/>
  <c r="N64" i="38"/>
  <c r="M64" i="38"/>
  <c r="L64" i="38"/>
  <c r="O64" i="38" s="1"/>
  <c r="N63" i="38"/>
  <c r="M63" i="38"/>
  <c r="L63" i="38"/>
  <c r="O63" i="38" s="1"/>
  <c r="N62" i="38"/>
  <c r="M62" i="38"/>
  <c r="L62" i="38"/>
  <c r="O62" i="38" s="1"/>
  <c r="N61" i="38"/>
  <c r="M61" i="38"/>
  <c r="L61" i="38"/>
  <c r="O61" i="38" s="1"/>
  <c r="N60" i="38"/>
  <c r="M60" i="38"/>
  <c r="L60" i="38"/>
  <c r="O60" i="38" s="1"/>
  <c r="L59" i="38"/>
  <c r="N58" i="38"/>
  <c r="M58" i="38"/>
  <c r="L58" i="38"/>
  <c r="O58" i="38" s="1"/>
  <c r="N57" i="38"/>
  <c r="M57" i="38"/>
  <c r="L57" i="38"/>
  <c r="O57" i="38" s="1"/>
  <c r="N56" i="38"/>
  <c r="M56" i="38"/>
  <c r="L56" i="38"/>
  <c r="O56" i="38" s="1"/>
  <c r="N55" i="38"/>
  <c r="M55" i="38"/>
  <c r="L55" i="38"/>
  <c r="O55" i="38" s="1"/>
  <c r="N54" i="38"/>
  <c r="M54" i="38"/>
  <c r="L54" i="38"/>
  <c r="O54" i="38" s="1"/>
  <c r="N53" i="38"/>
  <c r="M53" i="38"/>
  <c r="L53" i="38"/>
  <c r="O53" i="38" s="1"/>
  <c r="N52" i="38"/>
  <c r="M52" i="38"/>
  <c r="L52" i="38"/>
  <c r="O52" i="38" s="1"/>
  <c r="N51" i="38"/>
  <c r="M51" i="38"/>
  <c r="L51" i="38"/>
  <c r="O51" i="38" s="1"/>
  <c r="N50" i="38"/>
  <c r="M50" i="38"/>
  <c r="L50" i="38"/>
  <c r="O50" i="38" s="1"/>
  <c r="N49" i="38"/>
  <c r="M49" i="38"/>
  <c r="L49" i="38"/>
  <c r="O49" i="38" s="1"/>
  <c r="N48" i="38"/>
  <c r="M48" i="38"/>
  <c r="L48" i="38"/>
  <c r="O48" i="38" s="1"/>
  <c r="N47" i="38"/>
  <c r="M47" i="38"/>
  <c r="L47" i="38"/>
  <c r="O47" i="38" s="1"/>
  <c r="N46" i="38"/>
  <c r="M46" i="38"/>
  <c r="L46" i="38"/>
  <c r="O46" i="38" s="1"/>
  <c r="N45" i="38"/>
  <c r="M45" i="38"/>
  <c r="L45" i="38"/>
  <c r="N44" i="38"/>
  <c r="M44" i="38"/>
  <c r="L44" i="38"/>
  <c r="O44" i="38" s="1"/>
  <c r="N43" i="38"/>
  <c r="M43" i="38"/>
  <c r="L43" i="38"/>
  <c r="O43" i="38" s="1"/>
  <c r="N42" i="38"/>
  <c r="M42" i="38"/>
  <c r="L42" i="38"/>
  <c r="O42" i="38" s="1"/>
  <c r="N41" i="38"/>
  <c r="M41" i="38"/>
  <c r="L41" i="38"/>
  <c r="O41" i="38" s="1"/>
  <c r="N40" i="38"/>
  <c r="M40" i="38"/>
  <c r="L40" i="38"/>
  <c r="O40" i="38" s="1"/>
  <c r="N39" i="38"/>
  <c r="M39" i="38"/>
  <c r="L39" i="38"/>
  <c r="O39" i="38" s="1"/>
  <c r="N38" i="38"/>
  <c r="M38" i="38"/>
  <c r="L38" i="38"/>
  <c r="N37" i="38"/>
  <c r="M37" i="38"/>
  <c r="L37" i="38"/>
  <c r="N36" i="38"/>
  <c r="M36" i="38"/>
  <c r="L36" i="38"/>
  <c r="N35" i="38"/>
  <c r="M35" i="38"/>
  <c r="L35" i="38"/>
  <c r="N34" i="38"/>
  <c r="M34" i="38"/>
  <c r="L34" i="38"/>
  <c r="O34" i="38" s="1"/>
  <c r="N33" i="38"/>
  <c r="M33" i="38"/>
  <c r="L33" i="38"/>
  <c r="O33" i="38" s="1"/>
  <c r="N32" i="38"/>
  <c r="M32" i="38"/>
  <c r="L32" i="38"/>
  <c r="M31" i="38"/>
  <c r="L31" i="38"/>
  <c r="O31" i="38" s="1"/>
  <c r="M30" i="38"/>
  <c r="N29" i="38"/>
  <c r="M29" i="38"/>
  <c r="L29" i="38"/>
  <c r="O29" i="38" s="1"/>
  <c r="N28" i="38"/>
  <c r="M28" i="38"/>
  <c r="L28" i="38"/>
  <c r="N27" i="38"/>
  <c r="M27" i="38"/>
  <c r="L27" i="38"/>
  <c r="O27" i="38" s="1"/>
  <c r="N26" i="38"/>
  <c r="M26" i="38"/>
  <c r="L26" i="38"/>
  <c r="O26" i="38" s="1"/>
  <c r="N25" i="38"/>
  <c r="M25" i="38"/>
  <c r="L25" i="38"/>
  <c r="O25" i="38" s="1"/>
  <c r="L24" i="38"/>
  <c r="O24" i="38" s="1"/>
  <c r="M23" i="38"/>
  <c r="L23" i="38"/>
  <c r="O23" i="38" s="1"/>
  <c r="N22" i="38"/>
  <c r="M22" i="38"/>
  <c r="L22" i="38"/>
  <c r="O22" i="38" s="1"/>
  <c r="N21" i="38"/>
  <c r="M21" i="38"/>
  <c r="L21" i="38"/>
  <c r="O21" i="38" s="1"/>
  <c r="N20" i="38"/>
  <c r="M20" i="38"/>
  <c r="L20" i="38"/>
  <c r="O20" i="38" s="1"/>
  <c r="M19" i="38"/>
  <c r="L19" i="38"/>
  <c r="O19" i="38" s="1"/>
  <c r="N18" i="38"/>
  <c r="M18" i="38"/>
  <c r="L18" i="38"/>
  <c r="O18" i="38" s="1"/>
  <c r="N17" i="38"/>
  <c r="M17" i="38"/>
  <c r="L17" i="38"/>
  <c r="O17" i="38" s="1"/>
  <c r="N16" i="38"/>
  <c r="M16" i="38"/>
  <c r="L16" i="38"/>
  <c r="O16" i="38" s="1"/>
  <c r="N15" i="38"/>
  <c r="M15" i="38"/>
  <c r="L15" i="38"/>
  <c r="O15" i="38" s="1"/>
  <c r="N14" i="38"/>
  <c r="M14" i="38"/>
  <c r="L14" i="38"/>
  <c r="O14" i="38" s="1"/>
  <c r="N13" i="38"/>
  <c r="M13" i="38"/>
  <c r="L13" i="38"/>
  <c r="O13" i="38" s="1"/>
  <c r="N12" i="38"/>
  <c r="M12" i="38"/>
  <c r="L12" i="38"/>
  <c r="O12" i="38" s="1"/>
  <c r="N11" i="38"/>
  <c r="M11" i="38"/>
  <c r="L11" i="38"/>
  <c r="O11" i="38" s="1"/>
  <c r="N10" i="38"/>
  <c r="M10" i="38"/>
  <c r="L10" i="38"/>
  <c r="O10" i="38" s="1"/>
  <c r="N9" i="38"/>
  <c r="M9" i="38"/>
  <c r="L9" i="38"/>
  <c r="O9" i="38" s="1"/>
  <c r="N8" i="38"/>
  <c r="M8" i="38"/>
  <c r="L8" i="38"/>
  <c r="O8" i="38" s="1"/>
  <c r="N7" i="38"/>
  <c r="M7" i="38"/>
  <c r="L7" i="38"/>
  <c r="O7" i="38" s="1"/>
  <c r="N6" i="38"/>
  <c r="M6" i="38"/>
  <c r="L6" i="38"/>
  <c r="O6" i="38" s="1"/>
  <c r="N5" i="38"/>
  <c r="M5" i="38"/>
  <c r="L5" i="38"/>
  <c r="O5" i="38" s="1"/>
  <c r="N4" i="38"/>
  <c r="M4" i="38"/>
  <c r="L4" i="38"/>
  <c r="M107" i="38" l="1"/>
  <c r="M110" i="38"/>
  <c r="M109" i="38"/>
  <c r="N110" i="38"/>
  <c r="N109" i="38"/>
  <c r="O36" i="38"/>
  <c r="O109" i="38" s="1"/>
  <c r="L109" i="38"/>
  <c r="O45" i="38"/>
  <c r="O110" i="38" s="1"/>
  <c r="L110" i="38"/>
  <c r="L107" i="38"/>
  <c r="L112" i="38" s="1"/>
  <c r="O4" i="38"/>
  <c r="M112" i="38" l="1"/>
  <c r="N107" i="38"/>
  <c r="C108" i="30"/>
  <c r="O107" i="38" l="1"/>
  <c r="O112" i="38" s="1"/>
  <c r="Q112" i="38" s="1"/>
  <c r="N112" i="38"/>
  <c r="J108" i="30"/>
  <c r="C110" i="30" l="1"/>
  <c r="R108" i="30" l="1"/>
  <c r="O108" i="30"/>
  <c r="N108" i="30"/>
  <c r="K108" i="30"/>
  <c r="G108" i="30"/>
  <c r="F108" i="30"/>
  <c r="D108" i="30"/>
  <c r="B107" i="33" l="1"/>
  <c r="B106" i="33"/>
  <c r="B105" i="33"/>
  <c r="B104" i="33"/>
  <c r="B103" i="33"/>
  <c r="B102" i="33"/>
  <c r="B101" i="33"/>
  <c r="B100" i="33"/>
  <c r="B99" i="33"/>
  <c r="B98" i="33"/>
  <c r="B97" i="33"/>
  <c r="B96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4" i="33"/>
  <c r="B5" i="33"/>
  <c r="D109" i="32" l="1"/>
  <c r="A109" i="32"/>
  <c r="A107" i="32"/>
  <c r="C107" i="32" l="1"/>
  <c r="C109" i="32"/>
  <c r="W111" i="30" l="1"/>
  <c r="V111" i="30"/>
  <c r="S111" i="30"/>
  <c r="R111" i="30"/>
  <c r="O111" i="30"/>
  <c r="N111" i="30"/>
  <c r="K111" i="30"/>
  <c r="J111" i="30"/>
  <c r="G111" i="30"/>
  <c r="F111" i="30"/>
  <c r="W110" i="30"/>
  <c r="V110" i="30"/>
  <c r="S110" i="30"/>
  <c r="R110" i="30"/>
  <c r="O110" i="30"/>
  <c r="N110" i="30"/>
  <c r="K110" i="30"/>
  <c r="J110" i="30"/>
  <c r="G110" i="30"/>
  <c r="F110" i="30"/>
  <c r="C111" i="30"/>
  <c r="W108" i="30"/>
  <c r="V108" i="30"/>
  <c r="B107" i="32" l="1"/>
  <c r="B109" i="32"/>
  <c r="H108" i="30"/>
  <c r="H111" i="30"/>
  <c r="E110" i="30"/>
  <c r="E111" i="30"/>
  <c r="E108" i="30"/>
  <c r="L111" i="30"/>
  <c r="P110" i="30"/>
  <c r="T111" i="30"/>
  <c r="T108" i="30"/>
  <c r="L110" i="30"/>
  <c r="X108" i="30"/>
  <c r="H110" i="30"/>
  <c r="X110" i="30"/>
  <c r="X111" i="30"/>
  <c r="L108" i="30"/>
  <c r="P108" i="30"/>
  <c r="T110" i="30"/>
  <c r="P111" i="30"/>
</calcChain>
</file>

<file path=xl/sharedStrings.xml><?xml version="1.0" encoding="utf-8"?>
<sst xmlns="http://schemas.openxmlformats.org/spreadsheetml/2006/main" count="1275" uniqueCount="344">
  <si>
    <t>STANDARD</t>
  </si>
  <si>
    <t>County Name</t>
  </si>
  <si>
    <t>Caseload</t>
  </si>
  <si>
    <t>STATEWIDE</t>
  </si>
  <si>
    <t>STATEWIDE SCORE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</si>
  <si>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</si>
  <si>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</si>
  <si>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</si>
  <si>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</si>
  <si>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</si>
  <si>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</si>
  <si>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</si>
  <si>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</si>
  <si>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</si>
  <si>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</si>
  <si>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</si>
  <si>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</si>
  <si>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</si>
  <si>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</si>
  <si>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</si>
  <si>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</si>
  <si>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</si>
  <si>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</si>
  <si>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</si>
  <si>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</si>
  <si>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</si>
  <si>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</si>
  <si>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</si>
  <si>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</si>
  <si>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</si>
  <si>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</si>
  <si>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</si>
  <si>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</si>
  <si>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</si>
  <si>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</si>
  <si>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</si>
  <si>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</si>
  <si>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 3706500900</t>
  </si>
  <si>
    <t>EDGECOMBE 3726500900</t>
  </si>
  <si>
    <t>FORSYTH</t>
  </si>
  <si>
    <t>FRANKLIN</t>
  </si>
  <si>
    <t>GASTON</t>
  </si>
  <si>
    <t>GATES</t>
  </si>
  <si>
    <t>GRAHAM</t>
  </si>
  <si>
    <t>GRANVILLE</t>
  </si>
  <si>
    <t>GREENE</t>
  </si>
  <si>
    <t>GUILFORD 3708100400</t>
  </si>
  <si>
    <t>GUILFORD 3728100400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</si>
  <si>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</si>
  <si>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</si>
  <si>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</si>
  <si>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</si>
  <si>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</si>
  <si>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</si>
  <si>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</si>
  <si>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</si>
  <si>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</si>
  <si>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</si>
  <si>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</si>
  <si>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</si>
  <si>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</si>
  <si>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</si>
  <si>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</si>
  <si>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</si>
  <si>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</si>
  <si>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</si>
  <si>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</si>
  <si>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</si>
  <si>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</si>
  <si>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</si>
  <si>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</si>
  <si>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</si>
  <si>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</si>
  <si>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NORTH CAROLINA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</si>
  <si>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</si>
  <si>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</si>
  <si>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</si>
  <si>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</si>
  <si>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</si>
  <si>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</si>
  <si>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</si>
  <si>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</si>
  <si>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</si>
  <si>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</si>
  <si>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</si>
  <si>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</si>
  <si>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</si>
  <si>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</si>
  <si>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</si>
  <si>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</si>
  <si>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</si>
  <si>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</si>
  <si>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</si>
  <si>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</si>
  <si>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</si>
  <si>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</si>
  <si>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TRIBAL CSE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</si>
  <si>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</si>
  <si>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</si>
  <si>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</si>
  <si>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</si>
  <si>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</si>
  <si>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</si>
  <si>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</si>
  <si>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</si>
  <si>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</si>
  <si>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</si>
  <si>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</si>
  <si>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</si>
  <si>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</si>
  <si>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</si>
  <si>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</si>
  <si>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</si>
  <si>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</si>
  <si>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</si>
  <si>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</si>
  <si>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</si>
  <si>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</si>
  <si>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</si>
  <si>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</si>
  <si>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</si>
  <si>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</si>
  <si>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</si>
  <si>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</si>
  <si>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</si>
  <si>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</si>
  <si>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</si>
  <si>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</si>
  <si>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</si>
  <si>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</si>
  <si>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</si>
  <si>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</si>
  <si>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</si>
  <si>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</si>
  <si>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</si>
  <si>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</si>
  <si>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</si>
  <si>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</si>
  <si>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</si>
  <si>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</si>
  <si>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</si>
  <si>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</si>
  <si>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</si>
  <si>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EDGE-Rky Mt</t>
  </si>
  <si>
    <t>EDGE-Tarboro</t>
  </si>
  <si>
    <t>GUIL-Gboro</t>
  </si>
  <si>
    <t>GUIL-HP</t>
  </si>
  <si>
    <t>Filtered Total</t>
  </si>
  <si>
    <t>EDGECOMBE TOT</t>
  </si>
  <si>
    <t>GUILFORD TOT</t>
  </si>
  <si>
    <t>Please note: if a child is in more than one order county it may be counted twice, however, the state total eliminates duplicates.</t>
  </si>
  <si>
    <t>%</t>
  </si>
  <si>
    <t>McDonald, Sally</t>
  </si>
  <si>
    <t>Allen, Carole</t>
  </si>
  <si>
    <t>Cauble, Leona</t>
  </si>
  <si>
    <t>Craig, Angela</t>
  </si>
  <si>
    <t>Central Office</t>
  </si>
  <si>
    <t>NA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</si>
  <si>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</si>
  <si>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</si>
  <si>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</si>
  <si>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</si>
  <si>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</si>
  <si>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</si>
  <si>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</si>
  <si>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Regional Rep</t>
  </si>
  <si>
    <t>Edgecombe-County Total</t>
  </si>
  <si>
    <t>Guilford-County Total</t>
  </si>
  <si>
    <t>OK</t>
  </si>
  <si>
    <t>Foreman, Cora</t>
  </si>
  <si>
    <t xml:space="preserve">Tot Collections </t>
  </si>
  <si>
    <t>Collection</t>
  </si>
  <si>
    <t>Cases Under</t>
  </si>
  <si>
    <t>Paternity</t>
  </si>
  <si>
    <t>Payment</t>
  </si>
  <si>
    <t>per unfroz staff</t>
  </si>
  <si>
    <t>Rate</t>
  </si>
  <si>
    <t>Order</t>
  </si>
  <si>
    <t>Establishment Rate</t>
  </si>
  <si>
    <t>to Arrears</t>
  </si>
  <si>
    <t>County</t>
  </si>
  <si>
    <t>Cases/Agt</t>
  </si>
  <si>
    <t>Unadj Unempl rate</t>
  </si>
  <si>
    <t>$</t>
  </si>
  <si>
    <t>EDGECOMBE</t>
  </si>
  <si>
    <t>GUILFORD</t>
  </si>
  <si>
    <t>Count</t>
  </si>
  <si>
    <t>Sum</t>
  </si>
  <si>
    <t>Avg</t>
  </si>
  <si>
    <t>Staffing</t>
  </si>
  <si>
    <t>Paternity Est</t>
  </si>
  <si>
    <t>Support Est</t>
  </si>
  <si>
    <t>Total Collections</t>
  </si>
  <si>
    <t>System Locates</t>
  </si>
  <si>
    <t>Manual Locates</t>
  </si>
  <si>
    <t>Support Orders Established</t>
  </si>
  <si>
    <t>Support Order Estab. Othr</t>
  </si>
  <si>
    <t>Support Order Mod Comp</t>
  </si>
  <si>
    <t>Support Order Mod Othr Comp</t>
  </si>
  <si>
    <t>Review Mods</t>
  </si>
  <si>
    <t>Withholding</t>
  </si>
  <si>
    <t>Enforcement Other</t>
  </si>
  <si>
    <t>Enforcement Hearing</t>
  </si>
  <si>
    <t>Quarterly Staffing Report</t>
  </si>
  <si>
    <t>OCSE 157 | LINE 1</t>
  </si>
  <si>
    <t>OCSE 157 | LINE 16</t>
  </si>
  <si>
    <t>OCSE 157 | LINE 17</t>
  </si>
  <si>
    <t>Incentive Goal Report</t>
  </si>
  <si>
    <t>ASR</t>
  </si>
  <si>
    <t>Unfrozen Agents</t>
  </si>
  <si>
    <t>Tot Unfroz Staff</t>
  </si>
  <si>
    <t>Pat Est/Agt</t>
  </si>
  <si>
    <t>Orders</t>
  </si>
  <si>
    <t>Orders/Agt</t>
  </si>
  <si>
    <t>Tot Coll</t>
  </si>
  <si>
    <t>TotCollAgt</t>
  </si>
  <si>
    <t>TotColUnfozlStf</t>
  </si>
  <si>
    <t>Filed</t>
  </si>
  <si>
    <t>Filed/Agt</t>
  </si>
  <si>
    <t>Completed</t>
  </si>
  <si>
    <t>Comp/Agt</t>
  </si>
  <si>
    <t>Filtered total</t>
  </si>
  <si>
    <t>Tribal has been included in this report to reflect Statewide Totals</t>
  </si>
  <si>
    <t>TOTAL FILLED STAFF</t>
  </si>
  <si>
    <t>CONTRACT</t>
  </si>
  <si>
    <t>SUPERVISORS</t>
  </si>
  <si>
    <t>AGENTS</t>
  </si>
  <si>
    <t>CLERKS</t>
  </si>
  <si>
    <t>TOT SUP/AGTS/CLKS</t>
  </si>
  <si>
    <t>IV-D SERVICES FTEs</t>
  </si>
  <si>
    <t>FTEs</t>
  </si>
  <si>
    <t>Sup Auth</t>
  </si>
  <si>
    <t>Sup Froz</t>
  </si>
  <si>
    <t>Sup Unfroz</t>
  </si>
  <si>
    <t>Agt Auth</t>
  </si>
  <si>
    <t>Agt Froz</t>
  </si>
  <si>
    <t>Agt Unfroz</t>
  </si>
  <si>
    <t>Clerk Auth</t>
  </si>
  <si>
    <t>Clerk Froz</t>
  </si>
  <si>
    <t>Clerk Unfroz</t>
  </si>
  <si>
    <t>Tot Auth</t>
  </si>
  <si>
    <t>Tot Froz</t>
  </si>
  <si>
    <t>Total Unfroz</t>
  </si>
  <si>
    <t>Description</t>
  </si>
  <si>
    <t>2 deputies and  .5 attorney</t>
  </si>
  <si>
    <t>Dss Attorney</t>
  </si>
  <si>
    <t xml:space="preserve">Attorney, </t>
  </si>
  <si>
    <t>Contract Attorney, 1 Contract Deputy</t>
  </si>
  <si>
    <t>attorney</t>
  </si>
  <si>
    <t>7.50% attorney time spent on IVD services</t>
  </si>
  <si>
    <t>.10 attorney, 2.5 deputies</t>
  </si>
  <si>
    <t>.25 FTE Attorney(included in Spv count)</t>
  </si>
  <si>
    <t>1 Sfaff Attorney</t>
  </si>
  <si>
    <t>parttime attorney</t>
  </si>
  <si>
    <t>3 Contract Attorneys (Shared DSS), 2 Contract Deputies, 1 P.I. 423 hrs/yr</t>
  </si>
  <si>
    <t>3.20% attorney time spent on IVD services</t>
  </si>
  <si>
    <t>1/2 position - attorney time spent on IVD services</t>
  </si>
  <si>
    <t>Attorney</t>
  </si>
  <si>
    <t>County Attorney (Shared DSS)</t>
  </si>
  <si>
    <t>.5 attorney</t>
  </si>
  <si>
    <t>Contract Attorney</t>
  </si>
  <si>
    <t>3.90% attorney time spent on IVD services</t>
  </si>
  <si>
    <t>2 attorneys, 1 paralegal, and 6.5 deputies</t>
  </si>
  <si>
    <t>7.00% Attorney time spent on IVD services</t>
  </si>
  <si>
    <t>9.58% Attorney time spent on IVD services</t>
  </si>
  <si>
    <t>Contract Attorney (Shared DSS)</t>
  </si>
  <si>
    <t>1 deputy, .10 attorney</t>
  </si>
  <si>
    <t>EDGECOMBE-Rocky Mt</t>
  </si>
  <si>
    <t>25% of attorney time spent on IVD services; 1.5 deputy</t>
  </si>
  <si>
    <t>EDGECOMBE-Tarboro</t>
  </si>
  <si>
    <t>1attorney 1 deputy</t>
  </si>
  <si>
    <t>1 County Attorney (Shared DSS), 2 Contract Deputies</t>
  </si>
  <si>
    <t>4.20% Attorney time spent on IVD services</t>
  </si>
  <si>
    <t>1 part time attorney 1 part time deputy</t>
  </si>
  <si>
    <t>.05% attorney</t>
  </si>
  <si>
    <t>GUILFORD-Greensboro</t>
  </si>
  <si>
    <t/>
  </si>
  <si>
    <t>GUILFORD-High Point</t>
  </si>
  <si>
    <t xml:space="preserve">1 part time attorney   </t>
  </si>
  <si>
    <t>Dorothy Morrow, Contract and Staff Attorney</t>
  </si>
  <si>
    <t>11.30% Attorney time spent on IVD services</t>
  </si>
  <si>
    <t>.2 attonrey, .73 deputy</t>
  </si>
  <si>
    <t>1% attorney time spent on IVD services for County</t>
  </si>
  <si>
    <t>Paralegal, County Attorney, 2 Contract Deputies</t>
  </si>
  <si>
    <t>contract attorney</t>
  </si>
  <si>
    <t>1 attorney, 1 deputy, 1 Paralegal 90%</t>
  </si>
  <si>
    <t>Contratc Attorney</t>
  </si>
  <si>
    <t>8% of attorney time dedicated to IVD</t>
  </si>
  <si>
    <t xml:space="preserve">Staff Attorney </t>
  </si>
  <si>
    <t>1full time attorney 1 part time legal assistant</t>
  </si>
  <si>
    <t>1 attorney</t>
  </si>
  <si>
    <t>Attorney 2 days per month</t>
  </si>
  <si>
    <t xml:space="preserve"> 1 DSS attorney - 90% IV-D</t>
  </si>
  <si>
    <t>.1 attorney</t>
  </si>
  <si>
    <t>25% attorney time dedicated to IVD</t>
  </si>
  <si>
    <t>1/2 position Deputy dedicated to IVD.  4.70% attorney time spent on IVD services</t>
  </si>
  <si>
    <t>5.20% Attorney time spent on IVD services</t>
  </si>
  <si>
    <t>.4 attorney and 1 deputy</t>
  </si>
  <si>
    <t>Staff Attorney</t>
  </si>
  <si>
    <t>1 deputy, 1 part time attorney</t>
  </si>
  <si>
    <t>4 FTE IVD Attys, 1 Program Manager, 1 IT Specialist, 2 Trainers, 1 Admin Services Coordinator</t>
  </si>
  <si>
    <t>1deputy, 1 attorney</t>
  </si>
  <si>
    <t>3.5% attonrey time spent on IVD services for County</t>
  </si>
  <si>
    <t>Tribal has been excluded for this report</t>
  </si>
  <si>
    <t>1 part time agent, 1 part time attorney &amp; 1 Director</t>
  </si>
  <si>
    <t>EDGECOMBE Tot</t>
  </si>
  <si>
    <t>GUILFORD Tot</t>
  </si>
  <si>
    <t>Edgecombe Tot</t>
  </si>
  <si>
    <t>Guilford Tot</t>
  </si>
  <si>
    <t>2 contract deputies, .8 contract clerk, .50 Attorney, .50 contract program manager</t>
  </si>
  <si>
    <t>.25 Dss Attorney</t>
  </si>
  <si>
    <t>Mayfield, Kristi</t>
  </si>
  <si>
    <t>10% attorney services</t>
  </si>
  <si>
    <t>.25 DSS Attorney inclued in Spv Count, 1 FTE deputy</t>
  </si>
  <si>
    <t>.33% attorney time dedicated to IVD</t>
  </si>
  <si>
    <t>1 fulltime deputy</t>
  </si>
  <si>
    <t xml:space="preserve">5 Deputies, 1 Attorney </t>
  </si>
  <si>
    <t>CASE CLOSURE</t>
  </si>
  <si>
    <t>ENFORCEMENT</t>
  </si>
  <si>
    <t>ESTABLISHMENT</t>
  </si>
  <si>
    <t>EXPEDITED PROCESS 12 MONTH</t>
  </si>
  <si>
    <t>EXPEDITED PROCESS 6 MONTH</t>
  </si>
  <si>
    <t>INTERSTATE</t>
  </si>
  <si>
    <t>REVIEW AND ADJUSTMENT INCLUSIVE</t>
  </si>
  <si>
    <t>REVIEW AND ADJUSTMENT REVIEW NEEDED</t>
  </si>
  <si>
    <t>Percent Passed AG Sum</t>
  </si>
  <si>
    <t>1-Administrative Officer</t>
  </si>
  <si>
    <r>
      <t>R</t>
    </r>
    <r>
      <rPr>
        <b/>
        <i/>
        <sz val="9"/>
        <color rgb="FFFF0000"/>
        <rFont val="Arial"/>
        <family val="2"/>
      </rPr>
      <t>etrieve Edgecome and Guilford County Totals from Matrix</t>
    </r>
  </si>
  <si>
    <t>1 IVD attorneys - 50%  and 1 IVD attorney - 80% total of 1.30 IVD attorneys, 2.50 ft paralegals, 5 deputies ft IVD</t>
  </si>
  <si>
    <t>Total Filled Staff includes 2 staff Attorney's (Shared DSS) (75% each); 1 Contract Attorney (part-time)</t>
  </si>
  <si>
    <t>Total Filled Staff includes 1 County Attorney (Shared DSS)</t>
  </si>
  <si>
    <t>6 Contract Deputies</t>
  </si>
  <si>
    <t>Total Filled Staff includes 1 Staff Attorney</t>
  </si>
  <si>
    <t>Cost Effectiveness as of 09.30.2021</t>
  </si>
  <si>
    <t>1 deputy, 1 attorney, .5 Paralegal</t>
  </si>
  <si>
    <t>as of Nov 2021</t>
  </si>
  <si>
    <t>5 Factor Report SFY2022 Dec 2021</t>
  </si>
  <si>
    <t>Self Assessment Dec 2021</t>
  </si>
  <si>
    <t>Incentive Goal SFY2022 Dec</t>
  </si>
  <si>
    <t>Contract Atty</t>
  </si>
  <si>
    <t>1 full time deputy; .2 attorneys = 1.2 total contract positions</t>
  </si>
  <si>
    <t>2 deputies, .4 contract attorney</t>
  </si>
  <si>
    <t>TOTAL STAFFING as of 12.31.2021</t>
  </si>
  <si>
    <t>Agent Activity Report Dec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</si>
</sst>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General_)"/>
    <numFmt numFmtId="166" formatCode="0.0"/>
  </numFmts>
  <fonts count="4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name val="Courier"/>
      <family val="3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indexed="8"/>
      <name val="Arial"/>
      <family val="2"/>
    </font>
    <font>
      <b/>
      <sz val="8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9"/>
      <name val="Arial"/>
      <family val="2"/>
    </font>
    <font>
      <sz val="8"/>
      <color indexed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6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27" fillId="0" borderId="0"/>
    <xf numFmtId="44" fontId="28" fillId="0" borderId="0" applyFont="0" applyFill="0" applyBorder="0" applyAlignment="0" applyProtection="0"/>
    <xf numFmtId="165" fontId="25" fillId="0" borderId="0"/>
    <xf numFmtId="165" fontId="25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1" fillId="0" borderId="0"/>
  </cellStyleXfs>
  <cellXfs count="485">
    <xf numFmtId="0" fontId="0" fillId="0" borderId="0" xfId="0"/>
    <xf numFmtId="0" fontId="8" fillId="3" borderId="0" xfId="0" applyFont="1" applyFill="1" applyAlignment="1">
      <alignment vertical="center"/>
    </xf>
    <xf numFmtId="0" fontId="6" fillId="3" borderId="0" xfId="0" applyFont="1" applyFill="1"/>
    <xf numFmtId="0" fontId="1" fillId="0" borderId="0" xfId="8" applyBorder="1"/>
    <xf numFmtId="0" fontId="14" fillId="0" borderId="0" xfId="8" applyFont="1" applyBorder="1" applyAlignment="1">
      <alignment horizontal="center"/>
    </xf>
    <xf numFmtId="0" fontId="7" fillId="0" borderId="0" xfId="8" applyFont="1" applyBorder="1"/>
    <xf numFmtId="0" fontId="1" fillId="0" borderId="0" xfId="8" applyFill="1" applyBorder="1"/>
    <xf numFmtId="0" fontId="1" fillId="0" borderId="0" xfId="8" applyFont="1" applyFill="1" applyBorder="1"/>
    <xf numFmtId="10" fontId="1" fillId="0" borderId="0" xfId="8" applyNumberFormat="1" applyFont="1" applyFill="1" applyBorder="1" applyAlignment="1">
      <alignment horizontal="center"/>
    </xf>
    <xf numFmtId="0" fontId="1" fillId="0" borderId="0" xfId="8" applyFill="1" applyBorder="1" applyAlignment="1">
      <alignment horizontal="center"/>
    </xf>
    <xf numFmtId="10" fontId="1" fillId="0" borderId="0" xfId="8" applyNumberFormat="1" applyFill="1" applyBorder="1" applyAlignment="1">
      <alignment horizontal="center"/>
    </xf>
    <xf numFmtId="164" fontId="1" fillId="0" borderId="0" xfId="8" applyNumberFormat="1" applyFill="1" applyBorder="1" applyAlignment="1">
      <alignment horizontal="center"/>
    </xf>
    <xf numFmtId="0" fontId="12" fillId="0" borderId="0" xfId="0" applyFont="1" applyBorder="1"/>
    <xf numFmtId="0" fontId="13" fillId="0" borderId="0" xfId="0" applyFont="1" applyBorder="1" applyAlignment="1">
      <alignment horizontal="center"/>
    </xf>
    <xf numFmtId="0" fontId="12" fillId="5" borderId="0" xfId="0" quotePrefix="1" applyNumberFormat="1" applyFont="1" applyFill="1" applyBorder="1"/>
    <xf numFmtId="10" fontId="12" fillId="5" borderId="0" xfId="0" applyNumberFormat="1" applyFont="1" applyFill="1" applyBorder="1" applyAlignment="1">
      <alignment horizontal="center"/>
    </xf>
    <xf numFmtId="0" fontId="12" fillId="5" borderId="2" xfId="0" quotePrefix="1" applyNumberFormat="1" applyFont="1" applyFill="1" applyBorder="1" applyAlignment="1">
      <alignment horizontal="center"/>
    </xf>
    <xf numFmtId="0" fontId="12" fillId="5" borderId="0" xfId="0" quotePrefix="1" applyNumberFormat="1" applyFont="1" applyFill="1" applyBorder="1" applyAlignment="1">
      <alignment horizontal="center"/>
    </xf>
    <xf numFmtId="10" fontId="12" fillId="5" borderId="0" xfId="0" quotePrefix="1" applyNumberFormat="1" applyFont="1" applyFill="1" applyBorder="1" applyAlignment="1">
      <alignment horizontal="center"/>
    </xf>
    <xf numFmtId="10" fontId="12" fillId="5" borderId="3" xfId="0" applyNumberFormat="1" applyFont="1" applyFill="1" applyBorder="1" applyAlignment="1">
      <alignment horizontal="center"/>
    </xf>
    <xf numFmtId="164" fontId="12" fillId="5" borderId="2" xfId="0" quotePrefix="1" applyNumberFormat="1" applyFont="1" applyFill="1" applyBorder="1" applyAlignment="1">
      <alignment horizontal="center"/>
    </xf>
    <xf numFmtId="164" fontId="12" fillId="5" borderId="0" xfId="0" quotePrefix="1" applyNumberFormat="1" applyFont="1" applyFill="1" applyBorder="1" applyAlignment="1">
      <alignment horizontal="center"/>
    </xf>
    <xf numFmtId="10" fontId="12" fillId="5" borderId="3" xfId="0" quotePrefix="1" applyNumberFormat="1" applyFont="1" applyFill="1" applyBorder="1" applyAlignment="1">
      <alignment horizontal="center"/>
    </xf>
    <xf numFmtId="0" fontId="15" fillId="0" borderId="4" xfId="0" applyNumberFormat="1" applyFont="1" applyFill="1" applyBorder="1" applyAlignment="1">
      <alignment horizontal="center"/>
    </xf>
    <xf numFmtId="0" fontId="15" fillId="0" borderId="0" xfId="0" applyFont="1" applyBorder="1"/>
    <xf numFmtId="0" fontId="12" fillId="0" borderId="5" xfId="0" quotePrefix="1" applyNumberFormat="1" applyFont="1" applyBorder="1"/>
    <xf numFmtId="0" fontId="12" fillId="5" borderId="0" xfId="0" applyNumberFormat="1" applyFont="1" applyFill="1" applyBorder="1"/>
    <xf numFmtId="0" fontId="12" fillId="0" borderId="0" xfId="0" applyFont="1" applyFill="1" applyBorder="1"/>
    <xf numFmtId="0" fontId="12" fillId="0" borderId="4" xfId="0" applyFont="1" applyFill="1" applyBorder="1"/>
    <xf numFmtId="0" fontId="1" fillId="5" borderId="0" xfId="0" applyFont="1" applyFill="1" applyBorder="1"/>
    <xf numFmtId="10" fontId="1" fillId="5" borderId="0" xfId="0" applyNumberFormat="1" applyFon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10" fontId="0" fillId="5" borderId="0" xfId="0" applyNumberFormat="1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22" fillId="5" borderId="9" xfId="11" applyFont="1" applyFill="1" applyBorder="1" applyAlignment="1">
      <alignment vertical="center"/>
    </xf>
    <xf numFmtId="0" fontId="22" fillId="5" borderId="9" xfId="11" applyFont="1" applyFill="1" applyBorder="1" applyAlignment="1">
      <alignment horizontal="left" vertical="center"/>
    </xf>
    <xf numFmtId="2" fontId="22" fillId="5" borderId="11" xfId="11" applyNumberFormat="1" applyFont="1" applyFill="1" applyBorder="1" applyAlignment="1">
      <alignment vertical="center"/>
    </xf>
    <xf numFmtId="2" fontId="22" fillId="5" borderId="11" xfId="11" applyNumberFormat="1" applyFont="1" applyFill="1" applyBorder="1" applyAlignment="1">
      <alignment horizontal="right" vertical="center"/>
    </xf>
    <xf numFmtId="0" fontId="12" fillId="0" borderId="12" xfId="9" quotePrefix="1" applyFont="1" applyBorder="1" applyProtection="1"/>
    <xf numFmtId="0" fontId="12" fillId="0" borderId="12" xfId="11" applyFont="1" applyFill="1" applyBorder="1" applyAlignment="1">
      <alignment vertical="center"/>
    </xf>
    <xf numFmtId="2" fontId="12" fillId="0" borderId="14" xfId="12" applyNumberFormat="1" applyFont="1" applyFill="1" applyBorder="1"/>
    <xf numFmtId="0" fontId="1" fillId="5" borderId="0" xfId="11" applyFont="1" applyFill="1"/>
    <xf numFmtId="2" fontId="22" fillId="5" borderId="9" xfId="11" applyNumberFormat="1" applyFont="1" applyFill="1" applyBorder="1" applyAlignment="1">
      <alignment horizontal="center" vertical="center" wrapText="1"/>
    </xf>
    <xf numFmtId="0" fontId="22" fillId="5" borderId="9" xfId="11" applyFont="1" applyFill="1" applyBorder="1" applyAlignment="1">
      <alignment horizontal="center" vertical="center" wrapText="1"/>
    </xf>
    <xf numFmtId="0" fontId="12" fillId="0" borderId="6" xfId="9" quotePrefix="1" applyFont="1" applyBorder="1" applyProtection="1"/>
    <xf numFmtId="0" fontId="12" fillId="0" borderId="6" xfId="11" applyFont="1" applyFill="1" applyBorder="1" applyAlignment="1">
      <alignment vertical="center"/>
    </xf>
    <xf numFmtId="0" fontId="12" fillId="0" borderId="6" xfId="9" applyFont="1" applyBorder="1" applyProtection="1"/>
    <xf numFmtId="0" fontId="12" fillId="5" borderId="6" xfId="11" applyFont="1" applyFill="1" applyBorder="1"/>
    <xf numFmtId="2" fontId="12" fillId="5" borderId="6" xfId="11" applyNumberFormat="1" applyFont="1" applyFill="1" applyBorder="1" applyAlignment="1"/>
    <xf numFmtId="2" fontId="12" fillId="0" borderId="6" xfId="12" applyNumberFormat="1" applyFont="1" applyFill="1" applyBorder="1"/>
    <xf numFmtId="0" fontId="1" fillId="5" borderId="6" xfId="11" applyFont="1" applyFill="1" applyBorder="1"/>
    <xf numFmtId="2" fontId="1" fillId="5" borderId="6" xfId="11" applyNumberFormat="1" applyFont="1" applyFill="1" applyBorder="1" applyAlignment="1"/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/>
    </xf>
    <xf numFmtId="0" fontId="12" fillId="0" borderId="6" xfId="0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0" fontId="12" fillId="0" borderId="6" xfId="9" applyFont="1" applyFill="1" applyBorder="1" applyAlignment="1">
      <alignment horizontal="center"/>
    </xf>
    <xf numFmtId="0" fontId="12" fillId="0" borderId="6" xfId="0" quotePrefix="1" applyNumberFormat="1" applyFont="1" applyBorder="1"/>
    <xf numFmtId="0" fontId="12" fillId="0" borderId="6" xfId="0" quotePrefix="1" applyNumberFormat="1" applyFont="1" applyBorder="1" applyAlignment="1">
      <alignment horizontal="center"/>
    </xf>
    <xf numFmtId="10" fontId="12" fillId="0" borderId="6" xfId="0" quotePrefix="1" applyNumberFormat="1" applyFont="1" applyBorder="1" applyAlignment="1">
      <alignment horizontal="center"/>
    </xf>
    <xf numFmtId="164" fontId="12" fillId="0" borderId="6" xfId="0" quotePrefix="1" applyNumberFormat="1" applyFont="1" applyBorder="1" applyAlignment="1">
      <alignment horizontal="center"/>
    </xf>
    <xf numFmtId="0" fontId="12" fillId="0" borderId="6" xfId="0" applyNumberFormat="1" applyFont="1" applyFill="1" applyBorder="1"/>
    <xf numFmtId="0" fontId="12" fillId="0" borderId="6" xfId="0" applyNumberFormat="1" applyFont="1" applyBorder="1"/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0" fontId="12" fillId="0" borderId="15" xfId="0" quotePrefix="1" applyNumberFormat="1" applyFont="1" applyBorder="1"/>
    <xf numFmtId="10" fontId="12" fillId="5" borderId="6" xfId="0" applyNumberFormat="1" applyFont="1" applyFill="1" applyBorder="1" applyAlignment="1">
      <alignment horizontal="center"/>
    </xf>
    <xf numFmtId="10" fontId="12" fillId="5" borderId="6" xfId="0" quotePrefix="1" applyNumberFormat="1" applyFont="1" applyFill="1" applyBorder="1" applyAlignment="1">
      <alignment horizontal="center"/>
    </xf>
    <xf numFmtId="164" fontId="12" fillId="5" borderId="6" xfId="0" quotePrefix="1" applyNumberFormat="1" applyFont="1" applyFill="1" applyBorder="1" applyAlignment="1">
      <alignment horizontal="center"/>
    </xf>
    <xf numFmtId="164" fontId="12" fillId="5" borderId="6" xfId="0" applyNumberFormat="1" applyFont="1" applyFill="1" applyBorder="1" applyAlignment="1">
      <alignment horizontal="center"/>
    </xf>
    <xf numFmtId="3" fontId="12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/>
    <xf numFmtId="1" fontId="12" fillId="5" borderId="2" xfId="0" applyNumberFormat="1" applyFont="1" applyFill="1" applyBorder="1" applyAlignment="1">
      <alignment horizontal="right"/>
    </xf>
    <xf numFmtId="1" fontId="12" fillId="5" borderId="0" xfId="0" applyNumberFormat="1" applyFont="1" applyFill="1" applyBorder="1" applyAlignment="1">
      <alignment horizontal="right"/>
    </xf>
    <xf numFmtId="1" fontId="12" fillId="5" borderId="6" xfId="0" applyNumberFormat="1" applyFont="1" applyFill="1" applyBorder="1" applyAlignment="1">
      <alignment horizontal="right"/>
    </xf>
    <xf numFmtId="1" fontId="1" fillId="5" borderId="2" xfId="0" applyNumberFormat="1" applyFont="1" applyFill="1" applyBorder="1" applyAlignment="1">
      <alignment horizontal="right"/>
    </xf>
    <xf numFmtId="1" fontId="1" fillId="5" borderId="0" xfId="0" applyNumberFormat="1" applyFont="1" applyFill="1" applyBorder="1" applyAlignment="1">
      <alignment horizontal="right"/>
    </xf>
    <xf numFmtId="1" fontId="1" fillId="0" borderId="0" xfId="8" applyNumberFormat="1" applyFont="1" applyFill="1" applyBorder="1" applyAlignment="1">
      <alignment horizontal="right"/>
    </xf>
    <xf numFmtId="10" fontId="15" fillId="0" borderId="6" xfId="0" quotePrefix="1" applyNumberFormat="1" applyFont="1" applyBorder="1" applyAlignment="1">
      <alignment horizontal="center"/>
    </xf>
    <xf numFmtId="10" fontId="15" fillId="0" borderId="6" xfId="0" applyNumberFormat="1" applyFont="1" applyFill="1" applyBorder="1" applyAlignment="1">
      <alignment horizontal="center"/>
    </xf>
    <xf numFmtId="164" fontId="15" fillId="0" borderId="6" xfId="0" quotePrefix="1" applyNumberFormat="1" applyFont="1" applyBorder="1" applyAlignment="1">
      <alignment horizontal="center"/>
    </xf>
    <xf numFmtId="3" fontId="15" fillId="0" borderId="6" xfId="0" quotePrefix="1" applyNumberFormat="1" applyFont="1" applyBorder="1" applyAlignment="1">
      <alignment horizontal="center"/>
    </xf>
    <xf numFmtId="3" fontId="12" fillId="5" borderId="6" xfId="0" quotePrefix="1" applyNumberFormat="1" applyFont="1" applyFill="1" applyBorder="1" applyAlignment="1">
      <alignment horizontal="center"/>
    </xf>
    <xf numFmtId="3" fontId="12" fillId="5" borderId="6" xfId="0" applyNumberFormat="1" applyFont="1" applyFill="1" applyBorder="1" applyAlignment="1">
      <alignment horizontal="center"/>
    </xf>
    <xf numFmtId="2" fontId="30" fillId="5" borderId="0" xfId="10" applyNumberFormat="1" applyFont="1" applyFill="1" applyBorder="1" applyAlignment="1" applyProtection="1">
      <alignment horizontal="center"/>
    </xf>
    <xf numFmtId="164" fontId="22" fillId="5" borderId="23" xfId="10" applyNumberFormat="1" applyFont="1" applyFill="1" applyBorder="1" applyAlignment="1" applyProtection="1">
      <alignment horizontal="center"/>
    </xf>
    <xf numFmtId="9" fontId="22" fillId="5" borderId="17" xfId="10" applyNumberFormat="1" applyFont="1" applyFill="1" applyBorder="1" applyAlignment="1" applyProtection="1">
      <alignment horizontal="center"/>
    </xf>
    <xf numFmtId="1" fontId="22" fillId="5" borderId="17" xfId="10" applyNumberFormat="1" applyFont="1" applyFill="1" applyBorder="1" applyAlignment="1" applyProtection="1">
      <alignment horizontal="center"/>
    </xf>
    <xf numFmtId="1" fontId="22" fillId="5" borderId="24" xfId="10" applyNumberFormat="1" applyFont="1" applyFill="1" applyBorder="1" applyAlignment="1" applyProtection="1">
      <alignment horizontal="center" vertical="center"/>
    </xf>
    <xf numFmtId="165" fontId="33" fillId="5" borderId="0" xfId="10" applyFont="1" applyFill="1" applyBorder="1" applyAlignment="1" applyProtection="1">
      <alignment horizontal="left"/>
    </xf>
    <xf numFmtId="1" fontId="33" fillId="5" borderId="0" xfId="10" applyNumberFormat="1" applyFont="1" applyFill="1" applyBorder="1" applyAlignment="1" applyProtection="1">
      <alignment horizontal="center"/>
    </xf>
    <xf numFmtId="3" fontId="22" fillId="5" borderId="0" xfId="10" applyNumberFormat="1" applyFont="1" applyFill="1" applyBorder="1" applyAlignment="1" applyProtection="1">
      <alignment horizontal="center"/>
    </xf>
    <xf numFmtId="9" fontId="22" fillId="5" borderId="18" xfId="10" applyNumberFormat="1" applyFont="1" applyFill="1" applyBorder="1" applyAlignment="1" applyProtection="1">
      <alignment horizontal="center"/>
    </xf>
    <xf numFmtId="1" fontId="22" fillId="5" borderId="18" xfId="10" applyNumberFormat="1" applyFont="1" applyFill="1" applyBorder="1" applyAlignment="1" applyProtection="1">
      <alignment horizontal="center"/>
    </xf>
    <xf numFmtId="1" fontId="22" fillId="5" borderId="25" xfId="10" applyNumberFormat="1" applyFont="1" applyFill="1" applyBorder="1" applyAlignment="1" applyProtection="1">
      <alignment horizontal="center" vertical="center"/>
    </xf>
    <xf numFmtId="165" fontId="22" fillId="5" borderId="1" xfId="10" applyFont="1" applyFill="1" applyBorder="1" applyAlignment="1" applyProtection="1">
      <alignment horizontal="center" vertical="center"/>
    </xf>
    <xf numFmtId="1" fontId="22" fillId="5" borderId="1" xfId="10" applyNumberFormat="1" applyFont="1" applyFill="1" applyBorder="1" applyAlignment="1" applyProtection="1">
      <alignment horizontal="center"/>
    </xf>
    <xf numFmtId="166" fontId="22" fillId="5" borderId="1" xfId="10" applyNumberFormat="1" applyFont="1" applyFill="1" applyBorder="1" applyAlignment="1" applyProtection="1">
      <alignment horizontal="center"/>
    </xf>
    <xf numFmtId="164" fontId="22" fillId="5" borderId="20" xfId="10" applyNumberFormat="1" applyFont="1" applyFill="1" applyBorder="1" applyAlignment="1" applyProtection="1">
      <alignment horizontal="center" vertical="center"/>
    </xf>
    <xf numFmtId="10" fontId="22" fillId="5" borderId="21" xfId="10" applyNumberFormat="1" applyFont="1" applyFill="1" applyBorder="1" applyAlignment="1" applyProtection="1">
      <alignment horizontal="center"/>
    </xf>
    <xf numFmtId="10" fontId="22" fillId="5" borderId="19" xfId="10" applyNumberFormat="1" applyFont="1" applyFill="1" applyBorder="1" applyAlignment="1" applyProtection="1">
      <alignment horizontal="center"/>
    </xf>
    <xf numFmtId="10" fontId="22" fillId="5" borderId="26" xfId="10" applyNumberFormat="1" applyFont="1" applyFill="1" applyBorder="1" applyAlignment="1" applyProtection="1">
      <alignment horizontal="center" vertical="center"/>
    </xf>
    <xf numFmtId="165" fontId="12" fillId="7" borderId="22" xfId="10" applyFont="1" applyFill="1" applyBorder="1" applyAlignment="1" applyProtection="1">
      <alignment horizontal="center" vertical="center"/>
    </xf>
    <xf numFmtId="1" fontId="12" fillId="0" borderId="22" xfId="10" applyNumberFormat="1" applyFont="1" applyFill="1" applyBorder="1" applyAlignment="1" applyProtection="1">
      <alignment horizontal="center"/>
    </xf>
    <xf numFmtId="49" fontId="22" fillId="5" borderId="22" xfId="10" applyNumberFormat="1" applyFont="1" applyFill="1" applyBorder="1" applyAlignment="1" applyProtection="1">
      <alignment horizontal="center"/>
    </xf>
    <xf numFmtId="1" fontId="22" fillId="5" borderId="22" xfId="10" applyNumberFormat="1" applyFont="1" applyFill="1" applyBorder="1" applyAlignment="1" applyProtection="1">
      <alignment horizontal="center"/>
    </xf>
    <xf numFmtId="164" fontId="22" fillId="5" borderId="22" xfId="10" applyNumberFormat="1" applyFont="1" applyFill="1" applyBorder="1" applyAlignment="1" applyProtection="1">
      <alignment horizontal="center" vertical="center"/>
    </xf>
    <xf numFmtId="10" fontId="22" fillId="5" borderId="22" xfId="10" applyNumberFormat="1" applyFont="1" applyFill="1" applyBorder="1" applyAlignment="1" applyProtection="1">
      <alignment horizontal="center" vertical="center"/>
    </xf>
    <xf numFmtId="44" fontId="22" fillId="5" borderId="22" xfId="14" applyFont="1" applyFill="1" applyBorder="1" applyAlignment="1" applyProtection="1">
      <alignment horizontal="center" vertical="center"/>
    </xf>
    <xf numFmtId="165" fontId="20" fillId="0" borderId="0" xfId="10" applyFont="1" applyFill="1" applyAlignment="1" applyProtection="1">
      <alignment horizontal="center" vertical="center"/>
    </xf>
    <xf numFmtId="1" fontId="20" fillId="0" borderId="0" xfId="10" applyNumberFormat="1" applyFont="1" applyFill="1" applyBorder="1" applyAlignment="1" applyProtection="1">
      <alignment horizontal="center"/>
    </xf>
    <xf numFmtId="166" fontId="20" fillId="0" borderId="0" xfId="10" applyNumberFormat="1" applyFont="1" applyFill="1" applyBorder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 vertical="center"/>
    </xf>
    <xf numFmtId="10" fontId="20" fillId="0" borderId="0" xfId="10" applyNumberFormat="1" applyFont="1" applyFill="1" applyAlignment="1" applyProtection="1">
      <alignment horizontal="center"/>
    </xf>
    <xf numFmtId="10" fontId="20" fillId="0" borderId="0" xfId="10" applyNumberFormat="1" applyFont="1" applyFill="1" applyAlignment="1" applyProtection="1">
      <alignment horizontal="center" vertical="center"/>
    </xf>
    <xf numFmtId="165" fontId="12" fillId="9" borderId="0" xfId="10" applyFont="1" applyFill="1" applyBorder="1" applyAlignment="1" applyProtection="1">
      <alignment horizontal="center" vertical="center"/>
    </xf>
    <xf numFmtId="1" fontId="12" fillId="9" borderId="0" xfId="10" applyNumberFormat="1" applyFont="1" applyFill="1" applyBorder="1" applyAlignment="1" applyProtection="1">
      <alignment horizontal="center"/>
    </xf>
    <xf numFmtId="2" fontId="12" fillId="9" borderId="0" xfId="10" applyNumberFormat="1" applyFont="1" applyFill="1" applyBorder="1" applyAlignment="1" applyProtection="1">
      <alignment horizontal="center"/>
    </xf>
    <xf numFmtId="10" fontId="12" fillId="9" borderId="0" xfId="10" applyNumberFormat="1" applyFont="1" applyFill="1" applyBorder="1" applyAlignment="1" applyProtection="1">
      <alignment horizontal="center"/>
    </xf>
    <xf numFmtId="10" fontId="20" fillId="0" borderId="0" xfId="10" applyNumberFormat="1" applyFont="1" applyFill="1" applyBorder="1" applyAlignment="1" applyProtection="1">
      <alignment horizontal="center"/>
    </xf>
    <xf numFmtId="165" fontId="34" fillId="0" borderId="0" xfId="10" applyFont="1" applyFill="1" applyAlignment="1" applyProtection="1">
      <alignment horizontal="left" vertical="center"/>
    </xf>
    <xf numFmtId="17" fontId="34" fillId="0" borderId="0" xfId="10" applyNumberFormat="1" applyFont="1" applyFill="1" applyAlignment="1" applyProtection="1">
      <alignment horizontal="left"/>
    </xf>
    <xf numFmtId="0" fontId="4" fillId="0" borderId="0" xfId="17" applyProtection="1"/>
    <xf numFmtId="0" fontId="22" fillId="5" borderId="22" xfId="17" applyFont="1" applyFill="1" applyBorder="1" applyProtection="1"/>
    <xf numFmtId="0" fontId="22" fillId="5" borderId="22" xfId="17" applyFont="1" applyFill="1" applyBorder="1" applyAlignment="1" applyProtection="1">
      <alignment horizontal="center"/>
    </xf>
    <xf numFmtId="2" fontId="22" fillId="5" borderId="22" xfId="17" applyNumberFormat="1" applyFont="1" applyFill="1" applyBorder="1" applyAlignment="1" applyProtection="1">
      <alignment horizontal="center"/>
    </xf>
    <xf numFmtId="0" fontId="22" fillId="5" borderId="12" xfId="17" applyFont="1" applyFill="1" applyBorder="1" applyAlignment="1" applyProtection="1">
      <alignment horizontal="center"/>
    </xf>
    <xf numFmtId="164" fontId="22" fillId="5" borderId="12" xfId="17" applyNumberFormat="1" applyFont="1" applyFill="1" applyBorder="1" applyAlignment="1" applyProtection="1">
      <alignment horizontal="center"/>
    </xf>
    <xf numFmtId="0" fontId="18" fillId="8" borderId="22" xfId="17" applyFont="1" applyFill="1" applyBorder="1" applyProtection="1"/>
    <xf numFmtId="2" fontId="18" fillId="0" borderId="22" xfId="17" applyNumberFormat="1" applyFont="1" applyFill="1" applyBorder="1" applyAlignment="1" applyProtection="1">
      <alignment horizontal="right" wrapText="1"/>
    </xf>
    <xf numFmtId="164" fontId="18" fillId="0" borderId="22" xfId="17" applyNumberFormat="1" applyFont="1" applyFill="1" applyBorder="1" applyAlignment="1" applyProtection="1">
      <alignment horizontal="right" wrapText="1"/>
    </xf>
    <xf numFmtId="0" fontId="18" fillId="0" borderId="22" xfId="17" applyFont="1" applyFill="1" applyBorder="1" applyAlignment="1" applyProtection="1">
      <alignment horizontal="right" wrapText="1"/>
    </xf>
    <xf numFmtId="1" fontId="18" fillId="0" borderId="22" xfId="17" applyNumberFormat="1" applyFont="1" applyFill="1" applyBorder="1" applyAlignment="1" applyProtection="1">
      <alignment horizontal="right" wrapText="1"/>
    </xf>
    <xf numFmtId="0" fontId="18" fillId="2" borderId="22" xfId="0" applyFont="1" applyFill="1" applyBorder="1" applyAlignment="1">
      <alignment horizontal="right" vertical="center"/>
    </xf>
    <xf numFmtId="0" fontId="18" fillId="0" borderId="22" xfId="17" applyFont="1" applyFill="1" applyBorder="1" applyAlignment="1" applyProtection="1">
      <alignment horizontal="right" vertical="center"/>
    </xf>
    <xf numFmtId="2" fontId="18" fillId="0" borderId="22" xfId="17" applyNumberFormat="1" applyFont="1" applyFill="1" applyBorder="1" applyAlignment="1" applyProtection="1">
      <alignment horizontal="right"/>
    </xf>
    <xf numFmtId="164" fontId="18" fillId="0" borderId="22" xfId="17" applyNumberFormat="1" applyFont="1" applyFill="1" applyBorder="1" applyAlignment="1" applyProtection="1">
      <alignment horizontal="right"/>
    </xf>
    <xf numFmtId="0" fontId="18" fillId="0" borderId="22" xfId="17" applyFont="1" applyFill="1" applyBorder="1" applyAlignment="1" applyProtection="1">
      <alignment horizontal="right"/>
    </xf>
    <xf numFmtId="2" fontId="22" fillId="5" borderId="0" xfId="17" applyNumberFormat="1" applyFont="1" applyFill="1" applyBorder="1" applyAlignment="1" applyProtection="1">
      <alignment horizontal="right"/>
    </xf>
    <xf numFmtId="2" fontId="22" fillId="5" borderId="3" xfId="17" applyNumberFormat="1" applyFont="1" applyFill="1" applyBorder="1" applyAlignment="1" applyProtection="1">
      <alignment horizontal="right"/>
    </xf>
    <xf numFmtId="1" fontId="22" fillId="5" borderId="0" xfId="17" applyNumberFormat="1" applyFont="1" applyFill="1" applyBorder="1" applyAlignment="1" applyProtection="1">
      <alignment horizontal="right"/>
    </xf>
    <xf numFmtId="164" fontId="22" fillId="5" borderId="2" xfId="17" applyNumberFormat="1" applyFont="1" applyFill="1" applyBorder="1" applyAlignment="1" applyProtection="1">
      <alignment horizontal="right"/>
    </xf>
    <xf numFmtId="164" fontId="22" fillId="5" borderId="0" xfId="17" applyNumberFormat="1" applyFont="1" applyFill="1" applyBorder="1" applyAlignment="1" applyProtection="1">
      <alignment horizontal="right"/>
    </xf>
    <xf numFmtId="164" fontId="22" fillId="5" borderId="3" xfId="17" applyNumberFormat="1" applyFont="1" applyFill="1" applyBorder="1" applyAlignment="1" applyProtection="1">
      <alignment horizontal="right"/>
    </xf>
    <xf numFmtId="2" fontId="22" fillId="5" borderId="31" xfId="17" applyNumberFormat="1" applyFont="1" applyFill="1" applyBorder="1" applyAlignment="1" applyProtection="1">
      <alignment horizontal="right"/>
    </xf>
    <xf numFmtId="0" fontId="5" fillId="0" borderId="0" xfId="17" applyFont="1" applyProtection="1"/>
    <xf numFmtId="0" fontId="35" fillId="0" borderId="0" xfId="17" applyFont="1" applyProtection="1"/>
    <xf numFmtId="0" fontId="36" fillId="0" borderId="0" xfId="17" applyFont="1" applyProtection="1"/>
    <xf numFmtId="0" fontId="18" fillId="0" borderId="0" xfId="17" applyFont="1" applyProtection="1"/>
    <xf numFmtId="2" fontId="18" fillId="0" borderId="2" xfId="17" applyNumberFormat="1" applyFont="1" applyFill="1" applyBorder="1" applyAlignment="1" applyProtection="1">
      <alignment horizontal="center"/>
    </xf>
    <xf numFmtId="2" fontId="18" fillId="0" borderId="3" xfId="17" applyNumberFormat="1" applyFont="1" applyFill="1" applyBorder="1" applyAlignment="1" applyProtection="1">
      <alignment horizontal="center"/>
    </xf>
    <xf numFmtId="0" fontId="18" fillId="0" borderId="2" xfId="17" applyFont="1" applyFill="1" applyBorder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8" fillId="0" borderId="31" xfId="17" applyFont="1" applyFill="1" applyBorder="1" applyAlignment="1" applyProtection="1">
      <alignment horizontal="center"/>
    </xf>
    <xf numFmtId="2" fontId="4" fillId="0" borderId="2" xfId="17" applyNumberFormat="1" applyFill="1" applyBorder="1" applyAlignment="1" applyProtection="1">
      <alignment horizontal="center"/>
    </xf>
    <xf numFmtId="2" fontId="4" fillId="0" borderId="3" xfId="17" applyNumberFormat="1" applyFill="1" applyBorder="1" applyAlignment="1" applyProtection="1">
      <alignment horizontal="center"/>
    </xf>
    <xf numFmtId="0" fontId="4" fillId="0" borderId="2" xfId="17" applyFill="1" applyBorder="1" applyAlignment="1" applyProtection="1">
      <alignment horizontal="center"/>
    </xf>
    <xf numFmtId="0" fontId="4" fillId="0" borderId="3" xfId="17" applyFill="1" applyBorder="1" applyAlignment="1" applyProtection="1">
      <alignment horizontal="center"/>
    </xf>
    <xf numFmtId="0" fontId="4" fillId="0" borderId="0" xfId="17" applyFill="1" applyBorder="1" applyAlignment="1" applyProtection="1">
      <alignment horizontal="center"/>
    </xf>
    <xf numFmtId="164" fontId="4" fillId="0" borderId="2" xfId="17" applyNumberFormat="1" applyFill="1" applyBorder="1" applyAlignment="1" applyProtection="1">
      <alignment horizontal="center"/>
    </xf>
    <xf numFmtId="164" fontId="4" fillId="0" borderId="0" xfId="17" applyNumberFormat="1" applyFill="1" applyBorder="1" applyAlignment="1" applyProtection="1">
      <alignment horizontal="center"/>
    </xf>
    <xf numFmtId="164" fontId="4" fillId="0" borderId="3" xfId="17" applyNumberFormat="1" applyFill="1" applyBorder="1" applyAlignment="1" applyProtection="1">
      <alignment horizontal="center"/>
    </xf>
    <xf numFmtId="0" fontId="4" fillId="0" borderId="31" xfId="17" applyFill="1" applyBorder="1" applyAlignment="1" applyProtection="1">
      <alignment horizontal="center"/>
    </xf>
    <xf numFmtId="0" fontId="34" fillId="0" borderId="0" xfId="17" applyFont="1" applyProtection="1"/>
    <xf numFmtId="2" fontId="20" fillId="3" borderId="2" xfId="18" applyNumberFormat="1" applyFont="1" applyFill="1" applyBorder="1" applyAlignment="1" applyProtection="1">
      <alignment horizontal="center"/>
    </xf>
    <xf numFmtId="2" fontId="20" fillId="3" borderId="0" xfId="18" applyNumberFormat="1" applyFont="1" applyFill="1" applyBorder="1" applyAlignment="1" applyProtection="1">
      <alignment horizontal="center"/>
    </xf>
    <xf numFmtId="2" fontId="20" fillId="3" borderId="3" xfId="18" applyNumberFormat="1" applyFont="1" applyFill="1" applyBorder="1" applyAlignment="1" applyProtection="1">
      <alignment horizontal="center"/>
    </xf>
    <xf numFmtId="0" fontId="20" fillId="3" borderId="2" xfId="18" applyFont="1" applyFill="1" applyBorder="1" applyAlignment="1" applyProtection="1">
      <alignment horizontal="center"/>
    </xf>
    <xf numFmtId="0" fontId="20" fillId="3" borderId="0" xfId="18" applyFont="1" applyFill="1" applyBorder="1" applyAlignment="1" applyProtection="1">
      <alignment horizontal="center"/>
    </xf>
    <xf numFmtId="0" fontId="20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/>
    </xf>
    <xf numFmtId="0" fontId="37" fillId="3" borderId="3" xfId="18" applyFont="1" applyFill="1" applyBorder="1" applyAlignment="1" applyProtection="1">
      <alignment horizontal="center" vertical="center" wrapText="1"/>
    </xf>
    <xf numFmtId="0" fontId="1" fillId="0" borderId="0" xfId="18" applyFill="1" applyBorder="1" applyAlignment="1" applyProtection="1"/>
    <xf numFmtId="0" fontId="22" fillId="5" borderId="30" xfId="19" applyFont="1" applyFill="1" applyBorder="1" applyAlignment="1" applyProtection="1">
      <alignment horizontal="center" vertical="center"/>
    </xf>
    <xf numFmtId="0" fontId="22" fillId="5" borderId="33" xfId="20" applyFont="1" applyFill="1" applyBorder="1" applyAlignment="1" applyProtection="1">
      <alignment horizontal="center" vertical="center"/>
    </xf>
    <xf numFmtId="2" fontId="12" fillId="3" borderId="28" xfId="18" applyNumberFormat="1" applyFont="1" applyFill="1" applyBorder="1" applyAlignment="1" applyProtection="1">
      <alignment horizontal="center" vertical="center" wrapText="1"/>
    </xf>
    <xf numFmtId="2" fontId="12" fillId="3" borderId="30" xfId="18" applyNumberFormat="1" applyFont="1" applyFill="1" applyBorder="1" applyAlignment="1" applyProtection="1">
      <alignment horizontal="center" vertical="center" wrapText="1"/>
    </xf>
    <xf numFmtId="2" fontId="12" fillId="3" borderId="3" xfId="18" applyNumberFormat="1" applyFont="1" applyFill="1" applyBorder="1" applyAlignment="1" applyProtection="1">
      <alignment horizontal="center" vertical="center" wrapText="1"/>
    </xf>
    <xf numFmtId="0" fontId="12" fillId="3" borderId="28" xfId="18" applyFont="1" applyFill="1" applyBorder="1" applyAlignment="1" applyProtection="1">
      <alignment horizontal="center" vertical="center" wrapText="1"/>
    </xf>
    <xf numFmtId="0" fontId="12" fillId="3" borderId="30" xfId="18" applyFont="1" applyFill="1" applyBorder="1" applyAlignment="1" applyProtection="1">
      <alignment horizontal="center" vertical="center" wrapText="1"/>
    </xf>
    <xf numFmtId="0" fontId="12" fillId="3" borderId="29" xfId="18" applyFont="1" applyFill="1" applyBorder="1" applyAlignment="1" applyProtection="1">
      <alignment horizontal="center" vertical="center" wrapText="1"/>
    </xf>
    <xf numFmtId="0" fontId="13" fillId="3" borderId="29" xfId="18" applyFont="1" applyFill="1" applyBorder="1" applyAlignment="1" applyProtection="1">
      <alignment horizontal="center" vertical="center" wrapText="1"/>
    </xf>
    <xf numFmtId="0" fontId="14" fillId="0" borderId="0" xfId="18" applyFont="1" applyFill="1" applyBorder="1" applyAlignment="1" applyProtection="1">
      <alignment horizontal="center"/>
    </xf>
    <xf numFmtId="0" fontId="14" fillId="0" borderId="0" xfId="18" applyFont="1" applyBorder="1" applyAlignment="1" applyProtection="1">
      <alignment horizontal="center"/>
    </xf>
    <xf numFmtId="2" fontId="12" fillId="0" borderId="35" xfId="18" quotePrefix="1" applyNumberFormat="1" applyFont="1" applyFill="1" applyBorder="1" applyAlignment="1" applyProtection="1">
      <alignment horizontal="right"/>
    </xf>
    <xf numFmtId="2" fontId="12" fillId="0" borderId="36" xfId="18" applyNumberFormat="1" applyFont="1" applyFill="1" applyBorder="1" applyAlignment="1" applyProtection="1">
      <alignment horizontal="right"/>
    </xf>
    <xf numFmtId="2" fontId="12" fillId="0" borderId="37" xfId="18" applyNumberFormat="1" applyFont="1" applyFill="1" applyBorder="1" applyAlignment="1" applyProtection="1">
      <alignment horizontal="right"/>
    </xf>
    <xf numFmtId="2" fontId="12" fillId="0" borderId="38" xfId="18" applyNumberFormat="1" applyFont="1" applyFill="1" applyBorder="1" applyAlignment="1" applyProtection="1">
      <alignment horizontal="right"/>
    </xf>
    <xf numFmtId="0" fontId="12" fillId="0" borderId="38" xfId="18" applyFont="1" applyFill="1" applyBorder="1" applyAlignment="1" applyProtection="1">
      <alignment horizontal="right" wrapText="1"/>
    </xf>
    <xf numFmtId="0" fontId="1" fillId="0" borderId="0" xfId="18" applyBorder="1" applyAlignment="1" applyProtection="1"/>
    <xf numFmtId="2" fontId="12" fillId="0" borderId="39" xfId="18" applyNumberFormat="1" applyFont="1" applyFill="1" applyBorder="1" applyAlignment="1" applyProtection="1">
      <alignment horizontal="right"/>
    </xf>
    <xf numFmtId="2" fontId="12" fillId="0" borderId="40" xfId="18" applyNumberFormat="1" applyFont="1" applyFill="1" applyBorder="1" applyAlignment="1" applyProtection="1">
      <alignment horizontal="right"/>
    </xf>
    <xf numFmtId="0" fontId="12" fillId="0" borderId="40" xfId="18" applyFont="1" applyFill="1" applyBorder="1" applyAlignment="1" applyProtection="1">
      <alignment horizontal="right" wrapText="1"/>
    </xf>
    <xf numFmtId="2" fontId="12" fillId="0" borderId="39" xfId="18" quotePrefix="1" applyNumberFormat="1" applyFont="1" applyFill="1" applyBorder="1" applyAlignment="1" applyProtection="1">
      <alignment horizontal="right"/>
    </xf>
    <xf numFmtId="0" fontId="18" fillId="0" borderId="40" xfId="18" applyFont="1" applyFill="1" applyBorder="1" applyAlignment="1" applyProtection="1">
      <alignment horizontal="right" wrapText="1"/>
    </xf>
    <xf numFmtId="0" fontId="1" fillId="0" borderId="2" xfId="18" applyFill="1" applyBorder="1" applyAlignment="1" applyProtection="1"/>
    <xf numFmtId="0" fontId="12" fillId="5" borderId="0" xfId="18" applyFont="1" applyFill="1" applyBorder="1" applyAlignment="1" applyProtection="1"/>
    <xf numFmtId="2" fontId="12" fillId="5" borderId="0" xfId="18" applyNumberFormat="1" applyFont="1" applyFill="1" applyBorder="1" applyAlignment="1" applyProtection="1">
      <alignment horizontal="right"/>
    </xf>
    <xf numFmtId="2" fontId="12" fillId="5" borderId="3" xfId="18" applyNumberFormat="1" applyFont="1" applyFill="1" applyBorder="1" applyAlignment="1" applyProtection="1">
      <alignment horizontal="right"/>
    </xf>
    <xf numFmtId="0" fontId="12" fillId="5" borderId="3" xfId="18" applyFont="1" applyFill="1" applyBorder="1" applyAlignment="1" applyProtection="1">
      <alignment horizontal="right" wrapText="1"/>
    </xf>
    <xf numFmtId="2" fontId="12" fillId="3" borderId="39" xfId="18" applyNumberFormat="1" applyFont="1" applyFill="1" applyBorder="1" applyAlignment="1" applyProtection="1">
      <alignment horizontal="right"/>
    </xf>
    <xf numFmtId="2" fontId="12" fillId="5" borderId="40" xfId="18" applyNumberFormat="1" applyFont="1" applyFill="1" applyBorder="1" applyAlignment="1" applyProtection="1">
      <alignment horizontal="right"/>
    </xf>
    <xf numFmtId="0" fontId="12" fillId="5" borderId="40" xfId="18" applyFont="1" applyFill="1" applyBorder="1" applyAlignment="1" applyProtection="1">
      <alignment horizontal="right" wrapText="1"/>
    </xf>
    <xf numFmtId="2" fontId="22" fillId="5" borderId="40" xfId="18" applyNumberFormat="1" applyFont="1" applyFill="1" applyBorder="1" applyAlignment="1" applyProtection="1">
      <alignment horizontal="right"/>
    </xf>
    <xf numFmtId="2" fontId="29" fillId="5" borderId="40" xfId="18" applyNumberFormat="1" applyFont="1" applyFill="1" applyBorder="1" applyAlignment="1" applyProtection="1">
      <alignment horizontal="right" wrapText="1"/>
    </xf>
    <xf numFmtId="0" fontId="3" fillId="0" borderId="0" xfId="18" applyFont="1" applyFill="1" applyBorder="1" applyAlignment="1" applyProtection="1"/>
    <xf numFmtId="2" fontId="20" fillId="0" borderId="0" xfId="18" applyNumberFormat="1" applyFont="1" applyFill="1" applyBorder="1" applyAlignment="1" applyProtection="1">
      <alignment horizontal="right"/>
    </xf>
    <xf numFmtId="2" fontId="20" fillId="0" borderId="0" xfId="18" quotePrefix="1" applyNumberFormat="1" applyFont="1" applyFill="1" applyBorder="1" applyAlignment="1" applyProtection="1">
      <alignment horizontal="right"/>
    </xf>
    <xf numFmtId="0" fontId="12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/>
    </xf>
    <xf numFmtId="0" fontId="20" fillId="0" borderId="0" xfId="18" applyFont="1" applyFill="1" applyBorder="1" applyAlignment="1" applyProtection="1">
      <alignment horizontal="right" wrapText="1"/>
    </xf>
    <xf numFmtId="49" fontId="1" fillId="0" borderId="0" xfId="18" applyNumberFormat="1" applyFill="1" applyBorder="1" applyAlignment="1" applyProtection="1"/>
    <xf numFmtId="0" fontId="1" fillId="0" borderId="0" xfId="18" applyFont="1" applyFill="1" applyBorder="1" applyAlignment="1" applyProtection="1"/>
    <xf numFmtId="2" fontId="1" fillId="0" borderId="0" xfId="18" applyNumberFormat="1" applyFont="1" applyFill="1" applyBorder="1" applyAlignment="1" applyProtection="1">
      <alignment horizontal="center"/>
    </xf>
    <xf numFmtId="0" fontId="1" fillId="0" borderId="0" xfId="18" applyFont="1" applyFill="1" applyBorder="1" applyAlignment="1" applyProtection="1">
      <alignment horizontal="center"/>
    </xf>
    <xf numFmtId="10" fontId="1" fillId="0" borderId="0" xfId="18" applyNumberFormat="1" applyFont="1" applyFill="1" applyBorder="1" applyAlignment="1" applyProtection="1">
      <alignment horizontal="center"/>
    </xf>
    <xf numFmtId="0" fontId="1" fillId="0" borderId="0" xfId="18" applyFill="1" applyBorder="1" applyAlignment="1" applyProtection="1">
      <alignment horizontal="left" wrapText="1"/>
    </xf>
    <xf numFmtId="0" fontId="18" fillId="8" borderId="22" xfId="17" applyNumberFormat="1" applyFont="1" applyFill="1" applyBorder="1" applyAlignment="1" applyProtection="1">
      <alignment wrapText="1"/>
    </xf>
    <xf numFmtId="165" fontId="32" fillId="0" borderId="0" xfId="10" applyFont="1" applyFill="1" applyBorder="1" applyAlignment="1" applyProtection="1">
      <alignment horizontal="center"/>
    </xf>
    <xf numFmtId="165" fontId="23" fillId="0" borderId="0" xfId="10" applyFont="1" applyFill="1" applyBorder="1" applyProtection="1"/>
    <xf numFmtId="165" fontId="23" fillId="5" borderId="0" xfId="10" applyFont="1" applyFill="1" applyBorder="1" applyProtection="1"/>
    <xf numFmtId="165" fontId="32" fillId="0" borderId="0" xfId="10" applyFont="1" applyFill="1" applyBorder="1" applyProtection="1"/>
    <xf numFmtId="165" fontId="24" fillId="0" borderId="0" xfId="10" applyFont="1" applyFill="1" applyBorder="1" applyProtection="1"/>
    <xf numFmtId="165" fontId="39" fillId="0" borderId="0" xfId="10" applyFont="1" applyFill="1" applyBorder="1" applyProtection="1"/>
    <xf numFmtId="165" fontId="32" fillId="0" borderId="0" xfId="10" applyFont="1" applyBorder="1" applyProtection="1"/>
    <xf numFmtId="4" fontId="20" fillId="0" borderId="0" xfId="10" applyNumberFormat="1" applyFont="1" applyFill="1" applyAlignment="1" applyProtection="1">
      <alignment horizontal="center" vertical="center"/>
    </xf>
    <xf numFmtId="1" fontId="20" fillId="0" borderId="0" xfId="10" applyNumberFormat="1" applyFont="1" applyFill="1" applyAlignment="1" applyProtection="1">
      <alignment horizontal="center"/>
    </xf>
    <xf numFmtId="166" fontId="20" fillId="0" borderId="0" xfId="10" applyNumberFormat="1" applyFont="1" applyFill="1" applyAlignment="1" applyProtection="1">
      <alignment horizontal="center"/>
    </xf>
    <xf numFmtId="164" fontId="20" fillId="0" borderId="0" xfId="10" applyNumberFormat="1" applyFont="1" applyFill="1" applyAlignment="1" applyProtection="1">
      <alignment horizontal="center"/>
    </xf>
    <xf numFmtId="3" fontId="20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Border="1" applyAlignment="1" applyProtection="1">
      <alignment horizontal="right"/>
    </xf>
    <xf numFmtId="165" fontId="40" fillId="0" borderId="0" xfId="16" applyFont="1" applyFill="1" applyAlignment="1" applyProtection="1">
      <alignment horizontal="left" vertical="center"/>
    </xf>
    <xf numFmtId="4" fontId="20" fillId="0" borderId="0" xfId="10" applyNumberFormat="1" applyFont="1" applyFill="1" applyAlignment="1" applyProtection="1">
      <alignment horizontal="center"/>
    </xf>
    <xf numFmtId="43" fontId="20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center"/>
    </xf>
    <xf numFmtId="4" fontId="20" fillId="0" borderId="0" xfId="10" applyNumberFormat="1" applyFont="1" applyFill="1" applyBorder="1" applyAlignment="1" applyProtection="1">
      <alignment horizontal="center" vertical="center"/>
    </xf>
    <xf numFmtId="2" fontId="20" fillId="0" borderId="0" xfId="10" applyNumberFormat="1" applyFont="1" applyFill="1" applyBorder="1" applyAlignment="1" applyProtection="1">
      <alignment horizontal="center"/>
    </xf>
    <xf numFmtId="166" fontId="40" fillId="0" borderId="0" xfId="10" applyNumberFormat="1" applyFont="1" applyFill="1" applyAlignment="1" applyProtection="1">
      <alignment horizontal="center"/>
    </xf>
    <xf numFmtId="1" fontId="15" fillId="0" borderId="0" xfId="10" applyNumberFormat="1" applyFont="1" applyFill="1" applyAlignment="1" applyProtection="1">
      <alignment horizontal="center"/>
    </xf>
    <xf numFmtId="166" fontId="12" fillId="0" borderId="0" xfId="10" applyNumberFormat="1" applyFont="1" applyFill="1" applyBorder="1" applyAlignment="1" applyProtection="1">
      <alignment horizontal="center"/>
    </xf>
    <xf numFmtId="164" fontId="15" fillId="0" borderId="0" xfId="10" applyNumberFormat="1" applyFont="1" applyFill="1" applyAlignment="1" applyProtection="1">
      <alignment horizontal="center"/>
    </xf>
    <xf numFmtId="10" fontId="15" fillId="0" borderId="0" xfId="10" applyNumberFormat="1" applyFont="1" applyFill="1" applyAlignment="1" applyProtection="1">
      <alignment horizontal="center"/>
    </xf>
    <xf numFmtId="4" fontId="40" fillId="0" borderId="0" xfId="10" applyNumberFormat="1" applyFont="1" applyFill="1" applyAlignment="1" applyProtection="1">
      <alignment horizontal="left"/>
    </xf>
    <xf numFmtId="4" fontId="32" fillId="0" borderId="0" xfId="10" applyNumberFormat="1" applyFont="1" applyFill="1" applyAlignment="1" applyProtection="1">
      <alignment horizontal="center"/>
    </xf>
    <xf numFmtId="1" fontId="32" fillId="0" borderId="0" xfId="10" applyNumberFormat="1" applyFont="1" applyFill="1" applyBorder="1" applyAlignment="1" applyProtection="1">
      <alignment horizontal="center"/>
    </xf>
    <xf numFmtId="166" fontId="32" fillId="0" borderId="0" xfId="10" applyNumberFormat="1" applyFont="1" applyFill="1" applyBorder="1" applyAlignment="1" applyProtection="1">
      <alignment horizontal="center"/>
    </xf>
    <xf numFmtId="164" fontId="32" fillId="0" borderId="0" xfId="10" applyNumberFormat="1" applyFont="1" applyFill="1" applyAlignment="1" applyProtection="1">
      <alignment horizontal="center"/>
    </xf>
    <xf numFmtId="43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/>
    </xf>
    <xf numFmtId="10" fontId="32" fillId="0" borderId="0" xfId="10" applyNumberFormat="1" applyFont="1" applyFill="1" applyAlignment="1" applyProtection="1">
      <alignment horizontal="center" vertical="center"/>
    </xf>
    <xf numFmtId="165" fontId="32" fillId="0" borderId="0" xfId="10" applyFont="1" applyFill="1" applyAlignment="1" applyProtection="1">
      <alignment horizontal="center" vertical="center"/>
    </xf>
    <xf numFmtId="164" fontId="32" fillId="0" borderId="0" xfId="10" applyNumberFormat="1" applyFont="1" applyFill="1" applyAlignment="1" applyProtection="1">
      <alignment horizontal="center" vertical="center"/>
    </xf>
    <xf numFmtId="0" fontId="12" fillId="7" borderId="2" xfId="0" quotePrefix="1" applyNumberFormat="1" applyFont="1" applyFill="1" applyBorder="1" applyAlignment="1">
      <alignment horizontal="center"/>
    </xf>
    <xf numFmtId="0" fontId="12" fillId="7" borderId="0" xfId="0" quotePrefix="1" applyNumberFormat="1" applyFont="1" applyFill="1" applyBorder="1" applyAlignment="1">
      <alignment horizontal="center"/>
    </xf>
    <xf numFmtId="0" fontId="12" fillId="7" borderId="3" xfId="0" quotePrefix="1" applyNumberFormat="1" applyFont="1" applyFill="1" applyBorder="1" applyAlignment="1">
      <alignment horizontal="center"/>
    </xf>
    <xf numFmtId="164" fontId="12" fillId="7" borderId="2" xfId="0" quotePrefix="1" applyNumberFormat="1" applyFont="1" applyFill="1" applyBorder="1" applyAlignment="1">
      <alignment horizontal="right"/>
    </xf>
    <xf numFmtId="164" fontId="12" fillId="7" borderId="0" xfId="0" quotePrefix="1" applyNumberFormat="1" applyFont="1" applyFill="1" applyBorder="1" applyAlignment="1">
      <alignment horizontal="right"/>
    </xf>
    <xf numFmtId="0" fontId="12" fillId="7" borderId="2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10" fontId="12" fillId="7" borderId="3" xfId="0" applyNumberFormat="1" applyFont="1" applyFill="1" applyBorder="1" applyAlignment="1">
      <alignment horizontal="center"/>
    </xf>
    <xf numFmtId="164" fontId="12" fillId="7" borderId="2" xfId="0" applyNumberFormat="1" applyFont="1" applyFill="1" applyBorder="1" applyAlignment="1">
      <alignment horizontal="right"/>
    </xf>
    <xf numFmtId="164" fontId="12" fillId="7" borderId="0" xfId="0" applyNumberFormat="1" applyFont="1" applyFill="1" applyBorder="1" applyAlignment="1">
      <alignment horizontal="right"/>
    </xf>
    <xf numFmtId="3" fontId="15" fillId="7" borderId="2" xfId="0" applyNumberFormat="1" applyFont="1" applyFill="1" applyBorder="1" applyAlignment="1">
      <alignment horizontal="center"/>
    </xf>
    <xf numFmtId="3" fontId="15" fillId="7" borderId="0" xfId="0" applyNumberFormat="1" applyFont="1" applyFill="1" applyBorder="1" applyAlignment="1">
      <alignment horizontal="center"/>
    </xf>
    <xf numFmtId="10" fontId="15" fillId="7" borderId="3" xfId="0" applyNumberFormat="1" applyFont="1" applyFill="1" applyBorder="1" applyAlignment="1">
      <alignment horizontal="center"/>
    </xf>
    <xf numFmtId="164" fontId="15" fillId="7" borderId="2" xfId="0" applyNumberFormat="1" applyFont="1" applyFill="1" applyBorder="1" applyAlignment="1">
      <alignment horizontal="right"/>
    </xf>
    <xf numFmtId="164" fontId="15" fillId="7" borderId="0" xfId="0" applyNumberFormat="1" applyFont="1" applyFill="1" applyBorder="1" applyAlignment="1">
      <alignment horizontal="right"/>
    </xf>
    <xf numFmtId="164" fontId="1" fillId="0" borderId="0" xfId="8" applyNumberFormat="1" applyFill="1" applyBorder="1" applyAlignment="1">
      <alignment horizontal="right"/>
    </xf>
    <xf numFmtId="10" fontId="12" fillId="7" borderId="0" xfId="0" applyNumberFormat="1" applyFont="1" applyFill="1" applyBorder="1" applyAlignment="1">
      <alignment horizontal="center"/>
    </xf>
    <xf numFmtId="10" fontId="12" fillId="7" borderId="0" xfId="0" quotePrefix="1" applyNumberFormat="1" applyFont="1" applyFill="1" applyBorder="1" applyAlignment="1">
      <alignment horizontal="center"/>
    </xf>
    <xf numFmtId="10" fontId="15" fillId="7" borderId="0" xfId="0" quotePrefix="1" applyNumberFormat="1" applyFont="1" applyFill="1" applyBorder="1" applyAlignment="1">
      <alignment horizontal="center"/>
    </xf>
    <xf numFmtId="164" fontId="12" fillId="11" borderId="6" xfId="10" applyNumberFormat="1" applyFont="1" applyFill="1" applyBorder="1" applyAlignment="1" applyProtection="1">
      <alignment horizontal="center" vertical="center"/>
    </xf>
    <xf numFmtId="10" fontId="12" fillId="11" borderId="6" xfId="10" applyNumberFormat="1" applyFont="1" applyFill="1" applyBorder="1" applyAlignment="1" applyProtection="1">
      <alignment horizontal="center" vertical="center"/>
    </xf>
    <xf numFmtId="164" fontId="12" fillId="11" borderId="6" xfId="10" applyNumberFormat="1" applyFont="1" applyFill="1" applyBorder="1" applyAlignment="1" applyProtection="1">
      <alignment horizontal="center"/>
    </xf>
    <xf numFmtId="165" fontId="13" fillId="11" borderId="7" xfId="10" applyFont="1" applyFill="1" applyBorder="1" applyAlignment="1">
      <alignment vertical="center" wrapText="1"/>
    </xf>
    <xf numFmtId="0" fontId="12" fillId="11" borderId="8" xfId="11" applyFont="1" applyFill="1" applyBorder="1" applyAlignment="1">
      <alignment horizontal="left" vertical="center"/>
    </xf>
    <xf numFmtId="49" fontId="26" fillId="5" borderId="0" xfId="18" applyNumberFormat="1" applyFont="1" applyFill="1" applyBorder="1" applyAlignment="1" applyProtection="1">
      <alignment vertical="center" wrapText="1"/>
    </xf>
    <xf numFmtId="49" fontId="26" fillId="5" borderId="3" xfId="18" applyNumberFormat="1" applyFont="1" applyFill="1" applyBorder="1" applyAlignment="1" applyProtection="1">
      <alignment vertical="center" wrapText="1"/>
    </xf>
    <xf numFmtId="10" fontId="22" fillId="5" borderId="22" xfId="10" applyNumberFormat="1" applyFont="1" applyFill="1" applyBorder="1" applyAlignment="1" applyProtection="1">
      <alignment horizontal="center"/>
    </xf>
    <xf numFmtId="0" fontId="15" fillId="0" borderId="4" xfId="0" applyNumberFormat="1" applyFont="1" applyBorder="1" applyAlignment="1">
      <alignment horizontal="center"/>
    </xf>
    <xf numFmtId="0" fontId="11" fillId="0" borderId="6" xfId="0" applyFont="1" applyFill="1" applyBorder="1" applyAlignment="1" applyProtection="1">
      <alignment horizontal="center" wrapText="1"/>
    </xf>
    <xf numFmtId="1" fontId="12" fillId="10" borderId="6" xfId="0" applyNumberFormat="1" applyFont="1" applyFill="1" applyBorder="1" applyAlignment="1">
      <alignment horizontal="center"/>
    </xf>
    <xf numFmtId="10" fontId="12" fillId="10" borderId="6" xfId="9" applyNumberFormat="1" applyFont="1" applyFill="1" applyBorder="1" applyAlignment="1">
      <alignment horizontal="center"/>
    </xf>
    <xf numFmtId="164" fontId="12" fillId="10" borderId="6" xfId="0" applyNumberFormat="1" applyFont="1" applyFill="1" applyBorder="1" applyAlignment="1">
      <alignment horizontal="right"/>
    </xf>
    <xf numFmtId="10" fontId="12" fillId="10" borderId="6" xfId="0" applyNumberFormat="1" applyFont="1" applyFill="1" applyBorder="1" applyAlignment="1">
      <alignment horizontal="center"/>
    </xf>
    <xf numFmtId="164" fontId="15" fillId="10" borderId="6" xfId="0" applyNumberFormat="1" applyFont="1" applyFill="1" applyBorder="1" applyAlignment="1">
      <alignment horizontal="right"/>
    </xf>
    <xf numFmtId="10" fontId="15" fillId="10" borderId="6" xfId="0" applyNumberFormat="1" applyFont="1" applyFill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6" xfId="0" quotePrefix="1" applyNumberFormat="1" applyFont="1" applyFill="1" applyBorder="1" applyAlignment="1">
      <alignment horizontal="center"/>
    </xf>
    <xf numFmtId="10" fontId="12" fillId="10" borderId="6" xfId="0" quotePrefix="1" applyNumberFormat="1" applyFont="1" applyFill="1" applyBorder="1" applyAlignment="1">
      <alignment horizontal="center"/>
    </xf>
    <xf numFmtId="3" fontId="15" fillId="10" borderId="6" xfId="0" quotePrefix="1" applyNumberFormat="1" applyFont="1" applyFill="1" applyBorder="1" applyAlignment="1">
      <alignment horizontal="center"/>
    </xf>
    <xf numFmtId="10" fontId="15" fillId="10" borderId="6" xfId="0" quotePrefix="1" applyNumberFormat="1" applyFont="1" applyFill="1" applyBorder="1" applyAlignment="1">
      <alignment horizontal="center"/>
    </xf>
    <xf numFmtId="3" fontId="12" fillId="10" borderId="6" xfId="0" quotePrefix="1" applyNumberFormat="1" applyFont="1" applyFill="1" applyBorder="1" applyAlignment="1">
      <alignment horizontal="center"/>
    </xf>
    <xf numFmtId="2" fontId="20" fillId="10" borderId="2" xfId="18" applyNumberFormat="1" applyFont="1" applyFill="1" applyBorder="1" applyAlignment="1" applyProtection="1">
      <alignment horizontal="center"/>
    </xf>
    <xf numFmtId="2" fontId="20" fillId="10" borderId="0" xfId="18" applyNumberFormat="1" applyFont="1" applyFill="1" applyBorder="1" applyAlignment="1" applyProtection="1">
      <alignment horizontal="center"/>
    </xf>
    <xf numFmtId="2" fontId="20" fillId="10" borderId="3" xfId="18" applyNumberFormat="1" applyFont="1" applyFill="1" applyBorder="1" applyAlignment="1" applyProtection="1">
      <alignment horizontal="center"/>
    </xf>
    <xf numFmtId="2" fontId="12" fillId="10" borderId="28" xfId="18" applyNumberFormat="1" applyFont="1" applyFill="1" applyBorder="1" applyAlignment="1" applyProtection="1">
      <alignment horizontal="center" vertical="center" wrapText="1"/>
    </xf>
    <xf numFmtId="2" fontId="12" fillId="10" borderId="30" xfId="18" applyNumberFormat="1" applyFont="1" applyFill="1" applyBorder="1" applyAlignment="1" applyProtection="1">
      <alignment horizontal="center" vertical="center" wrapText="1"/>
    </xf>
    <xf numFmtId="2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5" xfId="18" applyNumberFormat="1" applyFont="1" applyFill="1" applyBorder="1" applyAlignment="1" applyProtection="1">
      <alignment horizontal="right"/>
    </xf>
    <xf numFmtId="0" fontId="12" fillId="10" borderId="28" xfId="18" applyFont="1" applyFill="1" applyBorder="1" applyAlignment="1" applyProtection="1">
      <alignment horizontal="center" vertical="center" wrapText="1"/>
    </xf>
    <xf numFmtId="0" fontId="12" fillId="10" borderId="30" xfId="18" applyFont="1" applyFill="1" applyBorder="1" applyAlignment="1" applyProtection="1">
      <alignment horizontal="center" vertical="center" wrapText="1"/>
    </xf>
    <xf numFmtId="10" fontId="12" fillId="10" borderId="29" xfId="18" applyNumberFormat="1" applyFont="1" applyFill="1" applyBorder="1" applyAlignment="1" applyProtection="1">
      <alignment horizontal="center" vertical="center" wrapText="1"/>
    </xf>
    <xf numFmtId="2" fontId="12" fillId="10" borderId="37" xfId="18" quotePrefix="1" applyNumberFormat="1" applyFont="1" applyFill="1" applyBorder="1" applyAlignment="1" applyProtection="1">
      <alignment horizontal="right"/>
    </xf>
    <xf numFmtId="2" fontId="12" fillId="10" borderId="35" xfId="18" quotePrefix="1" applyNumberFormat="1" applyFont="1" applyFill="1" applyBorder="1" applyAlignment="1" applyProtection="1">
      <alignment horizontal="right"/>
    </xf>
    <xf numFmtId="2" fontId="12" fillId="10" borderId="36" xfId="18" applyNumberFormat="1" applyFont="1" applyFill="1" applyBorder="1" applyAlignment="1" applyProtection="1">
      <alignment horizontal="right"/>
    </xf>
    <xf numFmtId="2" fontId="12" fillId="10" borderId="39" xfId="18" quotePrefix="1" applyNumberFormat="1" applyFont="1" applyFill="1" applyBorder="1" applyAlignment="1" applyProtection="1">
      <alignment horizontal="right"/>
    </xf>
    <xf numFmtId="2" fontId="12" fillId="10" borderId="39" xfId="18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 wrapText="1"/>
    </xf>
    <xf numFmtId="2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 wrapText="1"/>
    </xf>
    <xf numFmtId="3" fontId="18" fillId="4" borderId="22" xfId="17" applyNumberFormat="1" applyFont="1" applyFill="1" applyBorder="1" applyAlignment="1" applyProtection="1">
      <alignment horizontal="right"/>
    </xf>
    <xf numFmtId="2" fontId="18" fillId="4" borderId="22" xfId="17" applyNumberFormat="1" applyFont="1" applyFill="1" applyBorder="1" applyAlignment="1" applyProtection="1">
      <alignment horizontal="right"/>
    </xf>
    <xf numFmtId="0" fontId="18" fillId="4" borderId="22" xfId="17" applyFont="1" applyFill="1" applyBorder="1" applyAlignment="1" applyProtection="1">
      <alignment horizontal="right"/>
    </xf>
    <xf numFmtId="0" fontId="12" fillId="0" borderId="41" xfId="0" quotePrefix="1" applyNumberFormat="1" applyFont="1" applyBorder="1"/>
    <xf numFmtId="0" fontId="12" fillId="3" borderId="32" xfId="18" applyFont="1" applyFill="1" applyBorder="1" applyAlignment="1" applyProtection="1">
      <alignment horizontal="center" wrapText="1"/>
    </xf>
    <xf numFmtId="0" fontId="12" fillId="0" borderId="41" xfId="19" applyFont="1" applyFill="1" applyBorder="1" applyAlignment="1" applyProtection="1">
      <alignment horizontal="center"/>
    </xf>
    <xf numFmtId="2" fontId="12" fillId="10" borderId="41" xfId="18" applyNumberFormat="1" applyFont="1" applyFill="1" applyBorder="1" applyAlignment="1" applyProtection="1">
      <alignment horizontal="right"/>
    </xf>
    <xf numFmtId="2" fontId="12" fillId="0" borderId="41" xfId="18" quotePrefix="1" applyNumberFormat="1" applyFont="1" applyFill="1" applyBorder="1" applyAlignment="1" applyProtection="1">
      <alignment horizontal="right"/>
    </xf>
    <xf numFmtId="2" fontId="12" fillId="0" borderId="42" xfId="18" applyNumberFormat="1" applyFont="1" applyFill="1" applyBorder="1" applyAlignment="1" applyProtection="1">
      <alignment horizontal="right"/>
    </xf>
    <xf numFmtId="2" fontId="12" fillId="10" borderId="41" xfId="18" quotePrefix="1" applyNumberFormat="1" applyFont="1" applyFill="1" applyBorder="1" applyAlignment="1" applyProtection="1">
      <alignment horizontal="right"/>
    </xf>
    <xf numFmtId="2" fontId="12" fillId="10" borderId="42" xfId="18" applyNumberFormat="1" applyFont="1" applyFill="1" applyBorder="1" applyAlignment="1" applyProtection="1">
      <alignment horizontal="right"/>
    </xf>
    <xf numFmtId="0" fontId="18" fillId="0" borderId="41" xfId="20" applyFont="1" applyFill="1" applyBorder="1" applyAlignment="1" applyProtection="1">
      <alignment wrapText="1"/>
    </xf>
    <xf numFmtId="49" fontId="12" fillId="0" borderId="41" xfId="18" applyNumberFormat="1" applyFont="1" applyFill="1" applyBorder="1" applyAlignment="1" applyProtection="1"/>
    <xf numFmtId="0" fontId="12" fillId="0" borderId="41" xfId="18" applyFont="1" applyFill="1" applyBorder="1" applyAlignment="1" applyProtection="1"/>
    <xf numFmtId="2" fontId="12" fillId="0" borderId="41" xfId="18" applyNumberFormat="1" applyFont="1" applyFill="1" applyBorder="1" applyAlignment="1" applyProtection="1">
      <alignment horizontal="right"/>
    </xf>
    <xf numFmtId="2" fontId="12" fillId="3" borderId="41" xfId="18" applyNumberFormat="1" applyFont="1" applyFill="1" applyBorder="1" applyAlignment="1" applyProtection="1">
      <alignment horizontal="right"/>
    </xf>
    <xf numFmtId="2" fontId="12" fillId="3" borderId="42" xfId="18" applyNumberFormat="1" applyFont="1" applyFill="1" applyBorder="1" applyAlignment="1" applyProtection="1">
      <alignment horizontal="right"/>
    </xf>
    <xf numFmtId="49" fontId="12" fillId="5" borderId="41" xfId="18" applyNumberFormat="1" applyFont="1" applyFill="1" applyBorder="1" applyAlignment="1" applyProtection="1"/>
    <xf numFmtId="0" fontId="12" fillId="5" borderId="41" xfId="18" applyFont="1" applyFill="1" applyBorder="1" applyAlignment="1" applyProtection="1"/>
    <xf numFmtId="2" fontId="12" fillId="5" borderId="41" xfId="18" applyNumberFormat="1" applyFont="1" applyFill="1" applyBorder="1" applyAlignment="1" applyProtection="1">
      <alignment horizontal="right"/>
    </xf>
    <xf numFmtId="2" fontId="12" fillId="5" borderId="42" xfId="18" applyNumberFormat="1" applyFont="1" applyFill="1" applyBorder="1" applyAlignment="1" applyProtection="1">
      <alignment horizontal="right"/>
    </xf>
    <xf numFmtId="49" fontId="22" fillId="5" borderId="41" xfId="18" applyNumberFormat="1" applyFont="1" applyFill="1" applyBorder="1" applyAlignment="1" applyProtection="1">
      <alignment wrapText="1"/>
    </xf>
    <xf numFmtId="0" fontId="22" fillId="5" borderId="41" xfId="18" applyFont="1" applyFill="1" applyBorder="1" applyAlignment="1" applyProtection="1">
      <alignment wrapText="1"/>
    </xf>
    <xf numFmtId="2" fontId="22" fillId="5" borderId="41" xfId="18" applyNumberFormat="1" applyFont="1" applyFill="1" applyBorder="1" applyAlignment="1" applyProtection="1">
      <alignment horizontal="right"/>
    </xf>
    <xf numFmtId="2" fontId="22" fillId="5" borderId="42" xfId="18" applyNumberFormat="1" applyFont="1" applyFill="1" applyBorder="1" applyAlignment="1" applyProtection="1">
      <alignment horizontal="right"/>
    </xf>
    <xf numFmtId="10" fontId="12" fillId="12" borderId="6" xfId="0" applyNumberFormat="1" applyFont="1" applyFill="1" applyBorder="1" applyAlignment="1">
      <alignment horizontal="center"/>
    </xf>
    <xf numFmtId="10" fontId="12" fillId="12" borderId="6" xfId="0" quotePrefix="1" applyNumberFormat="1" applyFont="1" applyFill="1" applyBorder="1" applyAlignment="1">
      <alignment horizontal="center"/>
    </xf>
    <xf numFmtId="3" fontId="15" fillId="12" borderId="6" xfId="0" quotePrefix="1" applyNumberFormat="1" applyFont="1" applyFill="1" applyBorder="1" applyAlignment="1">
      <alignment horizontal="center"/>
    </xf>
    <xf numFmtId="10" fontId="15" fillId="12" borderId="6" xfId="0" quotePrefix="1" applyNumberFormat="1" applyFont="1" applyFill="1" applyBorder="1" applyAlignment="1">
      <alignment horizontal="center"/>
    </xf>
    <xf numFmtId="3" fontId="12" fillId="12" borderId="6" xfId="0" quotePrefix="1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  <xf numFmtId="3" fontId="12" fillId="0" borderId="6" xfId="0" quotePrefix="1" applyNumberFormat="1" applyFont="1" applyFill="1" applyBorder="1" applyAlignment="1">
      <alignment horizontal="center"/>
    </xf>
    <xf numFmtId="10" fontId="12" fillId="0" borderId="6" xfId="0" quotePrefix="1" applyNumberFormat="1" applyFont="1" applyFill="1" applyBorder="1" applyAlignment="1">
      <alignment horizontal="center"/>
    </xf>
    <xf numFmtId="164" fontId="12" fillId="0" borderId="6" xfId="0" quotePrefix="1" applyNumberFormat="1" applyFont="1" applyFill="1" applyBorder="1" applyAlignment="1">
      <alignment horizontal="center"/>
    </xf>
    <xf numFmtId="0" fontId="1" fillId="13" borderId="6" xfId="11" applyFont="1" applyFill="1" applyBorder="1"/>
    <xf numFmtId="0" fontId="12" fillId="0" borderId="43" xfId="18" applyFont="1" applyFill="1" applyBorder="1" applyAlignment="1" applyProtection="1">
      <alignment horizontal="right" wrapText="1"/>
    </xf>
    <xf numFmtId="0" fontId="18" fillId="0" borderId="35" xfId="20" applyFont="1" applyFill="1" applyBorder="1" applyAlignment="1" applyProtection="1">
      <alignment wrapText="1"/>
    </xf>
    <xf numFmtId="2" fontId="12" fillId="12" borderId="41" xfId="18" applyNumberFormat="1" applyFont="1" applyFill="1" applyBorder="1" applyAlignment="1" applyProtection="1">
      <alignment horizontal="right"/>
    </xf>
    <xf numFmtId="10" fontId="12" fillId="0" borderId="6" xfId="0" applyNumberFormat="1" applyFont="1" applyFill="1" applyBorder="1" applyAlignment="1">
      <alignment horizontal="center"/>
    </xf>
    <xf numFmtId="0" fontId="12" fillId="0" borderId="6" xfId="0" quotePrefix="1" applyNumberFormat="1" applyFont="1" applyFill="1" applyBorder="1"/>
    <xf numFmtId="0" fontId="12" fillId="0" borderId="6" xfId="0" quotePrefix="1" applyNumberFormat="1" applyFont="1" applyFill="1" applyBorder="1" applyAlignment="1">
      <alignment horizontal="center"/>
    </xf>
    <xf numFmtId="10" fontId="12" fillId="0" borderId="0" xfId="0" quotePrefix="1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10" fontId="12" fillId="0" borderId="3" xfId="0" applyNumberFormat="1" applyFont="1" applyFill="1" applyBorder="1" applyAlignment="1">
      <alignment horizontal="center"/>
    </xf>
    <xf numFmtId="164" fontId="12" fillId="0" borderId="2" xfId="0" applyNumberFormat="1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49" fontId="12" fillId="0" borderId="41" xfId="18" applyNumberFormat="1" applyFont="1" applyFill="1" applyBorder="1" applyAlignment="1" applyProtection="1">
      <alignment horizontal="center"/>
    </xf>
    <xf numFmtId="14" fontId="20" fillId="0" borderId="0" xfId="10" applyNumberFormat="1" applyFont="1" applyFill="1" applyBorder="1" applyAlignment="1" applyProtection="1">
      <alignment horizontal="center"/>
    </xf>
    <xf numFmtId="0" fontId="20" fillId="0" borderId="0" xfId="10" applyNumberFormat="1" applyFont="1" applyFill="1" applyAlignment="1" applyProtection="1">
      <alignment horizontal="center"/>
    </xf>
    <xf numFmtId="3" fontId="15" fillId="0" borderId="0" xfId="10" applyNumberFormat="1" applyFont="1" applyFill="1" applyBorder="1" applyAlignment="1" applyProtection="1">
      <alignment vertical="top"/>
    </xf>
    <xf numFmtId="10" fontId="11" fillId="0" borderId="27" xfId="0" applyNumberFormat="1" applyFont="1" applyBorder="1" applyAlignment="1">
      <alignment horizontal="center" wrapText="1"/>
    </xf>
    <xf numFmtId="166" fontId="31" fillId="5" borderId="0" xfId="10" applyNumberFormat="1" applyFont="1" applyFill="1" applyBorder="1" applyAlignment="1" applyProtection="1">
      <alignment horizontal="center"/>
    </xf>
    <xf numFmtId="165" fontId="15" fillId="0" borderId="0" xfId="16" applyFont="1" applyFill="1" applyAlignment="1" applyProtection="1">
      <alignment horizontal="left" vertical="center"/>
    </xf>
    <xf numFmtId="10" fontId="12" fillId="0" borderId="6" xfId="0" applyNumberFormat="1" applyFont="1" applyFill="1" applyBorder="1" applyAlignment="1">
      <alignment horizontal="center"/>
    </xf>
    <xf numFmtId="2" fontId="12" fillId="0" borderId="13" xfId="12" applyNumberFormat="1" applyFont="1" applyFill="1" applyBorder="1"/>
    <xf numFmtId="164" fontId="18" fillId="6" borderId="22" xfId="17" applyNumberFormat="1" applyFont="1" applyFill="1" applyBorder="1" applyAlignment="1" applyProtection="1">
      <alignment horizontal="right"/>
    </xf>
    <xf numFmtId="0" fontId="18" fillId="6" borderId="22" xfId="17" applyFont="1" applyFill="1" applyBorder="1" applyAlignment="1" applyProtection="1">
      <alignment horizontal="right"/>
    </xf>
    <xf numFmtId="2" fontId="18" fillId="6" borderId="22" xfId="17" applyNumberFormat="1" applyFont="1" applyFill="1" applyBorder="1" applyAlignment="1" applyProtection="1">
      <alignment horizontal="right"/>
    </xf>
    <xf numFmtId="2" fontId="12" fillId="0" borderId="6" xfId="11" applyNumberFormat="1" applyFont="1" applyFill="1" applyBorder="1" applyAlignment="1">
      <alignment horizontal="right" vertical="center"/>
    </xf>
    <xf numFmtId="0" fontId="18" fillId="8" borderId="0" xfId="17" applyFont="1" applyFill="1" applyBorder="1" applyProtection="1"/>
    <xf numFmtId="2" fontId="18" fillId="0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 wrapText="1"/>
    </xf>
    <xf numFmtId="2" fontId="18" fillId="4" borderId="0" xfId="17" applyNumberFormat="1" applyFont="1" applyFill="1" applyBorder="1" applyAlignment="1" applyProtection="1">
      <alignment horizontal="right"/>
    </xf>
    <xf numFmtId="0" fontId="18" fillId="4" borderId="0" xfId="17" applyFont="1" applyFill="1" applyBorder="1" applyAlignment="1" applyProtection="1">
      <alignment horizontal="right"/>
    </xf>
    <xf numFmtId="164" fontId="18" fillId="6" borderId="0" xfId="17" applyNumberFormat="1" applyFont="1" applyFill="1" applyBorder="1" applyAlignment="1" applyProtection="1">
      <alignment horizontal="right"/>
    </xf>
    <xf numFmtId="0" fontId="18" fillId="6" borderId="0" xfId="17" applyFont="1" applyFill="1" applyBorder="1" applyAlignment="1" applyProtection="1">
      <alignment horizontal="right"/>
    </xf>
    <xf numFmtId="2" fontId="18" fillId="6" borderId="0" xfId="17" applyNumberFormat="1" applyFont="1" applyFill="1" applyBorder="1" applyAlignment="1" applyProtection="1">
      <alignment horizontal="right"/>
    </xf>
    <xf numFmtId="0" fontId="26" fillId="5" borderId="0" xfId="11" applyFont="1" applyFill="1" applyBorder="1" applyAlignment="1">
      <alignment horizontal="center" vertical="center" wrapText="1"/>
    </xf>
    <xf numFmtId="0" fontId="22" fillId="5" borderId="7" xfId="11" applyFont="1" applyFill="1" applyBorder="1" applyAlignment="1">
      <alignment horizontal="center" vertical="center" wrapText="1"/>
    </xf>
    <xf numFmtId="0" fontId="22" fillId="5" borderId="10" xfId="1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2" fontId="12" fillId="0" borderId="12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vertical="center"/>
    </xf>
    <xf numFmtId="2" fontId="12" fillId="4" borderId="12" xfId="11" applyNumberFormat="1" applyFont="1" applyFill="1" applyBorder="1" applyAlignment="1">
      <alignment vertical="center"/>
    </xf>
    <xf numFmtId="2" fontId="12" fillId="4" borderId="6" xfId="11" applyNumberFormat="1" applyFont="1" applyFill="1" applyBorder="1" applyAlignment="1">
      <alignment vertical="center"/>
    </xf>
    <xf numFmtId="2" fontId="12" fillId="4" borderId="7" xfId="11" applyNumberFormat="1" applyFont="1" applyFill="1" applyBorder="1" applyAlignment="1">
      <alignment horizontal="right" vertical="center"/>
    </xf>
    <xf numFmtId="2" fontId="12" fillId="4" borderId="9" xfId="11" applyNumberFormat="1" applyFont="1" applyFill="1" applyBorder="1" applyAlignment="1">
      <alignment horizontal="right" vertical="center"/>
    </xf>
    <xf numFmtId="2" fontId="12" fillId="4" borderId="10" xfId="11" applyNumberFormat="1" applyFont="1" applyFill="1" applyBorder="1" applyAlignment="1">
      <alignment horizontal="right" vertical="center"/>
    </xf>
    <xf numFmtId="2" fontId="12" fillId="4" borderId="12" xfId="11" applyNumberFormat="1" applyFont="1" applyFill="1" applyBorder="1" applyAlignment="1">
      <alignment horizontal="right" vertical="center"/>
    </xf>
    <xf numFmtId="2" fontId="12" fillId="4" borderId="6" xfId="11" applyNumberFormat="1" applyFont="1" applyFill="1" applyBorder="1" applyAlignment="1">
      <alignment horizontal="right" vertical="center"/>
    </xf>
    <xf numFmtId="10" fontId="15" fillId="12" borderId="6" xfId="0" applyNumberFormat="1" applyFont="1" applyFill="1" applyBorder="1" applyAlignment="1">
      <alignment horizontal="center"/>
    </xf>
    <xf numFmtId="3" fontId="12" fillId="10" borderId="6" xfId="0" applyNumberFormat="1" applyFont="1" applyFill="1" applyBorder="1" applyAlignment="1">
      <alignment horizontal="center"/>
    </xf>
    <xf numFmtId="0" fontId="1" fillId="3" borderId="0" xfId="0" applyFont="1" applyFill="1"/>
    <xf numFmtId="0" fontId="12" fillId="0" borderId="45" xfId="18" applyFont="1" applyFill="1" applyBorder="1" applyAlignment="1">
      <alignment horizontal="left" wrapText="1"/>
    </xf>
    <xf numFmtId="0" fontId="12" fillId="0" borderId="45" xfId="18" applyFont="1" applyBorder="1" applyAlignment="1">
      <alignment horizontal="right" wrapText="1"/>
    </xf>
    <xf numFmtId="0" fontId="12" fillId="0" borderId="45" xfId="18" applyFont="1" applyFill="1" applyBorder="1" applyAlignment="1">
      <alignment horizontal="right" wrapText="1"/>
    </xf>
    <xf numFmtId="2" fontId="34" fillId="0" borderId="0" xfId="10" applyNumberFormat="1" applyFont="1" applyFill="1" applyBorder="1" applyAlignment="1" applyProtection="1">
      <alignment horizontal="left"/>
    </xf>
    <xf numFmtId="0" fontId="34" fillId="0" borderId="0" xfId="10" applyNumberFormat="1" applyFont="1" applyFill="1" applyAlignment="1" applyProtection="1">
      <alignment horizontal="center"/>
    </xf>
    <xf numFmtId="0" fontId="12" fillId="0" borderId="35" xfId="19" applyFont="1" applyFill="1" applyBorder="1" applyAlignment="1" applyProtection="1">
      <alignment horizontal="center"/>
    </xf>
    <xf numFmtId="165" fontId="43" fillId="0" borderId="0" xfId="10" applyFont="1" applyFill="1" applyAlignment="1" applyProtection="1">
      <alignment horizontal="left" vertical="center"/>
    </xf>
    <xf numFmtId="164" fontId="1" fillId="0" borderId="0" xfId="8" applyNumberFormat="1" applyFont="1" applyFill="1" applyBorder="1" applyAlignment="1">
      <alignment horizontal="right"/>
    </xf>
    <xf numFmtId="2" fontId="12" fillId="0" borderId="13" xfId="11" applyNumberFormat="1" applyFont="1" applyFill="1" applyBorder="1"/>
    <xf numFmtId="2" fontId="12" fillId="0" borderId="6" xfId="11" applyNumberFormat="1" applyFont="1" applyFill="1" applyBorder="1"/>
    <xf numFmtId="44" fontId="12" fillId="0" borderId="22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 vertical="center"/>
    </xf>
    <xf numFmtId="44" fontId="12" fillId="0" borderId="6" xfId="14" applyFont="1" applyFill="1" applyBorder="1" applyAlignment="1" applyProtection="1">
      <alignment horizontal="center"/>
    </xf>
    <xf numFmtId="0" fontId="12" fillId="10" borderId="6" xfId="0" applyFont="1" applyFill="1" applyBorder="1" applyAlignment="1">
      <alignment horizontal="center"/>
    </xf>
    <xf numFmtId="3" fontId="1" fillId="0" borderId="0" xfId="8" applyNumberFormat="1" applyFill="1" applyBorder="1" applyAlignment="1">
      <alignment horizontal="center"/>
    </xf>
    <xf numFmtId="2" fontId="12" fillId="4" borderId="13" xfId="11" applyNumberFormat="1" applyFont="1" applyFill="1" applyBorder="1" applyAlignment="1"/>
    <xf numFmtId="2" fontId="12" fillId="4" borderId="6" xfId="11" applyNumberFormat="1" applyFont="1" applyFill="1" applyBorder="1" applyAlignment="1"/>
    <xf numFmtId="2" fontId="12" fillId="4" borderId="6" xfId="11" applyNumberFormat="1" applyFont="1" applyFill="1" applyBorder="1"/>
    <xf numFmtId="2" fontId="12" fillId="4" borderId="13" xfId="11" applyNumberFormat="1" applyFont="1" applyFill="1" applyBorder="1"/>
    <xf numFmtId="165" fontId="22" fillId="5" borderId="0" xfId="10" applyFont="1" applyFill="1" applyBorder="1" applyAlignment="1" applyProtection="1">
      <alignment horizontal="center"/>
    </xf>
    <xf numFmtId="1" fontId="22" fillId="5" borderId="0" xfId="10" applyNumberFormat="1" applyFont="1" applyFill="1" applyBorder="1" applyAlignment="1" applyProtection="1">
      <alignment horizontal="center" vertical="center" wrapText="1"/>
    </xf>
    <xf numFmtId="1" fontId="22" fillId="5" borderId="1" xfId="10" applyNumberFormat="1" applyFont="1" applyFill="1" applyBorder="1" applyAlignment="1" applyProtection="1">
      <alignment horizontal="center" vertical="center" wrapText="1"/>
    </xf>
    <xf numFmtId="0" fontId="18" fillId="0" borderId="2" xfId="17" applyFont="1" applyFill="1" applyBorder="1" applyAlignment="1" applyProtection="1">
      <alignment horizontal="center" vertical="center"/>
    </xf>
    <xf numFmtId="165" fontId="12" fillId="0" borderId="3" xfId="10" applyFont="1" applyFill="1" applyBorder="1" applyAlignment="1" applyProtection="1">
      <alignment horizontal="center" vertical="center"/>
    </xf>
    <xf numFmtId="0" fontId="18" fillId="0" borderId="2" xfId="17" applyFont="1" applyFill="1" applyBorder="1" applyAlignment="1" applyProtection="1">
      <alignment horizontal="center"/>
    </xf>
    <xf numFmtId="0" fontId="18" fillId="0" borderId="0" xfId="17" applyFont="1" applyFill="1" applyBorder="1" applyAlignment="1" applyProtection="1">
      <alignment horizontal="center"/>
    </xf>
    <xf numFmtId="165" fontId="12" fillId="0" borderId="0" xfId="10" applyFont="1" applyFill="1" applyBorder="1" applyAlignment="1" applyProtection="1">
      <alignment horizontal="center"/>
    </xf>
    <xf numFmtId="165" fontId="12" fillId="0" borderId="3" xfId="10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/>
    </xf>
    <xf numFmtId="0" fontId="18" fillId="0" borderId="3" xfId="17" applyFont="1" applyFill="1" applyBorder="1" applyAlignment="1" applyProtection="1">
      <alignment horizontal="center"/>
    </xf>
    <xf numFmtId="2" fontId="18" fillId="0" borderId="2" xfId="17" applyNumberFormat="1" applyFont="1" applyFill="1" applyBorder="1" applyAlignment="1" applyProtection="1">
      <alignment horizontal="center" vertical="center"/>
    </xf>
    <xf numFmtId="0" fontId="11" fillId="0" borderId="28" xfId="17" applyFont="1" applyFill="1" applyBorder="1" applyAlignment="1" applyProtection="1">
      <alignment horizontal="center" vertical="center"/>
    </xf>
    <xf numFmtId="165" fontId="11" fillId="0" borderId="29" xfId="10" applyFont="1" applyFill="1" applyBorder="1" applyAlignment="1" applyProtection="1">
      <alignment horizontal="center" vertical="center"/>
    </xf>
    <xf numFmtId="164" fontId="18" fillId="0" borderId="28" xfId="17" applyNumberFormat="1" applyFont="1" applyFill="1" applyBorder="1" applyAlignment="1" applyProtection="1">
      <alignment horizontal="center" vertical="center"/>
    </xf>
    <xf numFmtId="165" fontId="12" fillId="0" borderId="30" xfId="10" applyFont="1" applyBorder="1" applyAlignment="1" applyProtection="1">
      <alignment horizontal="center" vertical="center"/>
    </xf>
    <xf numFmtId="165" fontId="12" fillId="0" borderId="29" xfId="10" applyFont="1" applyBorder="1" applyAlignment="1" applyProtection="1">
      <alignment horizontal="center" vertical="center"/>
    </xf>
    <xf numFmtId="2" fontId="12" fillId="0" borderId="2" xfId="17" applyNumberFormat="1" applyFont="1" applyFill="1" applyBorder="1" applyAlignment="1" applyProtection="1">
      <alignment horizontal="center"/>
    </xf>
    <xf numFmtId="2" fontId="12" fillId="0" borderId="3" xfId="10" applyNumberFormat="1" applyFont="1" applyFill="1" applyBorder="1" applyAlignment="1" applyProtection="1">
      <alignment horizontal="center"/>
    </xf>
    <xf numFmtId="165" fontId="12" fillId="0" borderId="0" xfId="10" applyFont="1" applyFill="1" applyAlignment="1" applyProtection="1">
      <alignment horizontal="center" vertical="center"/>
    </xf>
    <xf numFmtId="0" fontId="19" fillId="0" borderId="2" xfId="17" applyFont="1" applyFill="1" applyBorder="1" applyAlignment="1" applyProtection="1">
      <alignment horizontal="center" vertical="center"/>
    </xf>
    <xf numFmtId="165" fontId="15" fillId="0" borderId="3" xfId="10" applyFont="1" applyFill="1" applyBorder="1" applyAlignment="1" applyProtection="1">
      <alignment horizontal="center" vertical="center"/>
    </xf>
    <xf numFmtId="0" fontId="18" fillId="0" borderId="3" xfId="17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18" fillId="0" borderId="28" xfId="17" applyFont="1" applyFill="1" applyBorder="1" applyAlignment="1" applyProtection="1">
      <alignment horizontal="center" vertical="center"/>
    </xf>
    <xf numFmtId="165" fontId="12" fillId="0" borderId="30" xfId="10" applyFont="1" applyFill="1" applyBorder="1" applyAlignment="1" applyProtection="1">
      <alignment horizontal="center" vertical="center"/>
    </xf>
    <xf numFmtId="165" fontId="12" fillId="0" borderId="29" xfId="10" applyFont="1" applyFill="1" applyBorder="1" applyAlignment="1" applyProtection="1">
      <alignment horizontal="center" vertical="center"/>
    </xf>
    <xf numFmtId="0" fontId="22" fillId="5" borderId="0" xfId="17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8" fillId="0" borderId="2" xfId="17" applyNumberFormat="1" applyFont="1" applyFill="1" applyBorder="1" applyAlignment="1" applyProtection="1">
      <alignment horizontal="center"/>
    </xf>
    <xf numFmtId="164" fontId="18" fillId="0" borderId="0" xfId="17" applyNumberFormat="1" applyFont="1" applyFill="1" applyBorder="1" applyAlignment="1" applyProtection="1">
      <alignment horizontal="center"/>
    </xf>
    <xf numFmtId="164" fontId="18" fillId="0" borderId="3" xfId="17" applyNumberFormat="1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vertical="center" wrapText="1"/>
    </xf>
    <xf numFmtId="0" fontId="12" fillId="3" borderId="34" xfId="18" applyFont="1" applyFill="1" applyBorder="1" applyAlignment="1" applyProtection="1">
      <alignment horizontal="center" vertical="center" wrapText="1"/>
    </xf>
    <xf numFmtId="49" fontId="21" fillId="0" borderId="0" xfId="18" applyNumberFormat="1" applyFont="1" applyFill="1" applyBorder="1" applyAlignment="1" applyProtection="1"/>
    <xf numFmtId="0" fontId="38" fillId="0" borderId="0" xfId="0" applyFont="1" applyBorder="1" applyAlignment="1"/>
    <xf numFmtId="49" fontId="26" fillId="5" borderId="0" xfId="18" applyNumberFormat="1" applyFont="1" applyFill="1" applyBorder="1" applyAlignment="1" applyProtection="1">
      <alignment horizontal="center" vertical="center" wrapText="1"/>
    </xf>
    <xf numFmtId="49" fontId="26" fillId="5" borderId="3" xfId="18" applyNumberFormat="1" applyFont="1" applyFill="1" applyBorder="1" applyAlignment="1" applyProtection="1">
      <alignment horizontal="center" vertical="center" wrapText="1"/>
    </xf>
    <xf numFmtId="2" fontId="12" fillId="10" borderId="2" xfId="18" applyNumberFormat="1" applyFont="1" applyFill="1" applyBorder="1" applyAlignment="1" applyProtection="1">
      <alignment horizontal="center"/>
    </xf>
    <xf numFmtId="2" fontId="12" fillId="10" borderId="0" xfId="18" applyNumberFormat="1" applyFont="1" applyFill="1" applyBorder="1" applyAlignment="1" applyProtection="1">
      <alignment horizontal="center"/>
    </xf>
    <xf numFmtId="2" fontId="12" fillId="10" borderId="3" xfId="18" applyNumberFormat="1" applyFont="1" applyFill="1" applyBorder="1" applyAlignment="1" applyProtection="1">
      <alignment horizontal="center"/>
    </xf>
    <xf numFmtId="2" fontId="12" fillId="3" borderId="2" xfId="18" applyNumberFormat="1" applyFont="1" applyFill="1" applyBorder="1" applyAlignment="1" applyProtection="1">
      <alignment horizontal="center"/>
    </xf>
    <xf numFmtId="2" fontId="12" fillId="3" borderId="0" xfId="18" applyNumberFormat="1" applyFont="1" applyFill="1" applyBorder="1" applyAlignment="1" applyProtection="1">
      <alignment horizontal="center"/>
    </xf>
    <xf numFmtId="2" fontId="12" fillId="3" borderId="3" xfId="18" applyNumberFormat="1" applyFont="1" applyFill="1" applyBorder="1" applyAlignment="1" applyProtection="1">
      <alignment horizontal="center"/>
    </xf>
    <xf numFmtId="0" fontId="12" fillId="3" borderId="2" xfId="18" applyFont="1" applyFill="1" applyBorder="1" applyAlignment="1" applyProtection="1">
      <alignment horizontal="center"/>
    </xf>
    <xf numFmtId="0" fontId="12" fillId="3" borderId="0" xfId="18" applyFont="1" applyFill="1" applyBorder="1" applyAlignment="1" applyProtection="1">
      <alignment horizontal="center"/>
    </xf>
    <xf numFmtId="0" fontId="12" fillId="3" borderId="3" xfId="18" applyFont="1" applyFill="1" applyBorder="1" applyAlignment="1" applyProtection="1">
      <alignment horizontal="center"/>
    </xf>
    <xf numFmtId="0" fontId="12" fillId="3" borderId="32" xfId="18" applyFont="1" applyFill="1" applyBorder="1" applyAlignment="1" applyProtection="1">
      <alignment horizontal="center" wrapText="1"/>
    </xf>
    <xf numFmtId="0" fontId="12" fillId="3" borderId="34" xfId="18" applyFont="1" applyFill="1" applyBorder="1" applyAlignment="1" applyProtection="1">
      <alignment horizontal="center" wrapText="1"/>
    </xf>
    <xf numFmtId="0" fontId="26" fillId="5" borderId="0" xfId="11" applyFont="1" applyFill="1" applyBorder="1" applyAlignment="1">
      <alignment horizontal="center" vertical="center" wrapText="1"/>
    </xf>
    <xf numFmtId="0" fontId="26" fillId="5" borderId="44" xfId="11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right" wrapText="1"/>
    </xf>
    <xf numFmtId="0" fontId="16" fillId="5" borderId="0" xfId="0" applyFont="1" applyFill="1" applyBorder="1" applyAlignment="1">
      <alignment horizontal="right" wrapText="1"/>
    </xf>
    <xf numFmtId="0" fontId="17" fillId="5" borderId="3" xfId="0" applyFont="1" applyFill="1" applyBorder="1" applyAlignment="1"/>
    <xf numFmtId="164" fontId="12" fillId="10" borderId="6" xfId="0" applyNumberFormat="1" applyFont="1" applyFill="1" applyBorder="1" applyAlignment="1">
      <alignment horizontal="center"/>
    </xf>
    <xf numFmtId="164" fontId="12" fillId="0" borderId="6" xfId="0" applyNumberFormat="1" applyFont="1" applyFill="1" applyBorder="1" applyAlignment="1">
      <alignment horizontal="center"/>
    </xf>
    <xf numFmtId="10" fontId="12" fillId="0" borderId="6" xfId="0" applyNumberFormat="1" applyFont="1" applyFill="1" applyBorder="1" applyAlignment="1">
      <alignment horizontal="center"/>
    </xf>
  </cellXfs>
  <cellStyles count="22">
    <cellStyle name="Currency" xfId="14" builtinId="4"/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9000000}"/>
    <cellStyle name="Normal 2 2" xfId="15" xr:uid="{00000000-0005-0000-0000-00000A000000}"/>
    <cellStyle name="Normal 3" xfId="8" xr:uid="{00000000-0005-0000-0000-00000B000000}"/>
    <cellStyle name="Normal 4" xfId="13" xr:uid="{00000000-0005-0000-0000-00000C000000}"/>
    <cellStyle name="Normal 5" xfId="21" xr:uid="{070C9558-EA3D-4ED0-BB0A-75821D94F704}"/>
    <cellStyle name="Normal_CountyQuarterlyReport_0613" xfId="10" xr:uid="{00000000-0005-0000-0000-00000F000000}"/>
    <cellStyle name="Normal_CountyQuarterlyReportC 2" xfId="16" xr:uid="{00000000-0005-0000-0000-000010000000}"/>
    <cellStyle name="Normal_INCENTIVE GOALS Rpt 0710" xfId="9" xr:uid="{00000000-0005-0000-0000-000011000000}"/>
    <cellStyle name="Normal_INCENTIVE GOALS Rpt 0710 2 2" xfId="19" xr:uid="{00000000-0005-0000-0000-000012000000}"/>
    <cellStyle name="Normal_INCENTIVE GOALS_0912" xfId="12" xr:uid="{00000000-0005-0000-0000-000013000000}"/>
    <cellStyle name="Normal_qry_ACTY_FIPS_Agt" xfId="17" xr:uid="{00000000-0005-0000-0000-000014000000}"/>
    <cellStyle name="Normal_Self-Assessment_Scores_for_All_Categories_by_County" xfId="11" xr:uid="{00000000-0005-0000-0000-000017000000}"/>
    <cellStyle name="Normal_Sheet1" xfId="20" xr:uid="{00000000-0005-0000-0000-000018000000}"/>
    <cellStyle name="Normal_Staffing Prototype 2" xfId="18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indexed="48"/>
  </sheetPr>
  <dimension ref="A1:J205"/>
  <sheetViews>
    <sheetView tabSelected="1" workbookViewId="0">
      <pane xSplit="1" ySplit="4" topLeftCell="B5" activePane="bottomRight" state="frozen"/>
      <selection activeCell="D7" sqref="D7"/>
      <selection pane="topRight" activeCell="D7" sqref="D7"/>
      <selection pane="bottomLeft" activeCell="D7" sqref="D7"/>
      <selection pane="bottomRight" activeCell="A4" sqref="A4:D4"/>
    </sheetView>
  </sheetViews>
  <sheetFormatPr defaultColWidth="10.33203125" defaultRowHeight="10.199999999999999" x14ac:dyDescent="0.2"/>
  <cols>
    <col min="1" max="1" width="22.5546875" style="259" customWidth="1"/>
    <col min="2" max="2" width="12.109375" style="253" customWidth="1"/>
    <col min="3" max="3" width="13" style="253" customWidth="1"/>
    <col min="4" max="4" width="20.88671875" style="254" bestFit="1" customWidth="1"/>
    <col min="5" max="5" width="13.33203125" style="260" bestFit="1" customWidth="1"/>
    <col min="6" max="6" width="8.88671875" style="257" bestFit="1" customWidth="1"/>
    <col min="7" max="7" width="11.109375" style="257" bestFit="1" customWidth="1"/>
    <col min="8" max="8" width="16.33203125" style="257" bestFit="1" customWidth="1"/>
    <col min="9" max="9" width="9.109375" style="258" bestFit="1" customWidth="1"/>
    <col min="10" max="10" width="12.109375" style="233" customWidth="1"/>
    <col min="11" max="16384" width="10.33203125" style="230"/>
  </cols>
  <sheetData>
    <row r="1" spans="1:10" s="227" customFormat="1" ht="14.4" thickBot="1" x14ac:dyDescent="0.35">
      <c r="A1" s="424" t="s">
        <v>336</v>
      </c>
      <c r="B1" s="424"/>
      <c r="C1" s="424"/>
      <c r="D1" s="424"/>
      <c r="E1" s="89"/>
      <c r="F1" s="89"/>
      <c r="G1" s="89"/>
      <c r="H1" s="89"/>
      <c r="I1" s="89"/>
      <c r="J1" s="425" t="s">
        <v>333</v>
      </c>
    </row>
    <row r="2" spans="1:10" s="228" customFormat="1" ht="13.5" customHeight="1" thickTop="1" x14ac:dyDescent="0.3">
      <c r="A2" s="424"/>
      <c r="B2" s="424"/>
      <c r="C2" s="424"/>
      <c r="D2" s="424"/>
      <c r="E2" s="90" t="s">
        <v>170</v>
      </c>
      <c r="F2" s="91" t="s">
        <v>171</v>
      </c>
      <c r="G2" s="91" t="s">
        <v>172</v>
      </c>
      <c r="H2" s="92" t="s">
        <v>173</v>
      </c>
      <c r="I2" s="93" t="s">
        <v>174</v>
      </c>
      <c r="J2" s="425"/>
    </row>
    <row r="3" spans="1:10" s="228" customFormat="1" ht="12.75" customHeight="1" thickBot="1" x14ac:dyDescent="0.35">
      <c r="A3" s="229"/>
      <c r="B3" s="94"/>
      <c r="C3" s="95"/>
      <c r="D3" s="372" t="s">
        <v>335</v>
      </c>
      <c r="E3" s="96" t="s">
        <v>175</v>
      </c>
      <c r="F3" s="97" t="s">
        <v>176</v>
      </c>
      <c r="G3" s="97" t="s">
        <v>177</v>
      </c>
      <c r="H3" s="98" t="s">
        <v>178</v>
      </c>
      <c r="I3" s="99" t="s">
        <v>179</v>
      </c>
      <c r="J3" s="425"/>
    </row>
    <row r="4" spans="1:10" ht="14.25" customHeight="1" x14ac:dyDescent="0.3">
      <c r="A4" s="100" t="s">
        <v>180</v>
      </c>
      <c r="B4" s="101" t="s">
        <v>2</v>
      </c>
      <c r="C4" s="101" t="s">
        <v>181</v>
      </c>
      <c r="D4" s="102" t="s">
        <v>182</v>
      </c>
      <c r="E4" s="103" t="s">
        <v>183</v>
      </c>
      <c r="F4" s="104" t="s">
        <v>151</v>
      </c>
      <c r="G4" s="105" t="s">
        <v>151</v>
      </c>
      <c r="H4" s="105" t="s">
        <v>151</v>
      </c>
      <c r="I4" s="106" t="s">
        <v>151</v>
      </c>
      <c r="J4" s="426"/>
    </row>
    <row r="5" spans="1:10" ht="13.8" x14ac:dyDescent="0.3">
      <c r="A5" s="107" t="s">
        <v>5</v>
      </c>
      <c r="B5" s="108">
        <v>6729</v>
      </c>
      <c r="C5" s="108">
        <v>560.75</v>
      </c>
      <c r="D5" s="371">
        <v>3.3000000000000002E-2</v>
      </c>
      <c r="E5" s="280">
        <v>280319.50972972973</v>
      </c>
      <c r="F5" s="281">
        <v>0.63490000000000002</v>
      </c>
      <c r="G5" s="281">
        <v>0.77290000000000003</v>
      </c>
      <c r="H5" s="281">
        <v>0.83919999999999995</v>
      </c>
      <c r="I5" s="281">
        <v>0.59689999999999999</v>
      </c>
      <c r="J5" s="415">
        <v>6.2493574905709934</v>
      </c>
    </row>
    <row r="6" spans="1:10" ht="13.8" x14ac:dyDescent="0.3">
      <c r="A6" s="107" t="s">
        <v>6</v>
      </c>
      <c r="B6" s="108">
        <v>1280</v>
      </c>
      <c r="C6" s="108">
        <v>426.66666666666669</v>
      </c>
      <c r="D6" s="371">
        <v>2.7999999999999997E-2</v>
      </c>
      <c r="E6" s="280">
        <v>224546.7</v>
      </c>
      <c r="F6" s="281">
        <v>0.64859999999999995</v>
      </c>
      <c r="G6" s="281">
        <v>0.875</v>
      </c>
      <c r="H6" s="281">
        <v>1.0033000000000001</v>
      </c>
      <c r="I6" s="281">
        <v>0.52090000000000003</v>
      </c>
      <c r="J6" s="416">
        <v>5.5814612886098054</v>
      </c>
    </row>
    <row r="7" spans="1:10" ht="13.8" x14ac:dyDescent="0.3">
      <c r="A7" s="107" t="s">
        <v>7</v>
      </c>
      <c r="B7" s="108">
        <v>362</v>
      </c>
      <c r="C7" s="108">
        <v>482.66666666666669</v>
      </c>
      <c r="D7" s="371">
        <v>3.2000000000000001E-2</v>
      </c>
      <c r="E7" s="280">
        <v>127219.465</v>
      </c>
      <c r="F7" s="281">
        <v>0.64880000000000004</v>
      </c>
      <c r="G7" s="281">
        <v>0.88400000000000001</v>
      </c>
      <c r="H7" s="281">
        <v>0.96899999999999997</v>
      </c>
      <c r="I7" s="281">
        <v>0.5</v>
      </c>
      <c r="J7" s="416">
        <v>3.9863062639348406</v>
      </c>
    </row>
    <row r="8" spans="1:10" ht="13.8" x14ac:dyDescent="0.3">
      <c r="A8" s="107" t="s">
        <v>8</v>
      </c>
      <c r="B8" s="108">
        <v>2030</v>
      </c>
      <c r="C8" s="108">
        <v>427.36842105263156</v>
      </c>
      <c r="D8" s="371">
        <v>4.7E-2</v>
      </c>
      <c r="E8" s="280">
        <v>216179.37857142856</v>
      </c>
      <c r="F8" s="281">
        <v>0.62619999999999998</v>
      </c>
      <c r="G8" s="281">
        <v>0.89610000000000001</v>
      </c>
      <c r="H8" s="281">
        <v>0.96909999999999996</v>
      </c>
      <c r="I8" s="281">
        <v>0.63780000000000003</v>
      </c>
      <c r="J8" s="416">
        <v>5.952460590331663</v>
      </c>
    </row>
    <row r="9" spans="1:10" ht="13.8" x14ac:dyDescent="0.3">
      <c r="A9" s="107" t="s">
        <v>9</v>
      </c>
      <c r="B9" s="108">
        <v>934</v>
      </c>
      <c r="C9" s="108">
        <v>233.5</v>
      </c>
      <c r="D9" s="371">
        <v>2.6000000000000002E-2</v>
      </c>
      <c r="E9" s="280">
        <v>123854.82800000001</v>
      </c>
      <c r="F9" s="281">
        <v>0.69110000000000005</v>
      </c>
      <c r="G9" s="281">
        <v>0.87260000000000004</v>
      </c>
      <c r="H9" s="281">
        <v>0.89670000000000005</v>
      </c>
      <c r="I9" s="281">
        <v>0.61550000000000005</v>
      </c>
      <c r="J9" s="416">
        <v>2.2400859530756589</v>
      </c>
    </row>
    <row r="10" spans="1:10" ht="13.8" x14ac:dyDescent="0.3">
      <c r="A10" s="107" t="s">
        <v>10</v>
      </c>
      <c r="B10" s="108">
        <v>283</v>
      </c>
      <c r="C10" s="108">
        <v>283</v>
      </c>
      <c r="D10" s="371">
        <v>2.6000000000000002E-2</v>
      </c>
      <c r="E10" s="280">
        <v>266491.83</v>
      </c>
      <c r="F10" s="281">
        <v>0.66720000000000002</v>
      </c>
      <c r="G10" s="281">
        <v>0.88339999999999996</v>
      </c>
      <c r="H10" s="281">
        <v>0.95479999999999998</v>
      </c>
      <c r="I10" s="281">
        <v>0.58420000000000005</v>
      </c>
      <c r="J10" s="416">
        <v>4.548641773606084</v>
      </c>
    </row>
    <row r="11" spans="1:10" ht="12.75" customHeight="1" x14ac:dyDescent="0.3">
      <c r="A11" s="107" t="s">
        <v>11</v>
      </c>
      <c r="B11" s="108">
        <v>2870</v>
      </c>
      <c r="C11" s="108">
        <v>382.66666666666669</v>
      </c>
      <c r="D11" s="371">
        <v>3.4000000000000002E-2</v>
      </c>
      <c r="E11" s="280">
        <v>205089.571</v>
      </c>
      <c r="F11" s="281">
        <v>0.63780000000000003</v>
      </c>
      <c r="G11" s="281">
        <v>0.88919999999999999</v>
      </c>
      <c r="H11" s="281">
        <v>0.95389999999999997</v>
      </c>
      <c r="I11" s="281">
        <v>0.55489999999999995</v>
      </c>
      <c r="J11" s="416">
        <v>5.2183858794737974</v>
      </c>
    </row>
    <row r="12" spans="1:10" ht="13.8" x14ac:dyDescent="0.3">
      <c r="A12" s="107" t="s">
        <v>12</v>
      </c>
      <c r="B12" s="108">
        <v>1388</v>
      </c>
      <c r="C12" s="108">
        <v>396.57142857142856</v>
      </c>
      <c r="D12" s="371">
        <v>4.0999999999999995E-2</v>
      </c>
      <c r="E12" s="280">
        <v>282328.77250000002</v>
      </c>
      <c r="F12" s="281">
        <v>0.66949999999999998</v>
      </c>
      <c r="G12" s="281">
        <v>0.94599999999999995</v>
      </c>
      <c r="H12" s="281">
        <v>0.92949999999999999</v>
      </c>
      <c r="I12" s="281">
        <v>0.64</v>
      </c>
      <c r="J12" s="416">
        <v>3.3399438636427763</v>
      </c>
    </row>
    <row r="13" spans="1:10" ht="13.8" x14ac:dyDescent="0.3">
      <c r="A13" s="107" t="s">
        <v>13</v>
      </c>
      <c r="B13" s="108">
        <v>2070</v>
      </c>
      <c r="C13" s="108">
        <v>345</v>
      </c>
      <c r="D13" s="371">
        <v>4.2000000000000003E-2</v>
      </c>
      <c r="E13" s="280">
        <v>241518.62125</v>
      </c>
      <c r="F13" s="281">
        <v>0.69350000000000001</v>
      </c>
      <c r="G13" s="281">
        <v>0.86960000000000004</v>
      </c>
      <c r="H13" s="281">
        <v>0.95750000000000002</v>
      </c>
      <c r="I13" s="281">
        <v>0.6583</v>
      </c>
      <c r="J13" s="416">
        <v>4.4043463652940353</v>
      </c>
    </row>
    <row r="14" spans="1:10" ht="13.8" x14ac:dyDescent="0.3">
      <c r="A14" s="107" t="s">
        <v>14</v>
      </c>
      <c r="B14" s="108">
        <v>3543</v>
      </c>
      <c r="C14" s="108">
        <v>329.58139534883719</v>
      </c>
      <c r="D14" s="371">
        <v>4.4000000000000004E-2</v>
      </c>
      <c r="E14" s="280">
        <v>243410.56923076924</v>
      </c>
      <c r="F14" s="281">
        <v>0.69530000000000003</v>
      </c>
      <c r="G14" s="281">
        <v>0.82669999999999999</v>
      </c>
      <c r="H14" s="281">
        <v>0.96799999999999997</v>
      </c>
      <c r="I14" s="281">
        <v>0.63980000000000004</v>
      </c>
      <c r="J14" s="416">
        <v>4.9246691171300609</v>
      </c>
    </row>
    <row r="15" spans="1:10" ht="13.8" x14ac:dyDescent="0.3">
      <c r="A15" s="107" t="s">
        <v>15</v>
      </c>
      <c r="B15" s="108">
        <v>6223</v>
      </c>
      <c r="C15" s="108">
        <v>889</v>
      </c>
      <c r="D15" s="371">
        <v>2.7999999999999997E-2</v>
      </c>
      <c r="E15" s="280">
        <v>410095.45133333333</v>
      </c>
      <c r="F15" s="281">
        <v>0.69789999999999996</v>
      </c>
      <c r="G15" s="281">
        <v>0.92820000000000003</v>
      </c>
      <c r="H15" s="281">
        <v>0.96279999999999999</v>
      </c>
      <c r="I15" s="281">
        <v>0.66180000000000005</v>
      </c>
      <c r="J15" s="416">
        <v>8.4354080911846818</v>
      </c>
    </row>
    <row r="16" spans="1:10" ht="13.8" x14ac:dyDescent="0.3">
      <c r="A16" s="107" t="s">
        <v>16</v>
      </c>
      <c r="B16" s="108">
        <v>2657</v>
      </c>
      <c r="C16" s="108">
        <v>442.83333333333331</v>
      </c>
      <c r="D16" s="371">
        <v>3.1E-2</v>
      </c>
      <c r="E16" s="280">
        <v>218816.64888888889</v>
      </c>
      <c r="F16" s="281">
        <v>0.64129999999999998</v>
      </c>
      <c r="G16" s="281">
        <v>0.86980000000000002</v>
      </c>
      <c r="H16" s="281">
        <v>0.9546</v>
      </c>
      <c r="I16" s="281">
        <v>0.55830000000000002</v>
      </c>
      <c r="J16" s="416">
        <v>4.9086148552433038</v>
      </c>
    </row>
    <row r="17" spans="1:10" ht="13.8" x14ac:dyDescent="0.3">
      <c r="A17" s="107" t="s">
        <v>17</v>
      </c>
      <c r="B17" s="108">
        <v>4930</v>
      </c>
      <c r="C17" s="108">
        <v>294.32835820895525</v>
      </c>
      <c r="D17" s="371">
        <v>3.1E-2</v>
      </c>
      <c r="E17" s="280">
        <v>263618.32260869566</v>
      </c>
      <c r="F17" s="281">
        <v>0.73899999999999999</v>
      </c>
      <c r="G17" s="281">
        <v>0.87729999999999997</v>
      </c>
      <c r="H17" s="281">
        <v>0.97960000000000003</v>
      </c>
      <c r="I17" s="281">
        <v>0.70730000000000004</v>
      </c>
      <c r="J17" s="416">
        <v>5.4539870612512473</v>
      </c>
    </row>
    <row r="18" spans="1:10" ht="13.8" x14ac:dyDescent="0.3">
      <c r="A18" s="107" t="s">
        <v>18</v>
      </c>
      <c r="B18" s="108">
        <v>2921</v>
      </c>
      <c r="C18" s="108">
        <v>376.90322580645159</v>
      </c>
      <c r="D18" s="371">
        <v>3.3000000000000002E-2</v>
      </c>
      <c r="E18" s="280">
        <v>247294.83</v>
      </c>
      <c r="F18" s="281">
        <v>0.65980000000000005</v>
      </c>
      <c r="G18" s="281">
        <v>0.88700000000000001</v>
      </c>
      <c r="H18" s="281">
        <v>0.98599999999999999</v>
      </c>
      <c r="I18" s="281">
        <v>0.61409999999999998</v>
      </c>
      <c r="J18" s="416">
        <v>7.2877226521440557</v>
      </c>
    </row>
    <row r="19" spans="1:10" ht="13.8" x14ac:dyDescent="0.3">
      <c r="A19" s="107" t="s">
        <v>19</v>
      </c>
      <c r="B19" s="108">
        <v>281</v>
      </c>
      <c r="C19" s="108">
        <v>281</v>
      </c>
      <c r="D19" s="371">
        <v>2.7000000000000003E-2</v>
      </c>
      <c r="E19" s="280">
        <v>246722.38285714286</v>
      </c>
      <c r="F19" s="281">
        <v>0.75009999999999999</v>
      </c>
      <c r="G19" s="281">
        <v>0.90039999999999998</v>
      </c>
      <c r="H19" s="281">
        <v>1.0162</v>
      </c>
      <c r="I19" s="281">
        <v>0.68979999999999997</v>
      </c>
      <c r="J19" s="416">
        <v>12.728232782387316</v>
      </c>
    </row>
    <row r="20" spans="1:10" ht="13.8" x14ac:dyDescent="0.3">
      <c r="A20" s="107" t="s">
        <v>20</v>
      </c>
      <c r="B20" s="108">
        <v>2105</v>
      </c>
      <c r="C20" s="108">
        <v>526.25</v>
      </c>
      <c r="D20" s="371">
        <v>2.8999999999999998E-2</v>
      </c>
      <c r="E20" s="280">
        <v>396585.64999999997</v>
      </c>
      <c r="F20" s="281">
        <v>0.71479999999999999</v>
      </c>
      <c r="G20" s="281">
        <v>0.87029999999999996</v>
      </c>
      <c r="H20" s="281">
        <v>0.97609999999999997</v>
      </c>
      <c r="I20" s="281">
        <v>0.59899999999999998</v>
      </c>
      <c r="J20" s="416">
        <v>8.375472211482327</v>
      </c>
    </row>
    <row r="21" spans="1:10" ht="13.8" x14ac:dyDescent="0.3">
      <c r="A21" s="107" t="s">
        <v>21</v>
      </c>
      <c r="B21" s="108">
        <v>1014</v>
      </c>
      <c r="C21" s="108">
        <v>338</v>
      </c>
      <c r="D21" s="371">
        <v>3.5000000000000003E-2</v>
      </c>
      <c r="E21" s="280">
        <v>150852.74595842956</v>
      </c>
      <c r="F21" s="281">
        <v>0.67149999999999999</v>
      </c>
      <c r="G21" s="281">
        <v>0.84419999999999995</v>
      </c>
      <c r="H21" s="281">
        <v>0.94079999999999997</v>
      </c>
      <c r="I21" s="281">
        <v>0.63859999999999995</v>
      </c>
      <c r="J21" s="416">
        <v>3.4841936331795642</v>
      </c>
    </row>
    <row r="22" spans="1:10" ht="13.8" x14ac:dyDescent="0.3">
      <c r="A22" s="107" t="s">
        <v>22</v>
      </c>
      <c r="B22" s="108">
        <v>5602</v>
      </c>
      <c r="C22" s="108">
        <v>329.52941176470586</v>
      </c>
      <c r="D22" s="371">
        <v>3.1E-2</v>
      </c>
      <c r="E22" s="280">
        <v>231067.09260869565</v>
      </c>
      <c r="F22" s="281">
        <v>0.68789999999999996</v>
      </c>
      <c r="G22" s="281">
        <v>0.91859999999999997</v>
      </c>
      <c r="H22" s="281">
        <v>0.95989999999999998</v>
      </c>
      <c r="I22" s="281">
        <v>0.61280000000000001</v>
      </c>
      <c r="J22" s="416">
        <v>6.8380322970396445</v>
      </c>
    </row>
    <row r="23" spans="1:10" ht="13.8" x14ac:dyDescent="0.3">
      <c r="A23" s="107" t="s">
        <v>23</v>
      </c>
      <c r="B23" s="108">
        <v>1465</v>
      </c>
      <c r="C23" s="108">
        <v>366.25</v>
      </c>
      <c r="D23" s="371">
        <v>2.5000000000000001E-2</v>
      </c>
      <c r="E23" s="280">
        <v>264191.33799999999</v>
      </c>
      <c r="F23" s="281">
        <v>0.7097</v>
      </c>
      <c r="G23" s="281">
        <v>0.83550000000000002</v>
      </c>
      <c r="H23" s="281">
        <v>0.88980000000000004</v>
      </c>
      <c r="I23" s="281">
        <v>0.62419999999999998</v>
      </c>
      <c r="J23" s="416">
        <v>6.0670755152352971</v>
      </c>
    </row>
    <row r="24" spans="1:10" ht="13.8" x14ac:dyDescent="0.3">
      <c r="A24" s="107" t="s">
        <v>24</v>
      </c>
      <c r="B24" s="108">
        <v>681</v>
      </c>
      <c r="C24" s="108">
        <v>340.5</v>
      </c>
      <c r="D24" s="371">
        <v>3.4000000000000002E-2</v>
      </c>
      <c r="E24" s="280">
        <v>191936.1</v>
      </c>
      <c r="F24" s="281">
        <v>0.62339999999999995</v>
      </c>
      <c r="G24" s="281">
        <v>0.86199999999999999</v>
      </c>
      <c r="H24" s="281">
        <v>0.94289999999999996</v>
      </c>
      <c r="I24" s="281">
        <v>0.58940000000000003</v>
      </c>
      <c r="J24" s="416">
        <v>3.9738654342001656</v>
      </c>
    </row>
    <row r="25" spans="1:10" s="231" customFormat="1" ht="13.8" x14ac:dyDescent="0.3">
      <c r="A25" s="107" t="s">
        <v>25</v>
      </c>
      <c r="B25" s="108">
        <v>1023</v>
      </c>
      <c r="C25" s="108">
        <v>511.5</v>
      </c>
      <c r="D25" s="371">
        <v>3.5000000000000003E-2</v>
      </c>
      <c r="E25" s="280">
        <v>260158.60333333336</v>
      </c>
      <c r="F25" s="281">
        <v>0.63180000000000003</v>
      </c>
      <c r="G25" s="281">
        <v>0.91200000000000003</v>
      </c>
      <c r="H25" s="281">
        <v>0.95189999999999997</v>
      </c>
      <c r="I25" s="281">
        <v>0.59809999999999997</v>
      </c>
      <c r="J25" s="416">
        <v>5.3735536627964828</v>
      </c>
    </row>
    <row r="26" spans="1:10" s="231" customFormat="1" ht="13.8" x14ac:dyDescent="0.3">
      <c r="A26" s="107" t="s">
        <v>26</v>
      </c>
      <c r="B26" s="108">
        <v>267</v>
      </c>
      <c r="C26" s="108">
        <v>133.5</v>
      </c>
      <c r="D26" s="371">
        <v>3.3000000000000002E-2</v>
      </c>
      <c r="E26" s="280">
        <v>124163.94285714286</v>
      </c>
      <c r="F26" s="281">
        <v>0.62070000000000003</v>
      </c>
      <c r="G26" s="281">
        <v>0.90639999999999998</v>
      </c>
      <c r="H26" s="281">
        <v>0.97519999999999996</v>
      </c>
      <c r="I26" s="281">
        <v>0.65259999999999996</v>
      </c>
      <c r="J26" s="416">
        <v>1.7304477820610014</v>
      </c>
    </row>
    <row r="27" spans="1:10" ht="13.8" x14ac:dyDescent="0.3">
      <c r="A27" s="107" t="s">
        <v>27</v>
      </c>
      <c r="B27" s="108">
        <v>6953</v>
      </c>
      <c r="C27" s="108">
        <v>434.5625</v>
      </c>
      <c r="D27" s="371">
        <v>3.7000000000000005E-2</v>
      </c>
      <c r="E27" s="280">
        <v>201701.85181818184</v>
      </c>
      <c r="F27" s="281">
        <v>0.60219999999999996</v>
      </c>
      <c r="G27" s="281">
        <v>0.87849999999999995</v>
      </c>
      <c r="H27" s="281">
        <v>0.87770000000000004</v>
      </c>
      <c r="I27" s="281">
        <v>0.55989999999999995</v>
      </c>
      <c r="J27" s="416">
        <v>4.5703126633438673</v>
      </c>
    </row>
    <row r="28" spans="1:10" ht="13.8" x14ac:dyDescent="0.3">
      <c r="A28" s="107" t="s">
        <v>28</v>
      </c>
      <c r="B28" s="108">
        <v>3787</v>
      </c>
      <c r="C28" s="108">
        <v>344.27272727272725</v>
      </c>
      <c r="D28" s="371">
        <v>4.8000000000000001E-2</v>
      </c>
      <c r="E28" s="280">
        <v>157953.66533333334</v>
      </c>
      <c r="F28" s="281">
        <v>0.63270000000000004</v>
      </c>
      <c r="G28" s="281">
        <v>0.80779999999999996</v>
      </c>
      <c r="H28" s="281">
        <v>0.97419999999999995</v>
      </c>
      <c r="I28" s="281">
        <v>0.58589999999999998</v>
      </c>
      <c r="J28" s="416">
        <v>6.9496671191752784</v>
      </c>
    </row>
    <row r="29" spans="1:10" ht="13.8" x14ac:dyDescent="0.3">
      <c r="A29" s="107" t="s">
        <v>29</v>
      </c>
      <c r="B29" s="108">
        <v>4404</v>
      </c>
      <c r="C29" s="108">
        <v>734</v>
      </c>
      <c r="D29" s="371">
        <v>3.3000000000000002E-2</v>
      </c>
      <c r="E29" s="280">
        <v>530035.99624999997</v>
      </c>
      <c r="F29" s="281">
        <v>0.6895</v>
      </c>
      <c r="G29" s="281">
        <v>0.83579999999999999</v>
      </c>
      <c r="H29" s="281">
        <v>0.9163</v>
      </c>
      <c r="I29" s="281">
        <v>0.61529999999999996</v>
      </c>
      <c r="J29" s="416">
        <v>9.4903998848425655</v>
      </c>
    </row>
    <row r="30" spans="1:10" ht="13.8" x14ac:dyDescent="0.3">
      <c r="A30" s="107" t="s">
        <v>30</v>
      </c>
      <c r="B30" s="108">
        <v>18660</v>
      </c>
      <c r="C30" s="108">
        <v>405.6521739130435</v>
      </c>
      <c r="D30" s="371">
        <v>5.0999999999999997E-2</v>
      </c>
      <c r="E30" s="280">
        <v>266029.88380281691</v>
      </c>
      <c r="F30" s="281">
        <v>0.66700000000000004</v>
      </c>
      <c r="G30" s="281">
        <v>0.82879999999999998</v>
      </c>
      <c r="H30" s="281">
        <v>0.92469999999999997</v>
      </c>
      <c r="I30" s="281">
        <v>0.57299999999999995</v>
      </c>
      <c r="J30" s="416">
        <v>7.4250336387252478</v>
      </c>
    </row>
    <row r="31" spans="1:10" ht="13.8" x14ac:dyDescent="0.3">
      <c r="A31" s="107" t="s">
        <v>31</v>
      </c>
      <c r="B31" s="108">
        <v>787</v>
      </c>
      <c r="C31" s="108">
        <v>393.5</v>
      </c>
      <c r="D31" s="371">
        <v>2.7000000000000003E-2</v>
      </c>
      <c r="E31" s="280">
        <v>446665.37199999997</v>
      </c>
      <c r="F31" s="281">
        <v>0.71220000000000006</v>
      </c>
      <c r="G31" s="281">
        <v>0.92759999999999998</v>
      </c>
      <c r="H31" s="281">
        <v>0.98280000000000001</v>
      </c>
      <c r="I31" s="281">
        <v>0.70389999999999997</v>
      </c>
      <c r="J31" s="416">
        <v>13.989992108268595</v>
      </c>
    </row>
    <row r="32" spans="1:10" ht="13.8" x14ac:dyDescent="0.3">
      <c r="A32" s="107" t="s">
        <v>32</v>
      </c>
      <c r="B32" s="108">
        <v>873</v>
      </c>
      <c r="C32" s="108">
        <v>436.5</v>
      </c>
      <c r="D32" s="371">
        <v>3.7000000000000005E-2</v>
      </c>
      <c r="E32" s="280">
        <v>513545.97599999997</v>
      </c>
      <c r="F32" s="281">
        <v>0.7339</v>
      </c>
      <c r="G32" s="281">
        <v>0.90490000000000004</v>
      </c>
      <c r="H32" s="281">
        <v>0.95650000000000002</v>
      </c>
      <c r="I32" s="281">
        <v>0.73219999999999996</v>
      </c>
      <c r="J32" s="416">
        <v>8.5678231469756536</v>
      </c>
    </row>
    <row r="33" spans="1:10" ht="13.8" x14ac:dyDescent="0.3">
      <c r="A33" s="107" t="s">
        <v>33</v>
      </c>
      <c r="B33" s="108">
        <v>5063</v>
      </c>
      <c r="C33" s="108">
        <v>337.53333333333336</v>
      </c>
      <c r="D33" s="371">
        <v>3.1E-2</v>
      </c>
      <c r="E33" s="280">
        <v>329641.5363157895</v>
      </c>
      <c r="F33" s="281">
        <v>0.70820000000000005</v>
      </c>
      <c r="G33" s="281">
        <v>0.90539999999999998</v>
      </c>
      <c r="H33" s="281">
        <v>0.97419999999999995</v>
      </c>
      <c r="I33" s="281">
        <v>0.64690000000000003</v>
      </c>
      <c r="J33" s="416">
        <v>9.2841235252827978</v>
      </c>
    </row>
    <row r="34" spans="1:10" ht="13.8" x14ac:dyDescent="0.3">
      <c r="A34" s="107" t="s">
        <v>34</v>
      </c>
      <c r="B34" s="108">
        <v>1273</v>
      </c>
      <c r="C34" s="108">
        <v>339.46666666666664</v>
      </c>
      <c r="D34" s="371">
        <v>0.03</v>
      </c>
      <c r="E34" s="280">
        <v>209106.99</v>
      </c>
      <c r="F34" s="281">
        <v>0.69550000000000001</v>
      </c>
      <c r="G34" s="281">
        <v>0.75960000000000005</v>
      </c>
      <c r="H34" s="281">
        <v>0.94869999999999999</v>
      </c>
      <c r="I34" s="281">
        <v>0.63900000000000001</v>
      </c>
      <c r="J34" s="416">
        <v>5.2926448786161329</v>
      </c>
    </row>
    <row r="35" spans="1:10" ht="13.8" x14ac:dyDescent="0.3">
      <c r="A35" s="107" t="s">
        <v>35</v>
      </c>
      <c r="B35" s="108">
        <v>2528</v>
      </c>
      <c r="C35" s="108">
        <v>280.88888888888891</v>
      </c>
      <c r="D35" s="371">
        <v>3.1E-2</v>
      </c>
      <c r="E35" s="280">
        <v>244389.96</v>
      </c>
      <c r="F35" s="281">
        <v>0.65039999999999998</v>
      </c>
      <c r="G35" s="281">
        <v>0.92090000000000005</v>
      </c>
      <c r="H35" s="281">
        <v>0.94350000000000001</v>
      </c>
      <c r="I35" s="281">
        <v>0.64249999999999996</v>
      </c>
      <c r="J35" s="416">
        <v>8.0620114214827225</v>
      </c>
    </row>
    <row r="36" spans="1:10" ht="13.8" x14ac:dyDescent="0.3">
      <c r="A36" s="107" t="s">
        <v>36</v>
      </c>
      <c r="B36" s="108">
        <v>8732</v>
      </c>
      <c r="C36" s="108">
        <v>301.10344827586209</v>
      </c>
      <c r="D36" s="371">
        <v>2.7999999999999997E-2</v>
      </c>
      <c r="E36" s="280">
        <v>201586.41358974358</v>
      </c>
      <c r="F36" s="281">
        <v>0.68630000000000002</v>
      </c>
      <c r="G36" s="281">
        <v>0.87849999999999995</v>
      </c>
      <c r="H36" s="281">
        <v>0.92430000000000001</v>
      </c>
      <c r="I36" s="281">
        <v>0.64049999999999996</v>
      </c>
      <c r="J36" s="416">
        <v>3.2783755977778828</v>
      </c>
    </row>
    <row r="37" spans="1:10" ht="13.8" x14ac:dyDescent="0.3">
      <c r="A37" s="107" t="s">
        <v>184</v>
      </c>
      <c r="B37" s="108">
        <v>4834</v>
      </c>
      <c r="C37" s="108">
        <v>322.26666666666665</v>
      </c>
      <c r="D37" s="371">
        <v>6.5000000000000002E-2</v>
      </c>
      <c r="E37" s="280">
        <v>156020.69315789474</v>
      </c>
      <c r="F37" s="281">
        <v>0.63979137274506592</v>
      </c>
      <c r="G37" s="281">
        <v>0.70997103847745135</v>
      </c>
      <c r="H37" s="281">
        <v>0.82790988735919901</v>
      </c>
      <c r="I37" s="281">
        <v>0.62102122015915118</v>
      </c>
      <c r="J37" s="416">
        <v>3.7453580779910225</v>
      </c>
    </row>
    <row r="38" spans="1:10" ht="13.8" x14ac:dyDescent="0.3">
      <c r="A38" s="107" t="s">
        <v>39</v>
      </c>
      <c r="B38" s="108">
        <v>13030</v>
      </c>
      <c r="C38" s="108">
        <v>394.84848484848487</v>
      </c>
      <c r="D38" s="371">
        <v>3.4000000000000002E-2</v>
      </c>
      <c r="E38" s="280">
        <v>219965.98693069306</v>
      </c>
      <c r="F38" s="281">
        <v>0.63129999999999997</v>
      </c>
      <c r="G38" s="281">
        <v>0.88980000000000004</v>
      </c>
      <c r="H38" s="281">
        <v>0.94059999999999999</v>
      </c>
      <c r="I38" s="281">
        <v>0.58050000000000002</v>
      </c>
      <c r="J38" s="416">
        <v>6.3434283630450619</v>
      </c>
    </row>
    <row r="39" spans="1:10" ht="13.8" x14ac:dyDescent="0.3">
      <c r="A39" s="107" t="s">
        <v>40</v>
      </c>
      <c r="B39" s="108">
        <v>2890</v>
      </c>
      <c r="C39" s="108">
        <v>361.25</v>
      </c>
      <c r="D39" s="371">
        <v>3.4000000000000002E-2</v>
      </c>
      <c r="E39" s="280">
        <v>286072.98333333334</v>
      </c>
      <c r="F39" s="281">
        <v>0.67510000000000003</v>
      </c>
      <c r="G39" s="281">
        <v>0.87580000000000002</v>
      </c>
      <c r="H39" s="281">
        <v>0.97689999999999999</v>
      </c>
      <c r="I39" s="281">
        <v>0.61499999999999999</v>
      </c>
      <c r="J39" s="416">
        <v>6.4874582547443529</v>
      </c>
    </row>
    <row r="40" spans="1:10" ht="13.8" x14ac:dyDescent="0.3">
      <c r="A40" s="107" t="s">
        <v>41</v>
      </c>
      <c r="B40" s="108">
        <v>8580</v>
      </c>
      <c r="C40" s="108">
        <v>346.66666666666669</v>
      </c>
      <c r="D40" s="371">
        <v>3.7000000000000005E-2</v>
      </c>
      <c r="E40" s="280">
        <v>207525.30264705882</v>
      </c>
      <c r="F40" s="281">
        <v>0.67979999999999996</v>
      </c>
      <c r="G40" s="281">
        <v>0.85</v>
      </c>
      <c r="H40" s="281">
        <v>0.96440000000000003</v>
      </c>
      <c r="I40" s="281">
        <v>0.59409999999999996</v>
      </c>
      <c r="J40" s="416">
        <v>5.3832900571092921</v>
      </c>
    </row>
    <row r="41" spans="1:10" ht="13.8" x14ac:dyDescent="0.3">
      <c r="A41" s="107" t="s">
        <v>42</v>
      </c>
      <c r="B41" s="108">
        <v>473</v>
      </c>
      <c r="C41" s="108">
        <v>473</v>
      </c>
      <c r="D41" s="371">
        <v>2.8999999999999998E-2</v>
      </c>
      <c r="E41" s="280">
        <v>326648.76571428572</v>
      </c>
      <c r="F41" s="281">
        <v>0.72399999999999998</v>
      </c>
      <c r="G41" s="281">
        <v>0.93869999999999998</v>
      </c>
      <c r="H41" s="281">
        <v>0.92310000000000003</v>
      </c>
      <c r="I41" s="281">
        <v>0.69969999999999999</v>
      </c>
      <c r="J41" s="416">
        <v>5.5777905262908432</v>
      </c>
    </row>
    <row r="42" spans="1:10" ht="13.8" x14ac:dyDescent="0.3">
      <c r="A42" s="107" t="s">
        <v>43</v>
      </c>
      <c r="B42" s="108">
        <v>225</v>
      </c>
      <c r="C42" s="108">
        <v>300</v>
      </c>
      <c r="D42" s="371">
        <v>0.05</v>
      </c>
      <c r="E42" s="280">
        <v>270565.48</v>
      </c>
      <c r="F42" s="281">
        <v>0.64019999999999999</v>
      </c>
      <c r="G42" s="281">
        <v>0.92889999999999995</v>
      </c>
      <c r="H42" s="281">
        <v>1</v>
      </c>
      <c r="I42" s="281">
        <v>0.68389999999999995</v>
      </c>
      <c r="J42" s="416">
        <v>6.1408645101079564</v>
      </c>
    </row>
    <row r="43" spans="1:10" ht="13.8" x14ac:dyDescent="0.3">
      <c r="A43" s="107" t="s">
        <v>44</v>
      </c>
      <c r="B43" s="108">
        <v>2306</v>
      </c>
      <c r="C43" s="108">
        <v>242.73684210526315</v>
      </c>
      <c r="D43" s="371">
        <v>2.7999999999999997E-2</v>
      </c>
      <c r="E43" s="280">
        <v>180043.24818181817</v>
      </c>
      <c r="F43" s="281">
        <v>0.72430000000000005</v>
      </c>
      <c r="G43" s="281">
        <v>0.90239999999999998</v>
      </c>
      <c r="H43" s="281">
        <v>0.93459999999999999</v>
      </c>
      <c r="I43" s="281">
        <v>0.61219999999999997</v>
      </c>
      <c r="J43" s="416">
        <v>5.4830933824086951</v>
      </c>
    </row>
    <row r="44" spans="1:10" ht="13.8" x14ac:dyDescent="0.3">
      <c r="A44" s="107" t="s">
        <v>45</v>
      </c>
      <c r="B44" s="108">
        <v>1223</v>
      </c>
      <c r="C44" s="108">
        <v>407.66666666666669</v>
      </c>
      <c r="D44" s="371">
        <v>2.7999999999999997E-2</v>
      </c>
      <c r="E44" s="280">
        <v>196920.57777777777</v>
      </c>
      <c r="F44" s="281">
        <v>0.62970000000000004</v>
      </c>
      <c r="G44" s="281">
        <v>0.93210000000000004</v>
      </c>
      <c r="H44" s="281">
        <v>0.9476</v>
      </c>
      <c r="I44" s="281">
        <v>0.5786</v>
      </c>
      <c r="J44" s="416">
        <v>6.7363289952682006</v>
      </c>
    </row>
    <row r="45" spans="1:10" ht="13.8" x14ac:dyDescent="0.3">
      <c r="A45" s="107" t="s">
        <v>185</v>
      </c>
      <c r="B45" s="108">
        <v>20149</v>
      </c>
      <c r="C45" s="108">
        <v>402.98</v>
      </c>
      <c r="D45" s="371">
        <v>0.04</v>
      </c>
      <c r="E45" s="280">
        <v>171664.20906250001</v>
      </c>
      <c r="F45" s="281">
        <v>0.71831495411025426</v>
      </c>
      <c r="G45" s="281">
        <v>0.70997103847745135</v>
      </c>
      <c r="H45" s="281">
        <v>0.82790988735919901</v>
      </c>
      <c r="I45" s="281">
        <v>0.62102122015915118</v>
      </c>
      <c r="J45" s="416">
        <v>4.5779598443185412</v>
      </c>
    </row>
    <row r="46" spans="1:10" ht="13.8" x14ac:dyDescent="0.3">
      <c r="A46" s="107" t="s">
        <v>48</v>
      </c>
      <c r="B46" s="108">
        <v>3857</v>
      </c>
      <c r="C46" s="108">
        <v>321.41666666666669</v>
      </c>
      <c r="D46" s="371">
        <v>5.4000000000000006E-2</v>
      </c>
      <c r="E46" s="280">
        <v>166450.64111111112</v>
      </c>
      <c r="F46" s="281">
        <v>0.67689999999999995</v>
      </c>
      <c r="G46" s="281">
        <v>0.82909999999999995</v>
      </c>
      <c r="H46" s="281">
        <v>0.91239999999999999</v>
      </c>
      <c r="I46" s="281">
        <v>0.65280000000000005</v>
      </c>
      <c r="J46" s="416">
        <v>4.9893215627537444</v>
      </c>
    </row>
    <row r="47" spans="1:10" ht="13.8" x14ac:dyDescent="0.3">
      <c r="A47" s="107" t="s">
        <v>49</v>
      </c>
      <c r="B47" s="108">
        <v>4404</v>
      </c>
      <c r="C47" s="108">
        <v>352.32</v>
      </c>
      <c r="D47" s="371">
        <v>3.7999999999999999E-2</v>
      </c>
      <c r="E47" s="280">
        <v>249486.31783783782</v>
      </c>
      <c r="F47" s="281">
        <v>0.70109999999999995</v>
      </c>
      <c r="G47" s="281">
        <v>0.86560000000000004</v>
      </c>
      <c r="H47" s="281">
        <v>0.94930000000000003</v>
      </c>
      <c r="I47" s="281">
        <v>0.62409999999999999</v>
      </c>
      <c r="J47" s="416">
        <v>6.4201262660529252</v>
      </c>
    </row>
    <row r="48" spans="1:10" ht="13.8" x14ac:dyDescent="0.3">
      <c r="A48" s="107" t="s">
        <v>50</v>
      </c>
      <c r="B48" s="108">
        <v>1406</v>
      </c>
      <c r="C48" s="108">
        <v>351.5</v>
      </c>
      <c r="D48" s="371">
        <v>2.8999999999999998E-2</v>
      </c>
      <c r="E48" s="280">
        <v>264889.64666666667</v>
      </c>
      <c r="F48" s="281">
        <v>0.70799999999999996</v>
      </c>
      <c r="G48" s="281">
        <v>0.91959999999999997</v>
      </c>
      <c r="H48" s="281">
        <v>0.9889</v>
      </c>
      <c r="I48" s="281">
        <v>0.6139</v>
      </c>
      <c r="J48" s="416">
        <v>3.6757610076475795</v>
      </c>
    </row>
    <row r="49" spans="1:10" ht="13.8" x14ac:dyDescent="0.3">
      <c r="A49" s="107" t="s">
        <v>51</v>
      </c>
      <c r="B49" s="108">
        <v>2234</v>
      </c>
      <c r="C49" s="108">
        <v>446.8</v>
      </c>
      <c r="D49" s="371">
        <v>2.7999999999999997E-2</v>
      </c>
      <c r="E49" s="280">
        <v>327807.36833333335</v>
      </c>
      <c r="F49" s="281">
        <v>0.74519999999999997</v>
      </c>
      <c r="G49" s="281">
        <v>0.90869999999999995</v>
      </c>
      <c r="H49" s="281">
        <v>0.97189999999999999</v>
      </c>
      <c r="I49" s="281">
        <v>0.61029999999999995</v>
      </c>
      <c r="J49" s="416">
        <v>5.2947687387893234</v>
      </c>
    </row>
    <row r="50" spans="1:10" ht="13.8" x14ac:dyDescent="0.3">
      <c r="A50" s="107" t="s">
        <v>52</v>
      </c>
      <c r="B50" s="108">
        <v>1767</v>
      </c>
      <c r="C50" s="108">
        <v>504.85714285714283</v>
      </c>
      <c r="D50" s="371">
        <v>4.5999999999999999E-2</v>
      </c>
      <c r="E50" s="280">
        <v>353946.18</v>
      </c>
      <c r="F50" s="281">
        <v>0.70660000000000001</v>
      </c>
      <c r="G50" s="281">
        <v>0.89639999999999997</v>
      </c>
      <c r="H50" s="281">
        <v>0.95820000000000005</v>
      </c>
      <c r="I50" s="281">
        <v>0.65039999999999998</v>
      </c>
      <c r="J50" s="416">
        <v>7.938603884448356</v>
      </c>
    </row>
    <row r="51" spans="1:10" ht="13.8" x14ac:dyDescent="0.3">
      <c r="A51" s="107" t="s">
        <v>53</v>
      </c>
      <c r="B51" s="108">
        <v>2377</v>
      </c>
      <c r="C51" s="108">
        <v>339.57142857142856</v>
      </c>
      <c r="D51" s="371">
        <v>4.8000000000000001E-2</v>
      </c>
      <c r="E51" s="280">
        <v>232210.027</v>
      </c>
      <c r="F51" s="281">
        <v>0.65920000000000001</v>
      </c>
      <c r="G51" s="281">
        <v>0.8679</v>
      </c>
      <c r="H51" s="281">
        <v>0.95420000000000005</v>
      </c>
      <c r="I51" s="281">
        <v>0.63090000000000002</v>
      </c>
      <c r="J51" s="416">
        <v>6.971053290074539</v>
      </c>
    </row>
    <row r="52" spans="1:10" ht="13.8" x14ac:dyDescent="0.3">
      <c r="A52" s="107" t="s">
        <v>54</v>
      </c>
      <c r="B52" s="108">
        <v>184</v>
      </c>
      <c r="C52" s="108">
        <v>368</v>
      </c>
      <c r="D52" s="371">
        <v>4.9000000000000002E-2</v>
      </c>
      <c r="E52" s="280">
        <v>114468.96</v>
      </c>
      <c r="F52" s="281">
        <v>0.55220000000000002</v>
      </c>
      <c r="G52" s="281">
        <v>0.86409999999999998</v>
      </c>
      <c r="H52" s="281">
        <v>0.90300000000000002</v>
      </c>
      <c r="I52" s="281">
        <v>0.4662</v>
      </c>
      <c r="J52" s="416">
        <v>0.97051212138037513</v>
      </c>
    </row>
    <row r="53" spans="1:10" ht="13.8" x14ac:dyDescent="0.3">
      <c r="A53" s="107" t="s">
        <v>55</v>
      </c>
      <c r="B53" s="108">
        <v>5612</v>
      </c>
      <c r="C53" s="108">
        <v>431.69230769230768</v>
      </c>
      <c r="D53" s="371">
        <v>3.2000000000000001E-2</v>
      </c>
      <c r="E53" s="280">
        <v>297966.73411764711</v>
      </c>
      <c r="F53" s="281">
        <v>0.65359999999999996</v>
      </c>
      <c r="G53" s="281">
        <v>0.83750000000000002</v>
      </c>
      <c r="H53" s="281">
        <v>0.95169999999999999</v>
      </c>
      <c r="I53" s="281">
        <v>0.61899999999999999</v>
      </c>
      <c r="J53" s="416">
        <v>6.0970938878520036</v>
      </c>
    </row>
    <row r="54" spans="1:10" s="231" customFormat="1" ht="13.8" x14ac:dyDescent="0.3">
      <c r="A54" s="107" t="s">
        <v>56</v>
      </c>
      <c r="B54" s="108">
        <v>748</v>
      </c>
      <c r="C54" s="108">
        <v>374</v>
      </c>
      <c r="D54" s="371">
        <v>3.1E-2</v>
      </c>
      <c r="E54" s="280">
        <v>246620.13</v>
      </c>
      <c r="F54" s="281">
        <v>0.69530000000000003</v>
      </c>
      <c r="G54" s="281">
        <v>0.90910000000000002</v>
      </c>
      <c r="H54" s="281">
        <v>0.98160000000000003</v>
      </c>
      <c r="I54" s="281">
        <v>0.64300000000000002</v>
      </c>
      <c r="J54" s="416">
        <v>4.9822349765760299</v>
      </c>
    </row>
    <row r="55" spans="1:10" ht="13.8" x14ac:dyDescent="0.3">
      <c r="A55" s="107" t="s">
        <v>57</v>
      </c>
      <c r="B55" s="108">
        <v>6283</v>
      </c>
      <c r="C55" s="108">
        <v>392.6875</v>
      </c>
      <c r="D55" s="371">
        <v>2.8999999999999998E-2</v>
      </c>
      <c r="E55" s="280">
        <v>329333.10391304345</v>
      </c>
      <c r="F55" s="281">
        <v>0.74619999999999997</v>
      </c>
      <c r="G55" s="281">
        <v>0.84079999999999999</v>
      </c>
      <c r="H55" s="281">
        <v>1.01</v>
      </c>
      <c r="I55" s="281">
        <v>0.69769999999999999</v>
      </c>
      <c r="J55" s="416">
        <v>6.9527721952784862</v>
      </c>
    </row>
    <row r="56" spans="1:10" s="232" customFormat="1" ht="13.8" x14ac:dyDescent="0.3">
      <c r="A56" s="107" t="s">
        <v>58</v>
      </c>
      <c r="B56" s="108">
        <v>401</v>
      </c>
      <c r="C56" s="108">
        <v>401</v>
      </c>
      <c r="D56" s="371">
        <v>3.1E-2</v>
      </c>
      <c r="E56" s="280">
        <v>227134.535</v>
      </c>
      <c r="F56" s="281">
        <v>0.71430000000000005</v>
      </c>
      <c r="G56" s="281">
        <v>0.93520000000000003</v>
      </c>
      <c r="H56" s="281">
        <v>0.90610000000000002</v>
      </c>
      <c r="I56" s="281">
        <v>0.67269999999999996</v>
      </c>
      <c r="J56" s="416">
        <v>2.3871789127038285</v>
      </c>
    </row>
    <row r="57" spans="1:10" ht="13.8" x14ac:dyDescent="0.3">
      <c r="A57" s="107" t="s">
        <v>59</v>
      </c>
      <c r="B57" s="108">
        <v>2249</v>
      </c>
      <c r="C57" s="108">
        <v>333.18518518518516</v>
      </c>
      <c r="D57" s="371">
        <v>3.7999999999999999E-2</v>
      </c>
      <c r="E57" s="280">
        <v>212950.90810810809</v>
      </c>
      <c r="F57" s="281">
        <v>0.66449999999999998</v>
      </c>
      <c r="G57" s="281">
        <v>0.87680000000000002</v>
      </c>
      <c r="H57" s="281">
        <v>0.90680000000000005</v>
      </c>
      <c r="I57" s="281">
        <v>0.5776</v>
      </c>
      <c r="J57" s="416">
        <v>5.8467270972909233</v>
      </c>
    </row>
    <row r="58" spans="1:10" ht="13.8" x14ac:dyDescent="0.3">
      <c r="A58" s="107" t="s">
        <v>60</v>
      </c>
      <c r="B58" s="108">
        <v>4836</v>
      </c>
      <c r="C58" s="108">
        <v>372</v>
      </c>
      <c r="D58" s="371">
        <v>3.6000000000000004E-2</v>
      </c>
      <c r="E58" s="280">
        <v>189220.72833333333</v>
      </c>
      <c r="F58" s="281">
        <v>0.62019999999999997</v>
      </c>
      <c r="G58" s="281">
        <v>0.85729999999999995</v>
      </c>
      <c r="H58" s="281">
        <v>0.90610000000000002</v>
      </c>
      <c r="I58" s="281">
        <v>0.56330000000000002</v>
      </c>
      <c r="J58" s="416">
        <v>4.9013752297634463</v>
      </c>
    </row>
    <row r="59" spans="1:10" ht="13.8" x14ac:dyDescent="0.3">
      <c r="A59" s="107" t="s">
        <v>61</v>
      </c>
      <c r="B59" s="108">
        <v>2532</v>
      </c>
      <c r="C59" s="108">
        <v>326.70967741935482</v>
      </c>
      <c r="D59" s="371">
        <v>2.7999999999999997E-2</v>
      </c>
      <c r="E59" s="280">
        <v>234417.22099999999</v>
      </c>
      <c r="F59" s="281">
        <v>0.67359999999999998</v>
      </c>
      <c r="G59" s="281">
        <v>0.80249999999999999</v>
      </c>
      <c r="H59" s="281">
        <v>0.91110000000000002</v>
      </c>
      <c r="I59" s="281">
        <v>0.62019999999999997</v>
      </c>
      <c r="J59" s="416">
        <v>6.1469843526055428</v>
      </c>
    </row>
    <row r="60" spans="1:10" s="231" customFormat="1" ht="13.8" x14ac:dyDescent="0.3">
      <c r="A60" s="107" t="s">
        <v>62</v>
      </c>
      <c r="B60" s="108">
        <v>1079</v>
      </c>
      <c r="C60" s="108">
        <v>359.66666666666669</v>
      </c>
      <c r="D60" s="371">
        <v>2.7000000000000003E-2</v>
      </c>
      <c r="E60" s="280">
        <v>310474.43076923076</v>
      </c>
      <c r="F60" s="281">
        <v>0.60740000000000005</v>
      </c>
      <c r="G60" s="281">
        <v>0.86560000000000004</v>
      </c>
      <c r="H60" s="281">
        <v>1.0261</v>
      </c>
      <c r="I60" s="281">
        <v>0.54949999999999999</v>
      </c>
      <c r="J60" s="416">
        <v>6.0880382503892276</v>
      </c>
    </row>
    <row r="61" spans="1:10" ht="13.8" x14ac:dyDescent="0.3">
      <c r="A61" s="107" t="s">
        <v>63</v>
      </c>
      <c r="B61" s="108">
        <v>588</v>
      </c>
      <c r="C61" s="108">
        <v>784</v>
      </c>
      <c r="D61" s="371">
        <v>2.8999999999999998E-2</v>
      </c>
      <c r="E61" s="282">
        <v>361791.04</v>
      </c>
      <c r="F61" s="281">
        <v>0.65839999999999999</v>
      </c>
      <c r="G61" s="281">
        <v>0.96599999999999997</v>
      </c>
      <c r="H61" s="281">
        <v>0.95679999999999998</v>
      </c>
      <c r="I61" s="281">
        <v>0.60070000000000001</v>
      </c>
      <c r="J61" s="417">
        <v>8.1999021745623981</v>
      </c>
    </row>
    <row r="62" spans="1:10" ht="13.8" x14ac:dyDescent="0.3">
      <c r="A62" s="107" t="s">
        <v>64</v>
      </c>
      <c r="B62" s="108">
        <v>1876</v>
      </c>
      <c r="C62" s="108">
        <v>312.66666666666669</v>
      </c>
      <c r="D62" s="371">
        <v>3.7999999999999999E-2</v>
      </c>
      <c r="E62" s="280">
        <v>175653.18783783785</v>
      </c>
      <c r="F62" s="281">
        <v>0.66500000000000004</v>
      </c>
      <c r="G62" s="281">
        <v>0.94140000000000001</v>
      </c>
      <c r="H62" s="281">
        <v>0.95489999999999997</v>
      </c>
      <c r="I62" s="281">
        <v>0.60599999999999998</v>
      </c>
      <c r="J62" s="416">
        <v>4.9132471417356429</v>
      </c>
    </row>
    <row r="63" spans="1:10" ht="13.8" x14ac:dyDescent="0.3">
      <c r="A63" s="107" t="s">
        <v>65</v>
      </c>
      <c r="B63" s="108">
        <v>1688</v>
      </c>
      <c r="C63" s="108">
        <v>422</v>
      </c>
      <c r="D63" s="371">
        <v>0.03</v>
      </c>
      <c r="E63" s="280">
        <v>190761.49</v>
      </c>
      <c r="F63" s="281">
        <v>0.61539999999999995</v>
      </c>
      <c r="G63" s="281">
        <v>0.86260000000000003</v>
      </c>
      <c r="H63" s="281">
        <v>0.98250000000000004</v>
      </c>
      <c r="I63" s="281">
        <v>0.54569999999999996</v>
      </c>
      <c r="J63" s="416">
        <v>6.6272037043829588</v>
      </c>
    </row>
    <row r="64" spans="1:10" ht="13.8" x14ac:dyDescent="0.3">
      <c r="A64" s="107" t="s">
        <v>66</v>
      </c>
      <c r="B64" s="108">
        <v>32371</v>
      </c>
      <c r="C64" s="108">
        <v>404.63749999999999</v>
      </c>
      <c r="D64" s="371">
        <v>3.5000000000000003E-2</v>
      </c>
      <c r="E64" s="280">
        <v>188139.7109848485</v>
      </c>
      <c r="F64" s="281">
        <v>0.60609999999999997</v>
      </c>
      <c r="G64" s="281">
        <v>0.69879999999999998</v>
      </c>
      <c r="H64" s="281">
        <v>0.89429999999999998</v>
      </c>
      <c r="I64" s="281">
        <v>0.57579999999999998</v>
      </c>
      <c r="J64" s="416">
        <v>5.1162214150494005</v>
      </c>
    </row>
    <row r="65" spans="1:10" ht="13.8" x14ac:dyDescent="0.3">
      <c r="A65" s="107" t="s">
        <v>67</v>
      </c>
      <c r="B65" s="108">
        <v>317</v>
      </c>
      <c r="C65" s="108">
        <v>317</v>
      </c>
      <c r="D65" s="371">
        <v>3.7000000000000005E-2</v>
      </c>
      <c r="E65" s="280">
        <v>391513.76</v>
      </c>
      <c r="F65" s="281">
        <v>0.76180000000000003</v>
      </c>
      <c r="G65" s="281">
        <v>0.95899999999999996</v>
      </c>
      <c r="H65" s="281">
        <v>1</v>
      </c>
      <c r="I65" s="281">
        <v>0.69679999999999997</v>
      </c>
      <c r="J65" s="416">
        <v>5.0348299470768785</v>
      </c>
    </row>
    <row r="66" spans="1:10" ht="13.8" x14ac:dyDescent="0.3">
      <c r="A66" s="107" t="s">
        <v>68</v>
      </c>
      <c r="B66" s="108">
        <v>1469</v>
      </c>
      <c r="C66" s="108">
        <v>367.25</v>
      </c>
      <c r="D66" s="371">
        <v>3.1E-2</v>
      </c>
      <c r="E66" s="280">
        <v>194226.59333333335</v>
      </c>
      <c r="F66" s="281">
        <v>0.74519999999999997</v>
      </c>
      <c r="G66" s="281">
        <v>0.92169999999999996</v>
      </c>
      <c r="H66" s="281">
        <v>1.0101</v>
      </c>
      <c r="I66" s="281">
        <v>0.69769999999999999</v>
      </c>
      <c r="J66" s="416">
        <v>4.9112869579257588</v>
      </c>
    </row>
    <row r="67" spans="1:10" ht="13.8" x14ac:dyDescent="0.3">
      <c r="A67" s="107" t="s">
        <v>69</v>
      </c>
      <c r="B67" s="108">
        <v>2439</v>
      </c>
      <c r="C67" s="108">
        <v>348.42857142857144</v>
      </c>
      <c r="D67" s="371">
        <v>3.1E-2</v>
      </c>
      <c r="E67" s="280">
        <v>253759.12</v>
      </c>
      <c r="F67" s="281">
        <v>0.70909999999999995</v>
      </c>
      <c r="G67" s="281">
        <v>0.91800000000000004</v>
      </c>
      <c r="H67" s="281">
        <v>0.96550000000000002</v>
      </c>
      <c r="I67" s="281">
        <v>0.6583</v>
      </c>
      <c r="J67" s="416">
        <v>5.358652657449678</v>
      </c>
    </row>
    <row r="68" spans="1:10" s="231" customFormat="1" ht="13.8" x14ac:dyDescent="0.3">
      <c r="A68" s="107" t="s">
        <v>70</v>
      </c>
      <c r="B68" s="108">
        <v>4832</v>
      </c>
      <c r="C68" s="108">
        <v>371.69230769230768</v>
      </c>
      <c r="D68" s="371">
        <v>4.5999999999999999E-2</v>
      </c>
      <c r="E68" s="280">
        <v>222493.51842105261</v>
      </c>
      <c r="F68" s="281">
        <v>0.6865</v>
      </c>
      <c r="G68" s="281">
        <v>0.88290000000000002</v>
      </c>
      <c r="H68" s="281">
        <v>0.93140000000000001</v>
      </c>
      <c r="I68" s="281">
        <v>0.6573</v>
      </c>
      <c r="J68" s="416">
        <v>5.5253741445520612</v>
      </c>
    </row>
    <row r="69" spans="1:10" ht="13.8" x14ac:dyDescent="0.3">
      <c r="A69" s="107" t="s">
        <v>71</v>
      </c>
      <c r="B69" s="108">
        <v>5964</v>
      </c>
      <c r="C69" s="108">
        <v>596.4</v>
      </c>
      <c r="D69" s="371">
        <v>2.8999999999999998E-2</v>
      </c>
      <c r="E69" s="280">
        <v>366575.15687499999</v>
      </c>
      <c r="F69" s="281">
        <v>0.69220000000000004</v>
      </c>
      <c r="G69" s="281">
        <v>0.87960000000000005</v>
      </c>
      <c r="H69" s="281">
        <v>0.91239999999999999</v>
      </c>
      <c r="I69" s="281">
        <v>0.61499999999999999</v>
      </c>
      <c r="J69" s="416">
        <v>8.7970744833247849</v>
      </c>
    </row>
    <row r="70" spans="1:10" ht="13.8" x14ac:dyDescent="0.3">
      <c r="A70" s="107" t="s">
        <v>72</v>
      </c>
      <c r="B70" s="108">
        <v>1789</v>
      </c>
      <c r="C70" s="108">
        <v>298.16666666666669</v>
      </c>
      <c r="D70" s="371">
        <v>4.4000000000000004E-2</v>
      </c>
      <c r="E70" s="280">
        <v>135791.29375000001</v>
      </c>
      <c r="F70" s="281">
        <v>0.64829999999999999</v>
      </c>
      <c r="G70" s="281">
        <v>0.85299999999999998</v>
      </c>
      <c r="H70" s="281">
        <v>0.87090000000000001</v>
      </c>
      <c r="I70" s="281">
        <v>0.59440000000000004</v>
      </c>
      <c r="J70" s="416">
        <v>3.6405881388231993</v>
      </c>
    </row>
    <row r="71" spans="1:10" ht="13.8" x14ac:dyDescent="0.3">
      <c r="A71" s="107" t="s">
        <v>74</v>
      </c>
      <c r="B71" s="108">
        <v>8029</v>
      </c>
      <c r="C71" s="108">
        <v>617.61538461538464</v>
      </c>
      <c r="D71" s="371">
        <v>3.5000000000000003E-2</v>
      </c>
      <c r="E71" s="280">
        <v>587520.94999999995</v>
      </c>
      <c r="F71" s="281">
        <v>0.68810000000000004</v>
      </c>
      <c r="G71" s="281">
        <v>0.89129999999999998</v>
      </c>
      <c r="H71" s="281">
        <v>0.93479999999999996</v>
      </c>
      <c r="I71" s="281">
        <v>0.59699999999999998</v>
      </c>
      <c r="J71" s="416">
        <v>26.243821952109741</v>
      </c>
    </row>
    <row r="72" spans="1:10" ht="13.8" x14ac:dyDescent="0.3">
      <c r="A72" s="107" t="s">
        <v>75</v>
      </c>
      <c r="B72" s="108">
        <v>1854</v>
      </c>
      <c r="C72" s="108">
        <v>264.85714285714283</v>
      </c>
      <c r="D72" s="371">
        <v>2.4E-2</v>
      </c>
      <c r="E72" s="280">
        <v>193882.25583333333</v>
      </c>
      <c r="F72" s="281">
        <v>0.70740000000000003</v>
      </c>
      <c r="G72" s="281">
        <v>0.83660000000000001</v>
      </c>
      <c r="H72" s="281">
        <v>0.99080000000000001</v>
      </c>
      <c r="I72" s="281">
        <v>0.68510000000000004</v>
      </c>
      <c r="J72" s="416">
        <v>2.5172401968904778</v>
      </c>
    </row>
    <row r="73" spans="1:10" s="231" customFormat="1" ht="13.8" x14ac:dyDescent="0.3">
      <c r="A73" s="107" t="s">
        <v>76</v>
      </c>
      <c r="B73" s="108">
        <v>519</v>
      </c>
      <c r="C73" s="108">
        <v>259.5</v>
      </c>
      <c r="D73" s="371">
        <v>3.1E-2</v>
      </c>
      <c r="E73" s="280">
        <v>198533.18025751071</v>
      </c>
      <c r="F73" s="281">
        <v>0.62129999999999996</v>
      </c>
      <c r="G73" s="281">
        <v>0.91710000000000003</v>
      </c>
      <c r="H73" s="281">
        <v>0.92049999999999998</v>
      </c>
      <c r="I73" s="281">
        <v>0.61850000000000005</v>
      </c>
      <c r="J73" s="416">
        <v>4.7377114046138233</v>
      </c>
    </row>
    <row r="74" spans="1:10" s="231" customFormat="1" ht="13.8" x14ac:dyDescent="0.3">
      <c r="A74" s="107" t="s">
        <v>77</v>
      </c>
      <c r="B74" s="108">
        <v>2605</v>
      </c>
      <c r="C74" s="108">
        <v>434.16666666666669</v>
      </c>
      <c r="D74" s="371">
        <v>3.7000000000000005E-2</v>
      </c>
      <c r="E74" s="280">
        <v>324398.81629629625</v>
      </c>
      <c r="F74" s="281">
        <v>0.67789999999999995</v>
      </c>
      <c r="G74" s="281">
        <v>0.83760000000000001</v>
      </c>
      <c r="H74" s="281">
        <v>0.93789999999999996</v>
      </c>
      <c r="I74" s="281">
        <v>0.63</v>
      </c>
      <c r="J74" s="416">
        <v>9.2108024749848401</v>
      </c>
    </row>
    <row r="75" spans="1:10" ht="13.8" x14ac:dyDescent="0.3">
      <c r="A75" s="107" t="s">
        <v>78</v>
      </c>
      <c r="B75" s="108">
        <v>1706</v>
      </c>
      <c r="C75" s="108">
        <v>568.66666666666663</v>
      </c>
      <c r="D75" s="371">
        <v>2.8999999999999998E-2</v>
      </c>
      <c r="E75" s="280">
        <v>324832.58285714284</v>
      </c>
      <c r="F75" s="281">
        <v>0.63780000000000003</v>
      </c>
      <c r="G75" s="281">
        <v>0.84940000000000004</v>
      </c>
      <c r="H75" s="281">
        <v>0.95909999999999995</v>
      </c>
      <c r="I75" s="281">
        <v>0.60970000000000002</v>
      </c>
      <c r="J75" s="416">
        <v>17.234783828158818</v>
      </c>
    </row>
    <row r="76" spans="1:10" s="231" customFormat="1" ht="13.8" x14ac:dyDescent="0.3">
      <c r="A76" s="107" t="s">
        <v>79</v>
      </c>
      <c r="B76" s="108">
        <v>563</v>
      </c>
      <c r="C76" s="108">
        <v>281.5</v>
      </c>
      <c r="D76" s="371">
        <v>3.7999999999999999E-2</v>
      </c>
      <c r="E76" s="280">
        <v>215694.97454545458</v>
      </c>
      <c r="F76" s="281">
        <v>0.68359999999999999</v>
      </c>
      <c r="G76" s="281">
        <v>0.89339999999999997</v>
      </c>
      <c r="H76" s="281">
        <v>0.93779999999999997</v>
      </c>
      <c r="I76" s="281">
        <v>0.64949999999999997</v>
      </c>
      <c r="J76" s="416">
        <v>7.3193544606679248</v>
      </c>
    </row>
    <row r="77" spans="1:10" s="231" customFormat="1" ht="13.8" x14ac:dyDescent="0.3">
      <c r="A77" s="107" t="s">
        <v>80</v>
      </c>
      <c r="B77" s="108">
        <v>1900</v>
      </c>
      <c r="C77" s="108">
        <v>316.66666666666669</v>
      </c>
      <c r="D77" s="371">
        <v>3.4000000000000002E-2</v>
      </c>
      <c r="E77" s="280">
        <v>205174.48375000001</v>
      </c>
      <c r="F77" s="281">
        <v>0.67659999999999998</v>
      </c>
      <c r="G77" s="281">
        <v>0.86</v>
      </c>
      <c r="H77" s="281">
        <v>0.91080000000000005</v>
      </c>
      <c r="I77" s="281">
        <v>0.66720000000000002</v>
      </c>
      <c r="J77" s="416">
        <v>5.3639520968734224</v>
      </c>
    </row>
    <row r="78" spans="1:10" s="231" customFormat="1" ht="13.8" x14ac:dyDescent="0.3">
      <c r="A78" s="107" t="s">
        <v>81</v>
      </c>
      <c r="B78" s="108">
        <v>8810</v>
      </c>
      <c r="C78" s="108">
        <v>414.58823529411762</v>
      </c>
      <c r="D78" s="371">
        <v>3.4000000000000002E-2</v>
      </c>
      <c r="E78" s="280">
        <v>279157.31451321027</v>
      </c>
      <c r="F78" s="281">
        <v>0.64439999999999997</v>
      </c>
      <c r="G78" s="281">
        <v>0.93620000000000003</v>
      </c>
      <c r="H78" s="281">
        <v>0.94289999999999996</v>
      </c>
      <c r="I78" s="281">
        <v>0.62470000000000003</v>
      </c>
      <c r="J78" s="416">
        <v>5.2446158815348811</v>
      </c>
    </row>
    <row r="79" spans="1:10" ht="13.8" x14ac:dyDescent="0.3">
      <c r="A79" s="107" t="s">
        <v>82</v>
      </c>
      <c r="B79" s="108">
        <v>395</v>
      </c>
      <c r="C79" s="108">
        <v>395</v>
      </c>
      <c r="D79" s="371">
        <v>3.6000000000000004E-2</v>
      </c>
      <c r="E79" s="280">
        <v>385419.64</v>
      </c>
      <c r="F79" s="281">
        <v>0.72789999999999999</v>
      </c>
      <c r="G79" s="281">
        <v>0.91900000000000004</v>
      </c>
      <c r="H79" s="281">
        <v>0.95589999999999997</v>
      </c>
      <c r="I79" s="281">
        <v>0.67459999999999998</v>
      </c>
      <c r="J79" s="416">
        <v>7.9233472397229647</v>
      </c>
    </row>
    <row r="80" spans="1:10" ht="13.8" x14ac:dyDescent="0.3">
      <c r="A80" s="107" t="s">
        <v>83</v>
      </c>
      <c r="B80" s="108">
        <v>5011</v>
      </c>
      <c r="C80" s="108">
        <v>501.1</v>
      </c>
      <c r="D80" s="371">
        <v>3.2000000000000001E-2</v>
      </c>
      <c r="E80" s="280">
        <v>295049.43857142859</v>
      </c>
      <c r="F80" s="281">
        <v>0.64370000000000005</v>
      </c>
      <c r="G80" s="281">
        <v>0.8226</v>
      </c>
      <c r="H80" s="281">
        <v>0.93440000000000001</v>
      </c>
      <c r="I80" s="281">
        <v>0.56620000000000004</v>
      </c>
      <c r="J80" s="416">
        <v>7.7929666060478002</v>
      </c>
    </row>
    <row r="81" spans="1:10" s="231" customFormat="1" ht="13.8" x14ac:dyDescent="0.3">
      <c r="A81" s="107" t="s">
        <v>84</v>
      </c>
      <c r="B81" s="108">
        <v>4111</v>
      </c>
      <c r="C81" s="108">
        <v>411.1</v>
      </c>
      <c r="D81" s="371">
        <v>5.5E-2</v>
      </c>
      <c r="E81" s="280">
        <v>250475.46122448979</v>
      </c>
      <c r="F81" s="281">
        <v>0.65239999999999998</v>
      </c>
      <c r="G81" s="281">
        <v>0.87009999999999998</v>
      </c>
      <c r="H81" s="281">
        <v>0.94820000000000004</v>
      </c>
      <c r="I81" s="281">
        <v>0.62409999999999999</v>
      </c>
      <c r="J81" s="416">
        <v>6.8903625591645099</v>
      </c>
    </row>
    <row r="82" spans="1:10" ht="13.8" x14ac:dyDescent="0.3">
      <c r="A82" s="107" t="s">
        <v>85</v>
      </c>
      <c r="B82" s="108">
        <v>8726</v>
      </c>
      <c r="C82" s="108">
        <v>349.04</v>
      </c>
      <c r="D82" s="371">
        <v>5.5999999999999994E-2</v>
      </c>
      <c r="E82" s="280">
        <v>195706.99433333334</v>
      </c>
      <c r="F82" s="281">
        <v>0.67920000000000003</v>
      </c>
      <c r="G82" s="281">
        <v>0.86780000000000002</v>
      </c>
      <c r="H82" s="281">
        <v>0.90849999999999997</v>
      </c>
      <c r="I82" s="281">
        <v>0.67300000000000004</v>
      </c>
      <c r="J82" s="416">
        <v>4.1003323347223386</v>
      </c>
    </row>
    <row r="83" spans="1:10" s="231" customFormat="1" ht="13.8" x14ac:dyDescent="0.3">
      <c r="A83" s="107" t="s">
        <v>86</v>
      </c>
      <c r="B83" s="108">
        <v>3541</v>
      </c>
      <c r="C83" s="108">
        <v>442.625</v>
      </c>
      <c r="D83" s="371">
        <v>3.9E-2</v>
      </c>
      <c r="E83" s="282">
        <v>263500.77909090905</v>
      </c>
      <c r="F83" s="281">
        <v>0.6946</v>
      </c>
      <c r="G83" s="281">
        <v>0.82630000000000003</v>
      </c>
      <c r="H83" s="281">
        <v>0.94769999999999999</v>
      </c>
      <c r="I83" s="281">
        <v>0.60970000000000002</v>
      </c>
      <c r="J83" s="417">
        <v>6.9577240342092246</v>
      </c>
    </row>
    <row r="84" spans="1:10" s="231" customFormat="1" ht="13.8" x14ac:dyDescent="0.3">
      <c r="A84" s="107" t="s">
        <v>87</v>
      </c>
      <c r="B84" s="108">
        <v>5642</v>
      </c>
      <c r="C84" s="108">
        <v>364</v>
      </c>
      <c r="D84" s="371">
        <v>3.3000000000000002E-2</v>
      </c>
      <c r="E84" s="280">
        <v>209007.59227272728</v>
      </c>
      <c r="F84" s="281">
        <v>0.67649999999999999</v>
      </c>
      <c r="G84" s="281">
        <v>0.84009999999999996</v>
      </c>
      <c r="H84" s="281">
        <v>0.92879999999999996</v>
      </c>
      <c r="I84" s="281">
        <v>0.64159999999999995</v>
      </c>
      <c r="J84" s="416">
        <v>5.1589043158387682</v>
      </c>
    </row>
    <row r="85" spans="1:10" ht="13.8" x14ac:dyDescent="0.3">
      <c r="A85" s="107" t="s">
        <v>88</v>
      </c>
      <c r="B85" s="108">
        <v>3822</v>
      </c>
      <c r="C85" s="108">
        <v>424.66666666666669</v>
      </c>
      <c r="D85" s="371">
        <v>4.7E-2</v>
      </c>
      <c r="E85" s="280">
        <v>257932.08900000001</v>
      </c>
      <c r="F85" s="281">
        <v>0.6048</v>
      </c>
      <c r="G85" s="281">
        <v>0.8276</v>
      </c>
      <c r="H85" s="281">
        <v>0.96120000000000005</v>
      </c>
      <c r="I85" s="281">
        <v>0.51419999999999999</v>
      </c>
      <c r="J85" s="416">
        <v>8.1776846142309978</v>
      </c>
    </row>
    <row r="86" spans="1:10" s="231" customFormat="1" ht="13.8" x14ac:dyDescent="0.3">
      <c r="A86" s="107" t="s">
        <v>89</v>
      </c>
      <c r="B86" s="108">
        <v>3143</v>
      </c>
      <c r="C86" s="108">
        <v>314.3</v>
      </c>
      <c r="D86" s="371">
        <v>3.1E-2</v>
      </c>
      <c r="E86" s="280">
        <v>264096.995</v>
      </c>
      <c r="F86" s="281">
        <v>0.69210000000000005</v>
      </c>
      <c r="G86" s="281">
        <v>0.92330000000000001</v>
      </c>
      <c r="H86" s="281">
        <v>0.95069999999999999</v>
      </c>
      <c r="I86" s="281">
        <v>0.62280000000000002</v>
      </c>
      <c r="J86" s="416">
        <v>6.0882884978923313</v>
      </c>
    </row>
    <row r="87" spans="1:10" s="231" customFormat="1" ht="13.8" x14ac:dyDescent="0.3">
      <c r="A87" s="107" t="s">
        <v>90</v>
      </c>
      <c r="B87" s="108">
        <v>3896</v>
      </c>
      <c r="C87" s="108">
        <v>354.18181818181819</v>
      </c>
      <c r="D87" s="371">
        <v>7.0000000000000007E-2</v>
      </c>
      <c r="E87" s="280">
        <v>203498.14384615386</v>
      </c>
      <c r="F87" s="281">
        <v>0.59889999999999999</v>
      </c>
      <c r="G87" s="281">
        <v>0.90759999999999996</v>
      </c>
      <c r="H87" s="281">
        <v>0.93269999999999997</v>
      </c>
      <c r="I87" s="281">
        <v>0.57930000000000004</v>
      </c>
      <c r="J87" s="416">
        <v>5.9880888764293152</v>
      </c>
    </row>
    <row r="88" spans="1:10" s="231" customFormat="1" ht="13.8" x14ac:dyDescent="0.3">
      <c r="A88" s="107" t="s">
        <v>91</v>
      </c>
      <c r="B88" s="108">
        <v>2471</v>
      </c>
      <c r="C88" s="108">
        <v>372.98113207547169</v>
      </c>
      <c r="D88" s="371">
        <v>3.1E-2</v>
      </c>
      <c r="E88" s="280">
        <v>183525.16883116882</v>
      </c>
      <c r="F88" s="281">
        <v>0.69430000000000003</v>
      </c>
      <c r="G88" s="281">
        <v>0.77500000000000002</v>
      </c>
      <c r="H88" s="281">
        <v>0.95469999999999999</v>
      </c>
      <c r="I88" s="281">
        <v>0.64910000000000001</v>
      </c>
      <c r="J88" s="416">
        <v>4.3385479932915683</v>
      </c>
    </row>
    <row r="89" spans="1:10" s="231" customFormat="1" ht="13.8" x14ac:dyDescent="0.3">
      <c r="A89" s="107" t="s">
        <v>92</v>
      </c>
      <c r="B89" s="108">
        <v>1156</v>
      </c>
      <c r="C89" s="108">
        <v>289</v>
      </c>
      <c r="D89" s="371">
        <v>2.8999999999999998E-2</v>
      </c>
      <c r="E89" s="280">
        <v>243457.12222222224</v>
      </c>
      <c r="F89" s="281">
        <v>0.67559999999999998</v>
      </c>
      <c r="G89" s="281">
        <v>0.91779999999999995</v>
      </c>
      <c r="H89" s="281">
        <v>0.94179999999999997</v>
      </c>
      <c r="I89" s="281">
        <v>0.5554</v>
      </c>
      <c r="J89" s="416">
        <v>7.3780046218348634</v>
      </c>
    </row>
    <row r="90" spans="1:10" s="231" customFormat="1" ht="13.8" x14ac:dyDescent="0.3">
      <c r="A90" s="107" t="s">
        <v>93</v>
      </c>
      <c r="B90" s="108">
        <v>2179</v>
      </c>
      <c r="C90" s="108">
        <v>311.28571428571428</v>
      </c>
      <c r="D90" s="371">
        <v>0.03</v>
      </c>
      <c r="E90" s="280">
        <v>161854.83199999999</v>
      </c>
      <c r="F90" s="281">
        <v>0.66590000000000005</v>
      </c>
      <c r="G90" s="281">
        <v>0.85499999999999998</v>
      </c>
      <c r="H90" s="281">
        <v>1.0210999999999999</v>
      </c>
      <c r="I90" s="281">
        <v>0.56269999999999998</v>
      </c>
      <c r="J90" s="416">
        <v>4.9641521258880248</v>
      </c>
    </row>
    <row r="91" spans="1:10" s="231" customFormat="1" ht="12" customHeight="1" x14ac:dyDescent="0.3">
      <c r="A91" s="107" t="s">
        <v>94</v>
      </c>
      <c r="B91" s="108">
        <v>405</v>
      </c>
      <c r="C91" s="108">
        <v>540</v>
      </c>
      <c r="D91" s="371">
        <v>0.03</v>
      </c>
      <c r="E91" s="280">
        <v>357958.74</v>
      </c>
      <c r="F91" s="281">
        <v>0.69259999999999999</v>
      </c>
      <c r="G91" s="281">
        <v>0.86419999999999997</v>
      </c>
      <c r="H91" s="281">
        <v>0.97</v>
      </c>
      <c r="I91" s="281">
        <v>0.61539999999999995</v>
      </c>
      <c r="J91" s="416">
        <v>3.1484786642674663</v>
      </c>
    </row>
    <row r="92" spans="1:10" ht="13.8" x14ac:dyDescent="0.3">
      <c r="A92" s="107" t="s">
        <v>95</v>
      </c>
      <c r="B92" s="108">
        <v>805</v>
      </c>
      <c r="C92" s="108">
        <v>402.5</v>
      </c>
      <c r="D92" s="371">
        <v>0.03</v>
      </c>
      <c r="E92" s="280">
        <v>312696.69</v>
      </c>
      <c r="F92" s="281">
        <v>0.64270000000000005</v>
      </c>
      <c r="G92" s="281">
        <v>0.90310000000000001</v>
      </c>
      <c r="H92" s="281">
        <v>0.95569999999999999</v>
      </c>
      <c r="I92" s="281">
        <v>0.62460000000000004</v>
      </c>
      <c r="J92" s="416">
        <v>5.5229865182559115</v>
      </c>
    </row>
    <row r="93" spans="1:10" ht="13.8" x14ac:dyDescent="0.3">
      <c r="A93" s="107" t="s">
        <v>97</v>
      </c>
      <c r="B93" s="108">
        <v>198</v>
      </c>
      <c r="C93" s="108">
        <v>396</v>
      </c>
      <c r="D93" s="371">
        <v>0.05</v>
      </c>
      <c r="E93" s="280">
        <v>199447.66</v>
      </c>
      <c r="F93" s="281">
        <v>0.68689999999999996</v>
      </c>
      <c r="G93" s="281">
        <v>0.91920000000000002</v>
      </c>
      <c r="H93" s="281">
        <v>0.93869999999999998</v>
      </c>
      <c r="I93" s="281">
        <v>0.71599999999999997</v>
      </c>
      <c r="J93" s="416">
        <v>6.662210791151975</v>
      </c>
    </row>
    <row r="94" spans="1:10" ht="13.8" x14ac:dyDescent="0.3">
      <c r="A94" s="107" t="s">
        <v>98</v>
      </c>
      <c r="B94" s="108">
        <v>4773</v>
      </c>
      <c r="C94" s="108">
        <v>530.33333333333337</v>
      </c>
      <c r="D94" s="371">
        <v>2.7000000000000003E-2</v>
      </c>
      <c r="E94" s="280">
        <v>357571.53214285715</v>
      </c>
      <c r="F94" s="281">
        <v>0.63449999999999995</v>
      </c>
      <c r="G94" s="281">
        <v>0.90680000000000005</v>
      </c>
      <c r="H94" s="281">
        <v>0.95130000000000003</v>
      </c>
      <c r="I94" s="281">
        <v>0.61650000000000005</v>
      </c>
      <c r="J94" s="416">
        <v>7.1183222965970687</v>
      </c>
    </row>
    <row r="95" spans="1:10" ht="13.8" x14ac:dyDescent="0.3">
      <c r="A95" s="107" t="s">
        <v>99</v>
      </c>
      <c r="B95" s="108">
        <v>3014</v>
      </c>
      <c r="C95" s="108">
        <v>287.04761904761904</v>
      </c>
      <c r="D95" s="371">
        <v>5.9000000000000004E-2</v>
      </c>
      <c r="E95" s="280">
        <v>191464.35833333331</v>
      </c>
      <c r="F95" s="281">
        <v>0.67269999999999996</v>
      </c>
      <c r="G95" s="281">
        <v>0.90980000000000005</v>
      </c>
      <c r="H95" s="281">
        <v>0.94540000000000002</v>
      </c>
      <c r="I95" s="281">
        <v>0.67079999999999995</v>
      </c>
      <c r="J95" s="416">
        <v>6.5196693631471794</v>
      </c>
    </row>
    <row r="96" spans="1:10" ht="13.8" x14ac:dyDescent="0.3">
      <c r="A96" s="107" t="s">
        <v>100</v>
      </c>
      <c r="B96" s="108">
        <v>20502</v>
      </c>
      <c r="C96" s="108">
        <v>455.6</v>
      </c>
      <c r="D96" s="371">
        <v>2.7000000000000003E-2</v>
      </c>
      <c r="E96" s="280">
        <v>342099.09196969698</v>
      </c>
      <c r="F96" s="281">
        <v>0.67920000000000003</v>
      </c>
      <c r="G96" s="281">
        <v>0.84060000000000001</v>
      </c>
      <c r="H96" s="281">
        <v>0.93659999999999999</v>
      </c>
      <c r="I96" s="281">
        <v>0.61960000000000004</v>
      </c>
      <c r="J96" s="416">
        <v>6.3682650608154807</v>
      </c>
    </row>
    <row r="97" spans="1:10" ht="13.8" x14ac:dyDescent="0.3">
      <c r="A97" s="107" t="s">
        <v>101</v>
      </c>
      <c r="B97" s="108">
        <v>1103</v>
      </c>
      <c r="C97" s="108">
        <v>275.75</v>
      </c>
      <c r="D97" s="371">
        <v>5.7999999999999996E-2</v>
      </c>
      <c r="E97" s="280">
        <v>161072.48666666666</v>
      </c>
      <c r="F97" s="281">
        <v>0.69799999999999995</v>
      </c>
      <c r="G97" s="281">
        <v>0.89939999999999998</v>
      </c>
      <c r="H97" s="281">
        <v>0.97360000000000002</v>
      </c>
      <c r="I97" s="281">
        <v>0.68259999999999998</v>
      </c>
      <c r="J97" s="416">
        <v>4.4425425864753008</v>
      </c>
    </row>
    <row r="98" spans="1:10" ht="13.8" x14ac:dyDescent="0.3">
      <c r="A98" s="107" t="s">
        <v>102</v>
      </c>
      <c r="B98" s="108">
        <v>1164</v>
      </c>
      <c r="C98" s="108">
        <v>332.57142857142856</v>
      </c>
      <c r="D98" s="371">
        <v>0.05</v>
      </c>
      <c r="E98" s="280">
        <v>145110.79399999999</v>
      </c>
      <c r="F98" s="281">
        <v>0.67789999999999995</v>
      </c>
      <c r="G98" s="281">
        <v>0.86339999999999995</v>
      </c>
      <c r="H98" s="281">
        <v>0.92689999999999995</v>
      </c>
      <c r="I98" s="281">
        <v>0.64849999999999997</v>
      </c>
      <c r="J98" s="416">
        <v>4.1139703860689973</v>
      </c>
    </row>
    <row r="99" spans="1:10" ht="13.8" x14ac:dyDescent="0.3">
      <c r="A99" s="107" t="s">
        <v>103</v>
      </c>
      <c r="B99" s="108">
        <v>677</v>
      </c>
      <c r="C99" s="108">
        <v>677</v>
      </c>
      <c r="D99" s="371">
        <v>2.5000000000000001E-2</v>
      </c>
      <c r="E99" s="280">
        <v>437329.91999999998</v>
      </c>
      <c r="F99" s="281">
        <v>0.72950000000000004</v>
      </c>
      <c r="G99" s="281">
        <v>0.91879999999999995</v>
      </c>
      <c r="H99" s="281">
        <v>0.99</v>
      </c>
      <c r="I99" s="281">
        <v>0.63749999999999996</v>
      </c>
      <c r="J99" s="416">
        <v>6.3162212617844178</v>
      </c>
    </row>
    <row r="100" spans="1:10" ht="13.8" x14ac:dyDescent="0.3">
      <c r="A100" s="107" t="s">
        <v>104</v>
      </c>
      <c r="B100" s="108">
        <v>8364</v>
      </c>
      <c r="C100" s="108">
        <v>418.2</v>
      </c>
      <c r="D100" s="371">
        <v>3.6000000000000004E-2</v>
      </c>
      <c r="E100" s="280">
        <v>215069.72035714285</v>
      </c>
      <c r="F100" s="281">
        <v>0.63580000000000003</v>
      </c>
      <c r="G100" s="281">
        <v>0.84789999999999999</v>
      </c>
      <c r="H100" s="281">
        <v>0.92579999999999996</v>
      </c>
      <c r="I100" s="281">
        <v>0.56459999999999999</v>
      </c>
      <c r="J100" s="416">
        <v>7.2663142086869996</v>
      </c>
    </row>
    <row r="101" spans="1:10" ht="13.8" x14ac:dyDescent="0.3">
      <c r="A101" s="107" t="s">
        <v>105</v>
      </c>
      <c r="B101" s="108">
        <v>2816</v>
      </c>
      <c r="C101" s="108">
        <v>469.33333333333331</v>
      </c>
      <c r="D101" s="371">
        <v>3.3000000000000002E-2</v>
      </c>
      <c r="E101" s="280">
        <v>212854.18124999999</v>
      </c>
      <c r="F101" s="281">
        <v>0.58960000000000001</v>
      </c>
      <c r="G101" s="281">
        <v>0.85189999999999999</v>
      </c>
      <c r="H101" s="281">
        <v>0.86329999999999996</v>
      </c>
      <c r="I101" s="281">
        <v>0.49059999999999998</v>
      </c>
      <c r="J101" s="416">
        <v>5.7196852338483675</v>
      </c>
    </row>
    <row r="102" spans="1:10" ht="13.8" x14ac:dyDescent="0.3">
      <c r="A102" s="107" t="s">
        <v>106</v>
      </c>
      <c r="B102" s="108">
        <v>5114</v>
      </c>
      <c r="C102" s="108">
        <v>409.12</v>
      </c>
      <c r="D102" s="371">
        <v>4.9000000000000002E-2</v>
      </c>
      <c r="E102" s="280">
        <v>243016.81944444444</v>
      </c>
      <c r="F102" s="281">
        <v>0.63649999999999995</v>
      </c>
      <c r="G102" s="281">
        <v>0.9325</v>
      </c>
      <c r="H102" s="281">
        <v>0.94930000000000003</v>
      </c>
      <c r="I102" s="281">
        <v>0.61129999999999995</v>
      </c>
      <c r="J102" s="416">
        <v>5.9609723468244926</v>
      </c>
    </row>
    <row r="103" spans="1:10" ht="13.8" x14ac:dyDescent="0.3">
      <c r="A103" s="107" t="s">
        <v>107</v>
      </c>
      <c r="B103" s="108">
        <v>1149</v>
      </c>
      <c r="C103" s="108">
        <v>302.36842105263162</v>
      </c>
      <c r="D103" s="371">
        <v>2.7999999999999997E-2</v>
      </c>
      <c r="E103" s="280">
        <v>268924.07368421054</v>
      </c>
      <c r="F103" s="281">
        <v>0.61499999999999999</v>
      </c>
      <c r="G103" s="281">
        <v>0.89729999999999999</v>
      </c>
      <c r="H103" s="281">
        <v>1.004</v>
      </c>
      <c r="I103" s="281">
        <v>0.58460000000000001</v>
      </c>
      <c r="J103" s="416">
        <v>6.3360692244571819</v>
      </c>
    </row>
    <row r="104" spans="1:10" ht="13.8" x14ac:dyDescent="0.3">
      <c r="A104" s="107" t="s">
        <v>108</v>
      </c>
      <c r="B104" s="108">
        <v>343</v>
      </c>
      <c r="C104" s="108">
        <v>457.33333333333331</v>
      </c>
      <c r="D104" s="371">
        <v>2.7999999999999997E-2</v>
      </c>
      <c r="E104" s="280">
        <v>329052.02</v>
      </c>
      <c r="F104" s="281">
        <v>0.75990000000000002</v>
      </c>
      <c r="G104" s="281">
        <v>0.83089999999999997</v>
      </c>
      <c r="H104" s="281">
        <v>0.95979999999999999</v>
      </c>
      <c r="I104" s="281">
        <v>0.67620000000000002</v>
      </c>
      <c r="J104" s="417">
        <v>9.1699981424872519</v>
      </c>
    </row>
    <row r="105" spans="1:10" s="231" customFormat="1" ht="17.25" customHeight="1" x14ac:dyDescent="0.3">
      <c r="A105" s="109" t="s">
        <v>3</v>
      </c>
      <c r="B105" s="110">
        <v>371240</v>
      </c>
      <c r="C105" s="110">
        <v>392.46240452467163</v>
      </c>
      <c r="D105" s="287">
        <v>3.4000000000000002E-2</v>
      </c>
      <c r="E105" s="111">
        <v>242177.97575784352</v>
      </c>
      <c r="F105" s="112">
        <v>0.66868541266959391</v>
      </c>
      <c r="G105" s="112">
        <v>0.84733326150199328</v>
      </c>
      <c r="H105" s="112">
        <v>0.93360526203391281</v>
      </c>
      <c r="I105" s="112">
        <v>0.6125667095165751</v>
      </c>
      <c r="J105" s="113"/>
    </row>
    <row r="106" spans="1:10" ht="13.8" x14ac:dyDescent="0.3">
      <c r="A106" s="114"/>
      <c r="B106" s="115"/>
      <c r="C106" s="115"/>
      <c r="D106" s="116"/>
      <c r="E106" s="117"/>
      <c r="F106" s="118"/>
      <c r="G106" s="118"/>
      <c r="H106" s="118"/>
      <c r="I106" s="119"/>
    </row>
    <row r="107" spans="1:10" s="228" customFormat="1" ht="13.8" x14ac:dyDescent="0.3">
      <c r="A107" s="120">
        <f>SUBTOTAL(103,A5:A104)</f>
        <v>100</v>
      </c>
      <c r="B107" s="121">
        <f>SUBTOTAL(109,B5:B104)</f>
        <v>371236</v>
      </c>
      <c r="C107" s="122">
        <f>SUBTOTAL(101,C5:C104)</f>
        <v>394.93907489551589</v>
      </c>
      <c r="D107" s="123">
        <f>SUBTOTAL(101,D5:D104)</f>
        <v>3.5979999999999991E-2</v>
      </c>
      <c r="E107" s="370"/>
      <c r="F107" s="124"/>
      <c r="G107" s="124"/>
      <c r="H107" s="124"/>
      <c r="I107" s="124"/>
    </row>
    <row r="108" spans="1:10" ht="13.8" hidden="1" x14ac:dyDescent="0.3">
      <c r="A108" s="234" t="s">
        <v>186</v>
      </c>
      <c r="B108" s="235" t="s">
        <v>187</v>
      </c>
      <c r="C108" s="235" t="s">
        <v>188</v>
      </c>
      <c r="D108" s="236" t="s">
        <v>188</v>
      </c>
      <c r="E108" s="237"/>
      <c r="F108" s="118"/>
      <c r="G108" s="118"/>
      <c r="H108" s="118"/>
      <c r="I108" s="118"/>
      <c r="J108" s="230"/>
    </row>
    <row r="109" spans="1:10" ht="13.8" hidden="1" x14ac:dyDescent="0.3">
      <c r="A109" s="234">
        <f>SUBTOTAL(103,A5:A103)</f>
        <v>99</v>
      </c>
      <c r="B109" s="238">
        <f>SUBTOTAL(109,B5:B103)</f>
        <v>370893</v>
      </c>
      <c r="C109" s="234">
        <f>SUBTOTAL(101,C5:C103)</f>
        <v>394.30882986079041</v>
      </c>
      <c r="D109" s="234">
        <f>SUBTOTAL(101,D5:D103)</f>
        <v>3.6060606060606057E-2</v>
      </c>
      <c r="E109" s="237"/>
      <c r="F109" s="118"/>
      <c r="G109" s="118"/>
      <c r="H109" s="118"/>
      <c r="I109" s="118"/>
      <c r="J109" s="230"/>
    </row>
    <row r="110" spans="1:10" ht="13.8" x14ac:dyDescent="0.3">
      <c r="A110" s="234"/>
      <c r="B110" s="235"/>
      <c r="C110" s="235"/>
      <c r="D110" s="116"/>
      <c r="E110" s="237"/>
      <c r="F110" s="118"/>
      <c r="G110" s="118"/>
      <c r="H110" s="118"/>
      <c r="I110" s="118"/>
      <c r="J110" s="230"/>
    </row>
    <row r="111" spans="1:10" s="239" customFormat="1" ht="13.8" x14ac:dyDescent="0.3">
      <c r="A111" s="411"/>
      <c r="B111" s="368"/>
      <c r="C111" s="408"/>
      <c r="D111" s="409"/>
      <c r="E111" s="369"/>
      <c r="F111" s="118"/>
      <c r="G111" s="118"/>
      <c r="H111" s="118"/>
      <c r="I111" s="118"/>
    </row>
    <row r="112" spans="1:10" ht="13.8" x14ac:dyDescent="0.3">
      <c r="A112" s="126"/>
      <c r="B112" s="235"/>
      <c r="C112" s="235"/>
      <c r="D112" s="236"/>
      <c r="E112" s="237"/>
      <c r="F112" s="118"/>
      <c r="G112" s="118"/>
      <c r="H112" s="118"/>
      <c r="I112" s="118"/>
      <c r="J112" s="230"/>
    </row>
    <row r="113" spans="1:10" ht="13.8" x14ac:dyDescent="0.3">
      <c r="A113" s="125"/>
      <c r="B113" s="235"/>
      <c r="C113" s="235"/>
      <c r="D113" s="116"/>
      <c r="E113" s="237"/>
      <c r="F113" s="118"/>
      <c r="G113" s="118"/>
      <c r="H113" s="118"/>
      <c r="I113" s="118"/>
      <c r="J113" s="230"/>
    </row>
    <row r="114" spans="1:10" ht="15" customHeight="1" x14ac:dyDescent="0.3">
      <c r="A114" s="373"/>
      <c r="B114" s="115"/>
      <c r="C114" s="115"/>
      <c r="D114" s="116"/>
      <c r="E114" s="117"/>
      <c r="F114" s="118"/>
      <c r="G114" s="118"/>
      <c r="H114" s="118"/>
      <c r="I114" s="119"/>
      <c r="J114" s="230"/>
    </row>
    <row r="115" spans="1:10" ht="13.8" x14ac:dyDescent="0.3">
      <c r="A115" s="241"/>
      <c r="B115" s="115"/>
      <c r="C115" s="115"/>
      <c r="D115" s="116"/>
      <c r="E115" s="237"/>
      <c r="F115" s="242"/>
      <c r="G115" s="118"/>
      <c r="H115" s="118"/>
      <c r="I115" s="119"/>
      <c r="J115" s="230"/>
    </row>
    <row r="116" spans="1:10" ht="13.8" x14ac:dyDescent="0.3">
      <c r="A116" s="241"/>
      <c r="B116" s="115"/>
      <c r="C116" s="115"/>
      <c r="D116" s="116"/>
      <c r="E116" s="237"/>
      <c r="F116" s="242"/>
      <c r="G116" s="118"/>
      <c r="H116" s="118"/>
      <c r="I116" s="119"/>
      <c r="J116" s="230"/>
    </row>
    <row r="117" spans="1:10" ht="13.8" x14ac:dyDescent="0.3">
      <c r="A117" s="243"/>
      <c r="B117" s="115"/>
      <c r="C117" s="115"/>
      <c r="D117" s="116"/>
      <c r="E117" s="237"/>
      <c r="F117" s="242"/>
      <c r="G117" s="118"/>
      <c r="H117" s="118"/>
      <c r="I117" s="119"/>
      <c r="J117" s="230"/>
    </row>
    <row r="118" spans="1:10" s="227" customFormat="1" ht="13.8" x14ac:dyDescent="0.3">
      <c r="A118" s="244"/>
      <c r="B118" s="115"/>
      <c r="C118" s="115"/>
      <c r="D118" s="116"/>
      <c r="E118" s="237"/>
      <c r="F118" s="118"/>
      <c r="G118" s="118"/>
      <c r="H118" s="118"/>
      <c r="I118" s="118"/>
    </row>
    <row r="119" spans="1:10" s="227" customFormat="1" ht="13.8" x14ac:dyDescent="0.3">
      <c r="A119" s="114"/>
      <c r="B119" s="115"/>
      <c r="C119" s="245"/>
      <c r="D119" s="245"/>
      <c r="E119" s="237"/>
      <c r="F119" s="118"/>
      <c r="G119" s="118"/>
      <c r="H119" s="118"/>
      <c r="I119" s="118"/>
    </row>
    <row r="120" spans="1:10" s="227" customFormat="1" ht="13.8" x14ac:dyDescent="0.3">
      <c r="A120" s="114"/>
      <c r="B120" s="115"/>
      <c r="C120" s="115"/>
      <c r="D120" s="246"/>
      <c r="E120" s="237"/>
      <c r="F120" s="118"/>
      <c r="G120" s="118"/>
      <c r="H120" s="118"/>
      <c r="I120" s="118"/>
    </row>
    <row r="121" spans="1:10" s="227" customFormat="1" ht="13.8" x14ac:dyDescent="0.3">
      <c r="A121" s="114"/>
      <c r="B121" s="115"/>
      <c r="C121" s="115"/>
      <c r="D121" s="116"/>
      <c r="E121" s="237"/>
      <c r="F121" s="118"/>
      <c r="G121" s="118"/>
      <c r="H121" s="118"/>
      <c r="I121" s="118"/>
    </row>
    <row r="122" spans="1:10" s="227" customFormat="1" ht="13.8" x14ac:dyDescent="0.3">
      <c r="A122" s="114"/>
      <c r="B122" s="115"/>
      <c r="C122" s="115"/>
      <c r="D122" s="245"/>
      <c r="E122" s="237"/>
      <c r="F122" s="118"/>
      <c r="G122" s="118"/>
      <c r="H122" s="118"/>
      <c r="I122" s="118"/>
    </row>
    <row r="123" spans="1:10" s="227" customFormat="1" ht="13.8" x14ac:dyDescent="0.3">
      <c r="A123" s="244"/>
      <c r="B123" s="115"/>
      <c r="C123" s="115"/>
      <c r="D123" s="116"/>
      <c r="E123" s="237"/>
      <c r="F123" s="118"/>
      <c r="G123" s="118"/>
      <c r="H123" s="118"/>
      <c r="I123" s="118"/>
    </row>
    <row r="124" spans="1:10" s="227" customFormat="1" ht="13.8" x14ac:dyDescent="0.3">
      <c r="A124" s="114"/>
      <c r="B124" s="115"/>
      <c r="C124" s="115"/>
      <c r="D124" s="116"/>
      <c r="E124" s="237"/>
      <c r="F124" s="118"/>
      <c r="G124" s="118"/>
      <c r="H124" s="118"/>
      <c r="I124" s="118"/>
    </row>
    <row r="125" spans="1:10" s="227" customFormat="1" ht="13.8" x14ac:dyDescent="0.3">
      <c r="A125" s="244"/>
      <c r="B125" s="115"/>
      <c r="C125" s="115"/>
      <c r="D125" s="116"/>
      <c r="E125" s="237"/>
      <c r="F125" s="118"/>
      <c r="G125" s="118"/>
      <c r="H125" s="118"/>
      <c r="I125" s="118"/>
    </row>
    <row r="126" spans="1:10" s="231" customFormat="1" ht="13.8" x14ac:dyDescent="0.3">
      <c r="A126" s="240"/>
      <c r="B126" s="247"/>
      <c r="C126" s="247"/>
      <c r="D126" s="248"/>
      <c r="E126" s="249"/>
      <c r="F126" s="250"/>
      <c r="G126" s="250"/>
      <c r="H126" s="250"/>
      <c r="I126" s="250"/>
    </row>
    <row r="127" spans="1:10" ht="13.8" x14ac:dyDescent="0.3">
      <c r="A127" s="241"/>
      <c r="B127" s="115"/>
      <c r="C127" s="115"/>
      <c r="D127" s="116"/>
      <c r="E127" s="237"/>
      <c r="F127" s="242"/>
      <c r="G127" s="118"/>
      <c r="H127" s="118"/>
      <c r="I127" s="119"/>
      <c r="J127" s="230"/>
    </row>
    <row r="128" spans="1:10" ht="13.8" x14ac:dyDescent="0.3">
      <c r="A128" s="251"/>
      <c r="B128" s="115"/>
      <c r="C128" s="115"/>
      <c r="D128" s="116"/>
      <c r="E128" s="237"/>
      <c r="F128" s="242"/>
      <c r="G128" s="118"/>
      <c r="H128" s="118"/>
      <c r="I128" s="119"/>
      <c r="J128" s="230"/>
    </row>
    <row r="129" spans="1:9" s="233" customFormat="1" ht="13.8" x14ac:dyDescent="0.3">
      <c r="A129" s="241"/>
      <c r="B129" s="115"/>
      <c r="C129" s="115"/>
      <c r="D129" s="116"/>
      <c r="E129" s="237"/>
      <c r="F129" s="242"/>
      <c r="G129" s="118"/>
      <c r="H129" s="118"/>
      <c r="I129" s="119"/>
    </row>
    <row r="130" spans="1:9" s="233" customFormat="1" ht="13.8" x14ac:dyDescent="0.3">
      <c r="A130" s="241"/>
      <c r="B130" s="115"/>
      <c r="C130" s="115"/>
      <c r="D130" s="116"/>
      <c r="E130" s="237"/>
      <c r="F130" s="242"/>
      <c r="G130" s="118"/>
      <c r="H130" s="118"/>
      <c r="I130" s="119"/>
    </row>
    <row r="131" spans="1:9" s="233" customFormat="1" ht="13.8" x14ac:dyDescent="0.3">
      <c r="A131" s="241"/>
      <c r="B131" s="115"/>
      <c r="C131" s="115"/>
      <c r="D131" s="116"/>
      <c r="E131" s="237"/>
      <c r="F131" s="242"/>
      <c r="G131" s="118"/>
      <c r="H131" s="118"/>
      <c r="I131" s="119"/>
    </row>
    <row r="132" spans="1:9" s="233" customFormat="1" ht="13.8" x14ac:dyDescent="0.3">
      <c r="A132" s="241"/>
      <c r="B132" s="115"/>
      <c r="C132" s="115"/>
      <c r="D132" s="116"/>
      <c r="E132" s="237"/>
      <c r="F132" s="242"/>
      <c r="G132" s="118"/>
      <c r="H132" s="118"/>
      <c r="I132" s="119"/>
    </row>
    <row r="133" spans="1:9" s="233" customFormat="1" ht="13.8" x14ac:dyDescent="0.3">
      <c r="A133" s="241"/>
      <c r="B133" s="115"/>
      <c r="C133" s="115"/>
      <c r="D133" s="116"/>
      <c r="E133" s="237"/>
      <c r="F133" s="242"/>
      <c r="G133" s="118"/>
      <c r="H133" s="118"/>
      <c r="I133" s="119"/>
    </row>
    <row r="134" spans="1:9" s="233" customFormat="1" ht="13.8" x14ac:dyDescent="0.3">
      <c r="A134" s="241"/>
      <c r="B134" s="115"/>
      <c r="C134" s="115"/>
      <c r="D134" s="116"/>
      <c r="E134" s="237"/>
      <c r="F134" s="242"/>
      <c r="G134" s="118"/>
      <c r="H134" s="118"/>
      <c r="I134" s="119"/>
    </row>
    <row r="135" spans="1:9" s="233" customFormat="1" ht="13.8" x14ac:dyDescent="0.3">
      <c r="A135" s="241"/>
      <c r="B135" s="115"/>
      <c r="C135" s="115"/>
      <c r="D135" s="116"/>
      <c r="E135" s="237"/>
      <c r="F135" s="242"/>
      <c r="G135" s="118"/>
      <c r="H135" s="118"/>
      <c r="I135" s="119"/>
    </row>
    <row r="136" spans="1:9" s="233" customFormat="1" ht="13.8" x14ac:dyDescent="0.3">
      <c r="A136" s="241"/>
      <c r="B136" s="115"/>
      <c r="C136" s="115"/>
      <c r="D136" s="116"/>
      <c r="E136" s="237"/>
      <c r="F136" s="242"/>
      <c r="G136" s="118"/>
      <c r="H136" s="118"/>
      <c r="I136" s="119"/>
    </row>
    <row r="137" spans="1:9" s="233" customFormat="1" ht="13.8" x14ac:dyDescent="0.3">
      <c r="A137" s="241"/>
      <c r="B137" s="115"/>
      <c r="C137" s="115"/>
      <c r="D137" s="116"/>
      <c r="E137" s="237"/>
      <c r="F137" s="242"/>
      <c r="G137" s="118"/>
      <c r="H137" s="118"/>
      <c r="I137" s="119"/>
    </row>
    <row r="138" spans="1:9" s="233" customFormat="1" ht="13.8" x14ac:dyDescent="0.3">
      <c r="A138" s="241"/>
      <c r="B138" s="115"/>
      <c r="C138" s="115"/>
      <c r="D138" s="116"/>
      <c r="E138" s="237"/>
      <c r="F138" s="242"/>
      <c r="G138" s="118"/>
      <c r="H138" s="118"/>
      <c r="I138" s="119"/>
    </row>
    <row r="139" spans="1:9" s="233" customFormat="1" ht="13.8" x14ac:dyDescent="0.3">
      <c r="A139" s="241"/>
      <c r="B139" s="115"/>
      <c r="C139" s="115"/>
      <c r="D139" s="116"/>
      <c r="E139" s="237"/>
      <c r="F139" s="242"/>
      <c r="G139" s="118"/>
      <c r="H139" s="118"/>
      <c r="I139" s="119"/>
    </row>
    <row r="140" spans="1:9" s="233" customFormat="1" ht="13.8" x14ac:dyDescent="0.3">
      <c r="A140" s="241"/>
      <c r="B140" s="115"/>
      <c r="C140" s="115"/>
      <c r="D140" s="116"/>
      <c r="E140" s="237"/>
      <c r="F140" s="242"/>
      <c r="G140" s="118"/>
      <c r="H140" s="118"/>
      <c r="I140" s="119"/>
    </row>
    <row r="141" spans="1:9" s="233" customFormat="1" ht="13.8" x14ac:dyDescent="0.3">
      <c r="A141" s="241"/>
      <c r="B141" s="115"/>
      <c r="C141" s="115"/>
      <c r="D141" s="116"/>
      <c r="E141" s="237"/>
      <c r="F141" s="242"/>
      <c r="G141" s="118"/>
      <c r="H141" s="118"/>
      <c r="I141" s="119"/>
    </row>
    <row r="142" spans="1:9" s="233" customFormat="1" ht="13.8" x14ac:dyDescent="0.3">
      <c r="A142" s="241"/>
      <c r="B142" s="115"/>
      <c r="C142" s="115"/>
      <c r="D142" s="116"/>
      <c r="E142" s="237"/>
      <c r="F142" s="242"/>
      <c r="G142" s="118"/>
      <c r="H142" s="118"/>
      <c r="I142" s="119"/>
    </row>
    <row r="143" spans="1:9" s="233" customFormat="1" x14ac:dyDescent="0.2">
      <c r="A143" s="252"/>
      <c r="B143" s="253"/>
      <c r="C143" s="253"/>
      <c r="D143" s="254"/>
      <c r="E143" s="255"/>
      <c r="F143" s="256"/>
      <c r="G143" s="257"/>
      <c r="H143" s="257"/>
      <c r="I143" s="258"/>
    </row>
    <row r="144" spans="1:9" s="233" customFormat="1" x14ac:dyDescent="0.2">
      <c r="A144" s="252"/>
      <c r="B144" s="253"/>
      <c r="C144" s="253"/>
      <c r="D144" s="254"/>
      <c r="E144" s="255"/>
      <c r="F144" s="256"/>
      <c r="G144" s="257"/>
      <c r="H144" s="257"/>
      <c r="I144" s="258"/>
    </row>
    <row r="145" spans="1:10" s="257" customFormat="1" x14ac:dyDescent="0.2">
      <c r="A145" s="252"/>
      <c r="B145" s="253"/>
      <c r="C145" s="253"/>
      <c r="D145" s="254"/>
      <c r="E145" s="255"/>
      <c r="F145" s="256"/>
      <c r="I145" s="258"/>
      <c r="J145" s="233"/>
    </row>
    <row r="146" spans="1:10" s="257" customFormat="1" x14ac:dyDescent="0.2">
      <c r="A146" s="252"/>
      <c r="B146" s="253"/>
      <c r="C146" s="253"/>
      <c r="D146" s="254"/>
      <c r="E146" s="255"/>
      <c r="F146" s="256"/>
      <c r="I146" s="258"/>
      <c r="J146" s="233"/>
    </row>
    <row r="147" spans="1:10" s="257" customFormat="1" x14ac:dyDescent="0.2">
      <c r="A147" s="252"/>
      <c r="B147" s="253"/>
      <c r="C147" s="253"/>
      <c r="D147" s="254"/>
      <c r="E147" s="255"/>
      <c r="F147" s="256"/>
      <c r="I147" s="258"/>
      <c r="J147" s="233"/>
    </row>
    <row r="148" spans="1:10" s="257" customFormat="1" x14ac:dyDescent="0.2">
      <c r="A148" s="252"/>
      <c r="B148" s="253"/>
      <c r="C148" s="253"/>
      <c r="D148" s="254"/>
      <c r="E148" s="255"/>
      <c r="F148" s="256"/>
      <c r="I148" s="258"/>
      <c r="J148" s="233"/>
    </row>
    <row r="149" spans="1:10" s="257" customFormat="1" x14ac:dyDescent="0.2">
      <c r="A149" s="252"/>
      <c r="B149" s="253"/>
      <c r="C149" s="253"/>
      <c r="D149" s="254"/>
      <c r="E149" s="255"/>
      <c r="F149" s="256"/>
      <c r="I149" s="258"/>
      <c r="J149" s="233"/>
    </row>
    <row r="150" spans="1:10" s="257" customFormat="1" x14ac:dyDescent="0.2">
      <c r="A150" s="252"/>
      <c r="B150" s="253"/>
      <c r="C150" s="253"/>
      <c r="D150" s="254"/>
      <c r="E150" s="255"/>
      <c r="F150" s="256"/>
      <c r="I150" s="258"/>
      <c r="J150" s="233"/>
    </row>
    <row r="151" spans="1:10" s="257" customFormat="1" x14ac:dyDescent="0.2">
      <c r="A151" s="252"/>
      <c r="B151" s="253"/>
      <c r="C151" s="253"/>
      <c r="D151" s="254"/>
      <c r="E151" s="255"/>
      <c r="F151" s="256"/>
      <c r="I151" s="258"/>
      <c r="J151" s="233"/>
    </row>
    <row r="152" spans="1:10" s="257" customFormat="1" x14ac:dyDescent="0.2">
      <c r="A152" s="252"/>
      <c r="B152" s="253"/>
      <c r="C152" s="253"/>
      <c r="D152" s="254"/>
      <c r="E152" s="255"/>
      <c r="F152" s="256"/>
      <c r="I152" s="258"/>
      <c r="J152" s="233"/>
    </row>
    <row r="153" spans="1:10" s="257" customFormat="1" x14ac:dyDescent="0.2">
      <c r="A153" s="252"/>
      <c r="B153" s="253"/>
      <c r="C153" s="253"/>
      <c r="D153" s="254"/>
      <c r="E153" s="255"/>
      <c r="F153" s="256"/>
      <c r="I153" s="258"/>
      <c r="J153" s="233"/>
    </row>
    <row r="154" spans="1:10" s="257" customFormat="1" x14ac:dyDescent="0.2">
      <c r="A154" s="252"/>
      <c r="B154" s="253"/>
      <c r="C154" s="253"/>
      <c r="D154" s="254"/>
      <c r="E154" s="255"/>
      <c r="F154" s="256"/>
      <c r="I154" s="258"/>
      <c r="J154" s="233"/>
    </row>
    <row r="155" spans="1:10" s="257" customFormat="1" x14ac:dyDescent="0.2">
      <c r="A155" s="252"/>
      <c r="B155" s="253"/>
      <c r="C155" s="253"/>
      <c r="D155" s="254"/>
      <c r="E155" s="255"/>
      <c r="F155" s="256"/>
      <c r="I155" s="258"/>
      <c r="J155" s="233"/>
    </row>
    <row r="156" spans="1:10" s="257" customFormat="1" x14ac:dyDescent="0.2">
      <c r="A156" s="252"/>
      <c r="B156" s="253"/>
      <c r="C156" s="253"/>
      <c r="D156" s="254"/>
      <c r="E156" s="255"/>
      <c r="F156" s="256"/>
      <c r="I156" s="258"/>
      <c r="J156" s="233"/>
    </row>
    <row r="157" spans="1:10" s="257" customFormat="1" x14ac:dyDescent="0.2">
      <c r="A157" s="252"/>
      <c r="B157" s="253"/>
      <c r="C157" s="253"/>
      <c r="D157" s="254"/>
      <c r="E157" s="255"/>
      <c r="F157" s="256"/>
      <c r="I157" s="258"/>
      <c r="J157" s="233"/>
    </row>
    <row r="158" spans="1:10" s="257" customFormat="1" x14ac:dyDescent="0.2">
      <c r="A158" s="252"/>
      <c r="B158" s="253"/>
      <c r="C158" s="253"/>
      <c r="D158" s="254"/>
      <c r="E158" s="255"/>
      <c r="F158" s="256"/>
      <c r="I158" s="258"/>
      <c r="J158" s="233"/>
    </row>
    <row r="159" spans="1:10" s="257" customFormat="1" x14ac:dyDescent="0.2">
      <c r="A159" s="252"/>
      <c r="B159" s="253"/>
      <c r="C159" s="253"/>
      <c r="D159" s="254"/>
      <c r="E159" s="255"/>
      <c r="F159" s="256"/>
      <c r="I159" s="258"/>
      <c r="J159" s="233"/>
    </row>
    <row r="160" spans="1:10" s="257" customFormat="1" x14ac:dyDescent="0.2">
      <c r="A160" s="252"/>
      <c r="B160" s="253"/>
      <c r="C160" s="253"/>
      <c r="D160" s="254"/>
      <c r="E160" s="255"/>
      <c r="F160" s="256"/>
      <c r="I160" s="258"/>
      <c r="J160" s="233"/>
    </row>
    <row r="161" spans="1:10" s="257" customFormat="1" x14ac:dyDescent="0.2">
      <c r="A161" s="252"/>
      <c r="B161" s="253"/>
      <c r="C161" s="253"/>
      <c r="D161" s="254"/>
      <c r="E161" s="255"/>
      <c r="F161" s="256"/>
      <c r="I161" s="258"/>
      <c r="J161" s="233"/>
    </row>
    <row r="162" spans="1:10" s="257" customFormat="1" x14ac:dyDescent="0.2">
      <c r="A162" s="252"/>
      <c r="B162" s="253"/>
      <c r="C162" s="253"/>
      <c r="D162" s="254"/>
      <c r="E162" s="255"/>
      <c r="F162" s="256"/>
      <c r="I162" s="258"/>
      <c r="J162" s="233"/>
    </row>
    <row r="163" spans="1:10" s="257" customFormat="1" x14ac:dyDescent="0.2">
      <c r="A163" s="252"/>
      <c r="B163" s="253"/>
      <c r="C163" s="253"/>
      <c r="D163" s="254"/>
      <c r="E163" s="255"/>
      <c r="F163" s="256"/>
      <c r="I163" s="258"/>
      <c r="J163" s="233"/>
    </row>
    <row r="164" spans="1:10" s="257" customFormat="1" x14ac:dyDescent="0.2">
      <c r="A164" s="252"/>
      <c r="B164" s="253"/>
      <c r="C164" s="253"/>
      <c r="D164" s="254"/>
      <c r="E164" s="255"/>
      <c r="F164" s="256"/>
      <c r="I164" s="258"/>
      <c r="J164" s="233"/>
    </row>
    <row r="165" spans="1:10" s="257" customFormat="1" x14ac:dyDescent="0.2">
      <c r="A165" s="252"/>
      <c r="B165" s="253"/>
      <c r="C165" s="253"/>
      <c r="D165" s="254"/>
      <c r="E165" s="255"/>
      <c r="F165" s="256"/>
      <c r="I165" s="258"/>
      <c r="J165" s="233"/>
    </row>
    <row r="166" spans="1:10" s="257" customFormat="1" x14ac:dyDescent="0.2">
      <c r="A166" s="252"/>
      <c r="B166" s="253"/>
      <c r="C166" s="253"/>
      <c r="D166" s="254"/>
      <c r="E166" s="255"/>
      <c r="F166" s="256"/>
      <c r="I166" s="258"/>
      <c r="J166" s="233"/>
    </row>
    <row r="167" spans="1:10" s="257" customFormat="1" x14ac:dyDescent="0.2">
      <c r="A167" s="252"/>
      <c r="B167" s="253"/>
      <c r="C167" s="253"/>
      <c r="D167" s="254"/>
      <c r="E167" s="255"/>
      <c r="F167" s="256"/>
      <c r="I167" s="258"/>
      <c r="J167" s="233"/>
    </row>
    <row r="168" spans="1:10" s="257" customFormat="1" x14ac:dyDescent="0.2">
      <c r="A168" s="252"/>
      <c r="B168" s="253"/>
      <c r="C168" s="253"/>
      <c r="D168" s="254"/>
      <c r="E168" s="255"/>
      <c r="F168" s="256"/>
      <c r="I168" s="258"/>
      <c r="J168" s="233"/>
    </row>
    <row r="169" spans="1:10" s="257" customFormat="1" x14ac:dyDescent="0.2">
      <c r="A169" s="252"/>
      <c r="B169" s="253"/>
      <c r="C169" s="253"/>
      <c r="D169" s="254"/>
      <c r="E169" s="255"/>
      <c r="F169" s="256"/>
      <c r="I169" s="258"/>
      <c r="J169" s="233"/>
    </row>
    <row r="170" spans="1:10" s="257" customFormat="1" x14ac:dyDescent="0.2">
      <c r="A170" s="252"/>
      <c r="B170" s="253"/>
      <c r="C170" s="253"/>
      <c r="D170" s="254"/>
      <c r="E170" s="255"/>
      <c r="F170" s="256"/>
      <c r="I170" s="258"/>
      <c r="J170" s="233"/>
    </row>
    <row r="171" spans="1:10" s="257" customFormat="1" x14ac:dyDescent="0.2">
      <c r="A171" s="252"/>
      <c r="B171" s="253"/>
      <c r="C171" s="253"/>
      <c r="D171" s="254"/>
      <c r="E171" s="255"/>
      <c r="F171" s="256"/>
      <c r="I171" s="258"/>
      <c r="J171" s="233"/>
    </row>
    <row r="172" spans="1:10" s="257" customFormat="1" x14ac:dyDescent="0.2">
      <c r="A172" s="252"/>
      <c r="B172" s="253"/>
      <c r="C172" s="253"/>
      <c r="D172" s="254"/>
      <c r="E172" s="255"/>
      <c r="F172" s="256"/>
      <c r="I172" s="258"/>
      <c r="J172" s="233"/>
    </row>
    <row r="173" spans="1:10" s="257" customFormat="1" x14ac:dyDescent="0.2">
      <c r="A173" s="252"/>
      <c r="B173" s="253"/>
      <c r="C173" s="253"/>
      <c r="D173" s="254"/>
      <c r="E173" s="255"/>
      <c r="F173" s="256"/>
      <c r="I173" s="258"/>
      <c r="J173" s="233"/>
    </row>
    <row r="174" spans="1:10" s="257" customFormat="1" x14ac:dyDescent="0.2">
      <c r="A174" s="252"/>
      <c r="B174" s="253"/>
      <c r="C174" s="253"/>
      <c r="D174" s="254"/>
      <c r="E174" s="255"/>
      <c r="F174" s="256"/>
      <c r="I174" s="258"/>
      <c r="J174" s="233"/>
    </row>
    <row r="175" spans="1:10" s="257" customFormat="1" x14ac:dyDescent="0.2">
      <c r="A175" s="252"/>
      <c r="B175" s="253"/>
      <c r="C175" s="253"/>
      <c r="D175" s="254"/>
      <c r="E175" s="255"/>
      <c r="F175" s="256"/>
      <c r="I175" s="258"/>
      <c r="J175" s="233"/>
    </row>
    <row r="176" spans="1:10" s="257" customFormat="1" x14ac:dyDescent="0.2">
      <c r="A176" s="252"/>
      <c r="B176" s="253"/>
      <c r="C176" s="253"/>
      <c r="D176" s="254"/>
      <c r="E176" s="255"/>
      <c r="F176" s="256"/>
      <c r="I176" s="258"/>
      <c r="J176" s="233"/>
    </row>
    <row r="177" spans="1:10" s="257" customFormat="1" x14ac:dyDescent="0.2">
      <c r="A177" s="252"/>
      <c r="B177" s="253"/>
      <c r="C177" s="253"/>
      <c r="D177" s="254"/>
      <c r="E177" s="255"/>
      <c r="F177" s="256"/>
      <c r="I177" s="258"/>
      <c r="J177" s="233"/>
    </row>
    <row r="178" spans="1:10" s="257" customFormat="1" x14ac:dyDescent="0.2">
      <c r="A178" s="252"/>
      <c r="B178" s="253"/>
      <c r="C178" s="253"/>
      <c r="D178" s="254"/>
      <c r="E178" s="255"/>
      <c r="F178" s="256"/>
      <c r="I178" s="258"/>
      <c r="J178" s="233"/>
    </row>
    <row r="179" spans="1:10" s="257" customFormat="1" x14ac:dyDescent="0.2">
      <c r="A179" s="252"/>
      <c r="B179" s="253"/>
      <c r="C179" s="253"/>
      <c r="D179" s="254"/>
      <c r="E179" s="255"/>
      <c r="F179" s="256"/>
      <c r="I179" s="258"/>
      <c r="J179" s="233"/>
    </row>
    <row r="180" spans="1:10" s="257" customFormat="1" x14ac:dyDescent="0.2">
      <c r="A180" s="252"/>
      <c r="B180" s="253"/>
      <c r="C180" s="253"/>
      <c r="D180" s="254"/>
      <c r="E180" s="255"/>
      <c r="F180" s="256"/>
      <c r="I180" s="258"/>
      <c r="J180" s="233"/>
    </row>
    <row r="181" spans="1:10" s="257" customFormat="1" x14ac:dyDescent="0.2">
      <c r="A181" s="252"/>
      <c r="B181" s="253"/>
      <c r="C181" s="253"/>
      <c r="D181" s="254"/>
      <c r="E181" s="255"/>
      <c r="F181" s="256"/>
      <c r="I181" s="258"/>
      <c r="J181" s="233"/>
    </row>
    <row r="182" spans="1:10" s="257" customFormat="1" x14ac:dyDescent="0.2">
      <c r="A182" s="252"/>
      <c r="B182" s="253"/>
      <c r="C182" s="253"/>
      <c r="D182" s="254"/>
      <c r="E182" s="255"/>
      <c r="F182" s="256"/>
      <c r="I182" s="258"/>
      <c r="J182" s="233"/>
    </row>
    <row r="183" spans="1:10" s="257" customFormat="1" x14ac:dyDescent="0.2">
      <c r="A183" s="252"/>
      <c r="B183" s="253"/>
      <c r="C183" s="253"/>
      <c r="D183" s="254"/>
      <c r="E183" s="255"/>
      <c r="F183" s="256"/>
      <c r="I183" s="258"/>
      <c r="J183" s="233"/>
    </row>
    <row r="184" spans="1:10" s="257" customFormat="1" x14ac:dyDescent="0.2">
      <c r="A184" s="252"/>
      <c r="B184" s="253"/>
      <c r="C184" s="253"/>
      <c r="D184" s="254"/>
      <c r="E184" s="255"/>
      <c r="F184" s="256"/>
      <c r="I184" s="258"/>
      <c r="J184" s="233"/>
    </row>
    <row r="185" spans="1:10" s="257" customFormat="1" x14ac:dyDescent="0.2">
      <c r="A185" s="252"/>
      <c r="B185" s="253"/>
      <c r="C185" s="253"/>
      <c r="D185" s="254"/>
      <c r="E185" s="255"/>
      <c r="F185" s="256"/>
      <c r="I185" s="258"/>
      <c r="J185" s="233"/>
    </row>
    <row r="186" spans="1:10" s="257" customFormat="1" x14ac:dyDescent="0.2">
      <c r="A186" s="252"/>
      <c r="B186" s="253"/>
      <c r="C186" s="253"/>
      <c r="D186" s="254"/>
      <c r="E186" s="255"/>
      <c r="F186" s="256"/>
      <c r="I186" s="258"/>
      <c r="J186" s="233"/>
    </row>
    <row r="187" spans="1:10" s="257" customFormat="1" x14ac:dyDescent="0.2">
      <c r="A187" s="252"/>
      <c r="B187" s="253"/>
      <c r="C187" s="253"/>
      <c r="D187" s="254"/>
      <c r="E187" s="255"/>
      <c r="F187" s="256"/>
      <c r="I187" s="258"/>
      <c r="J187" s="233"/>
    </row>
    <row r="188" spans="1:10" s="257" customFormat="1" x14ac:dyDescent="0.2">
      <c r="A188" s="252"/>
      <c r="B188" s="253"/>
      <c r="C188" s="253"/>
      <c r="D188" s="254"/>
      <c r="E188" s="255"/>
      <c r="F188" s="256"/>
      <c r="I188" s="258"/>
      <c r="J188" s="233"/>
    </row>
    <row r="189" spans="1:10" s="257" customFormat="1" x14ac:dyDescent="0.2">
      <c r="A189" s="252"/>
      <c r="B189" s="253"/>
      <c r="C189" s="253"/>
      <c r="D189" s="254"/>
      <c r="E189" s="255"/>
      <c r="F189" s="256"/>
      <c r="I189" s="258"/>
      <c r="J189" s="233"/>
    </row>
    <row r="190" spans="1:10" s="257" customFormat="1" x14ac:dyDescent="0.2">
      <c r="A190" s="252"/>
      <c r="B190" s="253"/>
      <c r="C190" s="253"/>
      <c r="D190" s="254"/>
      <c r="E190" s="255"/>
      <c r="F190" s="256"/>
      <c r="I190" s="258"/>
      <c r="J190" s="233"/>
    </row>
    <row r="191" spans="1:10" s="257" customFormat="1" x14ac:dyDescent="0.2">
      <c r="A191" s="252"/>
      <c r="B191" s="253"/>
      <c r="C191" s="253"/>
      <c r="D191" s="254"/>
      <c r="E191" s="255"/>
      <c r="F191" s="256"/>
      <c r="I191" s="258"/>
      <c r="J191" s="233"/>
    </row>
    <row r="192" spans="1:10" s="257" customFormat="1" x14ac:dyDescent="0.2">
      <c r="A192" s="252"/>
      <c r="B192" s="253"/>
      <c r="C192" s="253"/>
      <c r="D192" s="254"/>
      <c r="E192" s="255"/>
      <c r="F192" s="256"/>
      <c r="I192" s="258"/>
      <c r="J192" s="233"/>
    </row>
    <row r="193" spans="1:10" s="257" customFormat="1" x14ac:dyDescent="0.2">
      <c r="A193" s="252"/>
      <c r="B193" s="253"/>
      <c r="C193" s="253"/>
      <c r="D193" s="254"/>
      <c r="E193" s="255"/>
      <c r="F193" s="256"/>
      <c r="I193" s="258"/>
      <c r="J193" s="233"/>
    </row>
    <row r="194" spans="1:10" s="257" customFormat="1" x14ac:dyDescent="0.2">
      <c r="A194" s="252"/>
      <c r="B194" s="253"/>
      <c r="C194" s="253"/>
      <c r="D194" s="254"/>
      <c r="E194" s="255"/>
      <c r="F194" s="256"/>
      <c r="I194" s="258"/>
      <c r="J194" s="233"/>
    </row>
    <row r="195" spans="1:10" s="257" customFormat="1" x14ac:dyDescent="0.2">
      <c r="A195" s="252"/>
      <c r="B195" s="253"/>
      <c r="C195" s="253"/>
      <c r="D195" s="254"/>
      <c r="E195" s="255"/>
      <c r="F195" s="256"/>
      <c r="I195" s="258"/>
      <c r="J195" s="233"/>
    </row>
    <row r="196" spans="1:10" s="257" customFormat="1" x14ac:dyDescent="0.2">
      <c r="A196" s="252"/>
      <c r="B196" s="253"/>
      <c r="C196" s="253"/>
      <c r="D196" s="254"/>
      <c r="E196" s="255"/>
      <c r="F196" s="256"/>
      <c r="I196" s="258"/>
      <c r="J196" s="233"/>
    </row>
    <row r="197" spans="1:10" s="257" customFormat="1" x14ac:dyDescent="0.2">
      <c r="A197" s="252"/>
      <c r="B197" s="253"/>
      <c r="C197" s="253"/>
      <c r="D197" s="254"/>
      <c r="E197" s="255"/>
      <c r="F197" s="256"/>
      <c r="I197" s="258"/>
      <c r="J197" s="233"/>
    </row>
    <row r="198" spans="1:10" s="257" customFormat="1" x14ac:dyDescent="0.2">
      <c r="A198" s="252"/>
      <c r="B198" s="253"/>
      <c r="C198" s="253"/>
      <c r="D198" s="254"/>
      <c r="E198" s="255"/>
      <c r="F198" s="256"/>
      <c r="I198" s="258"/>
      <c r="J198" s="233"/>
    </row>
    <row r="199" spans="1:10" s="257" customFormat="1" x14ac:dyDescent="0.2">
      <c r="A199" s="252"/>
      <c r="B199" s="253"/>
      <c r="C199" s="253"/>
      <c r="D199" s="254"/>
      <c r="E199" s="255"/>
      <c r="F199" s="256"/>
      <c r="I199" s="258"/>
      <c r="J199" s="233"/>
    </row>
    <row r="200" spans="1:10" s="257" customFormat="1" x14ac:dyDescent="0.2">
      <c r="A200" s="252"/>
      <c r="B200" s="253"/>
      <c r="C200" s="253"/>
      <c r="D200" s="254"/>
      <c r="E200" s="255"/>
      <c r="F200" s="256"/>
      <c r="I200" s="258"/>
      <c r="J200" s="233"/>
    </row>
    <row r="201" spans="1:10" s="257" customFormat="1" x14ac:dyDescent="0.2">
      <c r="A201" s="252"/>
      <c r="B201" s="253"/>
      <c r="C201" s="253"/>
      <c r="D201" s="254"/>
      <c r="E201" s="255"/>
      <c r="F201" s="256"/>
      <c r="I201" s="258"/>
      <c r="J201" s="233"/>
    </row>
    <row r="202" spans="1:10" s="257" customFormat="1" x14ac:dyDescent="0.2">
      <c r="A202" s="252"/>
      <c r="B202" s="253"/>
      <c r="C202" s="253"/>
      <c r="D202" s="254"/>
      <c r="E202" s="255"/>
      <c r="F202" s="256"/>
      <c r="I202" s="258"/>
      <c r="J202" s="233"/>
    </row>
    <row r="203" spans="1:10" s="257" customFormat="1" x14ac:dyDescent="0.2">
      <c r="A203" s="252"/>
      <c r="B203" s="253"/>
      <c r="C203" s="253"/>
      <c r="D203" s="254"/>
      <c r="E203" s="255"/>
      <c r="F203" s="256"/>
      <c r="I203" s="258"/>
      <c r="J203" s="233"/>
    </row>
    <row r="204" spans="1:10" s="257" customFormat="1" x14ac:dyDescent="0.2">
      <c r="A204" s="252"/>
      <c r="B204" s="253"/>
      <c r="C204" s="253"/>
      <c r="D204" s="254"/>
      <c r="E204" s="255"/>
      <c r="F204" s="256"/>
      <c r="I204" s="258"/>
      <c r="J204" s="233"/>
    </row>
    <row r="205" spans="1:10" s="257" customFormat="1" x14ac:dyDescent="0.2">
      <c r="A205" s="252"/>
      <c r="B205" s="253"/>
      <c r="C205" s="253"/>
      <c r="D205" s="254"/>
      <c r="E205" s="255"/>
      <c r="F205" s="256"/>
      <c r="I205" s="258"/>
      <c r="J205" s="233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5:J104">
    <sortCondition ref="A5:A104"/>
  </sortState>
  <mergeCells count="2">
    <mergeCell ref="A1:D2"/>
    <mergeCell ref="J1:J4"/>
  </mergeCells>
  <printOptions gridLines="1"/>
  <pageMargins left="0.17" right="0" top="0.79" bottom="0.55000000000000004" header="0.5" footer="0.39"/>
  <pageSetup scale="90" fitToHeight="4" orientation="landscape" r:id="rId1"/>
  <headerFooter alignWithMargins="0">
    <oddFooter>&amp;C&amp;"Arial,Bold"&amp;9Page &amp;P of &amp;N&amp;R&amp;"Arial,Bold"&amp;9last revised &amp;D</oddFooter>
  </headerFooter>
  <rowBreaks count="1" manualBreakCount="1">
    <brk id="118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S118"/>
  <sheetViews>
    <sheetView workbookViewId="0">
      <pane xSplit="2" ySplit="3" topLeftCell="C4" activePane="bottomRight" state="frozen"/>
      <selection activeCell="D7" sqref="D7"/>
      <selection pane="topRight" activeCell="D7" sqref="D7"/>
      <selection pane="bottomLeft" activeCell="D7" sqref="D7"/>
      <selection pane="bottomRight" activeCell="C4" sqref="C4:AS112"/>
    </sheetView>
  </sheetViews>
  <sheetFormatPr defaultColWidth="9.109375" defaultRowHeight="13.2" x14ac:dyDescent="0.25"/>
  <cols>
    <col min="1" max="1" width="15.6640625" style="127" bestFit="1" customWidth="1"/>
    <col min="2" max="2" width="25.88671875" style="127" customWidth="1"/>
    <col min="3" max="3" width="15.109375" style="163" bestFit="1" customWidth="1"/>
    <col min="4" max="4" width="14" style="164" bestFit="1" customWidth="1"/>
    <col min="5" max="5" width="12" style="165" bestFit="1" customWidth="1"/>
    <col min="6" max="6" width="10.5546875" style="166" customWidth="1"/>
    <col min="7" max="7" width="11" style="165" bestFit="1" customWidth="1"/>
    <col min="8" max="8" width="12.88671875" style="167" bestFit="1" customWidth="1"/>
    <col min="9" max="9" width="10.6640625" style="165" bestFit="1" customWidth="1"/>
    <col min="10" max="10" width="13.5546875" style="166" customWidth="1"/>
    <col min="11" max="11" width="16.88671875" style="168" bestFit="1" customWidth="1"/>
    <col min="12" max="12" width="12.109375" style="169" bestFit="1" customWidth="1"/>
    <col min="13" max="13" width="14" style="170" bestFit="1" customWidth="1"/>
    <col min="14" max="14" width="12" style="165" bestFit="1" customWidth="1"/>
    <col min="15" max="15" width="18" style="171" bestFit="1" customWidth="1"/>
    <col min="16" max="16" width="9.88671875" style="167" bestFit="1" customWidth="1"/>
    <col min="17" max="17" width="9.33203125" style="166" bestFit="1" customWidth="1"/>
    <col min="18" max="18" width="10.5546875" style="165" bestFit="1" customWidth="1"/>
    <col min="19" max="19" width="10.5546875" style="171" customWidth="1"/>
    <col min="20" max="20" width="9.88671875" style="167" bestFit="1" customWidth="1"/>
    <col min="21" max="21" width="9.33203125" style="166" bestFit="1" customWidth="1"/>
    <col min="22" max="22" width="7.6640625" style="165" bestFit="1" customWidth="1"/>
    <col min="23" max="23" width="8.44140625" style="171" bestFit="1" customWidth="1"/>
    <col min="24" max="24" width="9.88671875" style="167" bestFit="1" customWidth="1"/>
    <col min="25" max="25" width="9.33203125" style="166" bestFit="1" customWidth="1"/>
    <col min="26" max="26" width="8.5546875" style="165" bestFit="1" customWidth="1"/>
    <col min="27" max="27" width="8.44140625" style="171" bestFit="1" customWidth="1"/>
    <col min="28" max="28" width="9.88671875" style="167" bestFit="1" customWidth="1"/>
    <col min="29" max="29" width="9.33203125" style="166" bestFit="1" customWidth="1"/>
    <col min="30" max="30" width="9.88671875" style="167" bestFit="1" customWidth="1"/>
    <col min="31" max="31" width="14.44140625" style="167" customWidth="1"/>
    <col min="32" max="32" width="10.44140625" style="165" customWidth="1"/>
    <col min="33" max="33" width="16" style="166" customWidth="1"/>
    <col min="34" max="34" width="9.88671875" style="167" bestFit="1" customWidth="1"/>
    <col min="35" max="35" width="19.5546875" style="166" customWidth="1"/>
    <col min="36" max="36" width="9.88671875" style="165" bestFit="1" customWidth="1"/>
    <col min="37" max="37" width="9.33203125" style="166" bestFit="1" customWidth="1"/>
    <col min="38" max="38" width="9.88671875" style="165" bestFit="1" customWidth="1"/>
    <col min="39" max="39" width="14" style="166" customWidth="1"/>
    <col min="40" max="40" width="9.109375" style="165"/>
    <col min="41" max="41" width="8.44140625" style="171" bestFit="1" customWidth="1"/>
    <col min="42" max="42" width="9.88671875" style="167" bestFit="1" customWidth="1"/>
    <col min="43" max="43" width="9.33203125" style="166" bestFit="1" customWidth="1"/>
    <col min="44" max="44" width="9.88671875" style="165" bestFit="1" customWidth="1"/>
    <col min="45" max="45" width="10.5546875" style="166" customWidth="1"/>
    <col min="46" max="16384" width="9.109375" style="127"/>
  </cols>
  <sheetData>
    <row r="1" spans="1:45" ht="24" customHeight="1" x14ac:dyDescent="0.3">
      <c r="A1" s="452" t="s">
        <v>343</v>
      </c>
      <c r="B1" s="453"/>
      <c r="C1" s="441" t="s">
        <v>189</v>
      </c>
      <c r="D1" s="442"/>
      <c r="E1" s="429" t="s">
        <v>117</v>
      </c>
      <c r="F1" s="432"/>
      <c r="G1" s="429" t="s">
        <v>190</v>
      </c>
      <c r="H1" s="432"/>
      <c r="I1" s="429" t="s">
        <v>191</v>
      </c>
      <c r="J1" s="432"/>
      <c r="K1" s="455" t="s">
        <v>192</v>
      </c>
      <c r="L1" s="456"/>
      <c r="M1" s="457"/>
      <c r="N1" s="429" t="s">
        <v>193</v>
      </c>
      <c r="O1" s="430"/>
      <c r="P1" s="430"/>
      <c r="Q1" s="432"/>
      <c r="R1" s="429" t="s">
        <v>194</v>
      </c>
      <c r="S1" s="430"/>
      <c r="T1" s="430"/>
      <c r="U1" s="434"/>
      <c r="V1" s="429" t="s">
        <v>173</v>
      </c>
      <c r="W1" s="430"/>
      <c r="X1" s="430"/>
      <c r="Y1" s="434"/>
      <c r="Z1" s="429" t="s">
        <v>195</v>
      </c>
      <c r="AA1" s="430"/>
      <c r="AB1" s="430"/>
      <c r="AC1" s="434"/>
      <c r="AD1" s="429" t="s">
        <v>196</v>
      </c>
      <c r="AE1" s="434"/>
      <c r="AF1" s="429" t="s">
        <v>197</v>
      </c>
      <c r="AG1" s="432"/>
      <c r="AH1" s="430" t="s">
        <v>198</v>
      </c>
      <c r="AI1" s="433"/>
      <c r="AJ1" s="429" t="s">
        <v>199</v>
      </c>
      <c r="AK1" s="434"/>
      <c r="AL1" s="429" t="s">
        <v>200</v>
      </c>
      <c r="AM1" s="434"/>
      <c r="AN1" s="429" t="s">
        <v>201</v>
      </c>
      <c r="AO1" s="430"/>
      <c r="AP1" s="431"/>
      <c r="AQ1" s="432"/>
      <c r="AR1" s="429" t="s">
        <v>202</v>
      </c>
      <c r="AS1" s="432"/>
    </row>
    <row r="2" spans="1:45" ht="34.5" customHeight="1" thickBot="1" x14ac:dyDescent="0.3">
      <c r="A2" s="454"/>
      <c r="B2" s="453"/>
      <c r="C2" s="435" t="s">
        <v>203</v>
      </c>
      <c r="D2" s="428"/>
      <c r="E2" s="436" t="s">
        <v>204</v>
      </c>
      <c r="F2" s="437"/>
      <c r="G2" s="436" t="s">
        <v>205</v>
      </c>
      <c r="H2" s="437"/>
      <c r="I2" s="436" t="s">
        <v>206</v>
      </c>
      <c r="J2" s="437"/>
      <c r="K2" s="438" t="s">
        <v>207</v>
      </c>
      <c r="L2" s="439"/>
      <c r="M2" s="440"/>
      <c r="N2" s="449" t="s">
        <v>208</v>
      </c>
      <c r="O2" s="450"/>
      <c r="P2" s="450"/>
      <c r="Q2" s="451"/>
      <c r="R2" s="449" t="s">
        <v>208</v>
      </c>
      <c r="S2" s="450"/>
      <c r="T2" s="450"/>
      <c r="U2" s="451"/>
      <c r="V2" s="449" t="s">
        <v>208</v>
      </c>
      <c r="W2" s="450"/>
      <c r="X2" s="450"/>
      <c r="Y2" s="451"/>
      <c r="Z2" s="427" t="s">
        <v>208</v>
      </c>
      <c r="AA2" s="443"/>
      <c r="AB2" s="443"/>
      <c r="AC2" s="428"/>
      <c r="AD2" s="427" t="s">
        <v>208</v>
      </c>
      <c r="AE2" s="446"/>
      <c r="AF2" s="427" t="s">
        <v>208</v>
      </c>
      <c r="AG2" s="428"/>
      <c r="AH2" s="427" t="s">
        <v>208</v>
      </c>
      <c r="AI2" s="428"/>
      <c r="AJ2" s="427" t="s">
        <v>208</v>
      </c>
      <c r="AK2" s="428"/>
      <c r="AL2" s="427" t="s">
        <v>208</v>
      </c>
      <c r="AM2" s="428"/>
      <c r="AN2" s="427" t="s">
        <v>208</v>
      </c>
      <c r="AO2" s="443"/>
      <c r="AP2" s="443"/>
      <c r="AQ2" s="428"/>
      <c r="AR2" s="444" t="s">
        <v>208</v>
      </c>
      <c r="AS2" s="445"/>
    </row>
    <row r="3" spans="1:45" ht="13.5" customHeight="1" x14ac:dyDescent="0.3">
      <c r="A3" s="128" t="s">
        <v>109</v>
      </c>
      <c r="B3" s="129" t="s">
        <v>110</v>
      </c>
      <c r="C3" s="130" t="s">
        <v>209</v>
      </c>
      <c r="D3" s="130" t="s">
        <v>210</v>
      </c>
      <c r="E3" s="131" t="s">
        <v>117</v>
      </c>
      <c r="F3" s="131" t="s">
        <v>181</v>
      </c>
      <c r="G3" s="131" t="s">
        <v>115</v>
      </c>
      <c r="H3" s="131" t="s">
        <v>211</v>
      </c>
      <c r="I3" s="131" t="s">
        <v>212</v>
      </c>
      <c r="J3" s="131" t="s">
        <v>213</v>
      </c>
      <c r="K3" s="132" t="s">
        <v>214</v>
      </c>
      <c r="L3" s="132" t="s">
        <v>215</v>
      </c>
      <c r="M3" s="132" t="s">
        <v>216</v>
      </c>
      <c r="N3" s="131" t="s">
        <v>217</v>
      </c>
      <c r="O3" s="131" t="s">
        <v>218</v>
      </c>
      <c r="P3" s="131" t="s">
        <v>219</v>
      </c>
      <c r="Q3" s="131" t="s">
        <v>220</v>
      </c>
      <c r="R3" s="131" t="s">
        <v>217</v>
      </c>
      <c r="S3" s="131" t="s">
        <v>218</v>
      </c>
      <c r="T3" s="131" t="s">
        <v>219</v>
      </c>
      <c r="U3" s="131" t="s">
        <v>220</v>
      </c>
      <c r="V3" s="131" t="s">
        <v>217</v>
      </c>
      <c r="W3" s="131" t="s">
        <v>218</v>
      </c>
      <c r="X3" s="131" t="s">
        <v>219</v>
      </c>
      <c r="Y3" s="131" t="s">
        <v>220</v>
      </c>
      <c r="Z3" s="129" t="s">
        <v>217</v>
      </c>
      <c r="AA3" s="129" t="s">
        <v>218</v>
      </c>
      <c r="AB3" s="129" t="s">
        <v>219</v>
      </c>
      <c r="AC3" s="129" t="s">
        <v>220</v>
      </c>
      <c r="AD3" s="129" t="s">
        <v>219</v>
      </c>
      <c r="AE3" s="129" t="s">
        <v>220</v>
      </c>
      <c r="AF3" s="129" t="s">
        <v>219</v>
      </c>
      <c r="AG3" s="129" t="s">
        <v>220</v>
      </c>
      <c r="AH3" s="129" t="s">
        <v>219</v>
      </c>
      <c r="AI3" s="129" t="s">
        <v>220</v>
      </c>
      <c r="AJ3" s="129" t="s">
        <v>219</v>
      </c>
      <c r="AK3" s="129" t="s">
        <v>220</v>
      </c>
      <c r="AL3" s="129" t="s">
        <v>219</v>
      </c>
      <c r="AM3" s="129" t="s">
        <v>220</v>
      </c>
      <c r="AN3" s="129" t="s">
        <v>217</v>
      </c>
      <c r="AO3" s="129" t="s">
        <v>218</v>
      </c>
      <c r="AP3" s="129" t="s">
        <v>219</v>
      </c>
      <c r="AQ3" s="129" t="s">
        <v>220</v>
      </c>
      <c r="AR3" s="129" t="s">
        <v>219</v>
      </c>
      <c r="AS3" s="129" t="s">
        <v>220</v>
      </c>
    </row>
    <row r="4" spans="1:45" ht="13.5" customHeight="1" x14ac:dyDescent="0.3">
      <c r="A4" s="133" t="s">
        <v>142</v>
      </c>
      <c r="B4" s="226" t="str">
        <f>'Incentive Goal'!B3</f>
        <v>ALAMANCE</v>
      </c>
      <c r="C4" s="134">
        <v>12</v>
      </c>
      <c r="D4" s="134">
        <v>18.5</v>
      </c>
      <c r="E4" s="317">
        <v>6729</v>
      </c>
      <c r="F4" s="318">
        <v>560.75</v>
      </c>
      <c r="G4" s="319">
        <v>223</v>
      </c>
      <c r="H4" s="318">
        <v>18.583333333333332</v>
      </c>
      <c r="I4" s="319">
        <v>148</v>
      </c>
      <c r="J4" s="318">
        <v>12.333333333333334</v>
      </c>
      <c r="K4" s="135">
        <v>5185910.93</v>
      </c>
      <c r="L4" s="135">
        <v>432159.24416666664</v>
      </c>
      <c r="M4" s="135">
        <v>280319.50972972973</v>
      </c>
      <c r="N4" s="136">
        <v>65335</v>
      </c>
      <c r="O4" s="134">
        <v>5444.583333333333</v>
      </c>
      <c r="P4" s="136">
        <v>533</v>
      </c>
      <c r="Q4" s="134">
        <v>44.416666666666664</v>
      </c>
      <c r="R4" s="136">
        <v>1209</v>
      </c>
      <c r="S4" s="134">
        <v>100.75</v>
      </c>
      <c r="T4" s="136">
        <v>77</v>
      </c>
      <c r="U4" s="134">
        <v>6.416666666666667</v>
      </c>
      <c r="V4" s="136">
        <v>114</v>
      </c>
      <c r="W4" s="134">
        <v>9.5</v>
      </c>
      <c r="X4" s="136">
        <v>220</v>
      </c>
      <c r="Y4" s="134">
        <v>18.333333333333332</v>
      </c>
      <c r="Z4" s="136">
        <v>268</v>
      </c>
      <c r="AA4" s="134">
        <v>22.333333333333332</v>
      </c>
      <c r="AB4" s="136">
        <v>154</v>
      </c>
      <c r="AC4" s="134">
        <v>12.833333333333334</v>
      </c>
      <c r="AD4" s="137">
        <v>296</v>
      </c>
      <c r="AE4" s="134">
        <v>24.666666666666668</v>
      </c>
      <c r="AF4" s="136">
        <v>61</v>
      </c>
      <c r="AG4" s="134">
        <v>5.083333333333333</v>
      </c>
      <c r="AH4" s="136">
        <v>190</v>
      </c>
      <c r="AI4" s="134">
        <v>15.833333333333334</v>
      </c>
      <c r="AJ4" s="136">
        <v>29</v>
      </c>
      <c r="AK4" s="134">
        <v>2.4166666666666665</v>
      </c>
      <c r="AL4" s="136">
        <v>1769</v>
      </c>
      <c r="AM4" s="134">
        <v>147.41666666666666</v>
      </c>
      <c r="AN4" s="136">
        <v>673</v>
      </c>
      <c r="AO4" s="134">
        <v>56.083333333333336</v>
      </c>
      <c r="AP4" s="136">
        <v>1645</v>
      </c>
      <c r="AQ4" s="134">
        <v>137.08333333333334</v>
      </c>
      <c r="AR4" s="136">
        <v>306</v>
      </c>
      <c r="AS4" s="134">
        <v>25.5</v>
      </c>
    </row>
    <row r="5" spans="1:45" ht="13.5" customHeight="1" x14ac:dyDescent="0.3">
      <c r="A5" s="133" t="s">
        <v>153</v>
      </c>
      <c r="B5" s="226" t="str">
        <f>'Incentive Goal'!B4</f>
        <v>ALEXANDER</v>
      </c>
      <c r="C5" s="134">
        <v>3</v>
      </c>
      <c r="D5" s="134">
        <v>4</v>
      </c>
      <c r="E5" s="317">
        <v>1280</v>
      </c>
      <c r="F5" s="318">
        <v>426.66666666666669</v>
      </c>
      <c r="G5" s="319">
        <v>51</v>
      </c>
      <c r="H5" s="318">
        <v>17</v>
      </c>
      <c r="I5" s="319">
        <v>55</v>
      </c>
      <c r="J5" s="318">
        <v>18.333333333333332</v>
      </c>
      <c r="K5" s="135">
        <v>898186.8</v>
      </c>
      <c r="L5" s="135">
        <v>299395.60000000003</v>
      </c>
      <c r="M5" s="135">
        <v>224546.7</v>
      </c>
      <c r="N5" s="136">
        <v>15050</v>
      </c>
      <c r="O5" s="134">
        <v>5016.666666666667</v>
      </c>
      <c r="P5" s="136">
        <v>64</v>
      </c>
      <c r="Q5" s="134">
        <v>21.333333333333332</v>
      </c>
      <c r="R5" s="136">
        <v>213</v>
      </c>
      <c r="S5" s="134">
        <v>71</v>
      </c>
      <c r="T5" s="136">
        <v>12</v>
      </c>
      <c r="U5" s="134">
        <v>4</v>
      </c>
      <c r="V5" s="136">
        <v>28</v>
      </c>
      <c r="W5" s="134">
        <v>9.3333333333333339</v>
      </c>
      <c r="X5" s="136">
        <v>48</v>
      </c>
      <c r="Y5" s="134">
        <v>16</v>
      </c>
      <c r="Z5" s="136">
        <v>57</v>
      </c>
      <c r="AA5" s="134">
        <v>19</v>
      </c>
      <c r="AB5" s="136">
        <v>52</v>
      </c>
      <c r="AC5" s="134">
        <v>17.333333333333332</v>
      </c>
      <c r="AD5" s="137">
        <v>7</v>
      </c>
      <c r="AE5" s="134">
        <v>2.3333333333333335</v>
      </c>
      <c r="AF5" s="136">
        <v>13</v>
      </c>
      <c r="AG5" s="134">
        <v>4.333333333333333</v>
      </c>
      <c r="AH5" s="136">
        <v>48</v>
      </c>
      <c r="AI5" s="134">
        <v>16</v>
      </c>
      <c r="AJ5" s="136">
        <v>7</v>
      </c>
      <c r="AK5" s="134">
        <v>2.3333333333333335</v>
      </c>
      <c r="AL5" s="136">
        <v>319</v>
      </c>
      <c r="AM5" s="134">
        <v>106.33333333333333</v>
      </c>
      <c r="AN5" s="136">
        <v>194</v>
      </c>
      <c r="AO5" s="134">
        <v>64.666666666666671</v>
      </c>
      <c r="AP5" s="136">
        <v>602</v>
      </c>
      <c r="AQ5" s="134">
        <v>200.66666666666666</v>
      </c>
      <c r="AR5" s="136">
        <v>46</v>
      </c>
      <c r="AS5" s="134">
        <v>15.333333333333334</v>
      </c>
    </row>
    <row r="6" spans="1:45" ht="13.5" customHeight="1" x14ac:dyDescent="0.3">
      <c r="A6" s="133" t="s">
        <v>153</v>
      </c>
      <c r="B6" s="226" t="str">
        <f>'Incentive Goal'!B5</f>
        <v>ALLEGHANY</v>
      </c>
      <c r="C6" s="134">
        <v>0.75</v>
      </c>
      <c r="D6" s="134">
        <v>2</v>
      </c>
      <c r="E6" s="317">
        <v>362</v>
      </c>
      <c r="F6" s="318">
        <v>482.66666666666669</v>
      </c>
      <c r="G6" s="319">
        <v>1</v>
      </c>
      <c r="H6" s="318">
        <v>1.3333333333333333</v>
      </c>
      <c r="I6" s="319">
        <v>18</v>
      </c>
      <c r="J6" s="318">
        <v>24</v>
      </c>
      <c r="K6" s="135">
        <v>254438.93</v>
      </c>
      <c r="L6" s="135">
        <v>339251.90666666668</v>
      </c>
      <c r="M6" s="135">
        <v>127219.465</v>
      </c>
      <c r="N6" s="136">
        <v>3426</v>
      </c>
      <c r="O6" s="134">
        <v>4568</v>
      </c>
      <c r="P6" s="136">
        <v>23</v>
      </c>
      <c r="Q6" s="134">
        <v>30.666666666666668</v>
      </c>
      <c r="R6" s="136">
        <v>485</v>
      </c>
      <c r="S6" s="134">
        <v>646.66666666666663</v>
      </c>
      <c r="T6" s="136">
        <v>1</v>
      </c>
      <c r="U6" s="134">
        <v>1.3333333333333333</v>
      </c>
      <c r="V6" s="136">
        <v>0</v>
      </c>
      <c r="W6" s="134">
        <v>0</v>
      </c>
      <c r="X6" s="136">
        <v>2</v>
      </c>
      <c r="Y6" s="134">
        <v>2.6666666666666665</v>
      </c>
      <c r="Z6" s="136">
        <v>2</v>
      </c>
      <c r="AA6" s="134">
        <v>2.6666666666666665</v>
      </c>
      <c r="AB6" s="136">
        <v>16</v>
      </c>
      <c r="AC6" s="134">
        <v>21.333333333333332</v>
      </c>
      <c r="AD6" s="137">
        <v>5</v>
      </c>
      <c r="AE6" s="134">
        <v>6.666666666666667</v>
      </c>
      <c r="AF6" s="136">
        <v>3</v>
      </c>
      <c r="AG6" s="134">
        <v>4</v>
      </c>
      <c r="AH6" s="136">
        <v>11</v>
      </c>
      <c r="AI6" s="134">
        <v>14.666666666666666</v>
      </c>
      <c r="AJ6" s="136">
        <v>6</v>
      </c>
      <c r="AK6" s="134">
        <v>8</v>
      </c>
      <c r="AL6" s="136">
        <v>62</v>
      </c>
      <c r="AM6" s="134">
        <v>82.666666666666671</v>
      </c>
      <c r="AN6" s="136">
        <v>58</v>
      </c>
      <c r="AO6" s="134">
        <v>77.333333333333329</v>
      </c>
      <c r="AP6" s="136">
        <v>200</v>
      </c>
      <c r="AQ6" s="134">
        <v>266.66666666666669</v>
      </c>
      <c r="AR6" s="136">
        <v>16</v>
      </c>
      <c r="AS6" s="134">
        <v>21.333333333333332</v>
      </c>
    </row>
    <row r="7" spans="1:45" ht="13.5" customHeight="1" x14ac:dyDescent="0.3">
      <c r="A7" s="133" t="s">
        <v>154</v>
      </c>
      <c r="B7" s="226" t="str">
        <f>'Incentive Goal'!B6</f>
        <v>ANSON</v>
      </c>
      <c r="C7" s="134">
        <v>4.75</v>
      </c>
      <c r="D7" s="134">
        <v>7</v>
      </c>
      <c r="E7" s="317">
        <v>2030</v>
      </c>
      <c r="F7" s="318">
        <v>427.36842105263156</v>
      </c>
      <c r="G7" s="319">
        <v>50</v>
      </c>
      <c r="H7" s="318">
        <v>10.526315789473685</v>
      </c>
      <c r="I7" s="319">
        <v>48</v>
      </c>
      <c r="J7" s="318">
        <v>10.105263157894736</v>
      </c>
      <c r="K7" s="135">
        <v>1513255.65</v>
      </c>
      <c r="L7" s="135">
        <v>318580.13684210525</v>
      </c>
      <c r="M7" s="135">
        <v>216179.37857142856</v>
      </c>
      <c r="N7" s="136">
        <v>24384</v>
      </c>
      <c r="O7" s="134">
        <v>5133.4736842105267</v>
      </c>
      <c r="P7" s="136">
        <v>134</v>
      </c>
      <c r="Q7" s="134">
        <v>28.210526315789473</v>
      </c>
      <c r="R7" s="136">
        <v>409</v>
      </c>
      <c r="S7" s="134">
        <v>86.10526315789474</v>
      </c>
      <c r="T7" s="136">
        <v>15</v>
      </c>
      <c r="U7" s="134">
        <v>3.1578947368421053</v>
      </c>
      <c r="V7" s="136">
        <v>32</v>
      </c>
      <c r="W7" s="134">
        <v>6.7368421052631575</v>
      </c>
      <c r="X7" s="136">
        <v>49</v>
      </c>
      <c r="Y7" s="134">
        <v>10.315789473684211</v>
      </c>
      <c r="Z7" s="136">
        <v>113</v>
      </c>
      <c r="AA7" s="134">
        <v>23.789473684210527</v>
      </c>
      <c r="AB7" s="136">
        <v>37</v>
      </c>
      <c r="AC7" s="134">
        <v>7.7894736842105265</v>
      </c>
      <c r="AD7" s="137">
        <v>9</v>
      </c>
      <c r="AE7" s="134">
        <v>1.8947368421052631</v>
      </c>
      <c r="AF7" s="136">
        <v>7</v>
      </c>
      <c r="AG7" s="134">
        <v>1.4736842105263157</v>
      </c>
      <c r="AH7" s="136">
        <v>40</v>
      </c>
      <c r="AI7" s="134">
        <v>8.4210526315789469</v>
      </c>
      <c r="AJ7" s="136">
        <v>16</v>
      </c>
      <c r="AK7" s="134">
        <v>3.3684210526315788</v>
      </c>
      <c r="AL7" s="136">
        <v>617</v>
      </c>
      <c r="AM7" s="134">
        <v>129.89473684210526</v>
      </c>
      <c r="AN7" s="136">
        <v>762</v>
      </c>
      <c r="AO7" s="134">
        <v>160.42105263157896</v>
      </c>
      <c r="AP7" s="136">
        <v>895</v>
      </c>
      <c r="AQ7" s="134">
        <v>188.42105263157896</v>
      </c>
      <c r="AR7" s="136">
        <v>47</v>
      </c>
      <c r="AS7" s="134">
        <v>9.8947368421052637</v>
      </c>
    </row>
    <row r="8" spans="1:45" ht="13.5" customHeight="1" x14ac:dyDescent="0.3">
      <c r="A8" s="133" t="s">
        <v>153</v>
      </c>
      <c r="B8" s="226" t="str">
        <f>'Incentive Goal'!B7</f>
        <v>ASHE</v>
      </c>
      <c r="C8" s="134">
        <v>4</v>
      </c>
      <c r="D8" s="134">
        <v>5</v>
      </c>
      <c r="E8" s="317">
        <v>934</v>
      </c>
      <c r="F8" s="318">
        <v>233.5</v>
      </c>
      <c r="G8" s="319">
        <v>6</v>
      </c>
      <c r="H8" s="318">
        <v>1.5</v>
      </c>
      <c r="I8" s="319">
        <v>56</v>
      </c>
      <c r="J8" s="318">
        <v>14</v>
      </c>
      <c r="K8" s="135">
        <v>619274.14</v>
      </c>
      <c r="L8" s="135">
        <v>154818.535</v>
      </c>
      <c r="M8" s="135">
        <v>123854.82800000001</v>
      </c>
      <c r="N8" s="136">
        <v>9646</v>
      </c>
      <c r="O8" s="134">
        <v>2411.5</v>
      </c>
      <c r="P8" s="136">
        <v>74</v>
      </c>
      <c r="Q8" s="134">
        <v>18.5</v>
      </c>
      <c r="R8" s="136">
        <v>327</v>
      </c>
      <c r="S8" s="134">
        <v>81.75</v>
      </c>
      <c r="T8" s="136">
        <v>3</v>
      </c>
      <c r="U8" s="134">
        <v>0.75</v>
      </c>
      <c r="V8" s="136">
        <v>7</v>
      </c>
      <c r="W8" s="134">
        <v>1.75</v>
      </c>
      <c r="X8" s="136">
        <v>6</v>
      </c>
      <c r="Y8" s="134">
        <v>1.5</v>
      </c>
      <c r="Z8" s="136">
        <v>60</v>
      </c>
      <c r="AA8" s="134">
        <v>15</v>
      </c>
      <c r="AB8" s="136">
        <v>56</v>
      </c>
      <c r="AC8" s="134">
        <v>14</v>
      </c>
      <c r="AD8" s="137">
        <v>0</v>
      </c>
      <c r="AE8" s="134">
        <v>0</v>
      </c>
      <c r="AF8" s="136">
        <v>2</v>
      </c>
      <c r="AG8" s="134">
        <v>0.5</v>
      </c>
      <c r="AH8" s="136">
        <v>12</v>
      </c>
      <c r="AI8" s="134">
        <v>3</v>
      </c>
      <c r="AJ8" s="136">
        <v>3</v>
      </c>
      <c r="AK8" s="134">
        <v>0.75</v>
      </c>
      <c r="AL8" s="136">
        <v>192</v>
      </c>
      <c r="AM8" s="134">
        <v>48</v>
      </c>
      <c r="AN8" s="136">
        <v>539</v>
      </c>
      <c r="AO8" s="134">
        <v>134.75</v>
      </c>
      <c r="AP8" s="136">
        <v>273</v>
      </c>
      <c r="AQ8" s="134">
        <v>68.25</v>
      </c>
      <c r="AR8" s="136">
        <v>266</v>
      </c>
      <c r="AS8" s="134">
        <v>66.5</v>
      </c>
    </row>
    <row r="9" spans="1:45" ht="13.5" customHeight="1" x14ac:dyDescent="0.3">
      <c r="A9" s="133" t="s">
        <v>153</v>
      </c>
      <c r="B9" s="226" t="str">
        <f>'Incentive Goal'!B8</f>
        <v>AVERY</v>
      </c>
      <c r="C9" s="134">
        <v>1</v>
      </c>
      <c r="D9" s="134">
        <v>1</v>
      </c>
      <c r="E9" s="317">
        <v>283</v>
      </c>
      <c r="F9" s="318">
        <v>283</v>
      </c>
      <c r="G9" s="319">
        <v>3</v>
      </c>
      <c r="H9" s="318">
        <v>3</v>
      </c>
      <c r="I9" s="319">
        <v>7</v>
      </c>
      <c r="J9" s="318">
        <v>7</v>
      </c>
      <c r="K9" s="135">
        <v>266491.83</v>
      </c>
      <c r="L9" s="135">
        <v>266491.83</v>
      </c>
      <c r="M9" s="135">
        <v>266491.83</v>
      </c>
      <c r="N9" s="136">
        <v>2776</v>
      </c>
      <c r="O9" s="134">
        <v>2776</v>
      </c>
      <c r="P9" s="136">
        <v>7</v>
      </c>
      <c r="Q9" s="134">
        <v>7</v>
      </c>
      <c r="R9" s="136">
        <v>47</v>
      </c>
      <c r="S9" s="134">
        <v>47</v>
      </c>
      <c r="T9" s="136">
        <v>1</v>
      </c>
      <c r="U9" s="134">
        <v>1</v>
      </c>
      <c r="V9" s="136">
        <v>1</v>
      </c>
      <c r="W9" s="134">
        <v>1</v>
      </c>
      <c r="X9" s="136">
        <v>3</v>
      </c>
      <c r="Y9" s="134">
        <v>3</v>
      </c>
      <c r="Z9" s="136">
        <v>16</v>
      </c>
      <c r="AA9" s="134">
        <v>16</v>
      </c>
      <c r="AB9" s="136">
        <v>9</v>
      </c>
      <c r="AC9" s="134">
        <v>9</v>
      </c>
      <c r="AD9" s="137">
        <v>1</v>
      </c>
      <c r="AE9" s="134">
        <v>1</v>
      </c>
      <c r="AF9" s="136">
        <v>1</v>
      </c>
      <c r="AG9" s="134">
        <v>1</v>
      </c>
      <c r="AH9" s="136">
        <v>3</v>
      </c>
      <c r="AI9" s="134">
        <v>3</v>
      </c>
      <c r="AJ9" s="136">
        <v>0</v>
      </c>
      <c r="AK9" s="134">
        <v>0</v>
      </c>
      <c r="AL9" s="136">
        <v>49</v>
      </c>
      <c r="AM9" s="134">
        <v>49</v>
      </c>
      <c r="AN9" s="136">
        <v>143</v>
      </c>
      <c r="AO9" s="134">
        <v>143</v>
      </c>
      <c r="AP9" s="136">
        <v>35</v>
      </c>
      <c r="AQ9" s="134">
        <v>35</v>
      </c>
      <c r="AR9" s="136">
        <v>16</v>
      </c>
      <c r="AS9" s="134">
        <v>16</v>
      </c>
    </row>
    <row r="10" spans="1:45" ht="13.5" customHeight="1" x14ac:dyDescent="0.3">
      <c r="A10" s="133" t="s">
        <v>169</v>
      </c>
      <c r="B10" s="226" t="str">
        <f>'Incentive Goal'!B9</f>
        <v>BEAUFORT</v>
      </c>
      <c r="C10" s="134">
        <v>7.5</v>
      </c>
      <c r="D10" s="134">
        <v>10</v>
      </c>
      <c r="E10" s="317">
        <v>2870</v>
      </c>
      <c r="F10" s="318">
        <v>382.66666666666669</v>
      </c>
      <c r="G10" s="319">
        <v>117</v>
      </c>
      <c r="H10" s="318">
        <v>15.6</v>
      </c>
      <c r="I10" s="319">
        <v>147</v>
      </c>
      <c r="J10" s="318">
        <v>19.600000000000001</v>
      </c>
      <c r="K10" s="135">
        <v>2050895.71</v>
      </c>
      <c r="L10" s="135">
        <v>273452.76133333333</v>
      </c>
      <c r="M10" s="135">
        <v>205089.571</v>
      </c>
      <c r="N10" s="136">
        <v>24226</v>
      </c>
      <c r="O10" s="134">
        <v>3230.1333333333332</v>
      </c>
      <c r="P10" s="136">
        <v>126</v>
      </c>
      <c r="Q10" s="134">
        <v>16.8</v>
      </c>
      <c r="R10" s="136">
        <v>760</v>
      </c>
      <c r="S10" s="134">
        <v>101.33333333333333</v>
      </c>
      <c r="T10" s="136">
        <v>64</v>
      </c>
      <c r="U10" s="134">
        <v>8.5333333333333332</v>
      </c>
      <c r="V10" s="136">
        <v>34</v>
      </c>
      <c r="W10" s="134">
        <v>4.5333333333333332</v>
      </c>
      <c r="X10" s="136">
        <v>126</v>
      </c>
      <c r="Y10" s="134">
        <v>16.8</v>
      </c>
      <c r="Z10" s="136">
        <v>180</v>
      </c>
      <c r="AA10" s="134">
        <v>24</v>
      </c>
      <c r="AB10" s="136">
        <v>145</v>
      </c>
      <c r="AC10" s="134">
        <v>19.333333333333332</v>
      </c>
      <c r="AD10" s="137">
        <v>11</v>
      </c>
      <c r="AE10" s="134">
        <v>1.4666666666666666</v>
      </c>
      <c r="AF10" s="136">
        <v>102</v>
      </c>
      <c r="AG10" s="134">
        <v>13.6</v>
      </c>
      <c r="AH10" s="136">
        <v>165</v>
      </c>
      <c r="AI10" s="134">
        <v>22</v>
      </c>
      <c r="AJ10" s="136">
        <v>14</v>
      </c>
      <c r="AK10" s="134">
        <v>1.8666666666666667</v>
      </c>
      <c r="AL10" s="136">
        <v>674</v>
      </c>
      <c r="AM10" s="134">
        <v>89.86666666666666</v>
      </c>
      <c r="AN10" s="136">
        <v>410</v>
      </c>
      <c r="AO10" s="134">
        <v>54.666666666666664</v>
      </c>
      <c r="AP10" s="136">
        <v>1429</v>
      </c>
      <c r="AQ10" s="134">
        <v>190.53333333333333</v>
      </c>
      <c r="AR10" s="136">
        <v>188</v>
      </c>
      <c r="AS10" s="134">
        <v>25.066666666666666</v>
      </c>
    </row>
    <row r="11" spans="1:45" ht="13.5" customHeight="1" x14ac:dyDescent="0.3">
      <c r="A11" s="133" t="s">
        <v>169</v>
      </c>
      <c r="B11" s="226" t="str">
        <f>'Incentive Goal'!B10</f>
        <v>BERTIE</v>
      </c>
      <c r="C11" s="134">
        <v>3.5</v>
      </c>
      <c r="D11" s="134">
        <v>4</v>
      </c>
      <c r="E11" s="317">
        <v>1388</v>
      </c>
      <c r="F11" s="318">
        <v>396.57142857142856</v>
      </c>
      <c r="G11" s="319">
        <v>32</v>
      </c>
      <c r="H11" s="318">
        <v>9.1428571428571423</v>
      </c>
      <c r="I11" s="319">
        <v>49</v>
      </c>
      <c r="J11" s="318">
        <v>14</v>
      </c>
      <c r="K11" s="135">
        <v>1129315.0900000001</v>
      </c>
      <c r="L11" s="135">
        <v>322661.45428571431</v>
      </c>
      <c r="M11" s="135">
        <v>282328.77250000002</v>
      </c>
      <c r="N11" s="136">
        <v>8240</v>
      </c>
      <c r="O11" s="134">
        <v>2354.2857142857142</v>
      </c>
      <c r="P11" s="136">
        <v>29</v>
      </c>
      <c r="Q11" s="134">
        <v>8.2857142857142865</v>
      </c>
      <c r="R11" s="136">
        <v>246</v>
      </c>
      <c r="S11" s="134">
        <v>70.285714285714292</v>
      </c>
      <c r="T11" s="136">
        <v>6</v>
      </c>
      <c r="U11" s="134">
        <v>1.7142857142857142</v>
      </c>
      <c r="V11" s="136">
        <v>22</v>
      </c>
      <c r="W11" s="134">
        <v>6.2857142857142856</v>
      </c>
      <c r="X11" s="136">
        <v>23</v>
      </c>
      <c r="Y11" s="134">
        <v>6.5714285714285712</v>
      </c>
      <c r="Z11" s="136">
        <v>38</v>
      </c>
      <c r="AA11" s="134">
        <v>10.857142857142858</v>
      </c>
      <c r="AB11" s="136">
        <v>30</v>
      </c>
      <c r="AC11" s="134">
        <v>8.5714285714285712</v>
      </c>
      <c r="AD11" s="137">
        <v>3</v>
      </c>
      <c r="AE11" s="134">
        <v>0.8571428571428571</v>
      </c>
      <c r="AF11" s="136">
        <v>42</v>
      </c>
      <c r="AG11" s="134">
        <v>12</v>
      </c>
      <c r="AH11" s="136">
        <v>39</v>
      </c>
      <c r="AI11" s="134">
        <v>11.142857142857142</v>
      </c>
      <c r="AJ11" s="136">
        <v>4</v>
      </c>
      <c r="AK11" s="134">
        <v>1.1428571428571428</v>
      </c>
      <c r="AL11" s="136">
        <v>557</v>
      </c>
      <c r="AM11" s="134">
        <v>159.14285714285714</v>
      </c>
      <c r="AN11" s="136">
        <v>159</v>
      </c>
      <c r="AO11" s="134">
        <v>45.428571428571431</v>
      </c>
      <c r="AP11" s="136">
        <v>356</v>
      </c>
      <c r="AQ11" s="134">
        <v>101.71428571428571</v>
      </c>
      <c r="AR11" s="136">
        <v>102</v>
      </c>
      <c r="AS11" s="134">
        <v>29.142857142857142</v>
      </c>
    </row>
    <row r="12" spans="1:45" ht="13.5" customHeight="1" x14ac:dyDescent="0.3">
      <c r="A12" s="133" t="s">
        <v>152</v>
      </c>
      <c r="B12" s="226" t="str">
        <f>'Incentive Goal'!B11</f>
        <v>BLADEN</v>
      </c>
      <c r="C12" s="134">
        <v>6</v>
      </c>
      <c r="D12" s="134">
        <v>8</v>
      </c>
      <c r="E12" s="317">
        <v>2070</v>
      </c>
      <c r="F12" s="318">
        <v>345</v>
      </c>
      <c r="G12" s="319">
        <v>68</v>
      </c>
      <c r="H12" s="318">
        <v>11.333333333333334</v>
      </c>
      <c r="I12" s="319">
        <v>96</v>
      </c>
      <c r="J12" s="318">
        <v>16</v>
      </c>
      <c r="K12" s="135">
        <v>1932148.97</v>
      </c>
      <c r="L12" s="135">
        <v>322024.82833333331</v>
      </c>
      <c r="M12" s="135">
        <v>241518.62125</v>
      </c>
      <c r="N12" s="136">
        <v>22345</v>
      </c>
      <c r="O12" s="134">
        <v>3724.1666666666665</v>
      </c>
      <c r="P12" s="136">
        <v>109</v>
      </c>
      <c r="Q12" s="134">
        <v>18.166666666666668</v>
      </c>
      <c r="R12" s="136">
        <v>1872</v>
      </c>
      <c r="S12" s="134">
        <v>312</v>
      </c>
      <c r="T12" s="136">
        <v>173</v>
      </c>
      <c r="U12" s="134">
        <v>28.833333333333332</v>
      </c>
      <c r="V12" s="136">
        <v>43</v>
      </c>
      <c r="W12" s="134">
        <v>7.166666666666667</v>
      </c>
      <c r="X12" s="136">
        <v>68</v>
      </c>
      <c r="Y12" s="134">
        <v>11.333333333333334</v>
      </c>
      <c r="Z12" s="136">
        <v>157</v>
      </c>
      <c r="AA12" s="134">
        <v>26.166666666666668</v>
      </c>
      <c r="AB12" s="136">
        <v>96</v>
      </c>
      <c r="AC12" s="134">
        <v>16</v>
      </c>
      <c r="AD12" s="137">
        <v>120</v>
      </c>
      <c r="AE12" s="134">
        <v>20</v>
      </c>
      <c r="AF12" s="136">
        <v>39</v>
      </c>
      <c r="AG12" s="134">
        <v>6.5</v>
      </c>
      <c r="AH12" s="136">
        <v>91</v>
      </c>
      <c r="AI12" s="134">
        <v>15.166666666666666</v>
      </c>
      <c r="AJ12" s="136">
        <v>15</v>
      </c>
      <c r="AK12" s="134">
        <v>2.5</v>
      </c>
      <c r="AL12" s="136">
        <v>784</v>
      </c>
      <c r="AM12" s="134">
        <v>130.66666666666666</v>
      </c>
      <c r="AN12" s="136">
        <v>626</v>
      </c>
      <c r="AO12" s="134">
        <v>104.33333333333333</v>
      </c>
      <c r="AP12" s="136">
        <v>2623</v>
      </c>
      <c r="AQ12" s="134">
        <v>437.16666666666669</v>
      </c>
      <c r="AR12" s="136">
        <v>142</v>
      </c>
      <c r="AS12" s="134">
        <v>23.666666666666668</v>
      </c>
    </row>
    <row r="13" spans="1:45" ht="13.5" customHeight="1" x14ac:dyDescent="0.3">
      <c r="A13" s="133" t="s">
        <v>152</v>
      </c>
      <c r="B13" s="226" t="str">
        <f>'Incentive Goal'!B12</f>
        <v>BRUNSWICK</v>
      </c>
      <c r="C13" s="134">
        <v>10.75</v>
      </c>
      <c r="D13" s="134">
        <v>13</v>
      </c>
      <c r="E13" s="317">
        <v>3543</v>
      </c>
      <c r="F13" s="318">
        <v>329.58139534883719</v>
      </c>
      <c r="G13" s="319">
        <v>241</v>
      </c>
      <c r="H13" s="318">
        <v>22.418604651162791</v>
      </c>
      <c r="I13" s="319">
        <v>273</v>
      </c>
      <c r="J13" s="318">
        <v>25.395348837209301</v>
      </c>
      <c r="K13" s="135">
        <v>3164337.4</v>
      </c>
      <c r="L13" s="135">
        <v>294356.96744186047</v>
      </c>
      <c r="M13" s="135">
        <v>243410.56923076924</v>
      </c>
      <c r="N13" s="136">
        <v>34212</v>
      </c>
      <c r="O13" s="134">
        <v>3182.5116279069766</v>
      </c>
      <c r="P13" s="136">
        <v>317</v>
      </c>
      <c r="Q13" s="134">
        <v>29.488372093023255</v>
      </c>
      <c r="R13" s="136">
        <v>2093</v>
      </c>
      <c r="S13" s="134">
        <v>194.69767441860466</v>
      </c>
      <c r="T13" s="136">
        <v>202</v>
      </c>
      <c r="U13" s="134">
        <v>18.790697674418606</v>
      </c>
      <c r="V13" s="136">
        <v>103</v>
      </c>
      <c r="W13" s="134">
        <v>9.5813953488372086</v>
      </c>
      <c r="X13" s="136">
        <v>244</v>
      </c>
      <c r="Y13" s="134">
        <v>22.697674418604652</v>
      </c>
      <c r="Z13" s="136">
        <v>349</v>
      </c>
      <c r="AA13" s="134">
        <v>32.465116279069768</v>
      </c>
      <c r="AB13" s="136">
        <v>268</v>
      </c>
      <c r="AC13" s="134">
        <v>24.930232558139537</v>
      </c>
      <c r="AD13" s="137">
        <v>1023</v>
      </c>
      <c r="AE13" s="134">
        <v>95.162790697674424</v>
      </c>
      <c r="AF13" s="136">
        <v>56</v>
      </c>
      <c r="AG13" s="134">
        <v>5.2093023255813957</v>
      </c>
      <c r="AH13" s="136">
        <v>173</v>
      </c>
      <c r="AI13" s="134">
        <v>16.093023255813954</v>
      </c>
      <c r="AJ13" s="136">
        <v>14</v>
      </c>
      <c r="AK13" s="134">
        <v>1.3023255813953489</v>
      </c>
      <c r="AL13" s="136">
        <v>790</v>
      </c>
      <c r="AM13" s="134">
        <v>73.488372093023258</v>
      </c>
      <c r="AN13" s="136">
        <v>1201</v>
      </c>
      <c r="AO13" s="134">
        <v>111.72093023255815</v>
      </c>
      <c r="AP13" s="136">
        <v>3051</v>
      </c>
      <c r="AQ13" s="134">
        <v>283.81395348837208</v>
      </c>
      <c r="AR13" s="136">
        <v>386</v>
      </c>
      <c r="AS13" s="134">
        <v>35.906976744186046</v>
      </c>
    </row>
    <row r="14" spans="1:45" ht="13.5" customHeight="1" x14ac:dyDescent="0.3">
      <c r="A14" s="133" t="s">
        <v>155</v>
      </c>
      <c r="B14" s="226" t="str">
        <f>'Incentive Goal'!B13</f>
        <v>BUNCOMBE</v>
      </c>
      <c r="C14" s="134">
        <v>7</v>
      </c>
      <c r="D14" s="134">
        <v>15</v>
      </c>
      <c r="E14" s="317">
        <v>6223</v>
      </c>
      <c r="F14" s="318">
        <v>889</v>
      </c>
      <c r="G14" s="319">
        <v>179</v>
      </c>
      <c r="H14" s="318">
        <v>25.571428571428573</v>
      </c>
      <c r="I14" s="319">
        <v>272</v>
      </c>
      <c r="J14" s="318">
        <v>38.857142857142854</v>
      </c>
      <c r="K14" s="135">
        <v>6151431.7699999996</v>
      </c>
      <c r="L14" s="135">
        <v>878775.96714285703</v>
      </c>
      <c r="M14" s="135">
        <v>410095.45133333333</v>
      </c>
      <c r="N14" s="136">
        <v>62756</v>
      </c>
      <c r="O14" s="134">
        <v>8965.1428571428569</v>
      </c>
      <c r="P14" s="136">
        <v>514</v>
      </c>
      <c r="Q14" s="134">
        <v>73.428571428571431</v>
      </c>
      <c r="R14" s="136">
        <v>3924</v>
      </c>
      <c r="S14" s="134">
        <v>560.57142857142856</v>
      </c>
      <c r="T14" s="136">
        <v>800</v>
      </c>
      <c r="U14" s="134">
        <v>114.28571428571429</v>
      </c>
      <c r="V14" s="136">
        <v>151</v>
      </c>
      <c r="W14" s="134">
        <v>21.571428571428573</v>
      </c>
      <c r="X14" s="136">
        <v>185</v>
      </c>
      <c r="Y14" s="134">
        <v>26.428571428571427</v>
      </c>
      <c r="Z14" s="136">
        <v>466</v>
      </c>
      <c r="AA14" s="134">
        <v>66.571428571428569</v>
      </c>
      <c r="AB14" s="136">
        <v>252</v>
      </c>
      <c r="AC14" s="134">
        <v>36</v>
      </c>
      <c r="AD14" s="137">
        <v>7</v>
      </c>
      <c r="AE14" s="134">
        <v>1</v>
      </c>
      <c r="AF14" s="136">
        <v>104</v>
      </c>
      <c r="AG14" s="134">
        <v>14.857142857142858</v>
      </c>
      <c r="AH14" s="136">
        <v>607</v>
      </c>
      <c r="AI14" s="134">
        <v>86.714285714285708</v>
      </c>
      <c r="AJ14" s="136">
        <v>99</v>
      </c>
      <c r="AK14" s="134">
        <v>14.142857142857142</v>
      </c>
      <c r="AL14" s="136">
        <v>1858</v>
      </c>
      <c r="AM14" s="134">
        <v>265.42857142857144</v>
      </c>
      <c r="AN14" s="136">
        <v>3340</v>
      </c>
      <c r="AO14" s="134">
        <v>477.14285714285717</v>
      </c>
      <c r="AP14" s="136">
        <v>2470</v>
      </c>
      <c r="AQ14" s="134">
        <v>352.85714285714283</v>
      </c>
      <c r="AR14" s="136">
        <v>2415</v>
      </c>
      <c r="AS14" s="134">
        <v>345</v>
      </c>
    </row>
    <row r="15" spans="1:45" ht="13.5" customHeight="1" x14ac:dyDescent="0.3">
      <c r="A15" s="133" t="s">
        <v>153</v>
      </c>
      <c r="B15" s="226" t="str">
        <f>'Incentive Goal'!B14</f>
        <v>BURKE</v>
      </c>
      <c r="C15" s="134">
        <v>6</v>
      </c>
      <c r="D15" s="134">
        <v>9</v>
      </c>
      <c r="E15" s="317">
        <v>2657</v>
      </c>
      <c r="F15" s="318">
        <v>442.83333333333331</v>
      </c>
      <c r="G15" s="319">
        <v>109</v>
      </c>
      <c r="H15" s="318">
        <v>18.166666666666668</v>
      </c>
      <c r="I15" s="319">
        <v>126</v>
      </c>
      <c r="J15" s="318">
        <v>21</v>
      </c>
      <c r="K15" s="135">
        <v>1969349.84</v>
      </c>
      <c r="L15" s="135">
        <v>328224.97333333333</v>
      </c>
      <c r="M15" s="135">
        <v>218816.64888888889</v>
      </c>
      <c r="N15" s="136">
        <v>34666</v>
      </c>
      <c r="O15" s="134">
        <v>5777.666666666667</v>
      </c>
      <c r="P15" s="136">
        <v>245</v>
      </c>
      <c r="Q15" s="134">
        <v>40.833333333333336</v>
      </c>
      <c r="R15" s="136">
        <v>1544</v>
      </c>
      <c r="S15" s="134">
        <v>257.33333333333331</v>
      </c>
      <c r="T15" s="136">
        <v>94</v>
      </c>
      <c r="U15" s="134">
        <v>15.666666666666666</v>
      </c>
      <c r="V15" s="136">
        <v>21</v>
      </c>
      <c r="W15" s="134">
        <v>3.5</v>
      </c>
      <c r="X15" s="136">
        <v>111</v>
      </c>
      <c r="Y15" s="134">
        <v>18.5</v>
      </c>
      <c r="Z15" s="136">
        <v>134</v>
      </c>
      <c r="AA15" s="134">
        <v>22.333333333333332</v>
      </c>
      <c r="AB15" s="136">
        <v>127</v>
      </c>
      <c r="AC15" s="134">
        <v>21.166666666666668</v>
      </c>
      <c r="AD15" s="137">
        <v>9</v>
      </c>
      <c r="AE15" s="134">
        <v>1.5</v>
      </c>
      <c r="AF15" s="136">
        <v>53</v>
      </c>
      <c r="AG15" s="134">
        <v>8.8333333333333339</v>
      </c>
      <c r="AH15" s="136">
        <v>73</v>
      </c>
      <c r="AI15" s="134">
        <v>12.166666666666666</v>
      </c>
      <c r="AJ15" s="136">
        <v>6</v>
      </c>
      <c r="AK15" s="134">
        <v>1</v>
      </c>
      <c r="AL15" s="136">
        <v>1035</v>
      </c>
      <c r="AM15" s="134">
        <v>172.5</v>
      </c>
      <c r="AN15" s="136">
        <v>860</v>
      </c>
      <c r="AO15" s="134">
        <v>143.33333333333334</v>
      </c>
      <c r="AP15" s="136">
        <v>826</v>
      </c>
      <c r="AQ15" s="134">
        <v>137.66666666666666</v>
      </c>
      <c r="AR15" s="136">
        <v>306</v>
      </c>
      <c r="AS15" s="134">
        <v>51</v>
      </c>
    </row>
    <row r="16" spans="1:45" ht="13.5" customHeight="1" x14ac:dyDescent="0.3">
      <c r="A16" s="133" t="s">
        <v>154</v>
      </c>
      <c r="B16" s="226" t="str">
        <f>'Incentive Goal'!B15</f>
        <v>CABARRUS</v>
      </c>
      <c r="C16" s="134">
        <v>16.75</v>
      </c>
      <c r="D16" s="134">
        <v>23</v>
      </c>
      <c r="E16" s="317">
        <v>4930</v>
      </c>
      <c r="F16" s="318">
        <v>294.32835820895525</v>
      </c>
      <c r="G16" s="319">
        <v>167</v>
      </c>
      <c r="H16" s="318">
        <v>9.9701492537313428</v>
      </c>
      <c r="I16" s="319">
        <v>225</v>
      </c>
      <c r="J16" s="318">
        <v>13.432835820895523</v>
      </c>
      <c r="K16" s="135">
        <v>6063221.4199999999</v>
      </c>
      <c r="L16" s="135">
        <v>361983.36835820897</v>
      </c>
      <c r="M16" s="135">
        <v>263618.32260869566</v>
      </c>
      <c r="N16" s="136">
        <v>46207</v>
      </c>
      <c r="O16" s="134">
        <v>2758.626865671642</v>
      </c>
      <c r="P16" s="136">
        <v>438</v>
      </c>
      <c r="Q16" s="134">
        <v>26.149253731343283</v>
      </c>
      <c r="R16" s="136">
        <v>4055</v>
      </c>
      <c r="S16" s="134">
        <v>242.08955223880596</v>
      </c>
      <c r="T16" s="136">
        <v>173</v>
      </c>
      <c r="U16" s="134">
        <v>10.328358208955224</v>
      </c>
      <c r="V16" s="136">
        <v>78</v>
      </c>
      <c r="W16" s="134">
        <v>4.6567164179104479</v>
      </c>
      <c r="X16" s="136">
        <v>171</v>
      </c>
      <c r="Y16" s="134">
        <v>10.208955223880597</v>
      </c>
      <c r="Z16" s="136">
        <v>246</v>
      </c>
      <c r="AA16" s="134">
        <v>14.686567164179104</v>
      </c>
      <c r="AB16" s="136">
        <v>192</v>
      </c>
      <c r="AC16" s="134">
        <v>11.462686567164178</v>
      </c>
      <c r="AD16" s="137">
        <v>22</v>
      </c>
      <c r="AE16" s="134">
        <v>1.3134328358208955</v>
      </c>
      <c r="AF16" s="136">
        <v>144</v>
      </c>
      <c r="AG16" s="134">
        <v>8.5970149253731343</v>
      </c>
      <c r="AH16" s="136">
        <v>242</v>
      </c>
      <c r="AI16" s="134">
        <v>14.447761194029852</v>
      </c>
      <c r="AJ16" s="136">
        <v>71</v>
      </c>
      <c r="AK16" s="134">
        <v>4.2388059701492535</v>
      </c>
      <c r="AL16" s="136">
        <v>2123</v>
      </c>
      <c r="AM16" s="134">
        <v>126.74626865671642</v>
      </c>
      <c r="AN16" s="136">
        <v>3944</v>
      </c>
      <c r="AO16" s="134">
        <v>235.46268656716418</v>
      </c>
      <c r="AP16" s="136">
        <v>8794</v>
      </c>
      <c r="AQ16" s="134">
        <v>525.01492537313436</v>
      </c>
      <c r="AR16" s="136">
        <v>1956</v>
      </c>
      <c r="AS16" s="134">
        <v>116.77611940298507</v>
      </c>
    </row>
    <row r="17" spans="1:45" ht="13.5" customHeight="1" x14ac:dyDescent="0.3">
      <c r="A17" s="133" t="s">
        <v>153</v>
      </c>
      <c r="B17" s="226" t="str">
        <f>'Incentive Goal'!B16</f>
        <v>CALDWELL</v>
      </c>
      <c r="C17" s="134">
        <v>7.75</v>
      </c>
      <c r="D17" s="134">
        <v>10</v>
      </c>
      <c r="E17" s="317">
        <v>2921</v>
      </c>
      <c r="F17" s="318">
        <v>376.90322580645159</v>
      </c>
      <c r="G17" s="319">
        <v>121</v>
      </c>
      <c r="H17" s="318">
        <v>15.612903225806452</v>
      </c>
      <c r="I17" s="319">
        <v>140</v>
      </c>
      <c r="J17" s="318">
        <v>18.06451612903226</v>
      </c>
      <c r="K17" s="135">
        <v>2472948.2999999998</v>
      </c>
      <c r="L17" s="135">
        <v>319090.10322580644</v>
      </c>
      <c r="M17" s="135">
        <v>247294.83</v>
      </c>
      <c r="N17" s="136">
        <v>36312</v>
      </c>
      <c r="O17" s="134">
        <v>4685.4193548387093</v>
      </c>
      <c r="P17" s="136">
        <v>270</v>
      </c>
      <c r="Q17" s="134">
        <v>34.838709677419352</v>
      </c>
      <c r="R17" s="136">
        <v>572</v>
      </c>
      <c r="S17" s="134">
        <v>73.806451612903231</v>
      </c>
      <c r="T17" s="136">
        <v>56</v>
      </c>
      <c r="U17" s="134">
        <v>7.225806451612903</v>
      </c>
      <c r="V17" s="136">
        <v>30</v>
      </c>
      <c r="W17" s="134">
        <v>3.870967741935484</v>
      </c>
      <c r="X17" s="136">
        <v>119</v>
      </c>
      <c r="Y17" s="134">
        <v>15.35483870967742</v>
      </c>
      <c r="Z17" s="136">
        <v>143</v>
      </c>
      <c r="AA17" s="134">
        <v>18.451612903225808</v>
      </c>
      <c r="AB17" s="136">
        <v>126</v>
      </c>
      <c r="AC17" s="134">
        <v>16.258064516129032</v>
      </c>
      <c r="AD17" s="137">
        <v>9</v>
      </c>
      <c r="AE17" s="134">
        <v>1.1612903225806452</v>
      </c>
      <c r="AF17" s="136">
        <v>19</v>
      </c>
      <c r="AG17" s="134">
        <v>2.4516129032258065</v>
      </c>
      <c r="AH17" s="136">
        <v>101</v>
      </c>
      <c r="AI17" s="134">
        <v>13.03225806451613</v>
      </c>
      <c r="AJ17" s="136">
        <v>24</v>
      </c>
      <c r="AK17" s="134">
        <v>3.096774193548387</v>
      </c>
      <c r="AL17" s="136">
        <v>837</v>
      </c>
      <c r="AM17" s="134">
        <v>108</v>
      </c>
      <c r="AN17" s="136">
        <v>964</v>
      </c>
      <c r="AO17" s="134">
        <v>124.38709677419355</v>
      </c>
      <c r="AP17" s="136">
        <v>901</v>
      </c>
      <c r="AQ17" s="134">
        <v>116.25806451612904</v>
      </c>
      <c r="AR17" s="136">
        <v>742</v>
      </c>
      <c r="AS17" s="134">
        <v>95.741935483870961</v>
      </c>
    </row>
    <row r="18" spans="1:45" ht="13.5" customHeight="1" x14ac:dyDescent="0.3">
      <c r="A18" s="133" t="s">
        <v>169</v>
      </c>
      <c r="B18" s="226" t="str">
        <f>'Incentive Goal'!B17</f>
        <v>CAMDEN</v>
      </c>
      <c r="C18" s="134">
        <v>1</v>
      </c>
      <c r="D18" s="134">
        <v>1.75</v>
      </c>
      <c r="E18" s="317">
        <v>281</v>
      </c>
      <c r="F18" s="318">
        <v>281</v>
      </c>
      <c r="G18" s="319">
        <v>20</v>
      </c>
      <c r="H18" s="318">
        <v>20</v>
      </c>
      <c r="I18" s="319">
        <v>17</v>
      </c>
      <c r="J18" s="318">
        <v>17</v>
      </c>
      <c r="K18" s="135">
        <v>431764.17</v>
      </c>
      <c r="L18" s="135">
        <v>431764.17</v>
      </c>
      <c r="M18" s="135">
        <v>246722.38285714286</v>
      </c>
      <c r="N18" s="136">
        <v>12</v>
      </c>
      <c r="O18" s="134">
        <v>12</v>
      </c>
      <c r="P18" s="136">
        <v>0</v>
      </c>
      <c r="Q18" s="134">
        <v>0</v>
      </c>
      <c r="R18" s="136">
        <v>0</v>
      </c>
      <c r="S18" s="134">
        <v>0</v>
      </c>
      <c r="T18" s="136">
        <v>0</v>
      </c>
      <c r="U18" s="134">
        <v>0</v>
      </c>
      <c r="V18" s="136">
        <v>1</v>
      </c>
      <c r="W18" s="134">
        <v>1</v>
      </c>
      <c r="X18" s="136">
        <v>0</v>
      </c>
      <c r="Y18" s="134">
        <v>0</v>
      </c>
      <c r="Z18" s="136">
        <v>0</v>
      </c>
      <c r="AA18" s="134">
        <v>0</v>
      </c>
      <c r="AB18" s="136">
        <v>0</v>
      </c>
      <c r="AC18" s="134">
        <v>0</v>
      </c>
      <c r="AD18" s="137">
        <v>0</v>
      </c>
      <c r="AE18" s="134">
        <v>0</v>
      </c>
      <c r="AF18" s="136">
        <v>0</v>
      </c>
      <c r="AG18" s="134">
        <v>0</v>
      </c>
      <c r="AH18" s="136">
        <v>0</v>
      </c>
      <c r="AI18" s="134">
        <v>0</v>
      </c>
      <c r="AJ18" s="136">
        <v>1</v>
      </c>
      <c r="AK18" s="134">
        <v>1</v>
      </c>
      <c r="AL18" s="136">
        <v>58</v>
      </c>
      <c r="AM18" s="134">
        <v>58</v>
      </c>
      <c r="AN18" s="136">
        <v>0</v>
      </c>
      <c r="AO18" s="134">
        <v>0</v>
      </c>
      <c r="AP18" s="136">
        <v>0</v>
      </c>
      <c r="AQ18" s="134">
        <v>0</v>
      </c>
      <c r="AR18" s="136">
        <v>26</v>
      </c>
      <c r="AS18" s="134">
        <v>26</v>
      </c>
    </row>
    <row r="19" spans="1:45" ht="13.5" customHeight="1" x14ac:dyDescent="0.3">
      <c r="A19" s="133" t="s">
        <v>152</v>
      </c>
      <c r="B19" s="226" t="str">
        <f>'Incentive Goal'!B18</f>
        <v>CARTERET</v>
      </c>
      <c r="C19" s="134">
        <v>4</v>
      </c>
      <c r="D19" s="134">
        <v>6</v>
      </c>
      <c r="E19" s="317">
        <v>2105</v>
      </c>
      <c r="F19" s="318">
        <v>526.25</v>
      </c>
      <c r="G19" s="319">
        <v>52</v>
      </c>
      <c r="H19" s="318">
        <v>13</v>
      </c>
      <c r="I19" s="319">
        <v>75</v>
      </c>
      <c r="J19" s="318">
        <v>18.75</v>
      </c>
      <c r="K19" s="135">
        <v>2379513.9</v>
      </c>
      <c r="L19" s="135">
        <v>594878.47499999998</v>
      </c>
      <c r="M19" s="135">
        <v>396585.64999999997</v>
      </c>
      <c r="N19" s="136">
        <v>17004</v>
      </c>
      <c r="O19" s="134">
        <v>4251</v>
      </c>
      <c r="P19" s="136">
        <v>126</v>
      </c>
      <c r="Q19" s="134">
        <v>31.5</v>
      </c>
      <c r="R19" s="136">
        <v>1675</v>
      </c>
      <c r="S19" s="134">
        <v>418.75</v>
      </c>
      <c r="T19" s="136">
        <v>106</v>
      </c>
      <c r="U19" s="134">
        <v>26.5</v>
      </c>
      <c r="V19" s="136">
        <v>6</v>
      </c>
      <c r="W19" s="134">
        <v>1.5</v>
      </c>
      <c r="X19" s="136">
        <v>52</v>
      </c>
      <c r="Y19" s="134">
        <v>13</v>
      </c>
      <c r="Z19" s="136">
        <v>69</v>
      </c>
      <c r="AA19" s="134">
        <v>17.25</v>
      </c>
      <c r="AB19" s="136">
        <v>71</v>
      </c>
      <c r="AC19" s="134">
        <v>17.75</v>
      </c>
      <c r="AD19" s="137">
        <v>8</v>
      </c>
      <c r="AE19" s="134">
        <v>2</v>
      </c>
      <c r="AF19" s="136">
        <v>31</v>
      </c>
      <c r="AG19" s="134">
        <v>7.75</v>
      </c>
      <c r="AH19" s="136">
        <v>103</v>
      </c>
      <c r="AI19" s="134">
        <v>25.75</v>
      </c>
      <c r="AJ19" s="136">
        <v>25</v>
      </c>
      <c r="AK19" s="134">
        <v>6.25</v>
      </c>
      <c r="AL19" s="136">
        <v>519</v>
      </c>
      <c r="AM19" s="134">
        <v>129.75</v>
      </c>
      <c r="AN19" s="136">
        <v>202</v>
      </c>
      <c r="AO19" s="134">
        <v>50.5</v>
      </c>
      <c r="AP19" s="136">
        <v>1060</v>
      </c>
      <c r="AQ19" s="134">
        <v>265</v>
      </c>
      <c r="AR19" s="136">
        <v>50</v>
      </c>
      <c r="AS19" s="134">
        <v>12.5</v>
      </c>
    </row>
    <row r="20" spans="1:45" ht="13.5" customHeight="1" x14ac:dyDescent="0.3">
      <c r="A20" s="133" t="s">
        <v>142</v>
      </c>
      <c r="B20" s="226" t="str">
        <f>'Incentive Goal'!B19</f>
        <v>CASWELL</v>
      </c>
      <c r="C20" s="134">
        <v>3</v>
      </c>
      <c r="D20" s="134">
        <v>4.33</v>
      </c>
      <c r="E20" s="317">
        <v>1014</v>
      </c>
      <c r="F20" s="318">
        <v>338</v>
      </c>
      <c r="G20" s="319">
        <v>34</v>
      </c>
      <c r="H20" s="318">
        <v>11.333333333333334</v>
      </c>
      <c r="I20" s="319">
        <v>40</v>
      </c>
      <c r="J20" s="318">
        <v>13.333333333333334</v>
      </c>
      <c r="K20" s="135">
        <v>653192.39</v>
      </c>
      <c r="L20" s="135">
        <v>217730.79666666666</v>
      </c>
      <c r="M20" s="135">
        <v>150852.74595842956</v>
      </c>
      <c r="N20" s="136">
        <v>10850</v>
      </c>
      <c r="O20" s="134">
        <v>3616.6666666666665</v>
      </c>
      <c r="P20" s="136">
        <v>76</v>
      </c>
      <c r="Q20" s="134">
        <v>25.333333333333332</v>
      </c>
      <c r="R20" s="136">
        <v>962</v>
      </c>
      <c r="S20" s="134">
        <v>320.66666666666669</v>
      </c>
      <c r="T20" s="136">
        <v>80</v>
      </c>
      <c r="U20" s="134">
        <v>26.666666666666668</v>
      </c>
      <c r="V20" s="136">
        <v>2</v>
      </c>
      <c r="W20" s="134">
        <v>0.66666666666666663</v>
      </c>
      <c r="X20" s="136">
        <v>30</v>
      </c>
      <c r="Y20" s="134">
        <v>10</v>
      </c>
      <c r="Z20" s="136">
        <v>24</v>
      </c>
      <c r="AA20" s="134">
        <v>8</v>
      </c>
      <c r="AB20" s="136">
        <v>37</v>
      </c>
      <c r="AC20" s="134">
        <v>12.333333333333334</v>
      </c>
      <c r="AD20" s="137">
        <v>1</v>
      </c>
      <c r="AE20" s="134">
        <v>0.33333333333333331</v>
      </c>
      <c r="AF20" s="136">
        <v>20</v>
      </c>
      <c r="AG20" s="134">
        <v>6.666666666666667</v>
      </c>
      <c r="AH20" s="136">
        <v>41</v>
      </c>
      <c r="AI20" s="134">
        <v>13.666666666666666</v>
      </c>
      <c r="AJ20" s="136">
        <v>0</v>
      </c>
      <c r="AK20" s="134">
        <v>0</v>
      </c>
      <c r="AL20" s="136">
        <v>231</v>
      </c>
      <c r="AM20" s="134">
        <v>77</v>
      </c>
      <c r="AN20" s="136">
        <v>167</v>
      </c>
      <c r="AO20" s="134">
        <v>55.666666666666664</v>
      </c>
      <c r="AP20" s="136">
        <v>258</v>
      </c>
      <c r="AQ20" s="134">
        <v>86</v>
      </c>
      <c r="AR20" s="136">
        <v>58</v>
      </c>
      <c r="AS20" s="134">
        <v>19.333333333333332</v>
      </c>
    </row>
    <row r="21" spans="1:45" ht="13.5" customHeight="1" x14ac:dyDescent="0.3">
      <c r="A21" s="133" t="s">
        <v>153</v>
      </c>
      <c r="B21" s="226" t="str">
        <f>'Incentive Goal'!B20</f>
        <v>CATAWBA</v>
      </c>
      <c r="C21" s="134">
        <v>17</v>
      </c>
      <c r="D21" s="134">
        <v>23</v>
      </c>
      <c r="E21" s="317">
        <v>5602</v>
      </c>
      <c r="F21" s="318">
        <v>329.52941176470586</v>
      </c>
      <c r="G21" s="319">
        <v>124</v>
      </c>
      <c r="H21" s="318">
        <v>7.2941176470588234</v>
      </c>
      <c r="I21" s="319">
        <v>188</v>
      </c>
      <c r="J21" s="318">
        <v>11.058823529411764</v>
      </c>
      <c r="K21" s="135">
        <v>5314543.13</v>
      </c>
      <c r="L21" s="135">
        <v>312620.18411764706</v>
      </c>
      <c r="M21" s="135">
        <v>231067.09260869565</v>
      </c>
      <c r="N21" s="136">
        <v>52435</v>
      </c>
      <c r="O21" s="134">
        <v>3084.4117647058824</v>
      </c>
      <c r="P21" s="136">
        <v>331</v>
      </c>
      <c r="Q21" s="134">
        <v>19.470588235294116</v>
      </c>
      <c r="R21" s="136">
        <v>2418</v>
      </c>
      <c r="S21" s="134">
        <v>142.23529411764707</v>
      </c>
      <c r="T21" s="136">
        <v>116</v>
      </c>
      <c r="U21" s="134">
        <v>6.8235294117647056</v>
      </c>
      <c r="V21" s="136">
        <v>40</v>
      </c>
      <c r="W21" s="134">
        <v>2.3529411764705883</v>
      </c>
      <c r="X21" s="136">
        <v>127</v>
      </c>
      <c r="Y21" s="134">
        <v>7.4705882352941178</v>
      </c>
      <c r="Z21" s="136">
        <v>142</v>
      </c>
      <c r="AA21" s="134">
        <v>8.3529411764705888</v>
      </c>
      <c r="AB21" s="136">
        <v>189</v>
      </c>
      <c r="AC21" s="134">
        <v>11.117647058823529</v>
      </c>
      <c r="AD21" s="137">
        <v>6</v>
      </c>
      <c r="AE21" s="134">
        <v>0.35294117647058826</v>
      </c>
      <c r="AF21" s="136">
        <v>59</v>
      </c>
      <c r="AG21" s="134">
        <v>3.4705882352941178</v>
      </c>
      <c r="AH21" s="136">
        <v>158</v>
      </c>
      <c r="AI21" s="134">
        <v>9.2941176470588243</v>
      </c>
      <c r="AJ21" s="136">
        <v>46</v>
      </c>
      <c r="AK21" s="134">
        <v>2.7058823529411766</v>
      </c>
      <c r="AL21" s="136">
        <v>1945</v>
      </c>
      <c r="AM21" s="134">
        <v>114.41176470588235</v>
      </c>
      <c r="AN21" s="136">
        <v>2489</v>
      </c>
      <c r="AO21" s="134">
        <v>146.41176470588235</v>
      </c>
      <c r="AP21" s="136">
        <v>4474</v>
      </c>
      <c r="AQ21" s="134">
        <v>263.1764705882353</v>
      </c>
      <c r="AR21" s="136">
        <v>1333</v>
      </c>
      <c r="AS21" s="134">
        <v>78.411764705882348</v>
      </c>
    </row>
    <row r="22" spans="1:45" ht="13.5" customHeight="1" x14ac:dyDescent="0.3">
      <c r="A22" s="133" t="s">
        <v>142</v>
      </c>
      <c r="B22" s="226" t="str">
        <f>'Incentive Goal'!B21</f>
        <v>CHATHAM</v>
      </c>
      <c r="C22" s="134">
        <v>4</v>
      </c>
      <c r="D22" s="134">
        <v>5</v>
      </c>
      <c r="E22" s="317">
        <v>1465</v>
      </c>
      <c r="F22" s="318">
        <v>366.25</v>
      </c>
      <c r="G22" s="319">
        <v>38</v>
      </c>
      <c r="H22" s="318">
        <v>9.5</v>
      </c>
      <c r="I22" s="319">
        <v>50</v>
      </c>
      <c r="J22" s="318">
        <v>12.5</v>
      </c>
      <c r="K22" s="135">
        <v>1320956.69</v>
      </c>
      <c r="L22" s="135">
        <v>330239.17249999999</v>
      </c>
      <c r="M22" s="135">
        <v>264191.33799999999</v>
      </c>
      <c r="N22" s="136">
        <v>14251</v>
      </c>
      <c r="O22" s="134">
        <v>3562.75</v>
      </c>
      <c r="P22" s="136">
        <v>122</v>
      </c>
      <c r="Q22" s="134">
        <v>30.5</v>
      </c>
      <c r="R22" s="136">
        <v>644</v>
      </c>
      <c r="S22" s="134">
        <v>161</v>
      </c>
      <c r="T22" s="136">
        <v>56</v>
      </c>
      <c r="U22" s="134">
        <v>14</v>
      </c>
      <c r="V22" s="136">
        <v>33</v>
      </c>
      <c r="W22" s="134">
        <v>8.25</v>
      </c>
      <c r="X22" s="136">
        <v>38</v>
      </c>
      <c r="Y22" s="134">
        <v>9.5</v>
      </c>
      <c r="Z22" s="136">
        <v>61</v>
      </c>
      <c r="AA22" s="134">
        <v>15.25</v>
      </c>
      <c r="AB22" s="136">
        <v>49</v>
      </c>
      <c r="AC22" s="134">
        <v>12.25</v>
      </c>
      <c r="AD22" s="137">
        <v>1</v>
      </c>
      <c r="AE22" s="134">
        <v>0.25</v>
      </c>
      <c r="AF22" s="136">
        <v>23</v>
      </c>
      <c r="AG22" s="134">
        <v>5.75</v>
      </c>
      <c r="AH22" s="136">
        <v>41</v>
      </c>
      <c r="AI22" s="134">
        <v>10.25</v>
      </c>
      <c r="AJ22" s="136">
        <v>12</v>
      </c>
      <c r="AK22" s="134">
        <v>3</v>
      </c>
      <c r="AL22" s="136">
        <v>298</v>
      </c>
      <c r="AM22" s="134">
        <v>74.5</v>
      </c>
      <c r="AN22" s="136">
        <v>389</v>
      </c>
      <c r="AO22" s="134">
        <v>97.25</v>
      </c>
      <c r="AP22" s="136">
        <v>844</v>
      </c>
      <c r="AQ22" s="134">
        <v>211</v>
      </c>
      <c r="AR22" s="136">
        <v>288</v>
      </c>
      <c r="AS22" s="134">
        <v>72</v>
      </c>
    </row>
    <row r="23" spans="1:45" ht="13.5" customHeight="1" x14ac:dyDescent="0.3">
      <c r="A23" s="133" t="s">
        <v>155</v>
      </c>
      <c r="B23" s="226" t="str">
        <f>'Incentive Goal'!B22</f>
        <v>CHEROKEE</v>
      </c>
      <c r="C23" s="134">
        <v>2</v>
      </c>
      <c r="D23" s="134">
        <v>3</v>
      </c>
      <c r="E23" s="317">
        <v>681</v>
      </c>
      <c r="F23" s="318">
        <v>340.5</v>
      </c>
      <c r="G23" s="319">
        <v>6</v>
      </c>
      <c r="H23" s="318">
        <v>3</v>
      </c>
      <c r="I23" s="319">
        <v>12</v>
      </c>
      <c r="J23" s="318">
        <v>6</v>
      </c>
      <c r="K23" s="135">
        <v>575808.30000000005</v>
      </c>
      <c r="L23" s="135">
        <v>287904.15000000002</v>
      </c>
      <c r="M23" s="135">
        <v>191936.1</v>
      </c>
      <c r="N23" s="136">
        <v>6859</v>
      </c>
      <c r="O23" s="134">
        <v>3429.5</v>
      </c>
      <c r="P23" s="136">
        <v>70</v>
      </c>
      <c r="Q23" s="134">
        <v>35</v>
      </c>
      <c r="R23" s="136">
        <v>291</v>
      </c>
      <c r="S23" s="134">
        <v>145.5</v>
      </c>
      <c r="T23" s="136">
        <v>7</v>
      </c>
      <c r="U23" s="134">
        <v>3.5</v>
      </c>
      <c r="V23" s="136">
        <v>4</v>
      </c>
      <c r="W23" s="134">
        <v>2</v>
      </c>
      <c r="X23" s="136">
        <v>5</v>
      </c>
      <c r="Y23" s="134">
        <v>2.5</v>
      </c>
      <c r="Z23" s="136">
        <v>9</v>
      </c>
      <c r="AA23" s="134">
        <v>4.5</v>
      </c>
      <c r="AB23" s="136">
        <v>12</v>
      </c>
      <c r="AC23" s="134">
        <v>6</v>
      </c>
      <c r="AD23" s="137">
        <v>1</v>
      </c>
      <c r="AE23" s="134">
        <v>0.5</v>
      </c>
      <c r="AF23" s="136">
        <v>7</v>
      </c>
      <c r="AG23" s="134">
        <v>3.5</v>
      </c>
      <c r="AH23" s="136">
        <v>21</v>
      </c>
      <c r="AI23" s="134">
        <v>10.5</v>
      </c>
      <c r="AJ23" s="136">
        <v>6</v>
      </c>
      <c r="AK23" s="134">
        <v>3</v>
      </c>
      <c r="AL23" s="136">
        <v>126</v>
      </c>
      <c r="AM23" s="134">
        <v>63</v>
      </c>
      <c r="AN23" s="136">
        <v>261</v>
      </c>
      <c r="AO23" s="134">
        <v>130.5</v>
      </c>
      <c r="AP23" s="136">
        <v>325</v>
      </c>
      <c r="AQ23" s="134">
        <v>162.5</v>
      </c>
      <c r="AR23" s="136">
        <v>260</v>
      </c>
      <c r="AS23" s="134">
        <v>130</v>
      </c>
    </row>
    <row r="24" spans="1:45" ht="13.5" customHeight="1" x14ac:dyDescent="0.3">
      <c r="A24" s="133" t="s">
        <v>169</v>
      </c>
      <c r="B24" s="226" t="str">
        <f>'Incentive Goal'!B23</f>
        <v>CHOWAN</v>
      </c>
      <c r="C24" s="134">
        <v>2</v>
      </c>
      <c r="D24" s="134">
        <v>3</v>
      </c>
      <c r="E24" s="317">
        <v>1023</v>
      </c>
      <c r="F24" s="318">
        <v>511.5</v>
      </c>
      <c r="G24" s="319">
        <v>7</v>
      </c>
      <c r="H24" s="318">
        <v>3.5</v>
      </c>
      <c r="I24" s="319">
        <v>19</v>
      </c>
      <c r="J24" s="318">
        <v>9.5</v>
      </c>
      <c r="K24" s="135">
        <v>780475.81</v>
      </c>
      <c r="L24" s="135">
        <v>390237.90500000003</v>
      </c>
      <c r="M24" s="135">
        <v>260158.60333333336</v>
      </c>
      <c r="N24" s="136">
        <v>10517</v>
      </c>
      <c r="O24" s="134">
        <v>5258.5</v>
      </c>
      <c r="P24" s="136">
        <v>26</v>
      </c>
      <c r="Q24" s="134">
        <v>13</v>
      </c>
      <c r="R24" s="136">
        <v>153</v>
      </c>
      <c r="S24" s="134">
        <v>76.5</v>
      </c>
      <c r="T24" s="136">
        <v>4</v>
      </c>
      <c r="U24" s="134">
        <v>2</v>
      </c>
      <c r="V24" s="136">
        <v>8</v>
      </c>
      <c r="W24" s="134">
        <v>4</v>
      </c>
      <c r="X24" s="136">
        <v>6</v>
      </c>
      <c r="Y24" s="134">
        <v>3</v>
      </c>
      <c r="Z24" s="136">
        <v>25</v>
      </c>
      <c r="AA24" s="134">
        <v>12.5</v>
      </c>
      <c r="AB24" s="136">
        <v>17</v>
      </c>
      <c r="AC24" s="134">
        <v>8.5</v>
      </c>
      <c r="AD24" s="137">
        <v>0</v>
      </c>
      <c r="AE24" s="134">
        <v>0</v>
      </c>
      <c r="AF24" s="136">
        <v>17</v>
      </c>
      <c r="AG24" s="134">
        <v>8.5</v>
      </c>
      <c r="AH24" s="136">
        <v>24</v>
      </c>
      <c r="AI24" s="134">
        <v>12</v>
      </c>
      <c r="AJ24" s="136">
        <v>3</v>
      </c>
      <c r="AK24" s="134">
        <v>1.5</v>
      </c>
      <c r="AL24" s="136">
        <v>74</v>
      </c>
      <c r="AM24" s="134">
        <v>37</v>
      </c>
      <c r="AN24" s="136">
        <v>177</v>
      </c>
      <c r="AO24" s="134">
        <v>88.5</v>
      </c>
      <c r="AP24" s="136">
        <v>101</v>
      </c>
      <c r="AQ24" s="134">
        <v>50.5</v>
      </c>
      <c r="AR24" s="136">
        <v>54</v>
      </c>
      <c r="AS24" s="134">
        <v>27</v>
      </c>
    </row>
    <row r="25" spans="1:45" ht="13.5" customHeight="1" x14ac:dyDescent="0.3">
      <c r="A25" s="133" t="s">
        <v>155</v>
      </c>
      <c r="B25" s="226" t="str">
        <f>'Incentive Goal'!B24</f>
        <v>CLAY</v>
      </c>
      <c r="C25" s="134">
        <v>2</v>
      </c>
      <c r="D25" s="134">
        <v>2.1</v>
      </c>
      <c r="E25" s="317">
        <v>267</v>
      </c>
      <c r="F25" s="318">
        <v>133.5</v>
      </c>
      <c r="G25" s="320">
        <v>1</v>
      </c>
      <c r="H25" s="318">
        <v>0.5</v>
      </c>
      <c r="I25" s="319">
        <v>16</v>
      </c>
      <c r="J25" s="318">
        <v>8</v>
      </c>
      <c r="K25" s="135">
        <v>260744.28</v>
      </c>
      <c r="L25" s="135">
        <v>130372.14</v>
      </c>
      <c r="M25" s="135">
        <v>124163.94285714286</v>
      </c>
      <c r="N25" s="136">
        <v>2297</v>
      </c>
      <c r="O25" s="134">
        <v>1148.5</v>
      </c>
      <c r="P25" s="136">
        <v>17</v>
      </c>
      <c r="Q25" s="134">
        <v>8.5</v>
      </c>
      <c r="R25" s="136">
        <v>292</v>
      </c>
      <c r="S25" s="134">
        <v>146</v>
      </c>
      <c r="T25" s="136">
        <v>44</v>
      </c>
      <c r="U25" s="134">
        <v>22</v>
      </c>
      <c r="V25" s="136">
        <v>2</v>
      </c>
      <c r="W25" s="134">
        <v>1</v>
      </c>
      <c r="X25" s="136">
        <v>1</v>
      </c>
      <c r="Y25" s="134">
        <v>0.5</v>
      </c>
      <c r="Z25" s="136">
        <v>10</v>
      </c>
      <c r="AA25" s="134">
        <v>5</v>
      </c>
      <c r="AB25" s="136">
        <v>16</v>
      </c>
      <c r="AC25" s="134">
        <v>8</v>
      </c>
      <c r="AD25" s="137">
        <v>2</v>
      </c>
      <c r="AE25" s="134">
        <v>1</v>
      </c>
      <c r="AF25" s="136">
        <v>0</v>
      </c>
      <c r="AG25" s="134">
        <v>0</v>
      </c>
      <c r="AH25" s="136">
        <v>7</v>
      </c>
      <c r="AI25" s="134">
        <v>3.5</v>
      </c>
      <c r="AJ25" s="136">
        <v>2</v>
      </c>
      <c r="AK25" s="134">
        <v>1</v>
      </c>
      <c r="AL25" s="136">
        <v>41</v>
      </c>
      <c r="AM25" s="134">
        <v>20.5</v>
      </c>
      <c r="AN25" s="136">
        <v>87</v>
      </c>
      <c r="AO25" s="134">
        <v>43.5</v>
      </c>
      <c r="AP25" s="136">
        <v>102</v>
      </c>
      <c r="AQ25" s="134">
        <v>51</v>
      </c>
      <c r="AR25" s="136">
        <v>82</v>
      </c>
      <c r="AS25" s="134">
        <v>41</v>
      </c>
    </row>
    <row r="26" spans="1:45" ht="13.5" customHeight="1" x14ac:dyDescent="0.3">
      <c r="A26" s="133" t="s">
        <v>153</v>
      </c>
      <c r="B26" s="226" t="str">
        <f>'Incentive Goal'!B25</f>
        <v>CLEVELAND</v>
      </c>
      <c r="C26" s="134">
        <v>16</v>
      </c>
      <c r="D26" s="134">
        <v>22</v>
      </c>
      <c r="E26" s="317">
        <v>6953</v>
      </c>
      <c r="F26" s="318">
        <v>434.5625</v>
      </c>
      <c r="G26" s="319">
        <v>237</v>
      </c>
      <c r="H26" s="318">
        <v>14.8125</v>
      </c>
      <c r="I26" s="319">
        <v>255</v>
      </c>
      <c r="J26" s="318">
        <v>15.9375</v>
      </c>
      <c r="K26" s="135">
        <v>4437440.74</v>
      </c>
      <c r="L26" s="135">
        <v>277340.04625000001</v>
      </c>
      <c r="M26" s="135">
        <v>201701.85181818184</v>
      </c>
      <c r="N26" s="136">
        <v>92319</v>
      </c>
      <c r="O26" s="134">
        <v>5769.9375</v>
      </c>
      <c r="P26" s="136">
        <v>548</v>
      </c>
      <c r="Q26" s="134">
        <v>34.25</v>
      </c>
      <c r="R26" s="136">
        <v>11615</v>
      </c>
      <c r="S26" s="134">
        <v>725.9375</v>
      </c>
      <c r="T26" s="136">
        <v>423</v>
      </c>
      <c r="U26" s="134">
        <v>26.4375</v>
      </c>
      <c r="V26" s="136">
        <v>107</v>
      </c>
      <c r="W26" s="134">
        <v>6.6875</v>
      </c>
      <c r="X26" s="136">
        <v>245</v>
      </c>
      <c r="Y26" s="134">
        <v>15.3125</v>
      </c>
      <c r="Z26" s="136">
        <v>376</v>
      </c>
      <c r="AA26" s="134">
        <v>23.5</v>
      </c>
      <c r="AB26" s="136">
        <v>214</v>
      </c>
      <c r="AC26" s="134">
        <v>13.375</v>
      </c>
      <c r="AD26" s="137">
        <v>161</v>
      </c>
      <c r="AE26" s="134">
        <v>10.0625</v>
      </c>
      <c r="AF26" s="136">
        <v>66</v>
      </c>
      <c r="AG26" s="134">
        <v>4.125</v>
      </c>
      <c r="AH26" s="136">
        <v>382</v>
      </c>
      <c r="AI26" s="134">
        <v>23.875</v>
      </c>
      <c r="AJ26" s="136">
        <v>30</v>
      </c>
      <c r="AK26" s="134">
        <v>1.875</v>
      </c>
      <c r="AL26" s="136">
        <v>2277</v>
      </c>
      <c r="AM26" s="134">
        <v>142.3125</v>
      </c>
      <c r="AN26" s="136">
        <v>1906</v>
      </c>
      <c r="AO26" s="134">
        <v>119.125</v>
      </c>
      <c r="AP26" s="136">
        <v>3210</v>
      </c>
      <c r="AQ26" s="134">
        <v>200.625</v>
      </c>
      <c r="AR26" s="136">
        <v>928</v>
      </c>
      <c r="AS26" s="134">
        <v>58</v>
      </c>
    </row>
    <row r="27" spans="1:45" ht="13.5" customHeight="1" x14ac:dyDescent="0.3">
      <c r="A27" s="133" t="s">
        <v>152</v>
      </c>
      <c r="B27" s="226" t="str">
        <f>'Incentive Goal'!B26</f>
        <v>COLUMBUS</v>
      </c>
      <c r="C27" s="134">
        <v>11</v>
      </c>
      <c r="D27" s="134">
        <v>15</v>
      </c>
      <c r="E27" s="317">
        <v>3787</v>
      </c>
      <c r="F27" s="318">
        <v>344.27272727272725</v>
      </c>
      <c r="G27" s="319">
        <v>149</v>
      </c>
      <c r="H27" s="318">
        <v>13.545454545454545</v>
      </c>
      <c r="I27" s="319">
        <v>86</v>
      </c>
      <c r="J27" s="318">
        <v>7.8181818181818183</v>
      </c>
      <c r="K27" s="135">
        <v>2369304.98</v>
      </c>
      <c r="L27" s="135">
        <v>215391.36181818182</v>
      </c>
      <c r="M27" s="135">
        <v>157953.66533333334</v>
      </c>
      <c r="N27" s="136">
        <v>41030</v>
      </c>
      <c r="O27" s="134">
        <v>3730</v>
      </c>
      <c r="P27" s="136">
        <v>194</v>
      </c>
      <c r="Q27" s="134">
        <v>17.636363636363637</v>
      </c>
      <c r="R27" s="136">
        <v>1830</v>
      </c>
      <c r="S27" s="134">
        <v>166.36363636363637</v>
      </c>
      <c r="T27" s="136">
        <v>80</v>
      </c>
      <c r="U27" s="134">
        <v>7.2727272727272725</v>
      </c>
      <c r="V27" s="136">
        <v>49</v>
      </c>
      <c r="W27" s="134">
        <v>4.4545454545454541</v>
      </c>
      <c r="X27" s="136">
        <v>150</v>
      </c>
      <c r="Y27" s="134">
        <v>13.636363636363637</v>
      </c>
      <c r="Z27" s="136">
        <v>94</v>
      </c>
      <c r="AA27" s="134">
        <v>8.545454545454545</v>
      </c>
      <c r="AB27" s="136">
        <v>76</v>
      </c>
      <c r="AC27" s="134">
        <v>6.9090909090909092</v>
      </c>
      <c r="AD27" s="137">
        <v>13</v>
      </c>
      <c r="AE27" s="134">
        <v>1.1818181818181819</v>
      </c>
      <c r="AF27" s="136">
        <v>30</v>
      </c>
      <c r="AG27" s="134">
        <v>2.7272727272727271</v>
      </c>
      <c r="AH27" s="136">
        <v>127</v>
      </c>
      <c r="AI27" s="134">
        <v>11.545454545454545</v>
      </c>
      <c r="AJ27" s="136">
        <v>14</v>
      </c>
      <c r="AK27" s="134">
        <v>1.2727272727272727</v>
      </c>
      <c r="AL27" s="136">
        <v>1182</v>
      </c>
      <c r="AM27" s="134">
        <v>107.45454545454545</v>
      </c>
      <c r="AN27" s="136">
        <v>967</v>
      </c>
      <c r="AO27" s="134">
        <v>87.909090909090907</v>
      </c>
      <c r="AP27" s="136">
        <v>3702</v>
      </c>
      <c r="AQ27" s="134">
        <v>336.54545454545456</v>
      </c>
      <c r="AR27" s="136">
        <v>391</v>
      </c>
      <c r="AS27" s="134">
        <v>35.545454545454547</v>
      </c>
    </row>
    <row r="28" spans="1:45" ht="13.5" customHeight="1" x14ac:dyDescent="0.3">
      <c r="A28" s="133" t="s">
        <v>152</v>
      </c>
      <c r="B28" s="226" t="str">
        <f>'Incentive Goal'!B27</f>
        <v>CRAVEN</v>
      </c>
      <c r="C28" s="134">
        <v>6</v>
      </c>
      <c r="D28" s="134">
        <v>8</v>
      </c>
      <c r="E28" s="317">
        <v>4404</v>
      </c>
      <c r="F28" s="318">
        <v>734</v>
      </c>
      <c r="G28" s="319">
        <v>25</v>
      </c>
      <c r="H28" s="318">
        <v>4.166666666666667</v>
      </c>
      <c r="I28" s="319">
        <v>50</v>
      </c>
      <c r="J28" s="318">
        <v>8.3333333333333339</v>
      </c>
      <c r="K28" s="135">
        <v>4240287.97</v>
      </c>
      <c r="L28" s="135">
        <v>706714.66166666662</v>
      </c>
      <c r="M28" s="135">
        <v>530035.99624999997</v>
      </c>
      <c r="N28" s="136">
        <v>37242</v>
      </c>
      <c r="O28" s="134">
        <v>6207</v>
      </c>
      <c r="P28" s="136">
        <v>203</v>
      </c>
      <c r="Q28" s="134">
        <v>33.833333333333336</v>
      </c>
      <c r="R28" s="136">
        <v>1503</v>
      </c>
      <c r="S28" s="134">
        <v>250.5</v>
      </c>
      <c r="T28" s="136">
        <v>36</v>
      </c>
      <c r="U28" s="134">
        <v>6</v>
      </c>
      <c r="V28" s="136">
        <v>22</v>
      </c>
      <c r="W28" s="134">
        <v>3.6666666666666665</v>
      </c>
      <c r="X28" s="136">
        <v>26</v>
      </c>
      <c r="Y28" s="134">
        <v>4.333333333333333</v>
      </c>
      <c r="Z28" s="136">
        <v>62</v>
      </c>
      <c r="AA28" s="134">
        <v>10.333333333333334</v>
      </c>
      <c r="AB28" s="136">
        <v>42</v>
      </c>
      <c r="AC28" s="134">
        <v>7</v>
      </c>
      <c r="AD28" s="137">
        <v>10</v>
      </c>
      <c r="AE28" s="134">
        <v>1.6666666666666667</v>
      </c>
      <c r="AF28" s="136">
        <v>27</v>
      </c>
      <c r="AG28" s="134">
        <v>4.5</v>
      </c>
      <c r="AH28" s="136">
        <v>128</v>
      </c>
      <c r="AI28" s="134">
        <v>21.333333333333332</v>
      </c>
      <c r="AJ28" s="136">
        <v>8</v>
      </c>
      <c r="AK28" s="134">
        <v>1.3333333333333333</v>
      </c>
      <c r="AL28" s="136">
        <v>879</v>
      </c>
      <c r="AM28" s="134">
        <v>146.5</v>
      </c>
      <c r="AN28" s="136">
        <v>747</v>
      </c>
      <c r="AO28" s="134">
        <v>124.5</v>
      </c>
      <c r="AP28" s="136">
        <v>1567</v>
      </c>
      <c r="AQ28" s="134">
        <v>261.16666666666669</v>
      </c>
      <c r="AR28" s="136">
        <v>356</v>
      </c>
      <c r="AS28" s="134">
        <v>59.333333333333336</v>
      </c>
    </row>
    <row r="29" spans="1:45" ht="13.5" customHeight="1" x14ac:dyDescent="0.3">
      <c r="A29" s="133" t="s">
        <v>152</v>
      </c>
      <c r="B29" s="226" t="str">
        <f>'Incentive Goal'!B28</f>
        <v>CUMBERLAND</v>
      </c>
      <c r="C29" s="134">
        <v>46</v>
      </c>
      <c r="D29" s="134">
        <v>71</v>
      </c>
      <c r="E29" s="317">
        <v>18660</v>
      </c>
      <c r="F29" s="318">
        <v>405.6521739130435</v>
      </c>
      <c r="G29" s="319">
        <v>523</v>
      </c>
      <c r="H29" s="318">
        <v>11.369565217391305</v>
      </c>
      <c r="I29" s="319">
        <v>485</v>
      </c>
      <c r="J29" s="318">
        <v>10.543478260869565</v>
      </c>
      <c r="K29" s="135">
        <v>18888121.75</v>
      </c>
      <c r="L29" s="135">
        <v>410611.34239130432</v>
      </c>
      <c r="M29" s="135">
        <v>266029.88380281691</v>
      </c>
      <c r="N29" s="136">
        <v>174390</v>
      </c>
      <c r="O29" s="134">
        <v>3791.086956521739</v>
      </c>
      <c r="P29" s="136">
        <v>1242</v>
      </c>
      <c r="Q29" s="134">
        <v>27</v>
      </c>
      <c r="R29" s="136">
        <v>21414</v>
      </c>
      <c r="S29" s="134">
        <v>465.52173913043481</v>
      </c>
      <c r="T29" s="136">
        <v>1377</v>
      </c>
      <c r="U29" s="134">
        <v>29.934782608695652</v>
      </c>
      <c r="V29" s="136">
        <v>154</v>
      </c>
      <c r="W29" s="134">
        <v>3.347826086956522</v>
      </c>
      <c r="X29" s="136">
        <v>581</v>
      </c>
      <c r="Y29" s="134">
        <v>12.630434782608695</v>
      </c>
      <c r="Z29" s="136">
        <v>481</v>
      </c>
      <c r="AA29" s="134">
        <v>10.456521739130435</v>
      </c>
      <c r="AB29" s="136">
        <v>446</v>
      </c>
      <c r="AC29" s="134">
        <v>9.695652173913043</v>
      </c>
      <c r="AD29" s="137">
        <v>439</v>
      </c>
      <c r="AE29" s="134">
        <v>9.5434782608695645</v>
      </c>
      <c r="AF29" s="136">
        <v>650</v>
      </c>
      <c r="AG29" s="134">
        <v>14.130434782608695</v>
      </c>
      <c r="AH29" s="136">
        <v>620</v>
      </c>
      <c r="AI29" s="134">
        <v>13.478260869565217</v>
      </c>
      <c r="AJ29" s="136">
        <v>192</v>
      </c>
      <c r="AK29" s="134">
        <v>4.1739130434782608</v>
      </c>
      <c r="AL29" s="136">
        <v>5430</v>
      </c>
      <c r="AM29" s="134">
        <v>118.04347826086956</v>
      </c>
      <c r="AN29" s="136">
        <v>1442</v>
      </c>
      <c r="AO29" s="134">
        <v>31.347826086956523</v>
      </c>
      <c r="AP29" s="136">
        <v>19247</v>
      </c>
      <c r="AQ29" s="134">
        <v>418.41304347826087</v>
      </c>
      <c r="AR29" s="136">
        <v>90</v>
      </c>
      <c r="AS29" s="134">
        <v>1.9565217391304348</v>
      </c>
    </row>
    <row r="30" spans="1:45" ht="13.5" customHeight="1" x14ac:dyDescent="0.3">
      <c r="A30" s="133" t="s">
        <v>169</v>
      </c>
      <c r="B30" s="226" t="str">
        <f>'Incentive Goal'!B29</f>
        <v>CURRITUCK</v>
      </c>
      <c r="C30" s="134">
        <v>2</v>
      </c>
      <c r="D30" s="134">
        <v>2.5</v>
      </c>
      <c r="E30" s="317">
        <v>787</v>
      </c>
      <c r="F30" s="318">
        <v>393.5</v>
      </c>
      <c r="G30" s="319">
        <v>11</v>
      </c>
      <c r="H30" s="318">
        <v>5.5</v>
      </c>
      <c r="I30" s="319">
        <v>22</v>
      </c>
      <c r="J30" s="318">
        <v>11</v>
      </c>
      <c r="K30" s="135">
        <v>1116663.43</v>
      </c>
      <c r="L30" s="135">
        <v>558331.71499999997</v>
      </c>
      <c r="M30" s="135">
        <v>446665.37199999997</v>
      </c>
      <c r="N30" s="136">
        <v>4569</v>
      </c>
      <c r="O30" s="134">
        <v>2284.5</v>
      </c>
      <c r="P30" s="136">
        <v>23</v>
      </c>
      <c r="Q30" s="134">
        <v>11.5</v>
      </c>
      <c r="R30" s="136">
        <v>53</v>
      </c>
      <c r="S30" s="134">
        <v>26.5</v>
      </c>
      <c r="T30" s="136">
        <v>2</v>
      </c>
      <c r="U30" s="134">
        <v>1</v>
      </c>
      <c r="V30" s="136">
        <v>0</v>
      </c>
      <c r="W30" s="134">
        <v>0</v>
      </c>
      <c r="X30" s="136">
        <v>0</v>
      </c>
      <c r="Y30" s="134">
        <v>0</v>
      </c>
      <c r="Z30" s="136">
        <v>0</v>
      </c>
      <c r="AA30" s="134">
        <v>0</v>
      </c>
      <c r="AB30" s="136">
        <v>10</v>
      </c>
      <c r="AC30" s="134">
        <v>5</v>
      </c>
      <c r="AD30" s="137">
        <v>0</v>
      </c>
      <c r="AE30" s="134">
        <v>0</v>
      </c>
      <c r="AF30" s="136">
        <v>37</v>
      </c>
      <c r="AG30" s="134">
        <v>18.5</v>
      </c>
      <c r="AH30" s="136">
        <v>31</v>
      </c>
      <c r="AI30" s="134">
        <v>15.5</v>
      </c>
      <c r="AJ30" s="136">
        <v>7</v>
      </c>
      <c r="AK30" s="134">
        <v>3.5</v>
      </c>
      <c r="AL30" s="136">
        <v>168</v>
      </c>
      <c r="AM30" s="134">
        <v>84</v>
      </c>
      <c r="AN30" s="136">
        <v>692</v>
      </c>
      <c r="AO30" s="134">
        <v>346</v>
      </c>
      <c r="AP30" s="136">
        <v>310</v>
      </c>
      <c r="AQ30" s="134">
        <v>155</v>
      </c>
      <c r="AR30" s="136">
        <v>156</v>
      </c>
      <c r="AS30" s="134">
        <v>78</v>
      </c>
    </row>
    <row r="31" spans="1:45" ht="13.5" customHeight="1" x14ac:dyDescent="0.3">
      <c r="A31" s="133" t="s">
        <v>169</v>
      </c>
      <c r="B31" s="226" t="str">
        <f>'Incentive Goal'!B30</f>
        <v>DARE</v>
      </c>
      <c r="C31" s="134">
        <v>2</v>
      </c>
      <c r="D31" s="134">
        <v>2.5</v>
      </c>
      <c r="E31" s="317">
        <v>873</v>
      </c>
      <c r="F31" s="318">
        <v>436.5</v>
      </c>
      <c r="G31" s="319">
        <v>21</v>
      </c>
      <c r="H31" s="318">
        <v>10.5</v>
      </c>
      <c r="I31" s="319">
        <v>25</v>
      </c>
      <c r="J31" s="318">
        <v>12.5</v>
      </c>
      <c r="K31" s="135">
        <v>1283864.94</v>
      </c>
      <c r="L31" s="135">
        <v>641932.47</v>
      </c>
      <c r="M31" s="135">
        <v>513545.97599999997</v>
      </c>
      <c r="N31" s="136">
        <v>7558</v>
      </c>
      <c r="O31" s="134">
        <v>3779</v>
      </c>
      <c r="P31" s="136">
        <v>111</v>
      </c>
      <c r="Q31" s="134">
        <v>55.5</v>
      </c>
      <c r="R31" s="136">
        <v>88</v>
      </c>
      <c r="S31" s="134">
        <v>44</v>
      </c>
      <c r="T31" s="136">
        <v>5</v>
      </c>
      <c r="U31" s="134">
        <v>2.5</v>
      </c>
      <c r="V31" s="136">
        <v>4</v>
      </c>
      <c r="W31" s="134">
        <v>2</v>
      </c>
      <c r="X31" s="136">
        <v>31</v>
      </c>
      <c r="Y31" s="134">
        <v>15.5</v>
      </c>
      <c r="Z31" s="136">
        <v>43</v>
      </c>
      <c r="AA31" s="134">
        <v>21.5</v>
      </c>
      <c r="AB31" s="136">
        <v>39</v>
      </c>
      <c r="AC31" s="134">
        <v>19.5</v>
      </c>
      <c r="AD31" s="137">
        <v>0</v>
      </c>
      <c r="AE31" s="134">
        <v>0</v>
      </c>
      <c r="AF31" s="136">
        <v>15</v>
      </c>
      <c r="AG31" s="134">
        <v>7.5</v>
      </c>
      <c r="AH31" s="136">
        <v>30</v>
      </c>
      <c r="AI31" s="134">
        <v>15</v>
      </c>
      <c r="AJ31" s="136">
        <v>3</v>
      </c>
      <c r="AK31" s="134">
        <v>1.5</v>
      </c>
      <c r="AL31" s="136">
        <v>135</v>
      </c>
      <c r="AM31" s="134">
        <v>67.5</v>
      </c>
      <c r="AN31" s="136">
        <v>171</v>
      </c>
      <c r="AO31" s="134">
        <v>85.5</v>
      </c>
      <c r="AP31" s="136">
        <v>286</v>
      </c>
      <c r="AQ31" s="134">
        <v>143</v>
      </c>
      <c r="AR31" s="136">
        <v>102</v>
      </c>
      <c r="AS31" s="134">
        <v>51</v>
      </c>
    </row>
    <row r="32" spans="1:45" ht="13.5" customHeight="1" x14ac:dyDescent="0.3">
      <c r="A32" s="133" t="s">
        <v>142</v>
      </c>
      <c r="B32" s="226" t="str">
        <f>'Incentive Goal'!B31</f>
        <v>DAVIDSON</v>
      </c>
      <c r="C32" s="134">
        <v>15</v>
      </c>
      <c r="D32" s="134">
        <v>19</v>
      </c>
      <c r="E32" s="317">
        <v>5063</v>
      </c>
      <c r="F32" s="318">
        <v>337.53333333333336</v>
      </c>
      <c r="G32" s="319">
        <v>186</v>
      </c>
      <c r="H32" s="318">
        <v>12.4</v>
      </c>
      <c r="I32" s="319">
        <v>154</v>
      </c>
      <c r="J32" s="318">
        <v>10.266666666666667</v>
      </c>
      <c r="K32" s="135">
        <v>6263189.1900000004</v>
      </c>
      <c r="L32" s="135">
        <v>417545.94600000005</v>
      </c>
      <c r="M32" s="135">
        <v>329641.5363157895</v>
      </c>
      <c r="N32" s="136">
        <v>47345</v>
      </c>
      <c r="O32" s="134">
        <v>3156.3333333333335</v>
      </c>
      <c r="P32" s="136">
        <v>229</v>
      </c>
      <c r="Q32" s="134">
        <v>15.266666666666667</v>
      </c>
      <c r="R32" s="136">
        <v>5808</v>
      </c>
      <c r="S32" s="134">
        <v>387.2</v>
      </c>
      <c r="T32" s="136">
        <v>493</v>
      </c>
      <c r="U32" s="134">
        <v>32.866666666666667</v>
      </c>
      <c r="V32" s="136">
        <v>73</v>
      </c>
      <c r="W32" s="134">
        <v>4.8666666666666663</v>
      </c>
      <c r="X32" s="136">
        <v>200</v>
      </c>
      <c r="Y32" s="134">
        <v>13.333333333333334</v>
      </c>
      <c r="Z32" s="136">
        <v>296</v>
      </c>
      <c r="AA32" s="134">
        <v>19.733333333333334</v>
      </c>
      <c r="AB32" s="136">
        <v>156</v>
      </c>
      <c r="AC32" s="134">
        <v>10.4</v>
      </c>
      <c r="AD32" s="137">
        <v>3</v>
      </c>
      <c r="AE32" s="134">
        <v>0.2</v>
      </c>
      <c r="AF32" s="136">
        <v>94</v>
      </c>
      <c r="AG32" s="134">
        <v>6.2666666666666666</v>
      </c>
      <c r="AH32" s="136">
        <v>206</v>
      </c>
      <c r="AI32" s="134">
        <v>13.733333333333333</v>
      </c>
      <c r="AJ32" s="136">
        <v>73</v>
      </c>
      <c r="AK32" s="134">
        <v>4.8666666666666663</v>
      </c>
      <c r="AL32" s="136">
        <v>1278</v>
      </c>
      <c r="AM32" s="134">
        <v>85.2</v>
      </c>
      <c r="AN32" s="136">
        <v>1818</v>
      </c>
      <c r="AO32" s="134">
        <v>121.2</v>
      </c>
      <c r="AP32" s="136">
        <v>3936</v>
      </c>
      <c r="AQ32" s="134">
        <v>262.39999999999998</v>
      </c>
      <c r="AR32" s="136">
        <v>1120</v>
      </c>
      <c r="AS32" s="134">
        <v>74.666666666666671</v>
      </c>
    </row>
    <row r="33" spans="1:45" ht="13.5" customHeight="1" x14ac:dyDescent="0.3">
      <c r="A33" s="133" t="s">
        <v>142</v>
      </c>
      <c r="B33" s="226" t="str">
        <f>'Incentive Goal'!B32</f>
        <v>DAVIE</v>
      </c>
      <c r="C33" s="134">
        <v>3.75</v>
      </c>
      <c r="D33" s="134">
        <v>5</v>
      </c>
      <c r="E33" s="317">
        <v>1273</v>
      </c>
      <c r="F33" s="318">
        <v>339.46666666666664</v>
      </c>
      <c r="G33" s="319">
        <v>93</v>
      </c>
      <c r="H33" s="318">
        <v>24.8</v>
      </c>
      <c r="I33" s="319">
        <v>49</v>
      </c>
      <c r="J33" s="318">
        <v>13.066666666666666</v>
      </c>
      <c r="K33" s="135">
        <v>1045534.95</v>
      </c>
      <c r="L33" s="135">
        <v>278809.32</v>
      </c>
      <c r="M33" s="135">
        <v>209106.99</v>
      </c>
      <c r="N33" s="136">
        <v>9860</v>
      </c>
      <c r="O33" s="134">
        <v>2629.3333333333335</v>
      </c>
      <c r="P33" s="136">
        <v>41</v>
      </c>
      <c r="Q33" s="134">
        <v>10.933333333333334</v>
      </c>
      <c r="R33" s="136">
        <v>469</v>
      </c>
      <c r="S33" s="134">
        <v>125.06666666666666</v>
      </c>
      <c r="T33" s="136">
        <v>3</v>
      </c>
      <c r="U33" s="134">
        <v>0.8</v>
      </c>
      <c r="V33" s="136">
        <v>11</v>
      </c>
      <c r="W33" s="134">
        <v>2.9333333333333331</v>
      </c>
      <c r="X33" s="136">
        <v>94</v>
      </c>
      <c r="Y33" s="134">
        <v>25.066666666666666</v>
      </c>
      <c r="Z33" s="136">
        <v>70</v>
      </c>
      <c r="AA33" s="134">
        <v>18.666666666666668</v>
      </c>
      <c r="AB33" s="136">
        <v>49</v>
      </c>
      <c r="AC33" s="134">
        <v>13.066666666666666</v>
      </c>
      <c r="AD33" s="137">
        <v>1</v>
      </c>
      <c r="AE33" s="134">
        <v>0.26666666666666666</v>
      </c>
      <c r="AF33" s="136">
        <v>18</v>
      </c>
      <c r="AG33" s="134">
        <v>4.8</v>
      </c>
      <c r="AH33" s="136">
        <v>43</v>
      </c>
      <c r="AI33" s="134">
        <v>11.466666666666667</v>
      </c>
      <c r="AJ33" s="136">
        <v>3</v>
      </c>
      <c r="AK33" s="134">
        <v>0.8</v>
      </c>
      <c r="AL33" s="136">
        <v>262</v>
      </c>
      <c r="AM33" s="134">
        <v>69.86666666666666</v>
      </c>
      <c r="AN33" s="136">
        <v>258</v>
      </c>
      <c r="AO33" s="134">
        <v>68.8</v>
      </c>
      <c r="AP33" s="136">
        <v>459</v>
      </c>
      <c r="AQ33" s="134">
        <v>122.4</v>
      </c>
      <c r="AR33" s="136">
        <v>91</v>
      </c>
      <c r="AS33" s="134">
        <v>24.266666666666666</v>
      </c>
    </row>
    <row r="34" spans="1:45" ht="13.5" customHeight="1" x14ac:dyDescent="0.3">
      <c r="A34" s="133" t="s">
        <v>152</v>
      </c>
      <c r="B34" s="226" t="str">
        <f>'Incentive Goal'!B33</f>
        <v>DUPLIN</v>
      </c>
      <c r="C34" s="134">
        <v>9</v>
      </c>
      <c r="D34" s="134">
        <v>11</v>
      </c>
      <c r="E34" s="317">
        <v>2528</v>
      </c>
      <c r="F34" s="318">
        <v>280.88888888888891</v>
      </c>
      <c r="G34" s="319">
        <v>62</v>
      </c>
      <c r="H34" s="318">
        <v>6.8888888888888893</v>
      </c>
      <c r="I34" s="319">
        <v>85</v>
      </c>
      <c r="J34" s="318">
        <v>9.4444444444444446</v>
      </c>
      <c r="K34" s="135">
        <v>2688289.56</v>
      </c>
      <c r="L34" s="135">
        <v>298698.84000000003</v>
      </c>
      <c r="M34" s="135">
        <v>244389.96</v>
      </c>
      <c r="N34" s="136">
        <v>21582</v>
      </c>
      <c r="O34" s="134">
        <v>2398</v>
      </c>
      <c r="P34" s="136">
        <v>61</v>
      </c>
      <c r="Q34" s="134">
        <v>6.7777777777777777</v>
      </c>
      <c r="R34" s="136">
        <v>596</v>
      </c>
      <c r="S34" s="134">
        <v>66.222222222222229</v>
      </c>
      <c r="T34" s="136">
        <v>13</v>
      </c>
      <c r="U34" s="134">
        <v>1.4444444444444444</v>
      </c>
      <c r="V34" s="136">
        <v>36</v>
      </c>
      <c r="W34" s="134">
        <v>4</v>
      </c>
      <c r="X34" s="136">
        <v>63</v>
      </c>
      <c r="Y34" s="134">
        <v>7</v>
      </c>
      <c r="Z34" s="136">
        <v>98</v>
      </c>
      <c r="AA34" s="134">
        <v>10.888888888888889</v>
      </c>
      <c r="AB34" s="136">
        <v>74</v>
      </c>
      <c r="AC34" s="134">
        <v>8.2222222222222214</v>
      </c>
      <c r="AD34" s="137">
        <v>2</v>
      </c>
      <c r="AE34" s="134">
        <v>0.22222222222222221</v>
      </c>
      <c r="AF34" s="136">
        <v>72</v>
      </c>
      <c r="AG34" s="134">
        <v>8</v>
      </c>
      <c r="AH34" s="136">
        <v>58</v>
      </c>
      <c r="AI34" s="134">
        <v>6.4444444444444446</v>
      </c>
      <c r="AJ34" s="136">
        <v>3</v>
      </c>
      <c r="AK34" s="134">
        <v>0.33333333333333331</v>
      </c>
      <c r="AL34" s="136">
        <v>668</v>
      </c>
      <c r="AM34" s="134">
        <v>74.222222222222229</v>
      </c>
      <c r="AN34" s="136">
        <v>1027</v>
      </c>
      <c r="AO34" s="134">
        <v>114.11111111111111</v>
      </c>
      <c r="AP34" s="136">
        <v>515</v>
      </c>
      <c r="AQ34" s="134">
        <v>57.222222222222221</v>
      </c>
      <c r="AR34" s="136">
        <v>384</v>
      </c>
      <c r="AS34" s="134">
        <v>42.666666666666664</v>
      </c>
    </row>
    <row r="35" spans="1:45" ht="13.5" customHeight="1" x14ac:dyDescent="0.3">
      <c r="A35" s="133" t="s">
        <v>142</v>
      </c>
      <c r="B35" s="226" t="str">
        <f>'Incentive Goal'!B34</f>
        <v>DURHAM</v>
      </c>
      <c r="C35" s="134">
        <v>29</v>
      </c>
      <c r="D35" s="134">
        <v>39</v>
      </c>
      <c r="E35" s="317">
        <v>8732</v>
      </c>
      <c r="F35" s="318">
        <v>301.10344827586209</v>
      </c>
      <c r="G35" s="319">
        <v>188</v>
      </c>
      <c r="H35" s="318">
        <v>6.4827586206896548</v>
      </c>
      <c r="I35" s="319">
        <v>172</v>
      </c>
      <c r="J35" s="318">
        <v>5.931034482758621</v>
      </c>
      <c r="K35" s="135">
        <v>7861870.1299999999</v>
      </c>
      <c r="L35" s="135">
        <v>271098.96999999997</v>
      </c>
      <c r="M35" s="135">
        <v>201586.41358974358</v>
      </c>
      <c r="N35" s="136">
        <v>81315</v>
      </c>
      <c r="O35" s="134">
        <v>2803.9655172413795</v>
      </c>
      <c r="P35" s="136">
        <v>580</v>
      </c>
      <c r="Q35" s="134">
        <v>20</v>
      </c>
      <c r="R35" s="136">
        <v>3039</v>
      </c>
      <c r="S35" s="134">
        <v>104.79310344827586</v>
      </c>
      <c r="T35" s="136">
        <v>171</v>
      </c>
      <c r="U35" s="134">
        <v>5.8965517241379306</v>
      </c>
      <c r="V35" s="136">
        <v>68</v>
      </c>
      <c r="W35" s="134">
        <v>2.3448275862068964</v>
      </c>
      <c r="X35" s="136">
        <v>215</v>
      </c>
      <c r="Y35" s="134">
        <v>7.4137931034482758</v>
      </c>
      <c r="Z35" s="136">
        <v>191</v>
      </c>
      <c r="AA35" s="134">
        <v>6.5862068965517242</v>
      </c>
      <c r="AB35" s="136">
        <v>161</v>
      </c>
      <c r="AC35" s="134">
        <v>5.5517241379310347</v>
      </c>
      <c r="AD35" s="137">
        <v>30</v>
      </c>
      <c r="AE35" s="134">
        <v>1.0344827586206897</v>
      </c>
      <c r="AF35" s="136">
        <v>105</v>
      </c>
      <c r="AG35" s="134">
        <v>3.6206896551724137</v>
      </c>
      <c r="AH35" s="136">
        <v>328</v>
      </c>
      <c r="AI35" s="134">
        <v>11.310344827586206</v>
      </c>
      <c r="AJ35" s="136">
        <v>89</v>
      </c>
      <c r="AK35" s="134">
        <v>3.0689655172413794</v>
      </c>
      <c r="AL35" s="136">
        <v>3213</v>
      </c>
      <c r="AM35" s="134">
        <v>110.79310344827586</v>
      </c>
      <c r="AN35" s="136">
        <v>1292</v>
      </c>
      <c r="AO35" s="134">
        <v>44.551724137931032</v>
      </c>
      <c r="AP35" s="136">
        <v>7396</v>
      </c>
      <c r="AQ35" s="134">
        <v>255.0344827586207</v>
      </c>
      <c r="AR35" s="136">
        <v>353</v>
      </c>
      <c r="AS35" s="134">
        <v>12.172413793103448</v>
      </c>
    </row>
    <row r="36" spans="1:45" ht="13.5" customHeight="1" x14ac:dyDescent="0.3">
      <c r="A36" s="133" t="s">
        <v>311</v>
      </c>
      <c r="B36" s="226" t="str">
        <f>'Incentive Goal'!B35</f>
        <v>EDGE-Rky Mt</v>
      </c>
      <c r="C36" s="134">
        <v>8.5</v>
      </c>
      <c r="D36" s="134">
        <v>11</v>
      </c>
      <c r="E36" s="317">
        <v>2275</v>
      </c>
      <c r="F36" s="318">
        <v>267.64705882352939</v>
      </c>
      <c r="G36" s="319">
        <v>48</v>
      </c>
      <c r="H36" s="318">
        <v>5.6470588235294121</v>
      </c>
      <c r="I36" s="319">
        <v>27</v>
      </c>
      <c r="J36" s="318">
        <v>3.1764705882352939</v>
      </c>
      <c r="K36" s="135">
        <v>1424819.33</v>
      </c>
      <c r="L36" s="135">
        <v>167625.80352941179</v>
      </c>
      <c r="M36" s="135">
        <v>129529.03000000001</v>
      </c>
      <c r="N36" s="136">
        <v>28554</v>
      </c>
      <c r="O36" s="134">
        <v>3359.294117647059</v>
      </c>
      <c r="P36" s="136">
        <v>155</v>
      </c>
      <c r="Q36" s="134">
        <v>18.235294117647058</v>
      </c>
      <c r="R36" s="136">
        <v>1826</v>
      </c>
      <c r="S36" s="134">
        <v>214.8235294117647</v>
      </c>
      <c r="T36" s="136">
        <v>125</v>
      </c>
      <c r="U36" s="134">
        <v>14.705882352941176</v>
      </c>
      <c r="V36" s="136">
        <v>29</v>
      </c>
      <c r="W36" s="134">
        <v>3.4117647058823528</v>
      </c>
      <c r="X36" s="136">
        <v>58</v>
      </c>
      <c r="Y36" s="134">
        <v>6.8235294117647056</v>
      </c>
      <c r="Z36" s="136">
        <v>53</v>
      </c>
      <c r="AA36" s="134">
        <v>6.2352941176470589</v>
      </c>
      <c r="AB36" s="136">
        <v>37</v>
      </c>
      <c r="AC36" s="134">
        <v>4.3529411764705879</v>
      </c>
      <c r="AD36" s="137">
        <v>10</v>
      </c>
      <c r="AE36" s="134">
        <v>1.1764705882352942</v>
      </c>
      <c r="AF36" s="136">
        <v>16</v>
      </c>
      <c r="AG36" s="134">
        <v>1.8823529411764706</v>
      </c>
      <c r="AH36" s="136">
        <v>82</v>
      </c>
      <c r="AI36" s="134">
        <v>9.6470588235294112</v>
      </c>
      <c r="AJ36" s="136">
        <v>13</v>
      </c>
      <c r="AK36" s="134">
        <v>1.5294117647058822</v>
      </c>
      <c r="AL36" s="136">
        <v>605</v>
      </c>
      <c r="AM36" s="134">
        <v>71.17647058823529</v>
      </c>
      <c r="AN36" s="136">
        <v>1445</v>
      </c>
      <c r="AO36" s="134">
        <v>170</v>
      </c>
      <c r="AP36" s="136">
        <v>927</v>
      </c>
      <c r="AQ36" s="134">
        <v>109.05882352941177</v>
      </c>
      <c r="AR36" s="136">
        <v>192</v>
      </c>
      <c r="AS36" s="134">
        <v>22.588235294117649</v>
      </c>
    </row>
    <row r="37" spans="1:45" ht="13.5" customHeight="1" x14ac:dyDescent="0.3">
      <c r="A37" s="133" t="s">
        <v>311</v>
      </c>
      <c r="B37" s="226" t="str">
        <f>'Incentive Goal'!B36</f>
        <v>EDGE-Tarboro</v>
      </c>
      <c r="C37" s="134">
        <v>6.5</v>
      </c>
      <c r="D37" s="134">
        <v>8</v>
      </c>
      <c r="E37" s="317">
        <v>2559</v>
      </c>
      <c r="F37" s="318">
        <v>393.69230769230768</v>
      </c>
      <c r="G37" s="319">
        <v>55</v>
      </c>
      <c r="H37" s="318">
        <v>8.4615384615384617</v>
      </c>
      <c r="I37" s="319">
        <v>42</v>
      </c>
      <c r="J37" s="318">
        <v>6.4615384615384617</v>
      </c>
      <c r="K37" s="135">
        <v>1539573.84</v>
      </c>
      <c r="L37" s="135">
        <v>236857.51384615386</v>
      </c>
      <c r="M37" s="135">
        <v>192446.73</v>
      </c>
      <c r="N37" s="138">
        <v>18474</v>
      </c>
      <c r="O37" s="134">
        <v>2842.1538461538462</v>
      </c>
      <c r="P37" s="136">
        <v>84</v>
      </c>
      <c r="Q37" s="134">
        <v>12.923076923076923</v>
      </c>
      <c r="R37" s="136">
        <v>1738</v>
      </c>
      <c r="S37" s="134">
        <v>267.38461538461536</v>
      </c>
      <c r="T37" s="136">
        <v>239</v>
      </c>
      <c r="U37" s="134">
        <v>36.769230769230766</v>
      </c>
      <c r="V37" s="136">
        <v>23</v>
      </c>
      <c r="W37" s="134">
        <v>3.5384615384615383</v>
      </c>
      <c r="X37" s="136">
        <v>54</v>
      </c>
      <c r="Y37" s="134">
        <v>8.3076923076923084</v>
      </c>
      <c r="Z37" s="136">
        <v>47</v>
      </c>
      <c r="AA37" s="134">
        <v>7.2307692307692308</v>
      </c>
      <c r="AB37" s="136">
        <v>24</v>
      </c>
      <c r="AC37" s="134">
        <v>3.6923076923076925</v>
      </c>
      <c r="AD37" s="137">
        <v>3</v>
      </c>
      <c r="AE37" s="134">
        <v>0.46153846153846156</v>
      </c>
      <c r="AF37" s="136">
        <v>165</v>
      </c>
      <c r="AG37" s="134">
        <v>25.384615384615383</v>
      </c>
      <c r="AH37" s="136">
        <v>89</v>
      </c>
      <c r="AI37" s="134">
        <v>13.692307692307692</v>
      </c>
      <c r="AJ37" s="136">
        <v>4</v>
      </c>
      <c r="AK37" s="134">
        <v>0.61538461538461542</v>
      </c>
      <c r="AL37" s="136">
        <v>593</v>
      </c>
      <c r="AM37" s="134">
        <v>91.230769230769226</v>
      </c>
      <c r="AN37" s="136">
        <v>1435</v>
      </c>
      <c r="AO37" s="134">
        <v>220.76923076923077</v>
      </c>
      <c r="AP37" s="136">
        <v>646</v>
      </c>
      <c r="AQ37" s="134">
        <v>99.384615384615387</v>
      </c>
      <c r="AR37" s="136">
        <v>231</v>
      </c>
      <c r="AS37" s="134">
        <v>35.53846153846154</v>
      </c>
    </row>
    <row r="38" spans="1:45" ht="13.5" customHeight="1" x14ac:dyDescent="0.3">
      <c r="A38" s="133" t="s">
        <v>142</v>
      </c>
      <c r="B38" s="226" t="str">
        <f>'Incentive Goal'!B37</f>
        <v>FORSYTH</v>
      </c>
      <c r="C38" s="134">
        <v>33</v>
      </c>
      <c r="D38" s="134">
        <v>50.5</v>
      </c>
      <c r="E38" s="317">
        <v>13030</v>
      </c>
      <c r="F38" s="318">
        <v>394.84848484848487</v>
      </c>
      <c r="G38" s="319">
        <v>326</v>
      </c>
      <c r="H38" s="318">
        <v>9.8787878787878789</v>
      </c>
      <c r="I38" s="319">
        <v>389</v>
      </c>
      <c r="J38" s="318">
        <v>11.787878787878787</v>
      </c>
      <c r="K38" s="135">
        <v>11108282.34</v>
      </c>
      <c r="L38" s="135">
        <v>336614.61636363633</v>
      </c>
      <c r="M38" s="135">
        <v>219965.98693069306</v>
      </c>
      <c r="N38" s="138">
        <v>117603</v>
      </c>
      <c r="O38" s="134">
        <v>3563.7272727272725</v>
      </c>
      <c r="P38" s="136">
        <v>903</v>
      </c>
      <c r="Q38" s="134">
        <v>27.363636363636363</v>
      </c>
      <c r="R38" s="136">
        <v>3774</v>
      </c>
      <c r="S38" s="134">
        <v>114.36363636363636</v>
      </c>
      <c r="T38" s="136">
        <v>640</v>
      </c>
      <c r="U38" s="134">
        <v>19.393939393939394</v>
      </c>
      <c r="V38" s="136">
        <v>194</v>
      </c>
      <c r="W38" s="134">
        <v>5.8787878787878789</v>
      </c>
      <c r="X38" s="136">
        <v>339</v>
      </c>
      <c r="Y38" s="134">
        <v>10.272727272727273</v>
      </c>
      <c r="Z38" s="136">
        <v>353</v>
      </c>
      <c r="AA38" s="134">
        <v>10.696969696969697</v>
      </c>
      <c r="AB38" s="136">
        <v>343</v>
      </c>
      <c r="AC38" s="134">
        <v>10.393939393939394</v>
      </c>
      <c r="AD38" s="137">
        <v>853</v>
      </c>
      <c r="AE38" s="134">
        <v>25.848484848484848</v>
      </c>
      <c r="AF38" s="136">
        <v>267</v>
      </c>
      <c r="AG38" s="134">
        <v>8.0909090909090917</v>
      </c>
      <c r="AH38" s="136">
        <v>556</v>
      </c>
      <c r="AI38" s="134">
        <v>16.848484848484848</v>
      </c>
      <c r="AJ38" s="136">
        <v>75</v>
      </c>
      <c r="AK38" s="134">
        <v>2.2727272727272729</v>
      </c>
      <c r="AL38" s="136">
        <v>4558</v>
      </c>
      <c r="AM38" s="134">
        <v>138.12121212121212</v>
      </c>
      <c r="AN38" s="136">
        <v>736</v>
      </c>
      <c r="AO38" s="134">
        <v>22.303030303030305</v>
      </c>
      <c r="AP38" s="136">
        <v>14916</v>
      </c>
      <c r="AQ38" s="134">
        <v>452</v>
      </c>
      <c r="AR38" s="136">
        <v>142</v>
      </c>
      <c r="AS38" s="134">
        <v>4.3030303030303028</v>
      </c>
    </row>
    <row r="39" spans="1:45" ht="13.5" customHeight="1" x14ac:dyDescent="0.3">
      <c r="A39" s="133" t="s">
        <v>311</v>
      </c>
      <c r="B39" s="226" t="str">
        <f>'Incentive Goal'!B38</f>
        <v>FRANKLIN</v>
      </c>
      <c r="C39" s="134">
        <v>8</v>
      </c>
      <c r="D39" s="134">
        <v>9</v>
      </c>
      <c r="E39" s="317">
        <v>2890</v>
      </c>
      <c r="F39" s="318">
        <v>361.25</v>
      </c>
      <c r="G39" s="319">
        <v>84</v>
      </c>
      <c r="H39" s="318">
        <v>10.5</v>
      </c>
      <c r="I39" s="319">
        <v>106</v>
      </c>
      <c r="J39" s="318">
        <v>13.25</v>
      </c>
      <c r="K39" s="135">
        <v>2574656.85</v>
      </c>
      <c r="L39" s="135">
        <v>321832.10625000001</v>
      </c>
      <c r="M39" s="135">
        <v>286072.98333333334</v>
      </c>
      <c r="N39" s="138">
        <v>22442</v>
      </c>
      <c r="O39" s="134">
        <v>2805.25</v>
      </c>
      <c r="P39" s="136">
        <v>242</v>
      </c>
      <c r="Q39" s="134">
        <v>30.25</v>
      </c>
      <c r="R39" s="136">
        <v>368</v>
      </c>
      <c r="S39" s="134">
        <v>46</v>
      </c>
      <c r="T39" s="136">
        <v>18</v>
      </c>
      <c r="U39" s="134">
        <v>2.25</v>
      </c>
      <c r="V39" s="136">
        <v>19</v>
      </c>
      <c r="W39" s="134">
        <v>2.375</v>
      </c>
      <c r="X39" s="136">
        <v>83</v>
      </c>
      <c r="Y39" s="134">
        <v>10.375</v>
      </c>
      <c r="Z39" s="136">
        <v>81</v>
      </c>
      <c r="AA39" s="134">
        <v>10.125</v>
      </c>
      <c r="AB39" s="136">
        <v>94</v>
      </c>
      <c r="AC39" s="134">
        <v>11.75</v>
      </c>
      <c r="AD39" s="137">
        <v>40</v>
      </c>
      <c r="AE39" s="134">
        <v>5</v>
      </c>
      <c r="AF39" s="136">
        <v>95</v>
      </c>
      <c r="AG39" s="134">
        <v>11.875</v>
      </c>
      <c r="AH39" s="136">
        <v>72</v>
      </c>
      <c r="AI39" s="134">
        <v>9</v>
      </c>
      <c r="AJ39" s="136">
        <v>3</v>
      </c>
      <c r="AK39" s="134">
        <v>0.375</v>
      </c>
      <c r="AL39" s="136">
        <v>930</v>
      </c>
      <c r="AM39" s="134">
        <v>116.25</v>
      </c>
      <c r="AN39" s="136">
        <v>770</v>
      </c>
      <c r="AO39" s="134">
        <v>96.25</v>
      </c>
      <c r="AP39" s="136">
        <v>1989</v>
      </c>
      <c r="AQ39" s="134">
        <v>248.625</v>
      </c>
      <c r="AR39" s="136">
        <v>295</v>
      </c>
      <c r="AS39" s="134">
        <v>36.875</v>
      </c>
    </row>
    <row r="40" spans="1:45" ht="13.5" customHeight="1" x14ac:dyDescent="0.3">
      <c r="A40" s="133" t="s">
        <v>153</v>
      </c>
      <c r="B40" s="226" t="str">
        <f>'Incentive Goal'!B39</f>
        <v>GASTON</v>
      </c>
      <c r="C40" s="134">
        <v>24.75</v>
      </c>
      <c r="D40" s="134">
        <v>34</v>
      </c>
      <c r="E40" s="317">
        <v>8580</v>
      </c>
      <c r="F40" s="318">
        <v>346.66666666666669</v>
      </c>
      <c r="G40" s="319">
        <v>324</v>
      </c>
      <c r="H40" s="318">
        <v>13.090909090909092</v>
      </c>
      <c r="I40" s="319">
        <v>257</v>
      </c>
      <c r="J40" s="318">
        <v>10.383838383838384</v>
      </c>
      <c r="K40" s="135">
        <v>7055860.29</v>
      </c>
      <c r="L40" s="135">
        <v>285085.26424242422</v>
      </c>
      <c r="M40" s="135">
        <v>207525.30264705882</v>
      </c>
      <c r="N40" s="138">
        <v>98476</v>
      </c>
      <c r="O40" s="134">
        <v>3978.8282828282827</v>
      </c>
      <c r="P40" s="136">
        <v>659</v>
      </c>
      <c r="Q40" s="134">
        <v>26.626262626262626</v>
      </c>
      <c r="R40" s="136">
        <v>7132</v>
      </c>
      <c r="S40" s="134">
        <v>288.16161616161617</v>
      </c>
      <c r="T40" s="136">
        <v>933</v>
      </c>
      <c r="U40" s="134">
        <v>37.696969696969695</v>
      </c>
      <c r="V40" s="136">
        <v>96</v>
      </c>
      <c r="W40" s="134">
        <v>3.8787878787878789</v>
      </c>
      <c r="X40" s="136">
        <v>319</v>
      </c>
      <c r="Y40" s="134">
        <v>12.888888888888889</v>
      </c>
      <c r="Z40" s="136">
        <v>419</v>
      </c>
      <c r="AA40" s="134">
        <v>16.929292929292931</v>
      </c>
      <c r="AB40" s="136">
        <v>257</v>
      </c>
      <c r="AC40" s="134">
        <v>10.383838383838384</v>
      </c>
      <c r="AD40" s="137">
        <v>20</v>
      </c>
      <c r="AE40" s="134">
        <v>0.80808080808080807</v>
      </c>
      <c r="AF40" s="136">
        <v>171</v>
      </c>
      <c r="AG40" s="134">
        <v>6.9090909090909092</v>
      </c>
      <c r="AH40" s="136">
        <v>157</v>
      </c>
      <c r="AI40" s="134">
        <v>6.3434343434343434</v>
      </c>
      <c r="AJ40" s="136">
        <v>89</v>
      </c>
      <c r="AK40" s="134">
        <v>3.595959595959596</v>
      </c>
      <c r="AL40" s="136">
        <v>3089</v>
      </c>
      <c r="AM40" s="134">
        <v>124.8080808080808</v>
      </c>
      <c r="AN40" s="136">
        <v>387</v>
      </c>
      <c r="AO40" s="134">
        <v>15.636363636363637</v>
      </c>
      <c r="AP40" s="136">
        <v>5497</v>
      </c>
      <c r="AQ40" s="134">
        <v>222.1010101010101</v>
      </c>
      <c r="AR40" s="136">
        <v>119</v>
      </c>
      <c r="AS40" s="134">
        <v>4.808080808080808</v>
      </c>
    </row>
    <row r="41" spans="1:45" ht="13.5" customHeight="1" x14ac:dyDescent="0.3">
      <c r="A41" s="133" t="s">
        <v>169</v>
      </c>
      <c r="B41" s="226" t="str">
        <f>'Incentive Goal'!B40</f>
        <v>GATES</v>
      </c>
      <c r="C41" s="134">
        <v>1</v>
      </c>
      <c r="D41" s="134">
        <v>1.75</v>
      </c>
      <c r="E41" s="317">
        <v>473</v>
      </c>
      <c r="F41" s="318">
        <v>473</v>
      </c>
      <c r="G41" s="319">
        <v>14</v>
      </c>
      <c r="H41" s="318">
        <v>14</v>
      </c>
      <c r="I41" s="319">
        <v>17</v>
      </c>
      <c r="J41" s="318">
        <v>17</v>
      </c>
      <c r="K41" s="135">
        <v>571635.34</v>
      </c>
      <c r="L41" s="135">
        <v>571635.34</v>
      </c>
      <c r="M41" s="135">
        <v>326648.76571428572</v>
      </c>
      <c r="N41" s="138">
        <v>1</v>
      </c>
      <c r="O41" s="134">
        <v>1</v>
      </c>
      <c r="P41" s="136">
        <v>0</v>
      </c>
      <c r="Q41" s="134">
        <v>0</v>
      </c>
      <c r="R41" s="136">
        <v>0</v>
      </c>
      <c r="S41" s="134">
        <v>0</v>
      </c>
      <c r="T41" s="136">
        <v>0</v>
      </c>
      <c r="U41" s="134">
        <v>0</v>
      </c>
      <c r="V41" s="136">
        <v>0</v>
      </c>
      <c r="W41" s="134">
        <v>0</v>
      </c>
      <c r="X41" s="136">
        <v>0</v>
      </c>
      <c r="Y41" s="134">
        <v>0</v>
      </c>
      <c r="Z41" s="136">
        <v>0</v>
      </c>
      <c r="AA41" s="134">
        <v>0</v>
      </c>
      <c r="AB41" s="136">
        <v>0</v>
      </c>
      <c r="AC41" s="134">
        <v>0</v>
      </c>
      <c r="AD41" s="137">
        <v>0</v>
      </c>
      <c r="AE41" s="134">
        <v>0</v>
      </c>
      <c r="AF41" s="136">
        <v>0</v>
      </c>
      <c r="AG41" s="134">
        <v>0</v>
      </c>
      <c r="AH41" s="136">
        <v>0</v>
      </c>
      <c r="AI41" s="134">
        <v>0</v>
      </c>
      <c r="AJ41" s="136">
        <v>0</v>
      </c>
      <c r="AK41" s="134">
        <v>0</v>
      </c>
      <c r="AL41" s="136">
        <v>116</v>
      </c>
      <c r="AM41" s="134">
        <v>116</v>
      </c>
      <c r="AN41" s="136">
        <v>0</v>
      </c>
      <c r="AO41" s="134">
        <v>0</v>
      </c>
      <c r="AP41" s="136">
        <v>0</v>
      </c>
      <c r="AQ41" s="134">
        <v>0</v>
      </c>
      <c r="AR41" s="136">
        <v>51</v>
      </c>
      <c r="AS41" s="134">
        <v>51</v>
      </c>
    </row>
    <row r="42" spans="1:45" ht="13.5" customHeight="1" x14ac:dyDescent="0.3">
      <c r="A42" s="133" t="s">
        <v>155</v>
      </c>
      <c r="B42" s="226" t="str">
        <f>'Incentive Goal'!B41</f>
        <v>GRAHAM</v>
      </c>
      <c r="C42" s="134">
        <v>0.75</v>
      </c>
      <c r="D42" s="134">
        <v>1</v>
      </c>
      <c r="E42" s="317">
        <v>225</v>
      </c>
      <c r="F42" s="318">
        <v>300</v>
      </c>
      <c r="G42" s="319">
        <v>6</v>
      </c>
      <c r="H42" s="318">
        <v>8</v>
      </c>
      <c r="I42" s="319">
        <v>13</v>
      </c>
      <c r="J42" s="318">
        <v>17.333333333333332</v>
      </c>
      <c r="K42" s="135">
        <v>270565.48</v>
      </c>
      <c r="L42" s="135">
        <v>360753.97333333333</v>
      </c>
      <c r="M42" s="135">
        <v>270565.48</v>
      </c>
      <c r="N42" s="138">
        <v>2169</v>
      </c>
      <c r="O42" s="134">
        <v>2892</v>
      </c>
      <c r="P42" s="136">
        <v>15</v>
      </c>
      <c r="Q42" s="134">
        <v>20</v>
      </c>
      <c r="R42" s="136">
        <v>486</v>
      </c>
      <c r="S42" s="134">
        <v>648</v>
      </c>
      <c r="T42" s="136">
        <v>30</v>
      </c>
      <c r="U42" s="134">
        <v>40</v>
      </c>
      <c r="V42" s="136">
        <v>6</v>
      </c>
      <c r="W42" s="134">
        <v>8</v>
      </c>
      <c r="X42" s="136">
        <v>6</v>
      </c>
      <c r="Y42" s="134">
        <v>8</v>
      </c>
      <c r="Z42" s="136">
        <v>9</v>
      </c>
      <c r="AA42" s="134">
        <v>12</v>
      </c>
      <c r="AB42" s="136">
        <v>13</v>
      </c>
      <c r="AC42" s="134">
        <v>17.333333333333332</v>
      </c>
      <c r="AD42" s="137">
        <v>1</v>
      </c>
      <c r="AE42" s="134">
        <v>1.3333333333333333</v>
      </c>
      <c r="AF42" s="136">
        <v>7</v>
      </c>
      <c r="AG42" s="134">
        <v>9.3333333333333339</v>
      </c>
      <c r="AH42" s="136">
        <v>6</v>
      </c>
      <c r="AI42" s="134">
        <v>8</v>
      </c>
      <c r="AJ42" s="136">
        <v>5</v>
      </c>
      <c r="AK42" s="134">
        <v>6.666666666666667</v>
      </c>
      <c r="AL42" s="136">
        <v>80</v>
      </c>
      <c r="AM42" s="134">
        <v>106.66666666666667</v>
      </c>
      <c r="AN42" s="136">
        <v>126</v>
      </c>
      <c r="AO42" s="134">
        <v>168</v>
      </c>
      <c r="AP42" s="136">
        <v>147</v>
      </c>
      <c r="AQ42" s="134">
        <v>196</v>
      </c>
      <c r="AR42" s="136">
        <v>117</v>
      </c>
      <c r="AS42" s="134">
        <v>156</v>
      </c>
    </row>
    <row r="43" spans="1:45" ht="13.5" customHeight="1" x14ac:dyDescent="0.3">
      <c r="A43" s="133" t="s">
        <v>311</v>
      </c>
      <c r="B43" s="226" t="str">
        <f>'Incentive Goal'!B42</f>
        <v>GRANVILLE</v>
      </c>
      <c r="C43" s="134">
        <v>9.5</v>
      </c>
      <c r="D43" s="134">
        <v>11</v>
      </c>
      <c r="E43" s="317">
        <v>2306</v>
      </c>
      <c r="F43" s="318">
        <v>242.73684210526315</v>
      </c>
      <c r="G43" s="319">
        <v>39</v>
      </c>
      <c r="H43" s="318">
        <v>4.1052631578947372</v>
      </c>
      <c r="I43" s="319">
        <v>69</v>
      </c>
      <c r="J43" s="318">
        <v>7.2631578947368425</v>
      </c>
      <c r="K43" s="135">
        <v>1980475.73</v>
      </c>
      <c r="L43" s="135">
        <v>208471.12947368421</v>
      </c>
      <c r="M43" s="135">
        <v>180043.24818181817</v>
      </c>
      <c r="N43" s="138">
        <v>19958</v>
      </c>
      <c r="O43" s="134">
        <v>2100.8421052631579</v>
      </c>
      <c r="P43" s="136">
        <v>47</v>
      </c>
      <c r="Q43" s="134">
        <v>4.9473684210526319</v>
      </c>
      <c r="R43" s="136">
        <v>429</v>
      </c>
      <c r="S43" s="134">
        <v>45.157894736842103</v>
      </c>
      <c r="T43" s="136">
        <v>13</v>
      </c>
      <c r="U43" s="134">
        <v>1.368421052631579</v>
      </c>
      <c r="V43" s="136">
        <v>35</v>
      </c>
      <c r="W43" s="134">
        <v>3.6842105263157894</v>
      </c>
      <c r="X43" s="136">
        <v>41</v>
      </c>
      <c r="Y43" s="134">
        <v>4.3157894736842106</v>
      </c>
      <c r="Z43" s="136">
        <v>121</v>
      </c>
      <c r="AA43" s="134">
        <v>12.736842105263158</v>
      </c>
      <c r="AB43" s="136">
        <v>54</v>
      </c>
      <c r="AC43" s="134">
        <v>5.6842105263157894</v>
      </c>
      <c r="AD43" s="137">
        <v>15</v>
      </c>
      <c r="AE43" s="134">
        <v>1.5789473684210527</v>
      </c>
      <c r="AF43" s="136">
        <v>36</v>
      </c>
      <c r="AG43" s="134">
        <v>3.7894736842105261</v>
      </c>
      <c r="AH43" s="136">
        <v>76</v>
      </c>
      <c r="AI43" s="134">
        <v>8</v>
      </c>
      <c r="AJ43" s="136">
        <v>13</v>
      </c>
      <c r="AK43" s="134">
        <v>1.368421052631579</v>
      </c>
      <c r="AL43" s="136">
        <v>667</v>
      </c>
      <c r="AM43" s="134">
        <v>70.21052631578948</v>
      </c>
      <c r="AN43" s="136">
        <v>455</v>
      </c>
      <c r="AO43" s="134">
        <v>47.89473684210526</v>
      </c>
      <c r="AP43" s="136">
        <v>816</v>
      </c>
      <c r="AQ43" s="134">
        <v>85.89473684210526</v>
      </c>
      <c r="AR43" s="136">
        <v>78</v>
      </c>
      <c r="AS43" s="134">
        <v>8.2105263157894743</v>
      </c>
    </row>
    <row r="44" spans="1:45" ht="13.5" customHeight="1" x14ac:dyDescent="0.3">
      <c r="A44" s="133" t="s">
        <v>311</v>
      </c>
      <c r="B44" s="226" t="str">
        <f>'Incentive Goal'!B43</f>
        <v>GREENE</v>
      </c>
      <c r="C44" s="134">
        <v>3</v>
      </c>
      <c r="D44" s="134">
        <v>4.5</v>
      </c>
      <c r="E44" s="317">
        <v>1223</v>
      </c>
      <c r="F44" s="318">
        <v>407.66666666666669</v>
      </c>
      <c r="G44" s="319">
        <v>46</v>
      </c>
      <c r="H44" s="318">
        <v>15.333333333333334</v>
      </c>
      <c r="I44" s="319">
        <v>42</v>
      </c>
      <c r="J44" s="318">
        <v>14</v>
      </c>
      <c r="K44" s="135">
        <v>886142.6</v>
      </c>
      <c r="L44" s="135">
        <v>295380.86666666664</v>
      </c>
      <c r="M44" s="135">
        <v>196920.57777777777</v>
      </c>
      <c r="N44" s="138">
        <v>11014</v>
      </c>
      <c r="O44" s="134">
        <v>3671.3333333333335</v>
      </c>
      <c r="P44" s="136">
        <v>46</v>
      </c>
      <c r="Q44" s="134">
        <v>15.333333333333334</v>
      </c>
      <c r="R44" s="136">
        <v>796</v>
      </c>
      <c r="S44" s="134">
        <v>265.33333333333331</v>
      </c>
      <c r="T44" s="136">
        <v>33</v>
      </c>
      <c r="U44" s="134">
        <v>11</v>
      </c>
      <c r="V44" s="136">
        <v>52</v>
      </c>
      <c r="W44" s="134">
        <v>17.333333333333332</v>
      </c>
      <c r="X44" s="136">
        <v>49</v>
      </c>
      <c r="Y44" s="134">
        <v>16.333333333333332</v>
      </c>
      <c r="Z44" s="136">
        <v>84</v>
      </c>
      <c r="AA44" s="134">
        <v>28</v>
      </c>
      <c r="AB44" s="136">
        <v>51</v>
      </c>
      <c r="AC44" s="134">
        <v>17</v>
      </c>
      <c r="AD44" s="137">
        <v>4</v>
      </c>
      <c r="AE44" s="134">
        <v>1.3333333333333333</v>
      </c>
      <c r="AF44" s="136">
        <v>16</v>
      </c>
      <c r="AG44" s="134">
        <v>5.333333333333333</v>
      </c>
      <c r="AH44" s="136">
        <v>32</v>
      </c>
      <c r="AI44" s="134">
        <v>10.666666666666666</v>
      </c>
      <c r="AJ44" s="136">
        <v>3</v>
      </c>
      <c r="AK44" s="134">
        <v>1</v>
      </c>
      <c r="AL44" s="136">
        <v>372</v>
      </c>
      <c r="AM44" s="134">
        <v>124</v>
      </c>
      <c r="AN44" s="136">
        <v>437</v>
      </c>
      <c r="AO44" s="134">
        <v>145.66666666666666</v>
      </c>
      <c r="AP44" s="136">
        <v>206</v>
      </c>
      <c r="AQ44" s="134">
        <v>68.666666666666671</v>
      </c>
      <c r="AR44" s="136">
        <v>242</v>
      </c>
      <c r="AS44" s="134">
        <v>80.666666666666671</v>
      </c>
    </row>
    <row r="45" spans="1:45" ht="13.5" customHeight="1" x14ac:dyDescent="0.3">
      <c r="A45" s="133" t="s">
        <v>142</v>
      </c>
      <c r="B45" s="226" t="str">
        <f>'Incentive Goal'!B44</f>
        <v>GUIL-Gboro</v>
      </c>
      <c r="C45" s="134">
        <v>35</v>
      </c>
      <c r="D45" s="134">
        <v>66</v>
      </c>
      <c r="E45" s="317">
        <v>14652</v>
      </c>
      <c r="F45" s="318">
        <v>418.62857142857143</v>
      </c>
      <c r="G45" s="319">
        <v>527</v>
      </c>
      <c r="H45" s="318">
        <v>15.057142857142857</v>
      </c>
      <c r="I45" s="319">
        <v>414</v>
      </c>
      <c r="J45" s="318">
        <v>11.828571428571429</v>
      </c>
      <c r="K45" s="135">
        <v>12331170.109999999</v>
      </c>
      <c r="L45" s="135">
        <v>352319.14600000001</v>
      </c>
      <c r="M45" s="135">
        <v>186835.91075757574</v>
      </c>
      <c r="N45" s="138">
        <v>141072</v>
      </c>
      <c r="O45" s="134">
        <v>4030.6285714285714</v>
      </c>
      <c r="P45" s="136">
        <v>1265</v>
      </c>
      <c r="Q45" s="134">
        <v>36.142857142857146</v>
      </c>
      <c r="R45" s="136">
        <v>2507</v>
      </c>
      <c r="S45" s="134">
        <v>71.628571428571433</v>
      </c>
      <c r="T45" s="136">
        <v>166</v>
      </c>
      <c r="U45" s="134">
        <v>4.7428571428571429</v>
      </c>
      <c r="V45" s="136">
        <v>153</v>
      </c>
      <c r="W45" s="134">
        <v>4.371428571428571</v>
      </c>
      <c r="X45" s="136">
        <v>542</v>
      </c>
      <c r="Y45" s="134">
        <v>15.485714285714286</v>
      </c>
      <c r="Z45" s="136">
        <v>491</v>
      </c>
      <c r="AA45" s="134">
        <v>14.028571428571428</v>
      </c>
      <c r="AB45" s="136">
        <v>395</v>
      </c>
      <c r="AC45" s="134">
        <v>11.285714285714286</v>
      </c>
      <c r="AD45" s="137">
        <v>363</v>
      </c>
      <c r="AE45" s="134">
        <v>10.371428571428572</v>
      </c>
      <c r="AF45" s="136">
        <v>253</v>
      </c>
      <c r="AG45" s="134">
        <v>7.2285714285714286</v>
      </c>
      <c r="AH45" s="136">
        <v>439</v>
      </c>
      <c r="AI45" s="134">
        <v>12.542857142857143</v>
      </c>
      <c r="AJ45" s="136">
        <v>95</v>
      </c>
      <c r="AK45" s="134">
        <v>2.7142857142857144</v>
      </c>
      <c r="AL45" s="136">
        <v>5123</v>
      </c>
      <c r="AM45" s="134">
        <v>146.37142857142857</v>
      </c>
      <c r="AN45" s="136">
        <v>1997</v>
      </c>
      <c r="AO45" s="134">
        <v>57.057142857142857</v>
      </c>
      <c r="AP45" s="136">
        <v>11504</v>
      </c>
      <c r="AQ45" s="134">
        <v>328.68571428571431</v>
      </c>
      <c r="AR45" s="136">
        <v>622</v>
      </c>
      <c r="AS45" s="134">
        <v>17.771428571428572</v>
      </c>
    </row>
    <row r="46" spans="1:45" ht="13.5" customHeight="1" x14ac:dyDescent="0.3">
      <c r="A46" s="133" t="s">
        <v>142</v>
      </c>
      <c r="B46" s="226" t="str">
        <f>'Incentive Goal'!B45</f>
        <v>GUIL-HP</v>
      </c>
      <c r="C46" s="134">
        <v>15</v>
      </c>
      <c r="D46" s="134">
        <v>30</v>
      </c>
      <c r="E46" s="317">
        <v>5497</v>
      </c>
      <c r="F46" s="318">
        <v>366.46666666666664</v>
      </c>
      <c r="G46" s="319">
        <v>232</v>
      </c>
      <c r="H46" s="318">
        <v>15.466666666666667</v>
      </c>
      <c r="I46" s="319">
        <v>202</v>
      </c>
      <c r="J46" s="318">
        <v>13.466666666666667</v>
      </c>
      <c r="K46" s="135">
        <v>4148593.96</v>
      </c>
      <c r="L46" s="135">
        <v>276572.93066666665</v>
      </c>
      <c r="M46" s="135">
        <v>138286.46533333333</v>
      </c>
      <c r="N46" s="139">
        <v>57376</v>
      </c>
      <c r="O46" s="134">
        <v>3825.0666666666666</v>
      </c>
      <c r="P46" s="136">
        <v>404</v>
      </c>
      <c r="Q46" s="134">
        <v>26.933333333333334</v>
      </c>
      <c r="R46" s="136">
        <v>1225</v>
      </c>
      <c r="S46" s="134">
        <v>81.666666666666671</v>
      </c>
      <c r="T46" s="136">
        <v>57</v>
      </c>
      <c r="U46" s="134">
        <v>3.8</v>
      </c>
      <c r="V46" s="136">
        <v>141</v>
      </c>
      <c r="W46" s="134">
        <v>9.4</v>
      </c>
      <c r="X46" s="136">
        <v>228</v>
      </c>
      <c r="Y46" s="134">
        <v>15.2</v>
      </c>
      <c r="Z46" s="136">
        <v>263</v>
      </c>
      <c r="AA46" s="134">
        <v>17.533333333333335</v>
      </c>
      <c r="AB46" s="136">
        <v>199</v>
      </c>
      <c r="AC46" s="134">
        <v>13.266666666666667</v>
      </c>
      <c r="AD46" s="137">
        <v>177</v>
      </c>
      <c r="AE46" s="134">
        <v>11.8</v>
      </c>
      <c r="AF46" s="136">
        <v>88</v>
      </c>
      <c r="AG46" s="134">
        <v>5.8666666666666663</v>
      </c>
      <c r="AH46" s="136">
        <v>194</v>
      </c>
      <c r="AI46" s="134">
        <v>12.933333333333334</v>
      </c>
      <c r="AJ46" s="136">
        <v>36</v>
      </c>
      <c r="AK46" s="134">
        <v>2.4</v>
      </c>
      <c r="AL46" s="136">
        <v>1913</v>
      </c>
      <c r="AM46" s="134">
        <v>127.53333333333333</v>
      </c>
      <c r="AN46" s="136">
        <v>1156</v>
      </c>
      <c r="AO46" s="134">
        <v>77.066666666666663</v>
      </c>
      <c r="AP46" s="136">
        <v>9957</v>
      </c>
      <c r="AQ46" s="134">
        <v>663.8</v>
      </c>
      <c r="AR46" s="136">
        <v>187</v>
      </c>
      <c r="AS46" s="134">
        <v>12.466666666666667</v>
      </c>
    </row>
    <row r="47" spans="1:45" ht="13.5" customHeight="1" x14ac:dyDescent="0.3">
      <c r="A47" s="133" t="s">
        <v>311</v>
      </c>
      <c r="B47" s="226" t="str">
        <f>'Incentive Goal'!B46</f>
        <v>HALIFAX</v>
      </c>
      <c r="C47" s="134">
        <v>12</v>
      </c>
      <c r="D47" s="134">
        <v>18</v>
      </c>
      <c r="E47" s="317">
        <v>3857</v>
      </c>
      <c r="F47" s="318">
        <v>321.41666666666669</v>
      </c>
      <c r="G47" s="319">
        <v>134</v>
      </c>
      <c r="H47" s="318">
        <v>11.166666666666666</v>
      </c>
      <c r="I47" s="319">
        <v>72</v>
      </c>
      <c r="J47" s="318">
        <v>6</v>
      </c>
      <c r="K47" s="135">
        <v>2996111.54</v>
      </c>
      <c r="L47" s="135">
        <v>249675.96166666667</v>
      </c>
      <c r="M47" s="135">
        <v>166450.64111111112</v>
      </c>
      <c r="N47" s="138">
        <v>43538</v>
      </c>
      <c r="O47" s="134">
        <v>3628.1666666666665</v>
      </c>
      <c r="P47" s="136">
        <v>267</v>
      </c>
      <c r="Q47" s="134">
        <v>22.25</v>
      </c>
      <c r="R47" s="136">
        <v>14734</v>
      </c>
      <c r="S47" s="134">
        <v>1227.8333333333333</v>
      </c>
      <c r="T47" s="136">
        <v>671</v>
      </c>
      <c r="U47" s="134">
        <v>55.916666666666664</v>
      </c>
      <c r="V47" s="136">
        <v>37</v>
      </c>
      <c r="W47" s="134">
        <v>3.0833333333333335</v>
      </c>
      <c r="X47" s="136">
        <v>143</v>
      </c>
      <c r="Y47" s="134">
        <v>11.916666666666666</v>
      </c>
      <c r="Z47" s="136">
        <v>107</v>
      </c>
      <c r="AA47" s="134">
        <v>8.9166666666666661</v>
      </c>
      <c r="AB47" s="136">
        <v>57</v>
      </c>
      <c r="AC47" s="134">
        <v>4.75</v>
      </c>
      <c r="AD47" s="137">
        <v>222</v>
      </c>
      <c r="AE47" s="134">
        <v>18.5</v>
      </c>
      <c r="AF47" s="136">
        <v>214</v>
      </c>
      <c r="AG47" s="134">
        <v>17.833333333333332</v>
      </c>
      <c r="AH47" s="136">
        <v>129</v>
      </c>
      <c r="AI47" s="134">
        <v>10.75</v>
      </c>
      <c r="AJ47" s="136">
        <v>38</v>
      </c>
      <c r="AK47" s="134">
        <v>3.1666666666666665</v>
      </c>
      <c r="AL47" s="136">
        <v>1458</v>
      </c>
      <c r="AM47" s="134">
        <v>121.5</v>
      </c>
      <c r="AN47" s="136">
        <v>2267</v>
      </c>
      <c r="AO47" s="134">
        <v>188.91666666666666</v>
      </c>
      <c r="AP47" s="136">
        <v>5851</v>
      </c>
      <c r="AQ47" s="134">
        <v>487.58333333333331</v>
      </c>
      <c r="AR47" s="136">
        <v>748</v>
      </c>
      <c r="AS47" s="134">
        <v>62.333333333333336</v>
      </c>
    </row>
    <row r="48" spans="1:45" ht="13.5" customHeight="1" x14ac:dyDescent="0.3">
      <c r="A48" s="133" t="s">
        <v>154</v>
      </c>
      <c r="B48" s="226" t="str">
        <f>'Incentive Goal'!B47</f>
        <v>HARNETT</v>
      </c>
      <c r="C48" s="134">
        <v>12.5</v>
      </c>
      <c r="D48" s="134">
        <v>18.5</v>
      </c>
      <c r="E48" s="317">
        <v>4404</v>
      </c>
      <c r="F48" s="318">
        <v>352.32</v>
      </c>
      <c r="G48" s="319">
        <v>174</v>
      </c>
      <c r="H48" s="318">
        <v>13.92</v>
      </c>
      <c r="I48" s="319">
        <v>145</v>
      </c>
      <c r="J48" s="318">
        <v>11.6</v>
      </c>
      <c r="K48" s="135">
        <v>4615496.88</v>
      </c>
      <c r="L48" s="135">
        <v>369239.75040000002</v>
      </c>
      <c r="M48" s="135">
        <v>249486.31783783782</v>
      </c>
      <c r="N48" s="138">
        <v>40528</v>
      </c>
      <c r="O48" s="134">
        <v>3242.24</v>
      </c>
      <c r="P48" s="136">
        <v>252</v>
      </c>
      <c r="Q48" s="134">
        <v>20.16</v>
      </c>
      <c r="R48" s="136">
        <v>2475</v>
      </c>
      <c r="S48" s="134">
        <v>198</v>
      </c>
      <c r="T48" s="136">
        <v>36</v>
      </c>
      <c r="U48" s="134">
        <v>2.88</v>
      </c>
      <c r="V48" s="136">
        <v>64</v>
      </c>
      <c r="W48" s="134">
        <v>5.12</v>
      </c>
      <c r="X48" s="136">
        <v>171</v>
      </c>
      <c r="Y48" s="134">
        <v>13.68</v>
      </c>
      <c r="Z48" s="136">
        <v>206</v>
      </c>
      <c r="AA48" s="134">
        <v>16.48</v>
      </c>
      <c r="AB48" s="136">
        <v>119</v>
      </c>
      <c r="AC48" s="134">
        <v>9.52</v>
      </c>
      <c r="AD48" s="137">
        <v>35</v>
      </c>
      <c r="AE48" s="134">
        <v>2.8</v>
      </c>
      <c r="AF48" s="136">
        <v>85</v>
      </c>
      <c r="AG48" s="134">
        <v>6.8</v>
      </c>
      <c r="AH48" s="136">
        <v>164</v>
      </c>
      <c r="AI48" s="134">
        <v>13.12</v>
      </c>
      <c r="AJ48" s="136">
        <v>22</v>
      </c>
      <c r="AK48" s="134">
        <v>1.76</v>
      </c>
      <c r="AL48" s="136">
        <v>1049</v>
      </c>
      <c r="AM48" s="134">
        <v>83.92</v>
      </c>
      <c r="AN48" s="136">
        <v>707</v>
      </c>
      <c r="AO48" s="134">
        <v>56.56</v>
      </c>
      <c r="AP48" s="136">
        <v>3445</v>
      </c>
      <c r="AQ48" s="134">
        <v>275.60000000000002</v>
      </c>
      <c r="AR48" s="136">
        <v>553</v>
      </c>
      <c r="AS48" s="134">
        <v>44.24</v>
      </c>
    </row>
    <row r="49" spans="1:45" ht="13.5" customHeight="1" x14ac:dyDescent="0.3">
      <c r="A49" s="133" t="s">
        <v>155</v>
      </c>
      <c r="B49" s="226" t="str">
        <f>'Incentive Goal'!B48</f>
        <v>HAYWOOD</v>
      </c>
      <c r="C49" s="134">
        <v>4</v>
      </c>
      <c r="D49" s="134">
        <v>6</v>
      </c>
      <c r="E49" s="317">
        <v>1406</v>
      </c>
      <c r="F49" s="318">
        <v>351.5</v>
      </c>
      <c r="G49" s="319">
        <v>65</v>
      </c>
      <c r="H49" s="318">
        <v>16.25</v>
      </c>
      <c r="I49" s="319">
        <v>59</v>
      </c>
      <c r="J49" s="318">
        <v>14.75</v>
      </c>
      <c r="K49" s="135">
        <v>1589337.88</v>
      </c>
      <c r="L49" s="135">
        <v>397334.47</v>
      </c>
      <c r="M49" s="135">
        <v>264889.64666666667</v>
      </c>
      <c r="N49" s="138">
        <v>13988</v>
      </c>
      <c r="O49" s="134">
        <v>3497</v>
      </c>
      <c r="P49" s="136">
        <v>107</v>
      </c>
      <c r="Q49" s="134">
        <v>26.75</v>
      </c>
      <c r="R49" s="136">
        <v>2176</v>
      </c>
      <c r="S49" s="134">
        <v>544</v>
      </c>
      <c r="T49" s="136">
        <v>233</v>
      </c>
      <c r="U49" s="134">
        <v>58.25</v>
      </c>
      <c r="V49" s="136">
        <v>4</v>
      </c>
      <c r="W49" s="134">
        <v>1</v>
      </c>
      <c r="X49" s="136">
        <v>78</v>
      </c>
      <c r="Y49" s="134">
        <v>19.5</v>
      </c>
      <c r="Z49" s="136">
        <v>74</v>
      </c>
      <c r="AA49" s="134">
        <v>18.5</v>
      </c>
      <c r="AB49" s="136">
        <v>63</v>
      </c>
      <c r="AC49" s="134">
        <v>15.75</v>
      </c>
      <c r="AD49" s="137">
        <v>23</v>
      </c>
      <c r="AE49" s="134">
        <v>5.75</v>
      </c>
      <c r="AF49" s="136">
        <v>64</v>
      </c>
      <c r="AG49" s="134">
        <v>16</v>
      </c>
      <c r="AH49" s="136">
        <v>33</v>
      </c>
      <c r="AI49" s="134">
        <v>8.25</v>
      </c>
      <c r="AJ49" s="136">
        <v>0</v>
      </c>
      <c r="AK49" s="134">
        <v>0</v>
      </c>
      <c r="AL49" s="136">
        <v>637</v>
      </c>
      <c r="AM49" s="134">
        <v>159.25</v>
      </c>
      <c r="AN49" s="136">
        <v>960</v>
      </c>
      <c r="AO49" s="134">
        <v>240</v>
      </c>
      <c r="AP49" s="136">
        <v>518</v>
      </c>
      <c r="AQ49" s="134">
        <v>129.5</v>
      </c>
      <c r="AR49" s="136">
        <v>824</v>
      </c>
      <c r="AS49" s="134">
        <v>206</v>
      </c>
    </row>
    <row r="50" spans="1:45" ht="13.5" customHeight="1" x14ac:dyDescent="0.3">
      <c r="A50" s="133" t="s">
        <v>155</v>
      </c>
      <c r="B50" s="226" t="str">
        <f>'Incentive Goal'!B49</f>
        <v>HENDERSON</v>
      </c>
      <c r="C50" s="134">
        <v>5</v>
      </c>
      <c r="D50" s="134">
        <v>6</v>
      </c>
      <c r="E50" s="317">
        <v>2234</v>
      </c>
      <c r="F50" s="318">
        <v>446.8</v>
      </c>
      <c r="G50" s="319">
        <v>82</v>
      </c>
      <c r="H50" s="318">
        <v>16.399999999999999</v>
      </c>
      <c r="I50" s="319">
        <v>168</v>
      </c>
      <c r="J50" s="318">
        <v>33.6</v>
      </c>
      <c r="K50" s="135">
        <v>1966844.21</v>
      </c>
      <c r="L50" s="135">
        <v>393368.842</v>
      </c>
      <c r="M50" s="135">
        <v>327807.36833333335</v>
      </c>
      <c r="N50" s="138">
        <v>20088</v>
      </c>
      <c r="O50" s="134">
        <v>4017.6</v>
      </c>
      <c r="P50" s="136">
        <v>182</v>
      </c>
      <c r="Q50" s="134">
        <v>36.4</v>
      </c>
      <c r="R50" s="136">
        <v>280</v>
      </c>
      <c r="S50" s="134">
        <v>56</v>
      </c>
      <c r="T50" s="136">
        <v>8</v>
      </c>
      <c r="U50" s="134">
        <v>1.6</v>
      </c>
      <c r="V50" s="136">
        <v>16</v>
      </c>
      <c r="W50" s="134">
        <v>3.2</v>
      </c>
      <c r="X50" s="136">
        <v>88</v>
      </c>
      <c r="Y50" s="134">
        <v>17.600000000000001</v>
      </c>
      <c r="Z50" s="136">
        <v>149</v>
      </c>
      <c r="AA50" s="134">
        <v>29.8</v>
      </c>
      <c r="AB50" s="136">
        <v>154</v>
      </c>
      <c r="AC50" s="134">
        <v>30.8</v>
      </c>
      <c r="AD50" s="137">
        <v>92</v>
      </c>
      <c r="AE50" s="134">
        <v>18.399999999999999</v>
      </c>
      <c r="AF50" s="136">
        <v>25</v>
      </c>
      <c r="AG50" s="134">
        <v>5</v>
      </c>
      <c r="AH50" s="136">
        <v>117</v>
      </c>
      <c r="AI50" s="134">
        <v>23.4</v>
      </c>
      <c r="AJ50" s="136">
        <v>12</v>
      </c>
      <c r="AK50" s="134">
        <v>2.4</v>
      </c>
      <c r="AL50" s="136">
        <v>600</v>
      </c>
      <c r="AM50" s="134">
        <v>120</v>
      </c>
      <c r="AN50" s="136">
        <v>777</v>
      </c>
      <c r="AO50" s="134">
        <v>155.4</v>
      </c>
      <c r="AP50" s="136">
        <v>1446</v>
      </c>
      <c r="AQ50" s="134">
        <v>289.2</v>
      </c>
      <c r="AR50" s="136">
        <v>140</v>
      </c>
      <c r="AS50" s="134">
        <v>28</v>
      </c>
    </row>
    <row r="51" spans="1:45" ht="13.5" customHeight="1" x14ac:dyDescent="0.3">
      <c r="A51" s="133" t="s">
        <v>169</v>
      </c>
      <c r="B51" s="226" t="str">
        <f>'Incentive Goal'!B50</f>
        <v>HERTFORD</v>
      </c>
      <c r="C51" s="134">
        <v>3.5</v>
      </c>
      <c r="D51" s="134">
        <v>4</v>
      </c>
      <c r="E51" s="317">
        <v>1767</v>
      </c>
      <c r="F51" s="318">
        <v>504.85714285714283</v>
      </c>
      <c r="G51" s="319">
        <v>84</v>
      </c>
      <c r="H51" s="318">
        <v>24</v>
      </c>
      <c r="I51" s="319">
        <v>79</v>
      </c>
      <c r="J51" s="318">
        <v>22.571428571428573</v>
      </c>
      <c r="K51" s="135">
        <v>1415784.72</v>
      </c>
      <c r="L51" s="135">
        <v>404509.92</v>
      </c>
      <c r="M51" s="135">
        <v>353946.18</v>
      </c>
      <c r="N51" s="138">
        <v>20349</v>
      </c>
      <c r="O51" s="134">
        <v>5814</v>
      </c>
      <c r="P51" s="136">
        <v>107</v>
      </c>
      <c r="Q51" s="134">
        <v>30.571428571428573</v>
      </c>
      <c r="R51" s="136">
        <v>833</v>
      </c>
      <c r="S51" s="134">
        <v>238</v>
      </c>
      <c r="T51" s="136">
        <v>15</v>
      </c>
      <c r="U51" s="134">
        <v>4.2857142857142856</v>
      </c>
      <c r="V51" s="136">
        <v>42</v>
      </c>
      <c r="W51" s="134">
        <v>12</v>
      </c>
      <c r="X51" s="136">
        <v>91</v>
      </c>
      <c r="Y51" s="134">
        <v>26</v>
      </c>
      <c r="Z51" s="136">
        <v>106</v>
      </c>
      <c r="AA51" s="134">
        <v>30.285714285714285</v>
      </c>
      <c r="AB51" s="136">
        <v>78</v>
      </c>
      <c r="AC51" s="134">
        <v>22.285714285714285</v>
      </c>
      <c r="AD51" s="137">
        <v>22</v>
      </c>
      <c r="AE51" s="134">
        <v>6.2857142857142856</v>
      </c>
      <c r="AF51" s="136">
        <v>31</v>
      </c>
      <c r="AG51" s="134">
        <v>8.8571428571428577</v>
      </c>
      <c r="AH51" s="136">
        <v>72</v>
      </c>
      <c r="AI51" s="134">
        <v>20.571428571428573</v>
      </c>
      <c r="AJ51" s="136">
        <v>23</v>
      </c>
      <c r="AK51" s="134">
        <v>6.5714285714285712</v>
      </c>
      <c r="AL51" s="136">
        <v>701</v>
      </c>
      <c r="AM51" s="134">
        <v>200.28571428571428</v>
      </c>
      <c r="AN51" s="136">
        <v>329</v>
      </c>
      <c r="AO51" s="134">
        <v>94</v>
      </c>
      <c r="AP51" s="136">
        <v>984</v>
      </c>
      <c r="AQ51" s="134">
        <v>281.14285714285717</v>
      </c>
      <c r="AR51" s="136">
        <v>85</v>
      </c>
      <c r="AS51" s="134">
        <v>24.285714285714285</v>
      </c>
    </row>
    <row r="52" spans="1:45" ht="13.5" customHeight="1" x14ac:dyDescent="0.3">
      <c r="A52" s="133" t="s">
        <v>154</v>
      </c>
      <c r="B52" s="226" t="str">
        <f>'Incentive Goal'!B51</f>
        <v>HOKE</v>
      </c>
      <c r="C52" s="134">
        <v>7</v>
      </c>
      <c r="D52" s="134">
        <v>10</v>
      </c>
      <c r="E52" s="317">
        <v>2377</v>
      </c>
      <c r="F52" s="318">
        <v>339.57142857142856</v>
      </c>
      <c r="G52" s="319">
        <v>100</v>
      </c>
      <c r="H52" s="318">
        <v>14.285714285714286</v>
      </c>
      <c r="I52" s="319">
        <v>70</v>
      </c>
      <c r="J52" s="318">
        <v>10</v>
      </c>
      <c r="K52" s="135">
        <v>2322100.27</v>
      </c>
      <c r="L52" s="135">
        <v>331728.61</v>
      </c>
      <c r="M52" s="135">
        <v>232210.027</v>
      </c>
      <c r="N52" s="138">
        <v>20794</v>
      </c>
      <c r="O52" s="134">
        <v>2970.5714285714284</v>
      </c>
      <c r="P52" s="136">
        <v>155</v>
      </c>
      <c r="Q52" s="134">
        <v>22.142857142857142</v>
      </c>
      <c r="R52" s="136">
        <v>1150</v>
      </c>
      <c r="S52" s="134">
        <v>164.28571428571428</v>
      </c>
      <c r="T52" s="136">
        <v>24</v>
      </c>
      <c r="U52" s="134">
        <v>3.4285714285714284</v>
      </c>
      <c r="V52" s="136">
        <v>30</v>
      </c>
      <c r="W52" s="134">
        <v>4.2857142857142856</v>
      </c>
      <c r="X52" s="136">
        <v>99</v>
      </c>
      <c r="Y52" s="134">
        <v>14.142857142857142</v>
      </c>
      <c r="Z52" s="136">
        <v>64</v>
      </c>
      <c r="AA52" s="134">
        <v>9.1428571428571423</v>
      </c>
      <c r="AB52" s="136">
        <v>69</v>
      </c>
      <c r="AC52" s="134">
        <v>9.8571428571428577</v>
      </c>
      <c r="AD52" s="137">
        <v>32</v>
      </c>
      <c r="AE52" s="134">
        <v>4.5714285714285712</v>
      </c>
      <c r="AF52" s="136">
        <v>50</v>
      </c>
      <c r="AG52" s="134">
        <v>7.1428571428571432</v>
      </c>
      <c r="AH52" s="136">
        <v>78</v>
      </c>
      <c r="AI52" s="134">
        <v>11.142857142857142</v>
      </c>
      <c r="AJ52" s="136">
        <v>6</v>
      </c>
      <c r="AK52" s="134">
        <v>0.8571428571428571</v>
      </c>
      <c r="AL52" s="136">
        <v>616</v>
      </c>
      <c r="AM52" s="134">
        <v>88</v>
      </c>
      <c r="AN52" s="136">
        <v>442</v>
      </c>
      <c r="AO52" s="134">
        <v>63.142857142857146</v>
      </c>
      <c r="AP52" s="136">
        <v>1051</v>
      </c>
      <c r="AQ52" s="134">
        <v>150.14285714285714</v>
      </c>
      <c r="AR52" s="136">
        <v>109</v>
      </c>
      <c r="AS52" s="134">
        <v>15.571428571428571</v>
      </c>
    </row>
    <row r="53" spans="1:45" ht="13.5" customHeight="1" x14ac:dyDescent="0.3">
      <c r="A53" s="133" t="s">
        <v>169</v>
      </c>
      <c r="B53" s="226" t="str">
        <f>'Incentive Goal'!B52</f>
        <v>HYDE</v>
      </c>
      <c r="C53" s="134">
        <v>0.5</v>
      </c>
      <c r="D53" s="134">
        <v>1</v>
      </c>
      <c r="E53" s="317">
        <v>184</v>
      </c>
      <c r="F53" s="318">
        <v>368</v>
      </c>
      <c r="G53" s="319">
        <v>10</v>
      </c>
      <c r="H53" s="318">
        <v>20</v>
      </c>
      <c r="I53" s="319">
        <v>11</v>
      </c>
      <c r="J53" s="318">
        <v>22</v>
      </c>
      <c r="K53" s="135">
        <v>114468.96</v>
      </c>
      <c r="L53" s="135">
        <v>228937.92</v>
      </c>
      <c r="M53" s="135">
        <v>114468.96</v>
      </c>
      <c r="N53" s="138">
        <v>0</v>
      </c>
      <c r="O53" s="134">
        <v>0</v>
      </c>
      <c r="P53" s="139">
        <v>0</v>
      </c>
      <c r="Q53" s="134">
        <v>0</v>
      </c>
      <c r="R53" s="136">
        <v>0</v>
      </c>
      <c r="S53" s="134">
        <v>0</v>
      </c>
      <c r="T53" s="136">
        <v>0</v>
      </c>
      <c r="U53" s="134">
        <v>0</v>
      </c>
      <c r="V53" s="136">
        <v>0</v>
      </c>
      <c r="W53" s="134">
        <v>0</v>
      </c>
      <c r="X53" s="136">
        <v>0</v>
      </c>
      <c r="Y53" s="134">
        <v>0</v>
      </c>
      <c r="Z53" s="136">
        <v>0</v>
      </c>
      <c r="AA53" s="134">
        <v>0</v>
      </c>
      <c r="AB53" s="136">
        <v>0</v>
      </c>
      <c r="AC53" s="134">
        <v>0</v>
      </c>
      <c r="AD53" s="137">
        <v>0</v>
      </c>
      <c r="AE53" s="134">
        <v>0</v>
      </c>
      <c r="AF53" s="136">
        <v>0</v>
      </c>
      <c r="AG53" s="134">
        <v>0</v>
      </c>
      <c r="AH53" s="136">
        <v>0</v>
      </c>
      <c r="AI53" s="134">
        <v>0</v>
      </c>
      <c r="AJ53" s="136">
        <v>2</v>
      </c>
      <c r="AK53" s="134">
        <v>4</v>
      </c>
      <c r="AL53" s="136">
        <v>39</v>
      </c>
      <c r="AM53" s="134">
        <v>78</v>
      </c>
      <c r="AN53" s="136">
        <v>0</v>
      </c>
      <c r="AO53" s="134">
        <v>0</v>
      </c>
      <c r="AP53" s="136">
        <v>0</v>
      </c>
      <c r="AQ53" s="134">
        <v>0</v>
      </c>
      <c r="AR53" s="136">
        <v>15</v>
      </c>
      <c r="AS53" s="134">
        <v>30</v>
      </c>
    </row>
    <row r="54" spans="1:45" ht="13.5" customHeight="1" x14ac:dyDescent="0.3">
      <c r="A54" s="133" t="s">
        <v>153</v>
      </c>
      <c r="B54" s="226" t="str">
        <f>'Incentive Goal'!B53</f>
        <v>IREDELL</v>
      </c>
      <c r="C54" s="134">
        <v>13</v>
      </c>
      <c r="D54" s="134">
        <v>17</v>
      </c>
      <c r="E54" s="317">
        <v>5612</v>
      </c>
      <c r="F54" s="318">
        <v>431.69230769230768</v>
      </c>
      <c r="G54" s="319">
        <v>174</v>
      </c>
      <c r="H54" s="318">
        <v>13.384615384615385</v>
      </c>
      <c r="I54" s="319">
        <v>139</v>
      </c>
      <c r="J54" s="318">
        <v>10.692307692307692</v>
      </c>
      <c r="K54" s="135">
        <v>5065434.4800000004</v>
      </c>
      <c r="L54" s="135">
        <v>389648.80615384621</v>
      </c>
      <c r="M54" s="135">
        <v>297966.73411764711</v>
      </c>
      <c r="N54" s="138">
        <v>53466</v>
      </c>
      <c r="O54" s="134">
        <v>4112.7692307692305</v>
      </c>
      <c r="P54" s="138">
        <v>379</v>
      </c>
      <c r="Q54" s="134">
        <v>29.153846153846153</v>
      </c>
      <c r="R54" s="136">
        <v>2777</v>
      </c>
      <c r="S54" s="134">
        <v>213.61538461538461</v>
      </c>
      <c r="T54" s="136">
        <v>263</v>
      </c>
      <c r="U54" s="134">
        <v>20.23076923076923</v>
      </c>
      <c r="V54" s="136">
        <v>20</v>
      </c>
      <c r="W54" s="134">
        <v>1.5384615384615385</v>
      </c>
      <c r="X54" s="136">
        <v>174</v>
      </c>
      <c r="Y54" s="134">
        <v>13.384615384615385</v>
      </c>
      <c r="Z54" s="136">
        <v>112</v>
      </c>
      <c r="AA54" s="134">
        <v>8.615384615384615</v>
      </c>
      <c r="AB54" s="136">
        <v>135</v>
      </c>
      <c r="AC54" s="134">
        <v>10.384615384615385</v>
      </c>
      <c r="AD54" s="137">
        <v>252</v>
      </c>
      <c r="AE54" s="134">
        <v>19.384615384615383</v>
      </c>
      <c r="AF54" s="136">
        <v>43</v>
      </c>
      <c r="AG54" s="134">
        <v>3.3076923076923075</v>
      </c>
      <c r="AH54" s="136">
        <v>179</v>
      </c>
      <c r="AI54" s="134">
        <v>13.76923076923077</v>
      </c>
      <c r="AJ54" s="136">
        <v>27</v>
      </c>
      <c r="AK54" s="134">
        <v>2.0769230769230771</v>
      </c>
      <c r="AL54" s="136">
        <v>1668</v>
      </c>
      <c r="AM54" s="134">
        <v>128.30769230769232</v>
      </c>
      <c r="AN54" s="136">
        <v>1271</v>
      </c>
      <c r="AO54" s="134">
        <v>97.769230769230774</v>
      </c>
      <c r="AP54" s="136">
        <v>3113</v>
      </c>
      <c r="AQ54" s="134">
        <v>239.46153846153845</v>
      </c>
      <c r="AR54" s="136">
        <v>523</v>
      </c>
      <c r="AS54" s="134">
        <v>40.230769230769234</v>
      </c>
    </row>
    <row r="55" spans="1:45" ht="13.5" customHeight="1" x14ac:dyDescent="0.3">
      <c r="A55" s="133" t="s">
        <v>155</v>
      </c>
      <c r="B55" s="226" t="str">
        <f>'Incentive Goal'!B54</f>
        <v>JACKSON</v>
      </c>
      <c r="C55" s="134">
        <v>2</v>
      </c>
      <c r="D55" s="134">
        <v>4</v>
      </c>
      <c r="E55" s="317">
        <v>748</v>
      </c>
      <c r="F55" s="318">
        <v>374</v>
      </c>
      <c r="G55" s="319">
        <v>27</v>
      </c>
      <c r="H55" s="318">
        <v>13.5</v>
      </c>
      <c r="I55" s="319">
        <v>26</v>
      </c>
      <c r="J55" s="318">
        <v>13</v>
      </c>
      <c r="K55" s="135">
        <v>986480.52</v>
      </c>
      <c r="L55" s="135">
        <v>493240.26</v>
      </c>
      <c r="M55" s="135">
        <v>246620.13</v>
      </c>
      <c r="N55" s="138">
        <v>4933</v>
      </c>
      <c r="O55" s="134">
        <v>2466.5</v>
      </c>
      <c r="P55" s="138">
        <v>22</v>
      </c>
      <c r="Q55" s="134">
        <v>11</v>
      </c>
      <c r="R55" s="136">
        <v>2658</v>
      </c>
      <c r="S55" s="134">
        <v>1329</v>
      </c>
      <c r="T55" s="136">
        <v>36</v>
      </c>
      <c r="U55" s="134">
        <v>18</v>
      </c>
      <c r="V55" s="136">
        <v>8</v>
      </c>
      <c r="W55" s="134">
        <v>4</v>
      </c>
      <c r="X55" s="136">
        <v>25</v>
      </c>
      <c r="Y55" s="134">
        <v>12.5</v>
      </c>
      <c r="Z55" s="136">
        <v>50</v>
      </c>
      <c r="AA55" s="134">
        <v>25</v>
      </c>
      <c r="AB55" s="136">
        <v>28</v>
      </c>
      <c r="AC55" s="134">
        <v>14</v>
      </c>
      <c r="AD55" s="137">
        <v>0</v>
      </c>
      <c r="AE55" s="134">
        <v>0</v>
      </c>
      <c r="AF55" s="136">
        <v>18</v>
      </c>
      <c r="AG55" s="134">
        <v>9</v>
      </c>
      <c r="AH55" s="136">
        <v>44</v>
      </c>
      <c r="AI55" s="134">
        <v>22</v>
      </c>
      <c r="AJ55" s="136">
        <v>18</v>
      </c>
      <c r="AK55" s="134">
        <v>9</v>
      </c>
      <c r="AL55" s="136">
        <v>217</v>
      </c>
      <c r="AM55" s="134">
        <v>108.5</v>
      </c>
      <c r="AN55" s="136">
        <v>496</v>
      </c>
      <c r="AO55" s="134">
        <v>248</v>
      </c>
      <c r="AP55" s="136">
        <v>402</v>
      </c>
      <c r="AQ55" s="134">
        <v>201</v>
      </c>
      <c r="AR55" s="136">
        <v>314</v>
      </c>
      <c r="AS55" s="134">
        <v>157</v>
      </c>
    </row>
    <row r="56" spans="1:45" ht="13.5" customHeight="1" x14ac:dyDescent="0.3">
      <c r="A56" s="133" t="s">
        <v>311</v>
      </c>
      <c r="B56" s="226" t="str">
        <f>'Incentive Goal'!B55</f>
        <v>JOHNSTON</v>
      </c>
      <c r="C56" s="134">
        <v>16</v>
      </c>
      <c r="D56" s="134">
        <v>23</v>
      </c>
      <c r="E56" s="317">
        <v>6283</v>
      </c>
      <c r="F56" s="318">
        <v>392.6875</v>
      </c>
      <c r="G56" s="319">
        <v>427</v>
      </c>
      <c r="H56" s="318">
        <v>26.6875</v>
      </c>
      <c r="I56" s="319">
        <v>329</v>
      </c>
      <c r="J56" s="318">
        <v>20.5625</v>
      </c>
      <c r="K56" s="135">
        <v>7574661.3899999997</v>
      </c>
      <c r="L56" s="135">
        <v>473416.33687499998</v>
      </c>
      <c r="M56" s="135">
        <v>329333.10391304345</v>
      </c>
      <c r="N56" s="138">
        <v>64251</v>
      </c>
      <c r="O56" s="134">
        <v>4015.6875</v>
      </c>
      <c r="P56" s="138">
        <v>705</v>
      </c>
      <c r="Q56" s="134">
        <v>44.0625</v>
      </c>
      <c r="R56" s="136">
        <v>2036</v>
      </c>
      <c r="S56" s="134">
        <v>127.25</v>
      </c>
      <c r="T56" s="136">
        <v>145</v>
      </c>
      <c r="U56" s="134">
        <v>9.0625</v>
      </c>
      <c r="V56" s="136">
        <v>119</v>
      </c>
      <c r="W56" s="134">
        <v>7.4375</v>
      </c>
      <c r="X56" s="136">
        <v>446</v>
      </c>
      <c r="Y56" s="134">
        <v>27.875</v>
      </c>
      <c r="Z56" s="136">
        <v>423</v>
      </c>
      <c r="AA56" s="134">
        <v>26.4375</v>
      </c>
      <c r="AB56" s="136">
        <v>328</v>
      </c>
      <c r="AC56" s="134">
        <v>20.5</v>
      </c>
      <c r="AD56" s="137">
        <v>16</v>
      </c>
      <c r="AE56" s="134">
        <v>1</v>
      </c>
      <c r="AF56" s="136">
        <v>147</v>
      </c>
      <c r="AG56" s="134">
        <v>9.1875</v>
      </c>
      <c r="AH56" s="136">
        <v>239</v>
      </c>
      <c r="AI56" s="134">
        <v>14.9375</v>
      </c>
      <c r="AJ56" s="136">
        <v>47</v>
      </c>
      <c r="AK56" s="134">
        <v>2.9375</v>
      </c>
      <c r="AL56" s="136">
        <v>2185</v>
      </c>
      <c r="AM56" s="134">
        <v>136.5625</v>
      </c>
      <c r="AN56" s="136">
        <v>2860</v>
      </c>
      <c r="AO56" s="134">
        <v>178.75</v>
      </c>
      <c r="AP56" s="136">
        <v>2757</v>
      </c>
      <c r="AQ56" s="134">
        <v>172.3125</v>
      </c>
      <c r="AR56" s="136">
        <v>1299</v>
      </c>
      <c r="AS56" s="134">
        <v>81.1875</v>
      </c>
    </row>
    <row r="57" spans="1:45" ht="13.5" customHeight="1" x14ac:dyDescent="0.3">
      <c r="A57" s="133" t="s">
        <v>152</v>
      </c>
      <c r="B57" s="226" t="str">
        <f>'Incentive Goal'!B56</f>
        <v>JONES</v>
      </c>
      <c r="C57" s="134">
        <v>1</v>
      </c>
      <c r="D57" s="134">
        <v>2</v>
      </c>
      <c r="E57" s="317">
        <v>401</v>
      </c>
      <c r="F57" s="318">
        <v>401</v>
      </c>
      <c r="G57" s="319">
        <v>3</v>
      </c>
      <c r="H57" s="318">
        <v>3</v>
      </c>
      <c r="I57" s="319">
        <v>4</v>
      </c>
      <c r="J57" s="318">
        <v>4</v>
      </c>
      <c r="K57" s="135">
        <v>454269.07</v>
      </c>
      <c r="L57" s="135">
        <v>454269.07</v>
      </c>
      <c r="M57" s="135">
        <v>227134.535</v>
      </c>
      <c r="N57" s="138">
        <v>3888</v>
      </c>
      <c r="O57" s="134">
        <v>3888</v>
      </c>
      <c r="P57" s="138">
        <v>15</v>
      </c>
      <c r="Q57" s="134">
        <v>15</v>
      </c>
      <c r="R57" s="136">
        <v>118</v>
      </c>
      <c r="S57" s="134">
        <v>118</v>
      </c>
      <c r="T57" s="136">
        <v>3</v>
      </c>
      <c r="U57" s="134">
        <v>3</v>
      </c>
      <c r="V57" s="136">
        <v>0</v>
      </c>
      <c r="W57" s="134">
        <v>0</v>
      </c>
      <c r="X57" s="136">
        <v>3</v>
      </c>
      <c r="Y57" s="134">
        <v>3</v>
      </c>
      <c r="Z57" s="136">
        <v>5</v>
      </c>
      <c r="AA57" s="134">
        <v>5</v>
      </c>
      <c r="AB57" s="136">
        <v>3</v>
      </c>
      <c r="AC57" s="134">
        <v>3</v>
      </c>
      <c r="AD57" s="137">
        <v>0</v>
      </c>
      <c r="AE57" s="134">
        <v>0</v>
      </c>
      <c r="AF57" s="136">
        <v>10</v>
      </c>
      <c r="AG57" s="134">
        <v>10</v>
      </c>
      <c r="AH57" s="136">
        <v>20</v>
      </c>
      <c r="AI57" s="134">
        <v>20</v>
      </c>
      <c r="AJ57" s="136">
        <v>1</v>
      </c>
      <c r="AK57" s="134">
        <v>1</v>
      </c>
      <c r="AL57" s="136">
        <v>76</v>
      </c>
      <c r="AM57" s="134">
        <v>76</v>
      </c>
      <c r="AN57" s="136">
        <v>75</v>
      </c>
      <c r="AO57" s="134">
        <v>75</v>
      </c>
      <c r="AP57" s="136">
        <v>113</v>
      </c>
      <c r="AQ57" s="134">
        <v>113</v>
      </c>
      <c r="AR57" s="136">
        <v>66</v>
      </c>
      <c r="AS57" s="134">
        <v>66</v>
      </c>
    </row>
    <row r="58" spans="1:45" ht="13.5" customHeight="1" x14ac:dyDescent="0.3">
      <c r="A58" s="133" t="s">
        <v>154</v>
      </c>
      <c r="B58" s="226" t="str">
        <f>'Incentive Goal'!B57</f>
        <v>LEE</v>
      </c>
      <c r="C58" s="134">
        <v>6.75</v>
      </c>
      <c r="D58" s="134">
        <v>9.25</v>
      </c>
      <c r="E58" s="317">
        <v>2249</v>
      </c>
      <c r="F58" s="318">
        <v>333.18518518518516</v>
      </c>
      <c r="G58" s="319">
        <v>83</v>
      </c>
      <c r="H58" s="318">
        <v>12.296296296296296</v>
      </c>
      <c r="I58" s="319">
        <v>56</v>
      </c>
      <c r="J58" s="318">
        <v>8.2962962962962958</v>
      </c>
      <c r="K58" s="135">
        <v>1969795.9</v>
      </c>
      <c r="L58" s="135">
        <v>291821.61481481482</v>
      </c>
      <c r="M58" s="135">
        <v>212950.90810810809</v>
      </c>
      <c r="N58" s="138">
        <v>20233</v>
      </c>
      <c r="O58" s="134">
        <v>2997.4814814814813</v>
      </c>
      <c r="P58" s="138">
        <v>120</v>
      </c>
      <c r="Q58" s="134">
        <v>17.777777777777779</v>
      </c>
      <c r="R58" s="136">
        <v>645</v>
      </c>
      <c r="S58" s="134">
        <v>95.555555555555557</v>
      </c>
      <c r="T58" s="136">
        <v>18</v>
      </c>
      <c r="U58" s="134">
        <v>2.6666666666666665</v>
      </c>
      <c r="V58" s="136">
        <v>19</v>
      </c>
      <c r="W58" s="134">
        <v>2.8148148148148149</v>
      </c>
      <c r="X58" s="136">
        <v>90</v>
      </c>
      <c r="Y58" s="134">
        <v>13.333333333333334</v>
      </c>
      <c r="Z58" s="136">
        <v>71</v>
      </c>
      <c r="AA58" s="134">
        <v>10.518518518518519</v>
      </c>
      <c r="AB58" s="136">
        <v>53</v>
      </c>
      <c r="AC58" s="134">
        <v>7.8518518518518521</v>
      </c>
      <c r="AD58" s="137">
        <v>14</v>
      </c>
      <c r="AE58" s="134">
        <v>2.074074074074074</v>
      </c>
      <c r="AF58" s="136">
        <v>23</v>
      </c>
      <c r="AG58" s="134">
        <v>3.4074074074074074</v>
      </c>
      <c r="AH58" s="136">
        <v>131</v>
      </c>
      <c r="AI58" s="134">
        <v>19.407407407407408</v>
      </c>
      <c r="AJ58" s="136">
        <v>21</v>
      </c>
      <c r="AK58" s="134">
        <v>3.1111111111111112</v>
      </c>
      <c r="AL58" s="136">
        <v>612</v>
      </c>
      <c r="AM58" s="134">
        <v>90.666666666666671</v>
      </c>
      <c r="AN58" s="136">
        <v>40</v>
      </c>
      <c r="AO58" s="134">
        <v>5.9259259259259256</v>
      </c>
      <c r="AP58" s="136">
        <v>495</v>
      </c>
      <c r="AQ58" s="134">
        <v>73.333333333333329</v>
      </c>
      <c r="AR58" s="136">
        <v>10</v>
      </c>
      <c r="AS58" s="134">
        <v>1.4814814814814814</v>
      </c>
    </row>
    <row r="59" spans="1:45" ht="13.5" customHeight="1" x14ac:dyDescent="0.3">
      <c r="A59" s="133" t="s">
        <v>152</v>
      </c>
      <c r="B59" s="226" t="str">
        <f>'Incentive Goal'!B58</f>
        <v>LENOIR</v>
      </c>
      <c r="C59" s="134">
        <v>13</v>
      </c>
      <c r="D59" s="134">
        <v>18</v>
      </c>
      <c r="E59" s="317">
        <v>4836</v>
      </c>
      <c r="F59" s="318">
        <v>372</v>
      </c>
      <c r="G59" s="319">
        <v>102</v>
      </c>
      <c r="H59" s="318">
        <v>7.8461538461538458</v>
      </c>
      <c r="I59" s="319">
        <v>82</v>
      </c>
      <c r="J59" s="318">
        <v>6.3076923076923075</v>
      </c>
      <c r="K59" s="135">
        <v>3405973.11</v>
      </c>
      <c r="L59" s="135">
        <v>261997.93153846153</v>
      </c>
      <c r="M59" s="135">
        <v>189220.72833333333</v>
      </c>
      <c r="N59" s="138">
        <v>53440</v>
      </c>
      <c r="O59" s="134">
        <v>4110.7692307692305</v>
      </c>
      <c r="P59" s="138">
        <v>474</v>
      </c>
      <c r="Q59" s="134">
        <v>36.46153846153846</v>
      </c>
      <c r="R59" s="136">
        <v>2990</v>
      </c>
      <c r="S59" s="134">
        <v>230</v>
      </c>
      <c r="T59" s="136">
        <v>145</v>
      </c>
      <c r="U59" s="134">
        <v>11.153846153846153</v>
      </c>
      <c r="V59" s="136">
        <v>28</v>
      </c>
      <c r="W59" s="134">
        <v>2.1538461538461537</v>
      </c>
      <c r="X59" s="136">
        <v>103</v>
      </c>
      <c r="Y59" s="134">
        <v>7.9230769230769234</v>
      </c>
      <c r="Z59" s="136">
        <v>110</v>
      </c>
      <c r="AA59" s="134">
        <v>8.4615384615384617</v>
      </c>
      <c r="AB59" s="136">
        <v>96</v>
      </c>
      <c r="AC59" s="134">
        <v>7.384615384615385</v>
      </c>
      <c r="AD59" s="137">
        <v>29</v>
      </c>
      <c r="AE59" s="134">
        <v>2.2307692307692308</v>
      </c>
      <c r="AF59" s="136">
        <v>68</v>
      </c>
      <c r="AG59" s="134">
        <v>5.2307692307692308</v>
      </c>
      <c r="AH59" s="136">
        <v>85</v>
      </c>
      <c r="AI59" s="134">
        <v>6.5384615384615383</v>
      </c>
      <c r="AJ59" s="136">
        <v>10</v>
      </c>
      <c r="AK59" s="134">
        <v>0.76923076923076927</v>
      </c>
      <c r="AL59" s="136">
        <v>1606</v>
      </c>
      <c r="AM59" s="134">
        <v>123.53846153846153</v>
      </c>
      <c r="AN59" s="136">
        <v>1490</v>
      </c>
      <c r="AO59" s="134">
        <v>114.61538461538461</v>
      </c>
      <c r="AP59" s="136">
        <v>1834</v>
      </c>
      <c r="AQ59" s="134">
        <v>141.07692307692307</v>
      </c>
      <c r="AR59" s="136">
        <v>628</v>
      </c>
      <c r="AS59" s="134">
        <v>48.307692307692307</v>
      </c>
    </row>
    <row r="60" spans="1:45" ht="13.5" customHeight="1" x14ac:dyDescent="0.3">
      <c r="A60" s="133" t="s">
        <v>153</v>
      </c>
      <c r="B60" s="226" t="str">
        <f>'Incentive Goal'!B59</f>
        <v>LINCOLN</v>
      </c>
      <c r="C60" s="134">
        <v>7.75</v>
      </c>
      <c r="D60" s="134">
        <v>10</v>
      </c>
      <c r="E60" s="317">
        <v>2532</v>
      </c>
      <c r="F60" s="318">
        <v>326.70967741935482</v>
      </c>
      <c r="G60" s="319">
        <v>59</v>
      </c>
      <c r="H60" s="318">
        <v>7.612903225806452</v>
      </c>
      <c r="I60" s="319">
        <v>92</v>
      </c>
      <c r="J60" s="318">
        <v>11.870967741935484</v>
      </c>
      <c r="K60" s="135">
        <v>2344172.21</v>
      </c>
      <c r="L60" s="135">
        <v>302473.83354838711</v>
      </c>
      <c r="M60" s="135">
        <v>234417.22099999999</v>
      </c>
      <c r="N60" s="138">
        <v>25575</v>
      </c>
      <c r="O60" s="134">
        <v>3300</v>
      </c>
      <c r="P60" s="138">
        <v>209</v>
      </c>
      <c r="Q60" s="134">
        <v>26.967741935483872</v>
      </c>
      <c r="R60" s="136">
        <v>1483</v>
      </c>
      <c r="S60" s="134">
        <v>191.35483870967741</v>
      </c>
      <c r="T60" s="136">
        <v>37</v>
      </c>
      <c r="U60" s="134">
        <v>4.774193548387097</v>
      </c>
      <c r="V60" s="136">
        <v>25</v>
      </c>
      <c r="W60" s="134">
        <v>3.225806451612903</v>
      </c>
      <c r="X60" s="136">
        <v>57</v>
      </c>
      <c r="Y60" s="134">
        <v>7.354838709677419</v>
      </c>
      <c r="Z60" s="136">
        <v>82</v>
      </c>
      <c r="AA60" s="134">
        <v>10.580645161290322</v>
      </c>
      <c r="AB60" s="136">
        <v>81</v>
      </c>
      <c r="AC60" s="134">
        <v>10.451612903225806</v>
      </c>
      <c r="AD60" s="137">
        <v>15</v>
      </c>
      <c r="AE60" s="134">
        <v>1.935483870967742</v>
      </c>
      <c r="AF60" s="136">
        <v>52</v>
      </c>
      <c r="AG60" s="134">
        <v>6.709677419354839</v>
      </c>
      <c r="AH60" s="136">
        <v>90</v>
      </c>
      <c r="AI60" s="134">
        <v>11.612903225806452</v>
      </c>
      <c r="AJ60" s="136">
        <v>16</v>
      </c>
      <c r="AK60" s="134">
        <v>2.064516129032258</v>
      </c>
      <c r="AL60" s="136">
        <v>759</v>
      </c>
      <c r="AM60" s="134">
        <v>97.935483870967744</v>
      </c>
      <c r="AN60" s="136">
        <v>720</v>
      </c>
      <c r="AO60" s="134">
        <v>92.903225806451616</v>
      </c>
      <c r="AP60" s="136">
        <v>928</v>
      </c>
      <c r="AQ60" s="134">
        <v>119.74193548387096</v>
      </c>
      <c r="AR60" s="136">
        <v>260</v>
      </c>
      <c r="AS60" s="134">
        <v>33.548387096774192</v>
      </c>
    </row>
    <row r="61" spans="1:45" ht="13.5" customHeight="1" x14ac:dyDescent="0.3">
      <c r="A61" s="133" t="s">
        <v>155</v>
      </c>
      <c r="B61" s="226" t="str">
        <f>'Incentive Goal'!B60</f>
        <v>MACON</v>
      </c>
      <c r="C61" s="134">
        <v>3</v>
      </c>
      <c r="D61" s="134">
        <v>3.25</v>
      </c>
      <c r="E61" s="317">
        <v>1079</v>
      </c>
      <c r="F61" s="318">
        <v>359.66666666666669</v>
      </c>
      <c r="G61" s="319">
        <v>42</v>
      </c>
      <c r="H61" s="318">
        <v>14</v>
      </c>
      <c r="I61" s="319">
        <v>40</v>
      </c>
      <c r="J61" s="318">
        <v>13.333333333333334</v>
      </c>
      <c r="K61" s="135">
        <v>1009041.9</v>
      </c>
      <c r="L61" s="135">
        <v>336347.3</v>
      </c>
      <c r="M61" s="135">
        <v>310474.43076923076</v>
      </c>
      <c r="N61" s="138">
        <v>8201</v>
      </c>
      <c r="O61" s="134">
        <v>2733.6666666666665</v>
      </c>
      <c r="P61" s="138">
        <v>68</v>
      </c>
      <c r="Q61" s="134">
        <v>22.666666666666668</v>
      </c>
      <c r="R61" s="136">
        <v>258</v>
      </c>
      <c r="S61" s="134">
        <v>86</v>
      </c>
      <c r="T61" s="136">
        <v>8</v>
      </c>
      <c r="U61" s="134">
        <v>2.6666666666666665</v>
      </c>
      <c r="V61" s="136">
        <v>5</v>
      </c>
      <c r="W61" s="134">
        <v>1.6666666666666667</v>
      </c>
      <c r="X61" s="136">
        <v>44</v>
      </c>
      <c r="Y61" s="134">
        <v>14.666666666666666</v>
      </c>
      <c r="Z61" s="136">
        <v>53</v>
      </c>
      <c r="AA61" s="134">
        <v>17.666666666666668</v>
      </c>
      <c r="AB61" s="136">
        <v>41</v>
      </c>
      <c r="AC61" s="134">
        <v>13.666666666666666</v>
      </c>
      <c r="AD61" s="137">
        <v>1</v>
      </c>
      <c r="AE61" s="134">
        <v>0.33333333333333331</v>
      </c>
      <c r="AF61" s="136">
        <v>9</v>
      </c>
      <c r="AG61" s="134">
        <v>3</v>
      </c>
      <c r="AH61" s="136">
        <v>40</v>
      </c>
      <c r="AI61" s="134">
        <v>13.333333333333334</v>
      </c>
      <c r="AJ61" s="136">
        <v>6</v>
      </c>
      <c r="AK61" s="134">
        <v>2</v>
      </c>
      <c r="AL61" s="136">
        <v>176</v>
      </c>
      <c r="AM61" s="134">
        <v>58.666666666666664</v>
      </c>
      <c r="AN61" s="136">
        <v>252</v>
      </c>
      <c r="AO61" s="134">
        <v>84</v>
      </c>
      <c r="AP61" s="136">
        <v>281</v>
      </c>
      <c r="AQ61" s="134">
        <v>93.666666666666671</v>
      </c>
      <c r="AR61" s="136">
        <v>146</v>
      </c>
      <c r="AS61" s="134">
        <v>48.666666666666664</v>
      </c>
    </row>
    <row r="62" spans="1:45" ht="13.5" customHeight="1" x14ac:dyDescent="0.3">
      <c r="A62" s="133" t="s">
        <v>155</v>
      </c>
      <c r="B62" s="226" t="str">
        <f>'Incentive Goal'!B61</f>
        <v>MADISON</v>
      </c>
      <c r="C62" s="134">
        <v>0.75</v>
      </c>
      <c r="D62" s="134">
        <v>1.25</v>
      </c>
      <c r="E62" s="317">
        <v>588</v>
      </c>
      <c r="F62" s="318">
        <v>784</v>
      </c>
      <c r="G62" s="319">
        <v>5</v>
      </c>
      <c r="H62" s="318">
        <v>6.666666666666667</v>
      </c>
      <c r="I62" s="319">
        <v>6</v>
      </c>
      <c r="J62" s="318">
        <v>8</v>
      </c>
      <c r="K62" s="135">
        <v>452238.8</v>
      </c>
      <c r="L62" s="135">
        <v>602985.06666666665</v>
      </c>
      <c r="M62" s="135">
        <v>361791.04</v>
      </c>
      <c r="N62" s="138">
        <v>5081</v>
      </c>
      <c r="O62" s="134">
        <v>6774.666666666667</v>
      </c>
      <c r="P62" s="138">
        <v>9</v>
      </c>
      <c r="Q62" s="134">
        <v>12</v>
      </c>
      <c r="R62" s="136">
        <v>159</v>
      </c>
      <c r="S62" s="134">
        <v>212</v>
      </c>
      <c r="T62" s="136">
        <v>10</v>
      </c>
      <c r="U62" s="134">
        <v>13.333333333333334</v>
      </c>
      <c r="V62" s="136">
        <v>0</v>
      </c>
      <c r="W62" s="134">
        <v>0</v>
      </c>
      <c r="X62" s="136">
        <v>4</v>
      </c>
      <c r="Y62" s="134">
        <v>5.333333333333333</v>
      </c>
      <c r="Z62" s="136">
        <v>5</v>
      </c>
      <c r="AA62" s="134">
        <v>6.666666666666667</v>
      </c>
      <c r="AB62" s="136">
        <v>5</v>
      </c>
      <c r="AC62" s="134">
        <v>6.666666666666667</v>
      </c>
      <c r="AD62" s="137">
        <v>1</v>
      </c>
      <c r="AE62" s="134">
        <v>1.3333333333333333</v>
      </c>
      <c r="AF62" s="136">
        <v>12</v>
      </c>
      <c r="AG62" s="134">
        <v>16</v>
      </c>
      <c r="AH62" s="136">
        <v>15</v>
      </c>
      <c r="AI62" s="134">
        <v>20</v>
      </c>
      <c r="AJ62" s="136">
        <v>3</v>
      </c>
      <c r="AK62" s="134">
        <v>4</v>
      </c>
      <c r="AL62" s="136">
        <v>19</v>
      </c>
      <c r="AM62" s="134">
        <v>25.333333333333332</v>
      </c>
      <c r="AN62" s="136">
        <v>136</v>
      </c>
      <c r="AO62" s="134">
        <v>181.33333333333334</v>
      </c>
      <c r="AP62" s="136">
        <v>612</v>
      </c>
      <c r="AQ62" s="134">
        <v>816</v>
      </c>
      <c r="AR62" s="136">
        <v>125</v>
      </c>
      <c r="AS62" s="134">
        <v>166.66666666666666</v>
      </c>
    </row>
    <row r="63" spans="1:45" ht="13.5" customHeight="1" x14ac:dyDescent="0.3">
      <c r="A63" s="133" t="s">
        <v>169</v>
      </c>
      <c r="B63" s="226" t="str">
        <f>'Incentive Goal'!B62</f>
        <v>MARTIN</v>
      </c>
      <c r="C63" s="134">
        <v>6</v>
      </c>
      <c r="D63" s="134">
        <v>7.4</v>
      </c>
      <c r="E63" s="317">
        <v>1876</v>
      </c>
      <c r="F63" s="318">
        <v>312.66666666666669</v>
      </c>
      <c r="G63" s="319">
        <v>54</v>
      </c>
      <c r="H63" s="318">
        <v>9</v>
      </c>
      <c r="I63" s="319">
        <v>65</v>
      </c>
      <c r="J63" s="318">
        <v>10.833333333333334</v>
      </c>
      <c r="K63" s="135">
        <v>1299833.5900000001</v>
      </c>
      <c r="L63" s="135">
        <v>216638.93166666667</v>
      </c>
      <c r="M63" s="135">
        <v>175653.18783783785</v>
      </c>
      <c r="N63" s="138">
        <v>18571</v>
      </c>
      <c r="O63" s="134">
        <v>3095.1666666666665</v>
      </c>
      <c r="P63" s="138">
        <v>96</v>
      </c>
      <c r="Q63" s="134">
        <v>16</v>
      </c>
      <c r="R63" s="136">
        <v>592</v>
      </c>
      <c r="S63" s="134">
        <v>98.666666666666671</v>
      </c>
      <c r="T63" s="136">
        <v>37</v>
      </c>
      <c r="U63" s="134">
        <v>6.166666666666667</v>
      </c>
      <c r="V63" s="136">
        <v>42</v>
      </c>
      <c r="W63" s="134">
        <v>7</v>
      </c>
      <c r="X63" s="136">
        <v>54</v>
      </c>
      <c r="Y63" s="134">
        <v>9</v>
      </c>
      <c r="Z63" s="136">
        <v>114</v>
      </c>
      <c r="AA63" s="134">
        <v>19</v>
      </c>
      <c r="AB63" s="136">
        <v>63</v>
      </c>
      <c r="AC63" s="134">
        <v>10.5</v>
      </c>
      <c r="AD63" s="137">
        <v>6</v>
      </c>
      <c r="AE63" s="134">
        <v>1</v>
      </c>
      <c r="AF63" s="136">
        <v>28</v>
      </c>
      <c r="AG63" s="134">
        <v>4.666666666666667</v>
      </c>
      <c r="AH63" s="136">
        <v>58</v>
      </c>
      <c r="AI63" s="134">
        <v>9.6666666666666661</v>
      </c>
      <c r="AJ63" s="136">
        <v>12</v>
      </c>
      <c r="AK63" s="134">
        <v>2</v>
      </c>
      <c r="AL63" s="136">
        <v>758</v>
      </c>
      <c r="AM63" s="134">
        <v>126.33333333333333</v>
      </c>
      <c r="AN63" s="136">
        <v>608</v>
      </c>
      <c r="AO63" s="134">
        <v>101.33333333333333</v>
      </c>
      <c r="AP63" s="136">
        <v>1046</v>
      </c>
      <c r="AQ63" s="134">
        <v>174.33333333333334</v>
      </c>
      <c r="AR63" s="136">
        <v>183</v>
      </c>
      <c r="AS63" s="134">
        <v>30.5</v>
      </c>
    </row>
    <row r="64" spans="1:45" ht="13.5" customHeight="1" x14ac:dyDescent="0.3">
      <c r="A64" s="133" t="s">
        <v>153</v>
      </c>
      <c r="B64" s="226" t="str">
        <f>'Incentive Goal'!B63</f>
        <v>MCDOWELL</v>
      </c>
      <c r="C64" s="134">
        <v>4</v>
      </c>
      <c r="D64" s="134">
        <v>7</v>
      </c>
      <c r="E64" s="317">
        <v>1688</v>
      </c>
      <c r="F64" s="318">
        <v>422</v>
      </c>
      <c r="G64" s="319">
        <v>45</v>
      </c>
      <c r="H64" s="318">
        <v>11.25</v>
      </c>
      <c r="I64" s="319">
        <v>57</v>
      </c>
      <c r="J64" s="318">
        <v>14.25</v>
      </c>
      <c r="K64" s="135">
        <v>1335330.43</v>
      </c>
      <c r="L64" s="135">
        <v>333832.60749999998</v>
      </c>
      <c r="M64" s="135">
        <v>190761.49</v>
      </c>
      <c r="N64" s="138">
        <v>19706</v>
      </c>
      <c r="O64" s="134">
        <v>4926.5</v>
      </c>
      <c r="P64" s="138">
        <v>168</v>
      </c>
      <c r="Q64" s="134">
        <v>42</v>
      </c>
      <c r="R64" s="136">
        <v>539</v>
      </c>
      <c r="S64" s="134">
        <v>134.75</v>
      </c>
      <c r="T64" s="136">
        <v>12</v>
      </c>
      <c r="U64" s="134">
        <v>3</v>
      </c>
      <c r="V64" s="136">
        <v>0</v>
      </c>
      <c r="W64" s="134">
        <v>0</v>
      </c>
      <c r="X64" s="136">
        <v>48</v>
      </c>
      <c r="Y64" s="134">
        <v>12</v>
      </c>
      <c r="Z64" s="136">
        <v>30</v>
      </c>
      <c r="AA64" s="134">
        <v>7.5</v>
      </c>
      <c r="AB64" s="136">
        <v>47</v>
      </c>
      <c r="AC64" s="134">
        <v>11.75</v>
      </c>
      <c r="AD64" s="137">
        <v>1</v>
      </c>
      <c r="AE64" s="134">
        <v>0.25</v>
      </c>
      <c r="AF64" s="136">
        <v>21</v>
      </c>
      <c r="AG64" s="134">
        <v>5.25</v>
      </c>
      <c r="AH64" s="136">
        <v>118</v>
      </c>
      <c r="AI64" s="134">
        <v>29.5</v>
      </c>
      <c r="AJ64" s="136">
        <v>6</v>
      </c>
      <c r="AK64" s="134">
        <v>1.5</v>
      </c>
      <c r="AL64" s="136">
        <v>502</v>
      </c>
      <c r="AM64" s="134">
        <v>125.5</v>
      </c>
      <c r="AN64" s="136">
        <v>382</v>
      </c>
      <c r="AO64" s="134">
        <v>95.5</v>
      </c>
      <c r="AP64" s="136">
        <v>387</v>
      </c>
      <c r="AQ64" s="134">
        <v>96.75</v>
      </c>
      <c r="AR64" s="136">
        <v>103</v>
      </c>
      <c r="AS64" s="134">
        <v>25.75</v>
      </c>
    </row>
    <row r="65" spans="1:45" ht="13.5" customHeight="1" x14ac:dyDescent="0.3">
      <c r="A65" s="133" t="s">
        <v>154</v>
      </c>
      <c r="B65" s="226" t="str">
        <f>'Incentive Goal'!B64</f>
        <v>MECKLENBURG</v>
      </c>
      <c r="C65" s="134">
        <v>80</v>
      </c>
      <c r="D65" s="134">
        <v>132</v>
      </c>
      <c r="E65" s="317">
        <v>32371</v>
      </c>
      <c r="F65" s="318">
        <v>404.63749999999999</v>
      </c>
      <c r="G65" s="319">
        <v>939</v>
      </c>
      <c r="H65" s="318">
        <v>11.737500000000001</v>
      </c>
      <c r="I65" s="319">
        <v>568</v>
      </c>
      <c r="J65" s="318">
        <v>7.1</v>
      </c>
      <c r="K65" s="135">
        <v>24834441.850000001</v>
      </c>
      <c r="L65" s="135">
        <v>310430.52312500001</v>
      </c>
      <c r="M65" s="135">
        <v>188139.7109848485</v>
      </c>
      <c r="N65" s="138">
        <v>327250</v>
      </c>
      <c r="O65" s="134">
        <v>4090.625</v>
      </c>
      <c r="P65" s="138">
        <v>1231</v>
      </c>
      <c r="Q65" s="134">
        <v>15.387499999999999</v>
      </c>
      <c r="R65" s="136">
        <v>6181</v>
      </c>
      <c r="S65" s="134">
        <v>77.262500000000003</v>
      </c>
      <c r="T65" s="136">
        <v>322</v>
      </c>
      <c r="U65" s="134">
        <v>4.0250000000000004</v>
      </c>
      <c r="V65" s="136">
        <v>651</v>
      </c>
      <c r="W65" s="134">
        <v>8.1374999999999993</v>
      </c>
      <c r="X65" s="136">
        <v>971</v>
      </c>
      <c r="Y65" s="134">
        <v>12.137499999999999</v>
      </c>
      <c r="Z65" s="136">
        <v>1646</v>
      </c>
      <c r="AA65" s="134">
        <v>20.574999999999999</v>
      </c>
      <c r="AB65" s="136">
        <v>526</v>
      </c>
      <c r="AC65" s="134">
        <v>6.5750000000000002</v>
      </c>
      <c r="AD65" s="137">
        <v>582</v>
      </c>
      <c r="AE65" s="134">
        <v>7.2750000000000004</v>
      </c>
      <c r="AF65" s="136">
        <v>245</v>
      </c>
      <c r="AG65" s="134">
        <v>3.0625</v>
      </c>
      <c r="AH65" s="136">
        <v>806</v>
      </c>
      <c r="AI65" s="134">
        <v>10.074999999999999</v>
      </c>
      <c r="AJ65" s="136">
        <v>220</v>
      </c>
      <c r="AK65" s="134">
        <v>2.75</v>
      </c>
      <c r="AL65" s="136">
        <v>6142</v>
      </c>
      <c r="AM65" s="134">
        <v>76.775000000000006</v>
      </c>
      <c r="AN65" s="136">
        <v>1375</v>
      </c>
      <c r="AO65" s="134">
        <v>17.1875</v>
      </c>
      <c r="AP65" s="136">
        <v>9449</v>
      </c>
      <c r="AQ65" s="134">
        <v>118.1125</v>
      </c>
      <c r="AR65" s="136">
        <v>352</v>
      </c>
      <c r="AS65" s="134">
        <v>4.4000000000000004</v>
      </c>
    </row>
    <row r="66" spans="1:45" ht="13.5" customHeight="1" x14ac:dyDescent="0.3">
      <c r="A66" s="133" t="s">
        <v>155</v>
      </c>
      <c r="B66" s="226" t="str">
        <f>'Incentive Goal'!B65</f>
        <v>MITCHELL</v>
      </c>
      <c r="C66" s="134">
        <v>1</v>
      </c>
      <c r="D66" s="134">
        <v>1</v>
      </c>
      <c r="E66" s="317">
        <v>317</v>
      </c>
      <c r="F66" s="318">
        <v>317</v>
      </c>
      <c r="G66" s="319"/>
      <c r="H66" s="318">
        <v>0</v>
      </c>
      <c r="I66" s="319">
        <v>6</v>
      </c>
      <c r="J66" s="318">
        <v>6</v>
      </c>
      <c r="K66" s="135">
        <v>391513.76</v>
      </c>
      <c r="L66" s="135">
        <v>391513.76</v>
      </c>
      <c r="M66" s="135">
        <v>391513.76</v>
      </c>
      <c r="N66" s="138">
        <v>2903</v>
      </c>
      <c r="O66" s="134">
        <v>2903</v>
      </c>
      <c r="P66" s="138">
        <v>19</v>
      </c>
      <c r="Q66" s="134">
        <v>19</v>
      </c>
      <c r="R66" s="136">
        <v>31</v>
      </c>
      <c r="S66" s="134">
        <v>31</v>
      </c>
      <c r="T66" s="136">
        <v>0</v>
      </c>
      <c r="U66" s="134">
        <v>0</v>
      </c>
      <c r="V66" s="136">
        <v>0</v>
      </c>
      <c r="W66" s="134">
        <v>0</v>
      </c>
      <c r="X66" s="136">
        <v>1</v>
      </c>
      <c r="Y66" s="134">
        <v>1</v>
      </c>
      <c r="Z66" s="136">
        <v>0</v>
      </c>
      <c r="AA66" s="134">
        <v>0</v>
      </c>
      <c r="AB66" s="136">
        <v>7</v>
      </c>
      <c r="AC66" s="134">
        <v>7</v>
      </c>
      <c r="AD66" s="137">
        <v>0</v>
      </c>
      <c r="AE66" s="134">
        <v>0</v>
      </c>
      <c r="AF66" s="136">
        <v>8</v>
      </c>
      <c r="AG66" s="134">
        <v>8</v>
      </c>
      <c r="AH66" s="136">
        <v>6</v>
      </c>
      <c r="AI66" s="134">
        <v>6</v>
      </c>
      <c r="AJ66" s="136">
        <v>4</v>
      </c>
      <c r="AK66" s="134">
        <v>4</v>
      </c>
      <c r="AL66" s="136">
        <v>29</v>
      </c>
      <c r="AM66" s="134">
        <v>29</v>
      </c>
      <c r="AN66" s="136">
        <v>188</v>
      </c>
      <c r="AO66" s="134">
        <v>188</v>
      </c>
      <c r="AP66" s="136">
        <v>83</v>
      </c>
      <c r="AQ66" s="134">
        <v>83</v>
      </c>
      <c r="AR66" s="136">
        <v>126</v>
      </c>
      <c r="AS66" s="134">
        <v>126</v>
      </c>
    </row>
    <row r="67" spans="1:45" ht="13.5" customHeight="1" x14ac:dyDescent="0.3">
      <c r="A67" s="133" t="s">
        <v>154</v>
      </c>
      <c r="B67" s="226" t="str">
        <f>'Incentive Goal'!B66</f>
        <v>MONTGOMERY</v>
      </c>
      <c r="C67" s="134">
        <v>4</v>
      </c>
      <c r="D67" s="134">
        <v>6</v>
      </c>
      <c r="E67" s="317">
        <v>1469</v>
      </c>
      <c r="F67" s="318">
        <v>367.25</v>
      </c>
      <c r="G67" s="319">
        <v>89</v>
      </c>
      <c r="H67" s="318">
        <v>22.25</v>
      </c>
      <c r="I67" s="319">
        <v>95</v>
      </c>
      <c r="J67" s="318">
        <v>23.75</v>
      </c>
      <c r="K67" s="135">
        <v>1165359.56</v>
      </c>
      <c r="L67" s="135">
        <v>291339.89</v>
      </c>
      <c r="M67" s="135">
        <v>194226.59333333335</v>
      </c>
      <c r="N67" s="138">
        <v>16438</v>
      </c>
      <c r="O67" s="134">
        <v>4109.5</v>
      </c>
      <c r="P67" s="138">
        <v>53</v>
      </c>
      <c r="Q67" s="134">
        <v>13.25</v>
      </c>
      <c r="R67" s="136">
        <v>600</v>
      </c>
      <c r="S67" s="134">
        <v>150</v>
      </c>
      <c r="T67" s="136">
        <v>37</v>
      </c>
      <c r="U67" s="134">
        <v>9.25</v>
      </c>
      <c r="V67" s="136">
        <v>38</v>
      </c>
      <c r="W67" s="134">
        <v>9.5</v>
      </c>
      <c r="X67" s="136">
        <v>92</v>
      </c>
      <c r="Y67" s="134">
        <v>23</v>
      </c>
      <c r="Z67" s="136">
        <v>139</v>
      </c>
      <c r="AA67" s="134">
        <v>34.75</v>
      </c>
      <c r="AB67" s="136">
        <v>89</v>
      </c>
      <c r="AC67" s="134">
        <v>22.25</v>
      </c>
      <c r="AD67" s="137">
        <v>3</v>
      </c>
      <c r="AE67" s="134">
        <v>0.75</v>
      </c>
      <c r="AF67" s="136">
        <v>10</v>
      </c>
      <c r="AG67" s="134">
        <v>2.5</v>
      </c>
      <c r="AH67" s="136">
        <v>52</v>
      </c>
      <c r="AI67" s="134">
        <v>13</v>
      </c>
      <c r="AJ67" s="136">
        <v>13</v>
      </c>
      <c r="AK67" s="134">
        <v>3.25</v>
      </c>
      <c r="AL67" s="136">
        <v>502</v>
      </c>
      <c r="AM67" s="134">
        <v>125.5</v>
      </c>
      <c r="AN67" s="136">
        <v>1024</v>
      </c>
      <c r="AO67" s="134">
        <v>256</v>
      </c>
      <c r="AP67" s="136">
        <v>471</v>
      </c>
      <c r="AQ67" s="134">
        <v>117.75</v>
      </c>
      <c r="AR67" s="136">
        <v>847</v>
      </c>
      <c r="AS67" s="134">
        <v>211.75</v>
      </c>
    </row>
    <row r="68" spans="1:45" ht="13.5" customHeight="1" x14ac:dyDescent="0.3">
      <c r="A68" s="133" t="s">
        <v>154</v>
      </c>
      <c r="B68" s="226" t="str">
        <f>'Incentive Goal'!B67</f>
        <v>MOORE</v>
      </c>
      <c r="C68" s="134">
        <v>7</v>
      </c>
      <c r="D68" s="134">
        <v>11</v>
      </c>
      <c r="E68" s="317">
        <v>2439</v>
      </c>
      <c r="F68" s="318">
        <v>348.42857142857144</v>
      </c>
      <c r="G68" s="319">
        <v>86</v>
      </c>
      <c r="H68" s="318">
        <v>12.285714285714286</v>
      </c>
      <c r="I68" s="319">
        <v>126</v>
      </c>
      <c r="J68" s="318">
        <v>18</v>
      </c>
      <c r="K68" s="135">
        <v>2791350.32</v>
      </c>
      <c r="L68" s="135">
        <v>398764.33142857143</v>
      </c>
      <c r="M68" s="135">
        <v>253759.12</v>
      </c>
      <c r="N68" s="138">
        <v>30493</v>
      </c>
      <c r="O68" s="134">
        <v>4356.1428571428569</v>
      </c>
      <c r="P68" s="138">
        <v>264</v>
      </c>
      <c r="Q68" s="134">
        <v>37.714285714285715</v>
      </c>
      <c r="R68" s="136">
        <v>1250</v>
      </c>
      <c r="S68" s="134">
        <v>178.57142857142858</v>
      </c>
      <c r="T68" s="136">
        <v>199</v>
      </c>
      <c r="U68" s="134">
        <v>28.428571428571427</v>
      </c>
      <c r="V68" s="136">
        <v>18</v>
      </c>
      <c r="W68" s="134">
        <v>2.5714285714285716</v>
      </c>
      <c r="X68" s="136">
        <v>88</v>
      </c>
      <c r="Y68" s="134">
        <v>12.571428571428571</v>
      </c>
      <c r="Z68" s="136">
        <v>86</v>
      </c>
      <c r="AA68" s="134">
        <v>12.285714285714286</v>
      </c>
      <c r="AB68" s="136">
        <v>119</v>
      </c>
      <c r="AC68" s="134">
        <v>17</v>
      </c>
      <c r="AD68" s="137">
        <v>92</v>
      </c>
      <c r="AE68" s="134">
        <v>13.142857142857142</v>
      </c>
      <c r="AF68" s="136">
        <v>81</v>
      </c>
      <c r="AG68" s="134">
        <v>11.571428571428571</v>
      </c>
      <c r="AH68" s="136">
        <v>152</v>
      </c>
      <c r="AI68" s="134">
        <v>21.714285714285715</v>
      </c>
      <c r="AJ68" s="136">
        <v>23</v>
      </c>
      <c r="AK68" s="134">
        <v>3.2857142857142856</v>
      </c>
      <c r="AL68" s="136">
        <v>856</v>
      </c>
      <c r="AM68" s="134">
        <v>122.28571428571429</v>
      </c>
      <c r="AN68" s="136">
        <v>1004</v>
      </c>
      <c r="AO68" s="134">
        <v>143.42857142857142</v>
      </c>
      <c r="AP68" s="136">
        <v>1605</v>
      </c>
      <c r="AQ68" s="134">
        <v>229.28571428571428</v>
      </c>
      <c r="AR68" s="136">
        <v>811</v>
      </c>
      <c r="AS68" s="134">
        <v>115.85714285714286</v>
      </c>
    </row>
    <row r="69" spans="1:45" ht="13.5" customHeight="1" x14ac:dyDescent="0.3">
      <c r="A69" s="133" t="s">
        <v>311</v>
      </c>
      <c r="B69" s="226" t="str">
        <f>'Incentive Goal'!B68</f>
        <v>NASH</v>
      </c>
      <c r="C69" s="134">
        <v>13</v>
      </c>
      <c r="D69" s="134">
        <v>19</v>
      </c>
      <c r="E69" s="317">
        <v>4832</v>
      </c>
      <c r="F69" s="318">
        <v>371.69230769230768</v>
      </c>
      <c r="G69" s="319">
        <v>159</v>
      </c>
      <c r="H69" s="318">
        <v>12.23076923076923</v>
      </c>
      <c r="I69" s="319">
        <v>174</v>
      </c>
      <c r="J69" s="318">
        <v>13.384615384615385</v>
      </c>
      <c r="K69" s="135">
        <v>4227376.8499999996</v>
      </c>
      <c r="L69" s="135">
        <v>325182.83461538458</v>
      </c>
      <c r="M69" s="135">
        <v>222493.51842105261</v>
      </c>
      <c r="N69" s="138">
        <v>53201</v>
      </c>
      <c r="O69" s="134">
        <v>4092.3846153846152</v>
      </c>
      <c r="P69" s="138">
        <v>368</v>
      </c>
      <c r="Q69" s="134">
        <v>28.307692307692307</v>
      </c>
      <c r="R69" s="136">
        <v>4534</v>
      </c>
      <c r="S69" s="134">
        <v>348.76923076923077</v>
      </c>
      <c r="T69" s="136">
        <v>829</v>
      </c>
      <c r="U69" s="134">
        <v>63.769230769230766</v>
      </c>
      <c r="V69" s="136">
        <v>92</v>
      </c>
      <c r="W69" s="134">
        <v>7.0769230769230766</v>
      </c>
      <c r="X69" s="136">
        <v>174</v>
      </c>
      <c r="Y69" s="134">
        <v>13.384615384615385</v>
      </c>
      <c r="Z69" s="136">
        <v>254</v>
      </c>
      <c r="AA69" s="134">
        <v>19.53846153846154</v>
      </c>
      <c r="AB69" s="136">
        <v>143</v>
      </c>
      <c r="AC69" s="134">
        <v>11</v>
      </c>
      <c r="AD69" s="137">
        <v>278</v>
      </c>
      <c r="AE69" s="134">
        <v>21.384615384615383</v>
      </c>
      <c r="AF69" s="136">
        <v>138</v>
      </c>
      <c r="AG69" s="134">
        <v>10.615384615384615</v>
      </c>
      <c r="AH69" s="136">
        <v>194</v>
      </c>
      <c r="AI69" s="134">
        <v>14.923076923076923</v>
      </c>
      <c r="AJ69" s="136">
        <v>15</v>
      </c>
      <c r="AK69" s="134">
        <v>1.1538461538461537</v>
      </c>
      <c r="AL69" s="136">
        <v>1604</v>
      </c>
      <c r="AM69" s="134">
        <v>123.38461538461539</v>
      </c>
      <c r="AN69" s="136">
        <v>2344</v>
      </c>
      <c r="AO69" s="134">
        <v>180.30769230769232</v>
      </c>
      <c r="AP69" s="136">
        <v>3836</v>
      </c>
      <c r="AQ69" s="134">
        <v>295.07692307692309</v>
      </c>
      <c r="AR69" s="136">
        <v>1983</v>
      </c>
      <c r="AS69" s="134">
        <v>152.53846153846155</v>
      </c>
    </row>
    <row r="70" spans="1:45" ht="13.5" customHeight="1" x14ac:dyDescent="0.3">
      <c r="A70" s="133" t="s">
        <v>152</v>
      </c>
      <c r="B70" s="226" t="str">
        <f>'Incentive Goal'!B69</f>
        <v>NEW HANOVER</v>
      </c>
      <c r="C70" s="134">
        <v>10</v>
      </c>
      <c r="D70" s="134">
        <v>16</v>
      </c>
      <c r="E70" s="317">
        <v>5964</v>
      </c>
      <c r="F70" s="318">
        <v>596.4</v>
      </c>
      <c r="G70" s="319">
        <v>173</v>
      </c>
      <c r="H70" s="318">
        <v>17.3</v>
      </c>
      <c r="I70" s="319">
        <v>233</v>
      </c>
      <c r="J70" s="318">
        <v>23.3</v>
      </c>
      <c r="K70" s="135">
        <v>5865202.5099999998</v>
      </c>
      <c r="L70" s="135">
        <v>586520.25099999993</v>
      </c>
      <c r="M70" s="135">
        <v>366575.15687499999</v>
      </c>
      <c r="N70" s="138">
        <v>74188</v>
      </c>
      <c r="O70" s="134">
        <v>7418.8</v>
      </c>
      <c r="P70" s="138">
        <v>485</v>
      </c>
      <c r="Q70" s="134">
        <v>48.5</v>
      </c>
      <c r="R70" s="136">
        <v>1170</v>
      </c>
      <c r="S70" s="134">
        <v>117</v>
      </c>
      <c r="T70" s="136">
        <v>49</v>
      </c>
      <c r="U70" s="134">
        <v>4.9000000000000004</v>
      </c>
      <c r="V70" s="136">
        <v>60</v>
      </c>
      <c r="W70" s="134">
        <v>6</v>
      </c>
      <c r="X70" s="136">
        <v>175</v>
      </c>
      <c r="Y70" s="134">
        <v>17.5</v>
      </c>
      <c r="Z70" s="136">
        <v>245</v>
      </c>
      <c r="AA70" s="134">
        <v>24.5</v>
      </c>
      <c r="AB70" s="136">
        <v>217</v>
      </c>
      <c r="AC70" s="134">
        <v>21.7</v>
      </c>
      <c r="AD70" s="137">
        <v>106</v>
      </c>
      <c r="AE70" s="134">
        <v>10.6</v>
      </c>
      <c r="AF70" s="136">
        <v>131</v>
      </c>
      <c r="AG70" s="134">
        <v>13.1</v>
      </c>
      <c r="AH70" s="136">
        <v>132</v>
      </c>
      <c r="AI70" s="134">
        <v>13.2</v>
      </c>
      <c r="AJ70" s="136">
        <v>86</v>
      </c>
      <c r="AK70" s="134">
        <v>8.6</v>
      </c>
      <c r="AL70" s="136">
        <v>2317</v>
      </c>
      <c r="AM70" s="134">
        <v>231.7</v>
      </c>
      <c r="AN70" s="136">
        <v>1501</v>
      </c>
      <c r="AO70" s="134">
        <v>150.1</v>
      </c>
      <c r="AP70" s="136">
        <v>2654</v>
      </c>
      <c r="AQ70" s="134">
        <v>265.39999999999998</v>
      </c>
      <c r="AR70" s="136">
        <v>1523</v>
      </c>
      <c r="AS70" s="134">
        <v>152.30000000000001</v>
      </c>
    </row>
    <row r="71" spans="1:45" ht="13.5" customHeight="1" x14ac:dyDescent="0.3">
      <c r="A71" s="133" t="s">
        <v>156</v>
      </c>
      <c r="B71" s="226" t="str">
        <f>'Incentive Goal'!B70</f>
        <v>NORTH CAROLINA</v>
      </c>
      <c r="C71" s="134">
        <v>0</v>
      </c>
      <c r="D71" s="134">
        <v>0</v>
      </c>
      <c r="E71" s="317">
        <v>4</v>
      </c>
      <c r="F71" s="318" t="e">
        <v>#DIV/0!</v>
      </c>
      <c r="G71" s="319">
        <v>2</v>
      </c>
      <c r="H71" s="318">
        <v>0</v>
      </c>
      <c r="I71" s="319"/>
      <c r="J71" s="318" t="e">
        <v>#DIV/0!</v>
      </c>
      <c r="K71" s="135">
        <v>0</v>
      </c>
      <c r="L71" s="135" t="e">
        <v>#DIV/0!</v>
      </c>
      <c r="M71" s="135" t="e">
        <v>#DIV/0!</v>
      </c>
      <c r="N71" s="138">
        <v>205631</v>
      </c>
      <c r="O71" s="134" t="e">
        <v>#DIV/0!</v>
      </c>
      <c r="P71" s="138">
        <v>1422</v>
      </c>
      <c r="Q71" s="134" t="e">
        <v>#DIV/0!</v>
      </c>
      <c r="R71" s="136">
        <v>15692</v>
      </c>
      <c r="S71" s="134" t="e">
        <v>#DIV/0!</v>
      </c>
      <c r="T71" s="136">
        <v>25</v>
      </c>
      <c r="U71" s="134" t="e">
        <v>#DIV/0!</v>
      </c>
      <c r="V71" s="136">
        <v>0</v>
      </c>
      <c r="W71" s="134" t="e">
        <v>#DIV/0!</v>
      </c>
      <c r="X71" s="136">
        <v>3</v>
      </c>
      <c r="Y71" s="134" t="e">
        <v>#DIV/0!</v>
      </c>
      <c r="Z71" s="136">
        <v>0</v>
      </c>
      <c r="AA71" s="134" t="e">
        <v>#DIV/0!</v>
      </c>
      <c r="AB71" s="136">
        <v>0</v>
      </c>
      <c r="AC71" s="134" t="e">
        <v>#DIV/0!</v>
      </c>
      <c r="AD71" s="137">
        <v>2</v>
      </c>
      <c r="AE71" s="134" t="e">
        <v>#DIV/0!</v>
      </c>
      <c r="AF71" s="136">
        <v>0</v>
      </c>
      <c r="AG71" s="134" t="e">
        <v>#DIV/0!</v>
      </c>
      <c r="AH71" s="136">
        <v>0</v>
      </c>
      <c r="AI71" s="134" t="e">
        <v>#DIV/0!</v>
      </c>
      <c r="AJ71" s="136">
        <v>0</v>
      </c>
      <c r="AK71" s="134" t="e">
        <v>#DIV/0!</v>
      </c>
      <c r="AL71" s="136">
        <v>0</v>
      </c>
      <c r="AM71" s="134" t="e">
        <v>#DIV/0!</v>
      </c>
      <c r="AN71" s="136">
        <v>5</v>
      </c>
      <c r="AO71" s="134" t="e">
        <v>#DIV/0!</v>
      </c>
      <c r="AP71" s="136">
        <v>38</v>
      </c>
      <c r="AQ71" s="134" t="e">
        <v>#DIV/0!</v>
      </c>
      <c r="AR71" s="136">
        <v>0</v>
      </c>
      <c r="AS71" s="134" t="e">
        <v>#DIV/0!</v>
      </c>
    </row>
    <row r="72" spans="1:45" ht="13.5" customHeight="1" x14ac:dyDescent="0.3">
      <c r="A72" s="133" t="s">
        <v>311</v>
      </c>
      <c r="B72" s="226" t="str">
        <f>'Incentive Goal'!B71</f>
        <v>NORTHAMPTON</v>
      </c>
      <c r="C72" s="134">
        <v>6</v>
      </c>
      <c r="D72" s="134">
        <v>8</v>
      </c>
      <c r="E72" s="317">
        <v>1789</v>
      </c>
      <c r="F72" s="318">
        <v>298.16666666666669</v>
      </c>
      <c r="G72" s="319">
        <v>21</v>
      </c>
      <c r="H72" s="318">
        <v>3.5</v>
      </c>
      <c r="I72" s="319">
        <v>36</v>
      </c>
      <c r="J72" s="318">
        <v>6</v>
      </c>
      <c r="K72" s="135">
        <v>1086330.3500000001</v>
      </c>
      <c r="L72" s="135">
        <v>181055.05833333335</v>
      </c>
      <c r="M72" s="135">
        <v>135791.29375000001</v>
      </c>
      <c r="N72" s="138">
        <v>18818</v>
      </c>
      <c r="O72" s="134">
        <v>3136.3333333333335</v>
      </c>
      <c r="P72" s="138">
        <v>47</v>
      </c>
      <c r="Q72" s="134">
        <v>7.833333333333333</v>
      </c>
      <c r="R72" s="136">
        <v>2383</v>
      </c>
      <c r="S72" s="134">
        <v>397.16666666666669</v>
      </c>
      <c r="T72" s="136">
        <v>72</v>
      </c>
      <c r="U72" s="134">
        <v>12</v>
      </c>
      <c r="V72" s="136">
        <v>17</v>
      </c>
      <c r="W72" s="134">
        <v>2.8333333333333335</v>
      </c>
      <c r="X72" s="136">
        <v>22</v>
      </c>
      <c r="Y72" s="134">
        <v>3.6666666666666665</v>
      </c>
      <c r="Z72" s="136">
        <v>43</v>
      </c>
      <c r="AA72" s="134">
        <v>7.166666666666667</v>
      </c>
      <c r="AB72" s="136">
        <v>31</v>
      </c>
      <c r="AC72" s="134">
        <v>5.166666666666667</v>
      </c>
      <c r="AD72" s="137">
        <v>60</v>
      </c>
      <c r="AE72" s="134">
        <v>10</v>
      </c>
      <c r="AF72" s="136">
        <v>46</v>
      </c>
      <c r="AG72" s="134">
        <v>7.666666666666667</v>
      </c>
      <c r="AH72" s="136">
        <v>50</v>
      </c>
      <c r="AI72" s="134">
        <v>8.3333333333333339</v>
      </c>
      <c r="AJ72" s="136">
        <v>7</v>
      </c>
      <c r="AK72" s="134">
        <v>1.1666666666666667</v>
      </c>
      <c r="AL72" s="136">
        <v>543</v>
      </c>
      <c r="AM72" s="134">
        <v>90.5</v>
      </c>
      <c r="AN72" s="136">
        <v>546</v>
      </c>
      <c r="AO72" s="134">
        <v>91</v>
      </c>
      <c r="AP72" s="136">
        <v>519</v>
      </c>
      <c r="AQ72" s="134">
        <v>86.5</v>
      </c>
      <c r="AR72" s="136">
        <v>115</v>
      </c>
      <c r="AS72" s="134">
        <v>19.166666666666668</v>
      </c>
    </row>
    <row r="73" spans="1:45" ht="13.5" customHeight="1" x14ac:dyDescent="0.3">
      <c r="A73" s="133" t="s">
        <v>152</v>
      </c>
      <c r="B73" s="226" t="str">
        <f>'Incentive Goal'!B72</f>
        <v>ONSLOW</v>
      </c>
      <c r="C73" s="134">
        <v>13</v>
      </c>
      <c r="D73" s="134">
        <v>18</v>
      </c>
      <c r="E73" s="317">
        <v>8029</v>
      </c>
      <c r="F73" s="318">
        <v>617.61538461538464</v>
      </c>
      <c r="G73" s="319">
        <v>134</v>
      </c>
      <c r="H73" s="318">
        <v>10.307692307692308</v>
      </c>
      <c r="I73" s="319">
        <v>301</v>
      </c>
      <c r="J73" s="318">
        <v>23.153846153846153</v>
      </c>
      <c r="K73" s="135">
        <v>10575377.1</v>
      </c>
      <c r="L73" s="135">
        <v>813490.54615384608</v>
      </c>
      <c r="M73" s="135">
        <v>587520.94999999995</v>
      </c>
      <c r="N73" s="138">
        <v>61577</v>
      </c>
      <c r="O73" s="134">
        <v>4736.6923076923076</v>
      </c>
      <c r="P73" s="138">
        <v>208</v>
      </c>
      <c r="Q73" s="134">
        <v>16</v>
      </c>
      <c r="R73" s="136">
        <v>580</v>
      </c>
      <c r="S73" s="134">
        <v>44.615384615384613</v>
      </c>
      <c r="T73" s="136">
        <v>23</v>
      </c>
      <c r="U73" s="134">
        <v>1.7692307692307692</v>
      </c>
      <c r="V73" s="136">
        <v>98</v>
      </c>
      <c r="W73" s="134">
        <v>7.5384615384615383</v>
      </c>
      <c r="X73" s="136">
        <v>164</v>
      </c>
      <c r="Y73" s="134">
        <v>12.615384615384615</v>
      </c>
      <c r="Z73" s="136">
        <v>432</v>
      </c>
      <c r="AA73" s="134">
        <v>33.230769230769234</v>
      </c>
      <c r="AB73" s="136">
        <v>290</v>
      </c>
      <c r="AC73" s="134">
        <v>22.307692307692307</v>
      </c>
      <c r="AD73" s="137">
        <v>56</v>
      </c>
      <c r="AE73" s="134">
        <v>4.3076923076923075</v>
      </c>
      <c r="AF73" s="136">
        <v>154</v>
      </c>
      <c r="AG73" s="134">
        <v>11.846153846153847</v>
      </c>
      <c r="AH73" s="136">
        <v>282</v>
      </c>
      <c r="AI73" s="134">
        <v>21.692307692307693</v>
      </c>
      <c r="AJ73" s="136">
        <v>13</v>
      </c>
      <c r="AK73" s="134">
        <v>1</v>
      </c>
      <c r="AL73" s="136">
        <v>2063</v>
      </c>
      <c r="AM73" s="134">
        <v>158.69230769230768</v>
      </c>
      <c r="AN73" s="136">
        <v>2409</v>
      </c>
      <c r="AO73" s="134">
        <v>185.30769230769232</v>
      </c>
      <c r="AP73" s="136">
        <v>4256</v>
      </c>
      <c r="AQ73" s="134">
        <v>327.38461538461536</v>
      </c>
      <c r="AR73" s="136">
        <v>1081</v>
      </c>
      <c r="AS73" s="134">
        <v>83.15384615384616</v>
      </c>
    </row>
    <row r="74" spans="1:45" ht="13.5" customHeight="1" x14ac:dyDescent="0.3">
      <c r="A74" s="133" t="s">
        <v>142</v>
      </c>
      <c r="B74" s="226" t="str">
        <f>'Incentive Goal'!B73</f>
        <v>ORANGE</v>
      </c>
      <c r="C74" s="134">
        <v>7</v>
      </c>
      <c r="D74" s="134">
        <v>12</v>
      </c>
      <c r="E74" s="317">
        <v>1854</v>
      </c>
      <c r="F74" s="318">
        <v>264.85714285714283</v>
      </c>
      <c r="G74" s="319">
        <v>114</v>
      </c>
      <c r="H74" s="318">
        <v>16.285714285714285</v>
      </c>
      <c r="I74" s="319">
        <v>41</v>
      </c>
      <c r="J74" s="318">
        <v>5.8571428571428568</v>
      </c>
      <c r="K74" s="135">
        <v>2326587.0699999998</v>
      </c>
      <c r="L74" s="135">
        <v>332369.58142857143</v>
      </c>
      <c r="M74" s="135">
        <v>193882.25583333333</v>
      </c>
      <c r="N74" s="138">
        <v>21441</v>
      </c>
      <c r="O74" s="134">
        <v>3063</v>
      </c>
      <c r="P74" s="138">
        <v>235</v>
      </c>
      <c r="Q74" s="134">
        <v>33.571428571428569</v>
      </c>
      <c r="R74" s="136">
        <v>2129</v>
      </c>
      <c r="S74" s="134">
        <v>304.14285714285717</v>
      </c>
      <c r="T74" s="136">
        <v>186</v>
      </c>
      <c r="U74" s="134">
        <v>26.571428571428573</v>
      </c>
      <c r="V74" s="136">
        <v>25</v>
      </c>
      <c r="W74" s="134">
        <v>3.5714285714285716</v>
      </c>
      <c r="X74" s="136">
        <v>118</v>
      </c>
      <c r="Y74" s="134">
        <v>16.857142857142858</v>
      </c>
      <c r="Z74" s="136">
        <v>57</v>
      </c>
      <c r="AA74" s="134">
        <v>8.1428571428571423</v>
      </c>
      <c r="AB74" s="136">
        <v>37</v>
      </c>
      <c r="AC74" s="134">
        <v>5.2857142857142856</v>
      </c>
      <c r="AD74" s="137">
        <v>278</v>
      </c>
      <c r="AE74" s="134">
        <v>39.714285714285715</v>
      </c>
      <c r="AF74" s="136">
        <v>42</v>
      </c>
      <c r="AG74" s="134">
        <v>6</v>
      </c>
      <c r="AH74" s="136">
        <v>49</v>
      </c>
      <c r="AI74" s="134">
        <v>7</v>
      </c>
      <c r="AJ74" s="136">
        <v>12</v>
      </c>
      <c r="AK74" s="134">
        <v>1.7142857142857142</v>
      </c>
      <c r="AL74" s="136">
        <v>654</v>
      </c>
      <c r="AM74" s="134">
        <v>93.428571428571431</v>
      </c>
      <c r="AN74" s="136">
        <v>655</v>
      </c>
      <c r="AO74" s="134">
        <v>93.571428571428569</v>
      </c>
      <c r="AP74" s="136">
        <v>1896</v>
      </c>
      <c r="AQ74" s="134">
        <v>270.85714285714283</v>
      </c>
      <c r="AR74" s="136">
        <v>334</v>
      </c>
      <c r="AS74" s="134">
        <v>47.714285714285715</v>
      </c>
    </row>
    <row r="75" spans="1:45" ht="13.5" customHeight="1" x14ac:dyDescent="0.3">
      <c r="A75" s="133" t="s">
        <v>152</v>
      </c>
      <c r="B75" s="226" t="str">
        <f>'Incentive Goal'!B74</f>
        <v>PAMLICO</v>
      </c>
      <c r="C75" s="134">
        <v>2</v>
      </c>
      <c r="D75" s="134">
        <v>2.33</v>
      </c>
      <c r="E75" s="317">
        <v>519</v>
      </c>
      <c r="F75" s="318">
        <v>259.5</v>
      </c>
      <c r="G75" s="319">
        <v>18</v>
      </c>
      <c r="H75" s="318">
        <v>9</v>
      </c>
      <c r="I75" s="319">
        <v>21</v>
      </c>
      <c r="J75" s="318">
        <v>10.5</v>
      </c>
      <c r="K75" s="135">
        <v>462582.31</v>
      </c>
      <c r="L75" s="135">
        <v>231291.155</v>
      </c>
      <c r="M75" s="135">
        <v>198533.18025751071</v>
      </c>
      <c r="N75" s="138">
        <v>5144</v>
      </c>
      <c r="O75" s="134">
        <v>2572</v>
      </c>
      <c r="P75" s="138">
        <v>17</v>
      </c>
      <c r="Q75" s="134">
        <v>8.5</v>
      </c>
      <c r="R75" s="136">
        <v>341</v>
      </c>
      <c r="S75" s="134">
        <v>170.5</v>
      </c>
      <c r="T75" s="136">
        <v>2</v>
      </c>
      <c r="U75" s="134">
        <v>1</v>
      </c>
      <c r="V75" s="136">
        <v>3</v>
      </c>
      <c r="W75" s="134">
        <v>1.5</v>
      </c>
      <c r="X75" s="136">
        <v>18</v>
      </c>
      <c r="Y75" s="134">
        <v>9</v>
      </c>
      <c r="Z75" s="136">
        <v>24</v>
      </c>
      <c r="AA75" s="134">
        <v>12</v>
      </c>
      <c r="AB75" s="136">
        <v>22</v>
      </c>
      <c r="AC75" s="134">
        <v>11</v>
      </c>
      <c r="AD75" s="137">
        <v>0</v>
      </c>
      <c r="AE75" s="134">
        <v>0</v>
      </c>
      <c r="AF75" s="136">
        <v>15</v>
      </c>
      <c r="AG75" s="134">
        <v>7.5</v>
      </c>
      <c r="AH75" s="136">
        <v>17</v>
      </c>
      <c r="AI75" s="134">
        <v>8.5</v>
      </c>
      <c r="AJ75" s="136">
        <v>5</v>
      </c>
      <c r="AK75" s="134">
        <v>2.5</v>
      </c>
      <c r="AL75" s="136">
        <v>130</v>
      </c>
      <c r="AM75" s="134">
        <v>65</v>
      </c>
      <c r="AN75" s="136">
        <v>301</v>
      </c>
      <c r="AO75" s="134">
        <v>150.5</v>
      </c>
      <c r="AP75" s="136">
        <v>112</v>
      </c>
      <c r="AQ75" s="134">
        <v>56</v>
      </c>
      <c r="AR75" s="136">
        <v>141</v>
      </c>
      <c r="AS75" s="134">
        <v>70.5</v>
      </c>
    </row>
    <row r="76" spans="1:45" ht="13.5" customHeight="1" x14ac:dyDescent="0.3">
      <c r="A76" s="133" t="s">
        <v>169</v>
      </c>
      <c r="B76" s="226" t="str">
        <f>'Incentive Goal'!B75</f>
        <v>PASQUOTANK</v>
      </c>
      <c r="C76" s="134">
        <v>6</v>
      </c>
      <c r="D76" s="134">
        <v>6.75</v>
      </c>
      <c r="E76" s="317">
        <v>2605</v>
      </c>
      <c r="F76" s="318">
        <v>434.16666666666669</v>
      </c>
      <c r="G76" s="319">
        <v>73</v>
      </c>
      <c r="H76" s="318">
        <v>12.166666666666666</v>
      </c>
      <c r="I76" s="319">
        <v>57</v>
      </c>
      <c r="J76" s="318">
        <v>9.5</v>
      </c>
      <c r="K76" s="135">
        <v>2189692.0099999998</v>
      </c>
      <c r="L76" s="135">
        <v>364948.66833333328</v>
      </c>
      <c r="M76" s="135">
        <v>324398.81629629625</v>
      </c>
      <c r="N76" s="138">
        <v>25071</v>
      </c>
      <c r="O76" s="134">
        <v>4178.5</v>
      </c>
      <c r="P76" s="138">
        <v>145</v>
      </c>
      <c r="Q76" s="134">
        <v>24.166666666666668</v>
      </c>
      <c r="R76" s="136">
        <v>353</v>
      </c>
      <c r="S76" s="134">
        <v>58.833333333333336</v>
      </c>
      <c r="T76" s="136">
        <v>23</v>
      </c>
      <c r="U76" s="134">
        <v>3.8333333333333335</v>
      </c>
      <c r="V76" s="136">
        <v>36</v>
      </c>
      <c r="W76" s="134">
        <v>6</v>
      </c>
      <c r="X76" s="136">
        <v>117</v>
      </c>
      <c r="Y76" s="134">
        <v>19.5</v>
      </c>
      <c r="Z76" s="136">
        <v>134</v>
      </c>
      <c r="AA76" s="134">
        <v>22.333333333333332</v>
      </c>
      <c r="AB76" s="136">
        <v>130</v>
      </c>
      <c r="AC76" s="134">
        <v>21.666666666666668</v>
      </c>
      <c r="AD76" s="137">
        <v>1</v>
      </c>
      <c r="AE76" s="134">
        <v>0.16666666666666666</v>
      </c>
      <c r="AF76" s="136">
        <v>61</v>
      </c>
      <c r="AG76" s="134">
        <v>10.166666666666666</v>
      </c>
      <c r="AH76" s="136">
        <v>159</v>
      </c>
      <c r="AI76" s="134">
        <v>26.5</v>
      </c>
      <c r="AJ76" s="136">
        <v>15</v>
      </c>
      <c r="AK76" s="134">
        <v>2.5</v>
      </c>
      <c r="AL76" s="136">
        <v>372</v>
      </c>
      <c r="AM76" s="134">
        <v>62</v>
      </c>
      <c r="AN76" s="136">
        <v>709</v>
      </c>
      <c r="AO76" s="134">
        <v>118.16666666666667</v>
      </c>
      <c r="AP76" s="136">
        <v>745</v>
      </c>
      <c r="AQ76" s="134">
        <v>124.16666666666667</v>
      </c>
      <c r="AR76" s="136">
        <v>260</v>
      </c>
      <c r="AS76" s="134">
        <v>43.333333333333336</v>
      </c>
    </row>
    <row r="77" spans="1:45" ht="13.5" customHeight="1" x14ac:dyDescent="0.3">
      <c r="A77" s="133" t="s">
        <v>152</v>
      </c>
      <c r="B77" s="226" t="str">
        <f>'Incentive Goal'!B76</f>
        <v>PENDER</v>
      </c>
      <c r="C77" s="134">
        <v>3</v>
      </c>
      <c r="D77" s="134">
        <v>5.25</v>
      </c>
      <c r="E77" s="317">
        <v>1706</v>
      </c>
      <c r="F77" s="318">
        <v>568.66666666666663</v>
      </c>
      <c r="G77" s="319">
        <v>67</v>
      </c>
      <c r="H77" s="318">
        <v>22.333333333333332</v>
      </c>
      <c r="I77" s="319">
        <v>73</v>
      </c>
      <c r="J77" s="318">
        <v>24.333333333333332</v>
      </c>
      <c r="K77" s="135">
        <v>1705371.06</v>
      </c>
      <c r="L77" s="135">
        <v>568457.02</v>
      </c>
      <c r="M77" s="135">
        <v>324832.58285714284</v>
      </c>
      <c r="N77" s="138">
        <v>17361</v>
      </c>
      <c r="O77" s="134">
        <v>5787</v>
      </c>
      <c r="P77" s="138">
        <v>184</v>
      </c>
      <c r="Q77" s="134">
        <v>61.333333333333336</v>
      </c>
      <c r="R77" s="136">
        <v>861</v>
      </c>
      <c r="S77" s="134">
        <v>287</v>
      </c>
      <c r="T77" s="136">
        <v>219</v>
      </c>
      <c r="U77" s="134">
        <v>73</v>
      </c>
      <c r="V77" s="136">
        <v>12</v>
      </c>
      <c r="W77" s="134">
        <v>4</v>
      </c>
      <c r="X77" s="136">
        <v>65</v>
      </c>
      <c r="Y77" s="134">
        <v>21.666666666666668</v>
      </c>
      <c r="Z77" s="136">
        <v>52</v>
      </c>
      <c r="AA77" s="134">
        <v>17.333333333333332</v>
      </c>
      <c r="AB77" s="136">
        <v>61</v>
      </c>
      <c r="AC77" s="134">
        <v>20.333333333333332</v>
      </c>
      <c r="AD77" s="137">
        <v>41</v>
      </c>
      <c r="AE77" s="134">
        <v>13.666666666666666</v>
      </c>
      <c r="AF77" s="136">
        <v>38</v>
      </c>
      <c r="AG77" s="134">
        <v>12.666666666666666</v>
      </c>
      <c r="AH77" s="136">
        <v>34</v>
      </c>
      <c r="AI77" s="134">
        <v>11.333333333333334</v>
      </c>
      <c r="AJ77" s="136">
        <v>10</v>
      </c>
      <c r="AK77" s="134">
        <v>3.3333333333333335</v>
      </c>
      <c r="AL77" s="136">
        <v>373</v>
      </c>
      <c r="AM77" s="134">
        <v>124.33333333333333</v>
      </c>
      <c r="AN77" s="136">
        <v>670</v>
      </c>
      <c r="AO77" s="134">
        <v>223.33333333333334</v>
      </c>
      <c r="AP77" s="136">
        <v>694</v>
      </c>
      <c r="AQ77" s="134">
        <v>231.33333333333334</v>
      </c>
      <c r="AR77" s="136">
        <v>235</v>
      </c>
      <c r="AS77" s="134">
        <v>78.333333333333329</v>
      </c>
    </row>
    <row r="78" spans="1:45" ht="13.5" customHeight="1" x14ac:dyDescent="0.3">
      <c r="A78" s="133" t="s">
        <v>169</v>
      </c>
      <c r="B78" s="226" t="str">
        <f>'Incentive Goal'!B77</f>
        <v>PERQUIMANS</v>
      </c>
      <c r="C78" s="134">
        <v>2</v>
      </c>
      <c r="D78" s="134">
        <v>2.75</v>
      </c>
      <c r="E78" s="317">
        <v>563</v>
      </c>
      <c r="F78" s="318">
        <v>281.5</v>
      </c>
      <c r="G78" s="319">
        <v>19</v>
      </c>
      <c r="H78" s="318">
        <v>9.5</v>
      </c>
      <c r="I78" s="319">
        <v>20</v>
      </c>
      <c r="J78" s="318">
        <v>10</v>
      </c>
      <c r="K78" s="135">
        <v>593161.18000000005</v>
      </c>
      <c r="L78" s="135">
        <v>296580.59000000003</v>
      </c>
      <c r="M78" s="135">
        <v>215694.97454545458</v>
      </c>
      <c r="N78" s="138">
        <v>4522</v>
      </c>
      <c r="O78" s="134">
        <v>2261</v>
      </c>
      <c r="P78" s="138">
        <v>15</v>
      </c>
      <c r="Q78" s="134">
        <v>7.5</v>
      </c>
      <c r="R78" s="136">
        <v>109</v>
      </c>
      <c r="S78" s="134">
        <v>54.5</v>
      </c>
      <c r="T78" s="136">
        <v>2</v>
      </c>
      <c r="U78" s="134">
        <v>1</v>
      </c>
      <c r="V78" s="136">
        <v>1</v>
      </c>
      <c r="W78" s="134">
        <v>0.5</v>
      </c>
      <c r="X78" s="136">
        <v>0</v>
      </c>
      <c r="Y78" s="134">
        <v>0</v>
      </c>
      <c r="Z78" s="136">
        <v>0</v>
      </c>
      <c r="AA78" s="134">
        <v>0</v>
      </c>
      <c r="AB78" s="136">
        <v>1</v>
      </c>
      <c r="AC78" s="134">
        <v>0.5</v>
      </c>
      <c r="AD78" s="137">
        <v>0</v>
      </c>
      <c r="AE78" s="134">
        <v>0</v>
      </c>
      <c r="AF78" s="136">
        <v>7</v>
      </c>
      <c r="AG78" s="134">
        <v>3.5</v>
      </c>
      <c r="AH78" s="136">
        <v>38</v>
      </c>
      <c r="AI78" s="134">
        <v>19</v>
      </c>
      <c r="AJ78" s="136">
        <v>2</v>
      </c>
      <c r="AK78" s="134">
        <v>1</v>
      </c>
      <c r="AL78" s="136">
        <v>88</v>
      </c>
      <c r="AM78" s="134">
        <v>44</v>
      </c>
      <c r="AN78" s="136">
        <v>350</v>
      </c>
      <c r="AO78" s="134">
        <v>175</v>
      </c>
      <c r="AP78" s="136">
        <v>615</v>
      </c>
      <c r="AQ78" s="134">
        <v>307.5</v>
      </c>
      <c r="AR78" s="136">
        <v>92</v>
      </c>
      <c r="AS78" s="134">
        <v>46</v>
      </c>
    </row>
    <row r="79" spans="1:45" ht="13.5" customHeight="1" x14ac:dyDescent="0.3">
      <c r="A79" s="133" t="s">
        <v>142</v>
      </c>
      <c r="B79" s="226" t="str">
        <f>'Incentive Goal'!B78</f>
        <v>PERSON</v>
      </c>
      <c r="C79" s="134">
        <v>6</v>
      </c>
      <c r="D79" s="134">
        <v>8</v>
      </c>
      <c r="E79" s="317">
        <v>1900</v>
      </c>
      <c r="F79" s="318">
        <v>316.66666666666669</v>
      </c>
      <c r="G79" s="319">
        <v>56</v>
      </c>
      <c r="H79" s="318">
        <v>9.3333333333333339</v>
      </c>
      <c r="I79" s="319">
        <v>52</v>
      </c>
      <c r="J79" s="318">
        <v>8.6666666666666661</v>
      </c>
      <c r="K79" s="135">
        <v>1641395.87</v>
      </c>
      <c r="L79" s="135">
        <v>273565.97833333333</v>
      </c>
      <c r="M79" s="135">
        <v>205174.48375000001</v>
      </c>
      <c r="N79" s="138">
        <v>19872</v>
      </c>
      <c r="O79" s="134">
        <v>3312</v>
      </c>
      <c r="P79" s="138">
        <v>153</v>
      </c>
      <c r="Q79" s="134">
        <v>25.5</v>
      </c>
      <c r="R79" s="136">
        <v>2947</v>
      </c>
      <c r="S79" s="134">
        <v>491.16666666666669</v>
      </c>
      <c r="T79" s="136">
        <v>338</v>
      </c>
      <c r="U79" s="134">
        <v>56.333333333333336</v>
      </c>
      <c r="V79" s="136">
        <v>11</v>
      </c>
      <c r="W79" s="134">
        <v>1.8333333333333333</v>
      </c>
      <c r="X79" s="136">
        <v>63</v>
      </c>
      <c r="Y79" s="134">
        <v>10.5</v>
      </c>
      <c r="Z79" s="136">
        <v>59</v>
      </c>
      <c r="AA79" s="134">
        <v>9.8333333333333339</v>
      </c>
      <c r="AB79" s="136">
        <v>46</v>
      </c>
      <c r="AC79" s="134">
        <v>7.666666666666667</v>
      </c>
      <c r="AD79" s="137">
        <v>89</v>
      </c>
      <c r="AE79" s="134">
        <v>14.833333333333334</v>
      </c>
      <c r="AF79" s="136">
        <v>27</v>
      </c>
      <c r="AG79" s="134">
        <v>4.5</v>
      </c>
      <c r="AH79" s="136">
        <v>69</v>
      </c>
      <c r="AI79" s="134">
        <v>11.5</v>
      </c>
      <c r="AJ79" s="136">
        <v>7</v>
      </c>
      <c r="AK79" s="134">
        <v>1.1666666666666667</v>
      </c>
      <c r="AL79" s="136">
        <v>556</v>
      </c>
      <c r="AM79" s="134">
        <v>92.666666666666671</v>
      </c>
      <c r="AN79" s="136">
        <v>862</v>
      </c>
      <c r="AO79" s="134">
        <v>143.66666666666666</v>
      </c>
      <c r="AP79" s="136">
        <v>1298</v>
      </c>
      <c r="AQ79" s="134">
        <v>216.33333333333334</v>
      </c>
      <c r="AR79" s="136">
        <v>759</v>
      </c>
      <c r="AS79" s="134">
        <v>126.5</v>
      </c>
    </row>
    <row r="80" spans="1:45" ht="13.5" customHeight="1" x14ac:dyDescent="0.3">
      <c r="A80" s="133" t="s">
        <v>311</v>
      </c>
      <c r="B80" s="226" t="str">
        <f>'Incentive Goal'!B79</f>
        <v>PITT</v>
      </c>
      <c r="C80" s="134">
        <v>21.25</v>
      </c>
      <c r="D80" s="134">
        <v>27.63</v>
      </c>
      <c r="E80" s="317">
        <v>8810</v>
      </c>
      <c r="F80" s="318">
        <v>414.58823529411762</v>
      </c>
      <c r="G80" s="319">
        <v>1190</v>
      </c>
      <c r="H80" s="318">
        <v>56</v>
      </c>
      <c r="I80" s="319">
        <v>300</v>
      </c>
      <c r="J80" s="318">
        <v>14.117647058823529</v>
      </c>
      <c r="K80" s="135">
        <v>7713116.5999999996</v>
      </c>
      <c r="L80" s="135">
        <v>362970.19294117647</v>
      </c>
      <c r="M80" s="135">
        <v>279157.31451321027</v>
      </c>
      <c r="N80" s="138">
        <v>61757</v>
      </c>
      <c r="O80" s="134">
        <v>2906.2117647058822</v>
      </c>
      <c r="P80" s="138">
        <v>296</v>
      </c>
      <c r="Q80" s="134">
        <v>13.929411764705883</v>
      </c>
      <c r="R80" s="136">
        <v>5764</v>
      </c>
      <c r="S80" s="134">
        <v>271.24705882352941</v>
      </c>
      <c r="T80" s="136">
        <v>513</v>
      </c>
      <c r="U80" s="134">
        <v>24.141176470588235</v>
      </c>
      <c r="V80" s="136">
        <v>307</v>
      </c>
      <c r="W80" s="134">
        <v>14.447058823529412</v>
      </c>
      <c r="X80" s="136">
        <v>1206</v>
      </c>
      <c r="Y80" s="134">
        <v>56.752941176470586</v>
      </c>
      <c r="Z80" s="136">
        <v>620</v>
      </c>
      <c r="AA80" s="134">
        <v>29.176470588235293</v>
      </c>
      <c r="AB80" s="136">
        <v>247</v>
      </c>
      <c r="AC80" s="134">
        <v>11.623529411764705</v>
      </c>
      <c r="AD80" s="137">
        <v>802</v>
      </c>
      <c r="AE80" s="134">
        <v>37.741176470588236</v>
      </c>
      <c r="AF80" s="136">
        <v>161</v>
      </c>
      <c r="AG80" s="134">
        <v>7.5764705882352938</v>
      </c>
      <c r="AH80" s="136">
        <v>211</v>
      </c>
      <c r="AI80" s="134">
        <v>9.9294117647058826</v>
      </c>
      <c r="AJ80" s="136">
        <v>53</v>
      </c>
      <c r="AK80" s="134">
        <v>2.4941176470588236</v>
      </c>
      <c r="AL80" s="136">
        <v>2988</v>
      </c>
      <c r="AM80" s="134">
        <v>140.61176470588236</v>
      </c>
      <c r="AN80" s="136">
        <v>3521</v>
      </c>
      <c r="AO80" s="134">
        <v>165.69411764705882</v>
      </c>
      <c r="AP80" s="136">
        <v>6916</v>
      </c>
      <c r="AQ80" s="134">
        <v>325.45882352941175</v>
      </c>
      <c r="AR80" s="136">
        <v>1107</v>
      </c>
      <c r="AS80" s="134">
        <v>52.094117647058823</v>
      </c>
    </row>
    <row r="81" spans="1:45" ht="13.5" customHeight="1" x14ac:dyDescent="0.3">
      <c r="A81" s="133" t="s">
        <v>155</v>
      </c>
      <c r="B81" s="226" t="str">
        <f>'Incentive Goal'!B80</f>
        <v>POLK</v>
      </c>
      <c r="C81" s="134">
        <v>1</v>
      </c>
      <c r="D81" s="134">
        <v>1</v>
      </c>
      <c r="E81" s="317">
        <v>395</v>
      </c>
      <c r="F81" s="318">
        <v>395</v>
      </c>
      <c r="G81" s="319">
        <v>3</v>
      </c>
      <c r="H81" s="318">
        <v>3</v>
      </c>
      <c r="I81" s="319">
        <v>14</v>
      </c>
      <c r="J81" s="318">
        <v>14</v>
      </c>
      <c r="K81" s="135">
        <v>385419.64</v>
      </c>
      <c r="L81" s="135">
        <v>385419.64</v>
      </c>
      <c r="M81" s="135">
        <v>385419.64</v>
      </c>
      <c r="N81" s="138">
        <v>3840</v>
      </c>
      <c r="O81" s="134">
        <v>3840</v>
      </c>
      <c r="P81" s="138">
        <v>18</v>
      </c>
      <c r="Q81" s="134">
        <v>18</v>
      </c>
      <c r="R81" s="136">
        <v>822</v>
      </c>
      <c r="S81" s="134">
        <v>822</v>
      </c>
      <c r="T81" s="136">
        <v>33</v>
      </c>
      <c r="U81" s="134">
        <v>33</v>
      </c>
      <c r="V81" s="136">
        <v>1</v>
      </c>
      <c r="W81" s="134">
        <v>1</v>
      </c>
      <c r="X81" s="136">
        <v>3</v>
      </c>
      <c r="Y81" s="134">
        <v>3</v>
      </c>
      <c r="Z81" s="136">
        <v>11</v>
      </c>
      <c r="AA81" s="134">
        <v>11</v>
      </c>
      <c r="AB81" s="136">
        <v>15</v>
      </c>
      <c r="AC81" s="134">
        <v>15</v>
      </c>
      <c r="AD81" s="137">
        <v>0</v>
      </c>
      <c r="AE81" s="134">
        <v>0</v>
      </c>
      <c r="AF81" s="136">
        <v>0</v>
      </c>
      <c r="AG81" s="134">
        <v>0</v>
      </c>
      <c r="AH81" s="136">
        <v>43</v>
      </c>
      <c r="AI81" s="134">
        <v>43</v>
      </c>
      <c r="AJ81" s="136">
        <v>7</v>
      </c>
      <c r="AK81" s="134">
        <v>7</v>
      </c>
      <c r="AL81" s="136">
        <v>106</v>
      </c>
      <c r="AM81" s="134">
        <v>106</v>
      </c>
      <c r="AN81" s="136">
        <v>304</v>
      </c>
      <c r="AO81" s="134">
        <v>304</v>
      </c>
      <c r="AP81" s="136">
        <v>633</v>
      </c>
      <c r="AQ81" s="134">
        <v>633</v>
      </c>
      <c r="AR81" s="136">
        <v>245</v>
      </c>
      <c r="AS81" s="134">
        <v>245</v>
      </c>
    </row>
    <row r="82" spans="1:45" ht="13.5" customHeight="1" x14ac:dyDescent="0.3">
      <c r="A82" s="133" t="s">
        <v>142</v>
      </c>
      <c r="B82" s="226" t="str">
        <f>'Incentive Goal'!B81</f>
        <v>RANDOLPH</v>
      </c>
      <c r="C82" s="134">
        <v>10</v>
      </c>
      <c r="D82" s="134">
        <v>14</v>
      </c>
      <c r="E82" s="317">
        <v>5011</v>
      </c>
      <c r="F82" s="318">
        <v>501.1</v>
      </c>
      <c r="G82" s="319">
        <v>87</v>
      </c>
      <c r="H82" s="318">
        <v>8.6999999999999993</v>
      </c>
      <c r="I82" s="319">
        <v>207</v>
      </c>
      <c r="J82" s="318">
        <v>20.7</v>
      </c>
      <c r="K82" s="135">
        <v>4130692.14</v>
      </c>
      <c r="L82" s="135">
        <v>413069.21400000004</v>
      </c>
      <c r="M82" s="135">
        <v>295049.43857142859</v>
      </c>
      <c r="N82" s="138">
        <v>45725</v>
      </c>
      <c r="O82" s="134">
        <v>4572.5</v>
      </c>
      <c r="P82" s="138">
        <v>146</v>
      </c>
      <c r="Q82" s="134">
        <v>14.6</v>
      </c>
      <c r="R82" s="136">
        <v>1241</v>
      </c>
      <c r="S82" s="134">
        <v>124.1</v>
      </c>
      <c r="T82" s="136">
        <v>23</v>
      </c>
      <c r="U82" s="134">
        <v>2.2999999999999998</v>
      </c>
      <c r="V82" s="136">
        <v>63</v>
      </c>
      <c r="W82" s="134">
        <v>6.3</v>
      </c>
      <c r="X82" s="136">
        <v>82</v>
      </c>
      <c r="Y82" s="134">
        <v>8.1999999999999993</v>
      </c>
      <c r="Z82" s="136">
        <v>396</v>
      </c>
      <c r="AA82" s="134">
        <v>39.6</v>
      </c>
      <c r="AB82" s="136">
        <v>201</v>
      </c>
      <c r="AC82" s="134">
        <v>20.100000000000001</v>
      </c>
      <c r="AD82" s="137">
        <v>8</v>
      </c>
      <c r="AE82" s="134">
        <v>0.8</v>
      </c>
      <c r="AF82" s="136">
        <v>84</v>
      </c>
      <c r="AG82" s="134">
        <v>8.4</v>
      </c>
      <c r="AH82" s="136">
        <v>136</v>
      </c>
      <c r="AI82" s="134">
        <v>13.6</v>
      </c>
      <c r="AJ82" s="136">
        <v>16</v>
      </c>
      <c r="AK82" s="134">
        <v>1.6</v>
      </c>
      <c r="AL82" s="136">
        <v>1280</v>
      </c>
      <c r="AM82" s="134">
        <v>128</v>
      </c>
      <c r="AN82" s="136">
        <v>2193</v>
      </c>
      <c r="AO82" s="134">
        <v>219.3</v>
      </c>
      <c r="AP82" s="136">
        <v>2390</v>
      </c>
      <c r="AQ82" s="134">
        <v>239</v>
      </c>
      <c r="AR82" s="136">
        <v>601</v>
      </c>
      <c r="AS82" s="134">
        <v>60.1</v>
      </c>
    </row>
    <row r="83" spans="1:45" ht="13.5" customHeight="1" x14ac:dyDescent="0.3">
      <c r="A83" s="133" t="s">
        <v>154</v>
      </c>
      <c r="B83" s="226" t="str">
        <f>'Incentive Goal'!B82</f>
        <v>RICHMOND</v>
      </c>
      <c r="C83" s="134">
        <v>10</v>
      </c>
      <c r="D83" s="134">
        <v>12.25</v>
      </c>
      <c r="E83" s="317">
        <v>4111</v>
      </c>
      <c r="F83" s="318">
        <v>411.1</v>
      </c>
      <c r="G83" s="319">
        <v>132</v>
      </c>
      <c r="H83" s="318">
        <v>13.2</v>
      </c>
      <c r="I83" s="319">
        <v>177</v>
      </c>
      <c r="J83" s="318">
        <v>17.7</v>
      </c>
      <c r="K83" s="135">
        <v>3068324.4</v>
      </c>
      <c r="L83" s="135">
        <v>306832.44</v>
      </c>
      <c r="M83" s="135">
        <v>250475.46122448979</v>
      </c>
      <c r="N83" s="138">
        <v>54021</v>
      </c>
      <c r="O83" s="134">
        <v>5402.1</v>
      </c>
      <c r="P83" s="138">
        <v>294</v>
      </c>
      <c r="Q83" s="134">
        <v>29.4</v>
      </c>
      <c r="R83" s="136">
        <v>3639</v>
      </c>
      <c r="S83" s="134">
        <v>363.9</v>
      </c>
      <c r="T83" s="136">
        <v>72</v>
      </c>
      <c r="U83" s="134">
        <v>7.2</v>
      </c>
      <c r="V83" s="136">
        <v>55</v>
      </c>
      <c r="W83" s="134">
        <v>5.5</v>
      </c>
      <c r="X83" s="136">
        <v>135</v>
      </c>
      <c r="Y83" s="134">
        <v>13.5</v>
      </c>
      <c r="Z83" s="136">
        <v>191</v>
      </c>
      <c r="AA83" s="134">
        <v>19.100000000000001</v>
      </c>
      <c r="AB83" s="136">
        <v>152</v>
      </c>
      <c r="AC83" s="134">
        <v>15.2</v>
      </c>
      <c r="AD83" s="137">
        <v>14</v>
      </c>
      <c r="AE83" s="134">
        <v>1.4</v>
      </c>
      <c r="AF83" s="136">
        <v>45</v>
      </c>
      <c r="AG83" s="134">
        <v>4.5</v>
      </c>
      <c r="AH83" s="136">
        <v>179</v>
      </c>
      <c r="AI83" s="134">
        <v>17.899999999999999</v>
      </c>
      <c r="AJ83" s="136">
        <v>22</v>
      </c>
      <c r="AK83" s="134">
        <v>2.2000000000000002</v>
      </c>
      <c r="AL83" s="136">
        <v>2003</v>
      </c>
      <c r="AM83" s="134">
        <v>200.3</v>
      </c>
      <c r="AN83" s="136">
        <v>2210</v>
      </c>
      <c r="AO83" s="134">
        <v>221</v>
      </c>
      <c r="AP83" s="136">
        <v>10293</v>
      </c>
      <c r="AQ83" s="134">
        <v>1029.3</v>
      </c>
      <c r="AR83" s="136">
        <v>652</v>
      </c>
      <c r="AS83" s="134">
        <v>65.2</v>
      </c>
    </row>
    <row r="84" spans="1:45" ht="13.5" customHeight="1" x14ac:dyDescent="0.3">
      <c r="A84" s="133" t="s">
        <v>154</v>
      </c>
      <c r="B84" s="226" t="str">
        <f>'Incentive Goal'!B83</f>
        <v>ROBESON</v>
      </c>
      <c r="C84" s="134">
        <v>25</v>
      </c>
      <c r="D84" s="134">
        <v>30</v>
      </c>
      <c r="E84" s="317">
        <v>8726</v>
      </c>
      <c r="F84" s="318">
        <v>349.04</v>
      </c>
      <c r="G84" s="319">
        <v>317</v>
      </c>
      <c r="H84" s="318">
        <v>12.68</v>
      </c>
      <c r="I84" s="319">
        <v>334</v>
      </c>
      <c r="J84" s="318">
        <v>13.36</v>
      </c>
      <c r="K84" s="135">
        <v>5871209.8300000001</v>
      </c>
      <c r="L84" s="135">
        <v>234848.39319999999</v>
      </c>
      <c r="M84" s="135">
        <v>195706.99433333334</v>
      </c>
      <c r="N84" s="138">
        <v>101534</v>
      </c>
      <c r="O84" s="134">
        <v>4061.36</v>
      </c>
      <c r="P84" s="138">
        <v>599</v>
      </c>
      <c r="Q84" s="134">
        <v>23.96</v>
      </c>
      <c r="R84" s="136">
        <v>2405</v>
      </c>
      <c r="S84" s="134">
        <v>96.2</v>
      </c>
      <c r="T84" s="136">
        <v>179</v>
      </c>
      <c r="U84" s="134">
        <v>7.16</v>
      </c>
      <c r="V84" s="136">
        <v>92</v>
      </c>
      <c r="W84" s="134">
        <v>3.68</v>
      </c>
      <c r="X84" s="136">
        <v>350</v>
      </c>
      <c r="Y84" s="134">
        <v>14</v>
      </c>
      <c r="Z84" s="136">
        <v>264</v>
      </c>
      <c r="AA84" s="134">
        <v>10.56</v>
      </c>
      <c r="AB84" s="136">
        <v>291</v>
      </c>
      <c r="AC84" s="134">
        <v>11.64</v>
      </c>
      <c r="AD84" s="137">
        <v>211</v>
      </c>
      <c r="AE84" s="134">
        <v>8.44</v>
      </c>
      <c r="AF84" s="136">
        <v>329</v>
      </c>
      <c r="AG84" s="134">
        <v>13.16</v>
      </c>
      <c r="AH84" s="136">
        <v>421</v>
      </c>
      <c r="AI84" s="134">
        <v>16.84</v>
      </c>
      <c r="AJ84" s="136">
        <v>19</v>
      </c>
      <c r="AK84" s="134">
        <v>0.76</v>
      </c>
      <c r="AL84" s="136">
        <v>2250</v>
      </c>
      <c r="AM84" s="134">
        <v>90</v>
      </c>
      <c r="AN84" s="136">
        <v>2169</v>
      </c>
      <c r="AO84" s="134">
        <v>86.76</v>
      </c>
      <c r="AP84" s="136">
        <v>5065</v>
      </c>
      <c r="AQ84" s="134">
        <v>202.6</v>
      </c>
      <c r="AR84" s="136">
        <v>1193</v>
      </c>
      <c r="AS84" s="134">
        <v>47.72</v>
      </c>
    </row>
    <row r="85" spans="1:45" ht="13.5" customHeight="1" x14ac:dyDescent="0.3">
      <c r="A85" s="133" t="s">
        <v>142</v>
      </c>
      <c r="B85" s="226" t="str">
        <f>'Incentive Goal'!B84</f>
        <v>ROCKINGHAM</v>
      </c>
      <c r="C85" s="134">
        <v>8</v>
      </c>
      <c r="D85" s="134">
        <v>11</v>
      </c>
      <c r="E85" s="317">
        <v>3541</v>
      </c>
      <c r="F85" s="318">
        <v>442.625</v>
      </c>
      <c r="G85" s="319">
        <v>164</v>
      </c>
      <c r="H85" s="318">
        <v>20.5</v>
      </c>
      <c r="I85" s="319">
        <v>129</v>
      </c>
      <c r="J85" s="318">
        <v>16.125</v>
      </c>
      <c r="K85" s="135">
        <v>2898508.57</v>
      </c>
      <c r="L85" s="135">
        <v>362313.57124999998</v>
      </c>
      <c r="M85" s="135">
        <v>263500.77909090905</v>
      </c>
      <c r="N85" s="138">
        <v>35580</v>
      </c>
      <c r="O85" s="134">
        <v>4447.5</v>
      </c>
      <c r="P85" s="138">
        <v>203</v>
      </c>
      <c r="Q85" s="134">
        <v>25.375</v>
      </c>
      <c r="R85" s="136">
        <v>385</v>
      </c>
      <c r="S85" s="134">
        <v>48.125</v>
      </c>
      <c r="T85" s="136">
        <v>7</v>
      </c>
      <c r="U85" s="134">
        <v>0.875</v>
      </c>
      <c r="V85" s="136">
        <v>140</v>
      </c>
      <c r="W85" s="134">
        <v>17.5</v>
      </c>
      <c r="X85" s="136">
        <v>169</v>
      </c>
      <c r="Y85" s="134">
        <v>21.125</v>
      </c>
      <c r="Z85" s="136">
        <v>497</v>
      </c>
      <c r="AA85" s="134">
        <v>62.125</v>
      </c>
      <c r="AB85" s="136">
        <v>123</v>
      </c>
      <c r="AC85" s="134">
        <v>15.375</v>
      </c>
      <c r="AD85" s="137">
        <v>5</v>
      </c>
      <c r="AE85" s="134">
        <v>0.625</v>
      </c>
      <c r="AF85" s="136">
        <v>59</v>
      </c>
      <c r="AG85" s="134">
        <v>7.375</v>
      </c>
      <c r="AH85" s="136">
        <v>262</v>
      </c>
      <c r="AI85" s="134">
        <v>32.75</v>
      </c>
      <c r="AJ85" s="136">
        <v>25</v>
      </c>
      <c r="AK85" s="134">
        <v>3.125</v>
      </c>
      <c r="AL85" s="136">
        <v>984</v>
      </c>
      <c r="AM85" s="134">
        <v>123</v>
      </c>
      <c r="AN85" s="136">
        <v>1280</v>
      </c>
      <c r="AO85" s="134">
        <v>160</v>
      </c>
      <c r="AP85" s="136">
        <v>1494</v>
      </c>
      <c r="AQ85" s="134">
        <v>186.75</v>
      </c>
      <c r="AR85" s="136">
        <v>387</v>
      </c>
      <c r="AS85" s="134">
        <v>48.375</v>
      </c>
    </row>
    <row r="86" spans="1:45" ht="13.5" customHeight="1" x14ac:dyDescent="0.3">
      <c r="A86" s="133" t="s">
        <v>154</v>
      </c>
      <c r="B86" s="226" t="str">
        <f>'Incentive Goal'!B85</f>
        <v>ROWAN</v>
      </c>
      <c r="C86" s="134">
        <v>15.5</v>
      </c>
      <c r="D86" s="134">
        <v>22</v>
      </c>
      <c r="E86" s="317">
        <v>5642</v>
      </c>
      <c r="F86" s="318">
        <v>364</v>
      </c>
      <c r="G86" s="319">
        <v>175</v>
      </c>
      <c r="H86" s="318">
        <v>11.290322580645162</v>
      </c>
      <c r="I86" s="319">
        <v>221</v>
      </c>
      <c r="J86" s="318">
        <v>14.258064516129032</v>
      </c>
      <c r="K86" s="135">
        <v>4598167.03</v>
      </c>
      <c r="L86" s="135">
        <v>296655.93741935486</v>
      </c>
      <c r="M86" s="135">
        <v>209007.59227272728</v>
      </c>
      <c r="N86" s="138">
        <v>56776</v>
      </c>
      <c r="O86" s="134">
        <v>3662.9677419354839</v>
      </c>
      <c r="P86" s="138">
        <v>577</v>
      </c>
      <c r="Q86" s="134">
        <v>37.225806451612904</v>
      </c>
      <c r="R86" s="136">
        <v>37724</v>
      </c>
      <c r="S86" s="134">
        <v>2433.8064516129034</v>
      </c>
      <c r="T86" s="136">
        <v>18036</v>
      </c>
      <c r="U86" s="134">
        <v>1163.6129032258063</v>
      </c>
      <c r="V86" s="136">
        <v>56</v>
      </c>
      <c r="W86" s="134">
        <v>3.6129032258064515</v>
      </c>
      <c r="X86" s="136">
        <v>189</v>
      </c>
      <c r="Y86" s="134">
        <v>12.193548387096774</v>
      </c>
      <c r="Z86" s="136">
        <v>176</v>
      </c>
      <c r="AA86" s="134">
        <v>11.35483870967742</v>
      </c>
      <c r="AB86" s="136">
        <v>215</v>
      </c>
      <c r="AC86" s="134">
        <v>13.870967741935484</v>
      </c>
      <c r="AD86" s="137">
        <v>10</v>
      </c>
      <c r="AE86" s="134">
        <v>0.64516129032258063</v>
      </c>
      <c r="AF86" s="136">
        <v>106</v>
      </c>
      <c r="AG86" s="134">
        <v>6.838709677419355</v>
      </c>
      <c r="AH86" s="136">
        <v>97</v>
      </c>
      <c r="AI86" s="134">
        <v>6.258064516129032</v>
      </c>
      <c r="AJ86" s="136">
        <v>37</v>
      </c>
      <c r="AK86" s="134">
        <v>2.3870967741935485</v>
      </c>
      <c r="AL86" s="136">
        <v>1749</v>
      </c>
      <c r="AM86" s="134">
        <v>112.83870967741936</v>
      </c>
      <c r="AN86" s="136">
        <v>2214</v>
      </c>
      <c r="AO86" s="134">
        <v>142.83870967741936</v>
      </c>
      <c r="AP86" s="136">
        <v>3040</v>
      </c>
      <c r="AQ86" s="134">
        <v>196.12903225806451</v>
      </c>
      <c r="AR86" s="136">
        <v>1504</v>
      </c>
      <c r="AS86" s="134">
        <v>97.032258064516128</v>
      </c>
    </row>
    <row r="87" spans="1:45" ht="13.5" customHeight="1" x14ac:dyDescent="0.3">
      <c r="A87" s="133" t="s">
        <v>153</v>
      </c>
      <c r="B87" s="226" t="str">
        <f>'Incentive Goal'!B86</f>
        <v>RUTHERFORD</v>
      </c>
      <c r="C87" s="134">
        <v>9</v>
      </c>
      <c r="D87" s="134">
        <v>10</v>
      </c>
      <c r="E87" s="317">
        <v>3822</v>
      </c>
      <c r="F87" s="318">
        <v>424.66666666666669</v>
      </c>
      <c r="G87" s="319">
        <v>95</v>
      </c>
      <c r="H87" s="318">
        <v>10.555555555555555</v>
      </c>
      <c r="I87" s="319">
        <v>135</v>
      </c>
      <c r="J87" s="318">
        <v>15</v>
      </c>
      <c r="K87" s="135">
        <v>2579320.89</v>
      </c>
      <c r="L87" s="135">
        <v>286591.21000000002</v>
      </c>
      <c r="M87" s="135">
        <v>257932.08900000001</v>
      </c>
      <c r="N87" s="138">
        <v>34211</v>
      </c>
      <c r="O87" s="134">
        <v>3801.2222222222222</v>
      </c>
      <c r="P87" s="138">
        <v>157</v>
      </c>
      <c r="Q87" s="134">
        <v>17.444444444444443</v>
      </c>
      <c r="R87" s="136">
        <v>8178</v>
      </c>
      <c r="S87" s="134">
        <v>908.66666666666663</v>
      </c>
      <c r="T87" s="136">
        <v>270</v>
      </c>
      <c r="U87" s="134">
        <v>30</v>
      </c>
      <c r="V87" s="136">
        <v>24</v>
      </c>
      <c r="W87" s="134">
        <v>2.6666666666666665</v>
      </c>
      <c r="X87" s="136">
        <v>94</v>
      </c>
      <c r="Y87" s="134">
        <v>10.444444444444445</v>
      </c>
      <c r="Z87" s="136">
        <v>121</v>
      </c>
      <c r="AA87" s="134">
        <v>13.444444444444445</v>
      </c>
      <c r="AB87" s="136">
        <v>122</v>
      </c>
      <c r="AC87" s="134">
        <v>13.555555555555555</v>
      </c>
      <c r="AD87" s="137">
        <v>6</v>
      </c>
      <c r="AE87" s="134">
        <v>0.66666666666666663</v>
      </c>
      <c r="AF87" s="136">
        <v>40</v>
      </c>
      <c r="AG87" s="134">
        <v>4.4444444444444446</v>
      </c>
      <c r="AH87" s="136">
        <v>63</v>
      </c>
      <c r="AI87" s="134">
        <v>7</v>
      </c>
      <c r="AJ87" s="136">
        <v>13</v>
      </c>
      <c r="AK87" s="134">
        <v>1.4444444444444444</v>
      </c>
      <c r="AL87" s="136">
        <v>979</v>
      </c>
      <c r="AM87" s="134">
        <v>108.77777777777777</v>
      </c>
      <c r="AN87" s="136">
        <v>683</v>
      </c>
      <c r="AO87" s="134">
        <v>75.888888888888886</v>
      </c>
      <c r="AP87" s="136">
        <v>1528</v>
      </c>
      <c r="AQ87" s="134">
        <v>169.77777777777777</v>
      </c>
      <c r="AR87" s="136">
        <v>616</v>
      </c>
      <c r="AS87" s="134">
        <v>68.444444444444443</v>
      </c>
    </row>
    <row r="88" spans="1:45" ht="13.5" customHeight="1" x14ac:dyDescent="0.3">
      <c r="A88" s="133" t="s">
        <v>152</v>
      </c>
      <c r="B88" s="226" t="str">
        <f>'Incentive Goal'!B87</f>
        <v>SAMPSON</v>
      </c>
      <c r="C88" s="134">
        <v>10</v>
      </c>
      <c r="D88" s="134">
        <v>12</v>
      </c>
      <c r="E88" s="317">
        <v>3143</v>
      </c>
      <c r="F88" s="318">
        <v>314.3</v>
      </c>
      <c r="G88" s="319">
        <v>78</v>
      </c>
      <c r="H88" s="318">
        <v>7.8</v>
      </c>
      <c r="I88" s="319">
        <v>125</v>
      </c>
      <c r="J88" s="318">
        <v>12.5</v>
      </c>
      <c r="K88" s="135">
        <v>3169163.94</v>
      </c>
      <c r="L88" s="135">
        <v>316916.39399999997</v>
      </c>
      <c r="M88" s="135">
        <v>264096.995</v>
      </c>
      <c r="N88" s="138">
        <v>30897</v>
      </c>
      <c r="O88" s="134">
        <v>3089.7</v>
      </c>
      <c r="P88" s="138">
        <v>133</v>
      </c>
      <c r="Q88" s="134">
        <v>13.3</v>
      </c>
      <c r="R88" s="136">
        <v>3768</v>
      </c>
      <c r="S88" s="134">
        <v>376.8</v>
      </c>
      <c r="T88" s="136">
        <v>44</v>
      </c>
      <c r="U88" s="134">
        <v>4.4000000000000004</v>
      </c>
      <c r="V88" s="136">
        <v>44</v>
      </c>
      <c r="W88" s="134">
        <v>4.4000000000000004</v>
      </c>
      <c r="X88" s="136">
        <v>81</v>
      </c>
      <c r="Y88" s="134">
        <v>8.1</v>
      </c>
      <c r="Z88" s="136">
        <v>139</v>
      </c>
      <c r="AA88" s="134">
        <v>13.9</v>
      </c>
      <c r="AB88" s="136">
        <v>109</v>
      </c>
      <c r="AC88" s="134">
        <v>10.9</v>
      </c>
      <c r="AD88" s="137">
        <v>8</v>
      </c>
      <c r="AE88" s="134">
        <v>0.8</v>
      </c>
      <c r="AF88" s="136">
        <v>134</v>
      </c>
      <c r="AG88" s="134">
        <v>13.4</v>
      </c>
      <c r="AH88" s="136">
        <v>164</v>
      </c>
      <c r="AI88" s="134">
        <v>16.399999999999999</v>
      </c>
      <c r="AJ88" s="136">
        <v>19</v>
      </c>
      <c r="AK88" s="134">
        <v>1.9</v>
      </c>
      <c r="AL88" s="136">
        <v>1152</v>
      </c>
      <c r="AM88" s="134">
        <v>115.2</v>
      </c>
      <c r="AN88" s="136">
        <v>1601</v>
      </c>
      <c r="AO88" s="134">
        <v>160.1</v>
      </c>
      <c r="AP88" s="136">
        <v>1972</v>
      </c>
      <c r="AQ88" s="134">
        <v>197.2</v>
      </c>
      <c r="AR88" s="136">
        <v>1298</v>
      </c>
      <c r="AS88" s="134">
        <v>129.80000000000001</v>
      </c>
    </row>
    <row r="89" spans="1:45" ht="13.5" customHeight="1" x14ac:dyDescent="0.3">
      <c r="A89" s="133" t="s">
        <v>154</v>
      </c>
      <c r="B89" s="226" t="str">
        <f>'Incentive Goal'!B88</f>
        <v>SCOTLAND</v>
      </c>
      <c r="C89" s="134">
        <v>11</v>
      </c>
      <c r="D89" s="134">
        <v>13</v>
      </c>
      <c r="E89" s="317">
        <v>3896</v>
      </c>
      <c r="F89" s="318">
        <v>354.18181818181819</v>
      </c>
      <c r="G89" s="319">
        <v>92</v>
      </c>
      <c r="H89" s="318">
        <v>8.3636363636363633</v>
      </c>
      <c r="I89" s="319">
        <v>101</v>
      </c>
      <c r="J89" s="318">
        <v>9.1818181818181817</v>
      </c>
      <c r="K89" s="135">
        <v>2645475.87</v>
      </c>
      <c r="L89" s="135">
        <v>240497.80636363637</v>
      </c>
      <c r="M89" s="135">
        <v>203498.14384615386</v>
      </c>
      <c r="N89" s="138">
        <v>38359</v>
      </c>
      <c r="O89" s="134">
        <v>3487.181818181818</v>
      </c>
      <c r="P89" s="138">
        <v>131</v>
      </c>
      <c r="Q89" s="134">
        <v>11.909090909090908</v>
      </c>
      <c r="R89" s="136">
        <v>653</v>
      </c>
      <c r="S89" s="134">
        <v>59.363636363636367</v>
      </c>
      <c r="T89" s="136">
        <v>12</v>
      </c>
      <c r="U89" s="134">
        <v>1.0909090909090908</v>
      </c>
      <c r="V89" s="136">
        <v>74</v>
      </c>
      <c r="W89" s="134">
        <v>6.7272727272727275</v>
      </c>
      <c r="X89" s="136">
        <v>92</v>
      </c>
      <c r="Y89" s="134">
        <v>8.3636363636363633</v>
      </c>
      <c r="Z89" s="136">
        <v>104</v>
      </c>
      <c r="AA89" s="134">
        <v>9.454545454545455</v>
      </c>
      <c r="AB89" s="136">
        <v>92</v>
      </c>
      <c r="AC89" s="134">
        <v>8.3636363636363633</v>
      </c>
      <c r="AD89" s="137">
        <v>196</v>
      </c>
      <c r="AE89" s="134">
        <v>17.818181818181817</v>
      </c>
      <c r="AF89" s="136">
        <v>54</v>
      </c>
      <c r="AG89" s="134">
        <v>4.9090909090909092</v>
      </c>
      <c r="AH89" s="136">
        <v>79</v>
      </c>
      <c r="AI89" s="134">
        <v>7.1818181818181817</v>
      </c>
      <c r="AJ89" s="136">
        <v>29</v>
      </c>
      <c r="AK89" s="134">
        <v>2.6363636363636362</v>
      </c>
      <c r="AL89" s="136">
        <v>1393</v>
      </c>
      <c r="AM89" s="134">
        <v>126.63636363636364</v>
      </c>
      <c r="AN89" s="136">
        <v>617</v>
      </c>
      <c r="AO89" s="134">
        <v>56.090909090909093</v>
      </c>
      <c r="AP89" s="136">
        <v>4786</v>
      </c>
      <c r="AQ89" s="134">
        <v>435.09090909090907</v>
      </c>
      <c r="AR89" s="136">
        <v>158</v>
      </c>
      <c r="AS89" s="134">
        <v>14.363636363636363</v>
      </c>
    </row>
    <row r="90" spans="1:45" ht="13.5" customHeight="1" x14ac:dyDescent="0.3">
      <c r="A90" s="133" t="s">
        <v>154</v>
      </c>
      <c r="B90" s="226" t="str">
        <f>'Incentive Goal'!B89</f>
        <v>STANLY</v>
      </c>
      <c r="C90" s="134">
        <v>6.625</v>
      </c>
      <c r="D90" s="134">
        <v>9.625</v>
      </c>
      <c r="E90" s="317">
        <v>2471</v>
      </c>
      <c r="F90" s="318">
        <v>372.98113207547169</v>
      </c>
      <c r="G90" s="319">
        <v>87</v>
      </c>
      <c r="H90" s="318">
        <v>13.132075471698114</v>
      </c>
      <c r="I90" s="319">
        <v>39</v>
      </c>
      <c r="J90" s="318">
        <v>5.8867924528301883</v>
      </c>
      <c r="K90" s="135">
        <v>1766429.75</v>
      </c>
      <c r="L90" s="135">
        <v>266630.90566037735</v>
      </c>
      <c r="M90" s="135">
        <v>183525.16883116882</v>
      </c>
      <c r="N90" s="138">
        <v>28735</v>
      </c>
      <c r="O90" s="134">
        <v>4337.3584905660373</v>
      </c>
      <c r="P90" s="138">
        <v>171</v>
      </c>
      <c r="Q90" s="134">
        <v>25.811320754716981</v>
      </c>
      <c r="R90" s="136">
        <v>702</v>
      </c>
      <c r="S90" s="134">
        <v>105.9622641509434</v>
      </c>
      <c r="T90" s="136">
        <v>52</v>
      </c>
      <c r="U90" s="134">
        <v>7.8490566037735849</v>
      </c>
      <c r="V90" s="136">
        <v>13</v>
      </c>
      <c r="W90" s="134">
        <v>1.9622641509433962</v>
      </c>
      <c r="X90" s="136">
        <v>89</v>
      </c>
      <c r="Y90" s="134">
        <v>13.433962264150944</v>
      </c>
      <c r="Z90" s="136">
        <v>31</v>
      </c>
      <c r="AA90" s="134">
        <v>4.6792452830188678</v>
      </c>
      <c r="AB90" s="136">
        <v>30</v>
      </c>
      <c r="AC90" s="134">
        <v>4.5283018867924527</v>
      </c>
      <c r="AD90" s="137">
        <v>1</v>
      </c>
      <c r="AE90" s="134">
        <v>0.15094339622641509</v>
      </c>
      <c r="AF90" s="136">
        <v>19</v>
      </c>
      <c r="AG90" s="134">
        <v>2.8679245283018866</v>
      </c>
      <c r="AH90" s="136">
        <v>47</v>
      </c>
      <c r="AI90" s="134">
        <v>7.0943396226415096</v>
      </c>
      <c r="AJ90" s="136">
        <v>20</v>
      </c>
      <c r="AK90" s="134">
        <v>3.0188679245283021</v>
      </c>
      <c r="AL90" s="136">
        <v>531</v>
      </c>
      <c r="AM90" s="134">
        <v>80.15094339622641</v>
      </c>
      <c r="AN90" s="136">
        <v>718</v>
      </c>
      <c r="AO90" s="134">
        <v>108.37735849056604</v>
      </c>
      <c r="AP90" s="136">
        <v>326</v>
      </c>
      <c r="AQ90" s="134">
        <v>49.20754716981132</v>
      </c>
      <c r="AR90" s="136">
        <v>244</v>
      </c>
      <c r="AS90" s="134">
        <v>36.830188679245282</v>
      </c>
    </row>
    <row r="91" spans="1:45" ht="13.5" customHeight="1" x14ac:dyDescent="0.3">
      <c r="A91" s="133" t="s">
        <v>142</v>
      </c>
      <c r="B91" s="226" t="str">
        <f>'Incentive Goal'!B90</f>
        <v>STOKES</v>
      </c>
      <c r="C91" s="134">
        <v>4</v>
      </c>
      <c r="D91" s="134">
        <v>4.5</v>
      </c>
      <c r="E91" s="317">
        <v>1156</v>
      </c>
      <c r="F91" s="318">
        <v>289</v>
      </c>
      <c r="G91" s="319">
        <v>25</v>
      </c>
      <c r="H91" s="318">
        <v>6.25</v>
      </c>
      <c r="I91" s="319">
        <v>43</v>
      </c>
      <c r="J91" s="318">
        <v>10.75</v>
      </c>
      <c r="K91" s="135">
        <v>1095557.05</v>
      </c>
      <c r="L91" s="135">
        <v>273889.26250000001</v>
      </c>
      <c r="M91" s="135">
        <v>243457.12222222224</v>
      </c>
      <c r="N91" s="138">
        <v>11985</v>
      </c>
      <c r="O91" s="134">
        <v>2996.25</v>
      </c>
      <c r="P91" s="138">
        <v>120</v>
      </c>
      <c r="Q91" s="134">
        <v>30</v>
      </c>
      <c r="R91" s="136">
        <v>567</v>
      </c>
      <c r="S91" s="134">
        <v>141.75</v>
      </c>
      <c r="T91" s="136">
        <v>42</v>
      </c>
      <c r="U91" s="134">
        <v>10.5</v>
      </c>
      <c r="V91" s="136">
        <v>8</v>
      </c>
      <c r="W91" s="134">
        <v>2</v>
      </c>
      <c r="X91" s="136">
        <v>23</v>
      </c>
      <c r="Y91" s="134">
        <v>5.75</v>
      </c>
      <c r="Z91" s="136">
        <v>50</v>
      </c>
      <c r="AA91" s="134">
        <v>12.5</v>
      </c>
      <c r="AB91" s="136">
        <v>38</v>
      </c>
      <c r="AC91" s="134">
        <v>9.5</v>
      </c>
      <c r="AD91" s="137">
        <v>8</v>
      </c>
      <c r="AE91" s="134">
        <v>2</v>
      </c>
      <c r="AF91" s="136">
        <v>12</v>
      </c>
      <c r="AG91" s="134">
        <v>3</v>
      </c>
      <c r="AH91" s="136">
        <v>48</v>
      </c>
      <c r="AI91" s="134">
        <v>12</v>
      </c>
      <c r="AJ91" s="136">
        <v>0</v>
      </c>
      <c r="AK91" s="134">
        <v>0</v>
      </c>
      <c r="AL91" s="136">
        <v>267</v>
      </c>
      <c r="AM91" s="134">
        <v>66.75</v>
      </c>
      <c r="AN91" s="136">
        <v>472</v>
      </c>
      <c r="AO91" s="134">
        <v>118</v>
      </c>
      <c r="AP91" s="136">
        <v>496</v>
      </c>
      <c r="AQ91" s="134">
        <v>124</v>
      </c>
      <c r="AR91" s="136">
        <v>66</v>
      </c>
      <c r="AS91" s="134">
        <v>16.5</v>
      </c>
    </row>
    <row r="92" spans="1:45" ht="13.5" customHeight="1" x14ac:dyDescent="0.3">
      <c r="A92" s="133" t="s">
        <v>142</v>
      </c>
      <c r="B92" s="226" t="str">
        <f>'Incentive Goal'!B91</f>
        <v>SURRY</v>
      </c>
      <c r="C92" s="134">
        <v>7</v>
      </c>
      <c r="D92" s="134">
        <v>10</v>
      </c>
      <c r="E92" s="317">
        <v>2179</v>
      </c>
      <c r="F92" s="318">
        <v>311.28571428571428</v>
      </c>
      <c r="G92" s="319">
        <v>146</v>
      </c>
      <c r="H92" s="318">
        <v>20.857142857142858</v>
      </c>
      <c r="I92" s="319">
        <v>140</v>
      </c>
      <c r="J92" s="318">
        <v>20</v>
      </c>
      <c r="K92" s="135">
        <v>1618548.32</v>
      </c>
      <c r="L92" s="135">
        <v>231221.18857142859</v>
      </c>
      <c r="M92" s="135">
        <v>161854.83199999999</v>
      </c>
      <c r="N92" s="138">
        <v>23743</v>
      </c>
      <c r="O92" s="134">
        <v>3391.8571428571427</v>
      </c>
      <c r="P92" s="138">
        <v>173</v>
      </c>
      <c r="Q92" s="134">
        <v>24.714285714285715</v>
      </c>
      <c r="R92" s="136">
        <v>1295</v>
      </c>
      <c r="S92" s="134">
        <v>185</v>
      </c>
      <c r="T92" s="136">
        <v>20</v>
      </c>
      <c r="U92" s="134">
        <v>2.8571428571428572</v>
      </c>
      <c r="V92" s="136">
        <v>27</v>
      </c>
      <c r="W92" s="134">
        <v>3.8571428571428572</v>
      </c>
      <c r="X92" s="136">
        <v>153</v>
      </c>
      <c r="Y92" s="134">
        <v>21.857142857142858</v>
      </c>
      <c r="Z92" s="136">
        <v>177</v>
      </c>
      <c r="AA92" s="134">
        <v>25.285714285714285</v>
      </c>
      <c r="AB92" s="136">
        <v>137</v>
      </c>
      <c r="AC92" s="134">
        <v>19.571428571428573</v>
      </c>
      <c r="AD92" s="137">
        <v>19</v>
      </c>
      <c r="AE92" s="134">
        <v>2.7142857142857144</v>
      </c>
      <c r="AF92" s="136">
        <v>20</v>
      </c>
      <c r="AG92" s="134">
        <v>2.8571428571428572</v>
      </c>
      <c r="AH92" s="136">
        <v>55</v>
      </c>
      <c r="AI92" s="134">
        <v>7.8571428571428568</v>
      </c>
      <c r="AJ92" s="136">
        <v>10</v>
      </c>
      <c r="AK92" s="134">
        <v>1.4285714285714286</v>
      </c>
      <c r="AL92" s="136">
        <v>438</v>
      </c>
      <c r="AM92" s="134">
        <v>62.571428571428569</v>
      </c>
      <c r="AN92" s="136">
        <v>330</v>
      </c>
      <c r="AO92" s="134">
        <v>47.142857142857146</v>
      </c>
      <c r="AP92" s="136">
        <v>3589</v>
      </c>
      <c r="AQ92" s="134">
        <v>512.71428571428567</v>
      </c>
      <c r="AR92" s="136">
        <v>179</v>
      </c>
      <c r="AS92" s="134">
        <v>25.571428571428573</v>
      </c>
    </row>
    <row r="93" spans="1:45" ht="13.5" customHeight="1" x14ac:dyDescent="0.3">
      <c r="A93" s="133" t="s">
        <v>155</v>
      </c>
      <c r="B93" s="226" t="str">
        <f>'Incentive Goal'!B92</f>
        <v>SWAIN</v>
      </c>
      <c r="C93" s="134">
        <v>0.75</v>
      </c>
      <c r="D93" s="134">
        <v>1</v>
      </c>
      <c r="E93" s="317">
        <v>405</v>
      </c>
      <c r="F93" s="318">
        <v>540</v>
      </c>
      <c r="G93" s="319"/>
      <c r="H93" s="318">
        <v>0</v>
      </c>
      <c r="I93" s="319">
        <v>10</v>
      </c>
      <c r="J93" s="318">
        <v>13.333333333333334</v>
      </c>
      <c r="K93" s="135">
        <v>357958.74</v>
      </c>
      <c r="L93" s="135">
        <v>477278.32</v>
      </c>
      <c r="M93" s="135">
        <v>357958.74</v>
      </c>
      <c r="N93" s="138">
        <v>4022</v>
      </c>
      <c r="O93" s="134">
        <v>5362.666666666667</v>
      </c>
      <c r="P93" s="138">
        <v>27</v>
      </c>
      <c r="Q93" s="134">
        <v>36</v>
      </c>
      <c r="R93" s="136">
        <v>556</v>
      </c>
      <c r="S93" s="134">
        <v>741.33333333333337</v>
      </c>
      <c r="T93" s="136">
        <v>3</v>
      </c>
      <c r="U93" s="134">
        <v>4</v>
      </c>
      <c r="V93" s="136">
        <v>0</v>
      </c>
      <c r="W93" s="134">
        <v>0</v>
      </c>
      <c r="X93" s="136">
        <v>0</v>
      </c>
      <c r="Y93" s="134">
        <v>0</v>
      </c>
      <c r="Z93" s="136">
        <v>2</v>
      </c>
      <c r="AA93" s="134">
        <v>2.6666666666666665</v>
      </c>
      <c r="AB93" s="136">
        <v>10</v>
      </c>
      <c r="AC93" s="134">
        <v>13.333333333333334</v>
      </c>
      <c r="AD93" s="137">
        <v>0</v>
      </c>
      <c r="AE93" s="134">
        <v>0</v>
      </c>
      <c r="AF93" s="136">
        <v>9</v>
      </c>
      <c r="AG93" s="134">
        <v>12</v>
      </c>
      <c r="AH93" s="136">
        <v>1</v>
      </c>
      <c r="AI93" s="134">
        <v>1.3333333333333333</v>
      </c>
      <c r="AJ93" s="136">
        <v>5</v>
      </c>
      <c r="AK93" s="134">
        <v>6.666666666666667</v>
      </c>
      <c r="AL93" s="136">
        <v>81</v>
      </c>
      <c r="AM93" s="134">
        <v>108</v>
      </c>
      <c r="AN93" s="136">
        <v>77</v>
      </c>
      <c r="AO93" s="134">
        <v>102.66666666666667</v>
      </c>
      <c r="AP93" s="136">
        <v>100</v>
      </c>
      <c r="AQ93" s="134">
        <v>133.33333333333334</v>
      </c>
      <c r="AR93" s="136">
        <v>130</v>
      </c>
      <c r="AS93" s="134">
        <v>173.33333333333334</v>
      </c>
    </row>
    <row r="94" spans="1:45" ht="13.5" customHeight="1" x14ac:dyDescent="0.3">
      <c r="A94" s="133" t="s">
        <v>155</v>
      </c>
      <c r="B94" s="226" t="str">
        <f>'Incentive Goal'!B93</f>
        <v>TRANSYLVANIA</v>
      </c>
      <c r="C94" s="134">
        <v>2</v>
      </c>
      <c r="D94" s="134">
        <v>2</v>
      </c>
      <c r="E94" s="317">
        <v>805</v>
      </c>
      <c r="F94" s="318">
        <v>402.5</v>
      </c>
      <c r="G94" s="319">
        <v>5</v>
      </c>
      <c r="H94" s="318">
        <v>2.5</v>
      </c>
      <c r="I94" s="319">
        <v>19</v>
      </c>
      <c r="J94" s="318">
        <v>9.5</v>
      </c>
      <c r="K94" s="135">
        <v>625393.38</v>
      </c>
      <c r="L94" s="135">
        <v>312696.69</v>
      </c>
      <c r="M94" s="135">
        <v>312696.69</v>
      </c>
      <c r="N94" s="138">
        <v>6975</v>
      </c>
      <c r="O94" s="134">
        <v>3487.5</v>
      </c>
      <c r="P94" s="138">
        <v>45</v>
      </c>
      <c r="Q94" s="134">
        <v>22.5</v>
      </c>
      <c r="R94" s="136">
        <v>281</v>
      </c>
      <c r="S94" s="134">
        <v>140.5</v>
      </c>
      <c r="T94" s="136">
        <v>23</v>
      </c>
      <c r="U94" s="134">
        <v>11.5</v>
      </c>
      <c r="V94" s="136">
        <v>4</v>
      </c>
      <c r="W94" s="134">
        <v>2</v>
      </c>
      <c r="X94" s="136">
        <v>5</v>
      </c>
      <c r="Y94" s="134">
        <v>2.5</v>
      </c>
      <c r="Z94" s="136">
        <v>18</v>
      </c>
      <c r="AA94" s="134">
        <v>9</v>
      </c>
      <c r="AB94" s="136">
        <v>16</v>
      </c>
      <c r="AC94" s="134">
        <v>8</v>
      </c>
      <c r="AD94" s="137">
        <v>13</v>
      </c>
      <c r="AE94" s="134">
        <v>6.5</v>
      </c>
      <c r="AF94" s="136">
        <v>10</v>
      </c>
      <c r="AG94" s="134">
        <v>5</v>
      </c>
      <c r="AH94" s="136">
        <v>52</v>
      </c>
      <c r="AI94" s="134">
        <v>26</v>
      </c>
      <c r="AJ94" s="136">
        <v>8</v>
      </c>
      <c r="AK94" s="134">
        <v>4</v>
      </c>
      <c r="AL94" s="136">
        <v>144</v>
      </c>
      <c r="AM94" s="134">
        <v>72</v>
      </c>
      <c r="AN94" s="136">
        <v>322</v>
      </c>
      <c r="AO94" s="134">
        <v>161</v>
      </c>
      <c r="AP94" s="136">
        <v>490</v>
      </c>
      <c r="AQ94" s="134">
        <v>245</v>
      </c>
      <c r="AR94" s="136">
        <v>197</v>
      </c>
      <c r="AS94" s="134">
        <v>98.5</v>
      </c>
    </row>
    <row r="95" spans="1:45" ht="13.5" customHeight="1" x14ac:dyDescent="0.3">
      <c r="A95" s="133" t="s">
        <v>157</v>
      </c>
      <c r="B95" s="226" t="s">
        <v>96</v>
      </c>
      <c r="C95" s="134"/>
      <c r="D95" s="134"/>
      <c r="E95" s="317"/>
      <c r="F95" s="318"/>
      <c r="G95" s="319"/>
      <c r="H95" s="318" t="s">
        <v>157</v>
      </c>
      <c r="I95" s="319"/>
      <c r="J95" s="318" t="s">
        <v>157</v>
      </c>
      <c r="K95" s="135">
        <v>0</v>
      </c>
      <c r="L95" s="135" t="s">
        <v>157</v>
      </c>
      <c r="M95" s="135" t="s">
        <v>157</v>
      </c>
      <c r="N95" s="138">
        <v>1028</v>
      </c>
      <c r="O95" s="134" t="s">
        <v>157</v>
      </c>
      <c r="P95" s="138">
        <v>0</v>
      </c>
      <c r="Q95" s="134" t="s">
        <v>157</v>
      </c>
      <c r="R95" s="136">
        <v>187</v>
      </c>
      <c r="S95" s="134" t="s">
        <v>157</v>
      </c>
      <c r="T95" s="136">
        <v>0</v>
      </c>
      <c r="U95" s="134" t="s">
        <v>157</v>
      </c>
      <c r="V95" s="136">
        <v>0</v>
      </c>
      <c r="W95" s="134" t="s">
        <v>157</v>
      </c>
      <c r="X95" s="136">
        <v>0</v>
      </c>
      <c r="Y95" s="134" t="s">
        <v>157</v>
      </c>
      <c r="Z95" s="136">
        <v>0</v>
      </c>
      <c r="AA95" s="134" t="s">
        <v>157</v>
      </c>
      <c r="AB95" s="136">
        <v>0</v>
      </c>
      <c r="AC95" s="134" t="s">
        <v>157</v>
      </c>
      <c r="AD95" s="137">
        <v>0</v>
      </c>
      <c r="AE95" s="134" t="s">
        <v>157</v>
      </c>
      <c r="AF95" s="136">
        <v>0</v>
      </c>
      <c r="AG95" s="134" t="s">
        <v>157</v>
      </c>
      <c r="AH95" s="136">
        <v>0</v>
      </c>
      <c r="AI95" s="134" t="s">
        <v>157</v>
      </c>
      <c r="AJ95" s="136">
        <v>0</v>
      </c>
      <c r="AK95" s="134" t="s">
        <v>157</v>
      </c>
      <c r="AL95" s="136">
        <v>0</v>
      </c>
      <c r="AM95" s="134" t="s">
        <v>157</v>
      </c>
      <c r="AN95" s="136">
        <v>0</v>
      </c>
      <c r="AO95" s="134" t="s">
        <v>157</v>
      </c>
      <c r="AP95" s="136">
        <v>0</v>
      </c>
      <c r="AQ95" s="134" t="s">
        <v>157</v>
      </c>
      <c r="AR95" s="136">
        <v>0</v>
      </c>
      <c r="AS95" s="134" t="s">
        <v>157</v>
      </c>
    </row>
    <row r="96" spans="1:45" ht="13.5" customHeight="1" x14ac:dyDescent="0.3">
      <c r="A96" s="133" t="s">
        <v>169</v>
      </c>
      <c r="B96" s="226" t="str">
        <f>'Incentive Goal'!B95</f>
        <v>TYRRELL</v>
      </c>
      <c r="C96" s="134">
        <v>0.5</v>
      </c>
      <c r="D96" s="134">
        <v>1</v>
      </c>
      <c r="E96" s="317">
        <v>198</v>
      </c>
      <c r="F96" s="318">
        <v>396</v>
      </c>
      <c r="G96" s="319">
        <v>1</v>
      </c>
      <c r="H96" s="318">
        <v>2</v>
      </c>
      <c r="I96" s="319">
        <v>3</v>
      </c>
      <c r="J96" s="318">
        <v>6</v>
      </c>
      <c r="K96" s="135">
        <v>199447.66</v>
      </c>
      <c r="L96" s="135">
        <v>398895.32</v>
      </c>
      <c r="M96" s="135">
        <v>199447.66</v>
      </c>
      <c r="N96" s="138">
        <v>0</v>
      </c>
      <c r="O96" s="134">
        <v>0</v>
      </c>
      <c r="P96" s="138">
        <v>0</v>
      </c>
      <c r="Q96" s="134">
        <v>0</v>
      </c>
      <c r="R96" s="136">
        <v>0</v>
      </c>
      <c r="S96" s="134">
        <v>0</v>
      </c>
      <c r="T96" s="136">
        <v>0</v>
      </c>
      <c r="U96" s="134">
        <v>0</v>
      </c>
      <c r="V96" s="136">
        <v>0</v>
      </c>
      <c r="W96" s="134">
        <v>0</v>
      </c>
      <c r="X96" s="136">
        <v>0</v>
      </c>
      <c r="Y96" s="134">
        <v>0</v>
      </c>
      <c r="Z96" s="136">
        <v>0</v>
      </c>
      <c r="AA96" s="134">
        <v>0</v>
      </c>
      <c r="AB96" s="136">
        <v>0</v>
      </c>
      <c r="AC96" s="134">
        <v>0</v>
      </c>
      <c r="AD96" s="137">
        <v>0</v>
      </c>
      <c r="AE96" s="134">
        <v>0</v>
      </c>
      <c r="AF96" s="136">
        <v>0</v>
      </c>
      <c r="AG96" s="134">
        <v>0</v>
      </c>
      <c r="AH96" s="136">
        <v>0</v>
      </c>
      <c r="AI96" s="134">
        <v>0</v>
      </c>
      <c r="AJ96" s="136">
        <v>0</v>
      </c>
      <c r="AK96" s="134">
        <v>0</v>
      </c>
      <c r="AL96" s="136">
        <v>44</v>
      </c>
      <c r="AM96" s="134">
        <v>88</v>
      </c>
      <c r="AN96" s="136">
        <v>0</v>
      </c>
      <c r="AO96" s="134">
        <v>0</v>
      </c>
      <c r="AP96" s="136">
        <v>9</v>
      </c>
      <c r="AQ96" s="134">
        <v>18</v>
      </c>
      <c r="AR96" s="136">
        <v>28</v>
      </c>
      <c r="AS96" s="134">
        <v>56</v>
      </c>
    </row>
    <row r="97" spans="1:45" ht="13.5" customHeight="1" x14ac:dyDescent="0.3">
      <c r="A97" s="133" t="s">
        <v>154</v>
      </c>
      <c r="B97" s="226" t="str">
        <f>'Incentive Goal'!B96</f>
        <v>UNION</v>
      </c>
      <c r="C97" s="134">
        <v>9</v>
      </c>
      <c r="D97" s="134">
        <v>14</v>
      </c>
      <c r="E97" s="317">
        <v>4773</v>
      </c>
      <c r="F97" s="318">
        <v>530.33333333333337</v>
      </c>
      <c r="G97" s="319">
        <v>148</v>
      </c>
      <c r="H97" s="318">
        <v>16.444444444444443</v>
      </c>
      <c r="I97" s="319">
        <v>252</v>
      </c>
      <c r="J97" s="318">
        <v>28</v>
      </c>
      <c r="K97" s="135">
        <v>5006001.45</v>
      </c>
      <c r="L97" s="135">
        <v>556222.3833333333</v>
      </c>
      <c r="M97" s="135">
        <v>357571.53214285715</v>
      </c>
      <c r="N97" s="138">
        <v>42496</v>
      </c>
      <c r="O97" s="134">
        <v>4721.7777777777774</v>
      </c>
      <c r="P97" s="138">
        <v>185</v>
      </c>
      <c r="Q97" s="134">
        <v>20.555555555555557</v>
      </c>
      <c r="R97" s="136">
        <v>797</v>
      </c>
      <c r="S97" s="134">
        <v>88.555555555555557</v>
      </c>
      <c r="T97" s="136">
        <v>5</v>
      </c>
      <c r="U97" s="134">
        <v>0.55555555555555558</v>
      </c>
      <c r="V97" s="136">
        <v>64</v>
      </c>
      <c r="W97" s="134">
        <v>7.1111111111111107</v>
      </c>
      <c r="X97" s="136">
        <v>157</v>
      </c>
      <c r="Y97" s="134">
        <v>17.444444444444443</v>
      </c>
      <c r="Z97" s="136">
        <v>283</v>
      </c>
      <c r="AA97" s="134">
        <v>31.444444444444443</v>
      </c>
      <c r="AB97" s="136">
        <v>247</v>
      </c>
      <c r="AC97" s="134">
        <v>27.444444444444443</v>
      </c>
      <c r="AD97" s="137">
        <v>5</v>
      </c>
      <c r="AE97" s="134">
        <v>0.55555555555555558</v>
      </c>
      <c r="AF97" s="136">
        <v>62</v>
      </c>
      <c r="AG97" s="134">
        <v>6.8888888888888893</v>
      </c>
      <c r="AH97" s="136">
        <v>222</v>
      </c>
      <c r="AI97" s="134">
        <v>24.666666666666668</v>
      </c>
      <c r="AJ97" s="136">
        <v>34</v>
      </c>
      <c r="AK97" s="134">
        <v>3.7777777777777777</v>
      </c>
      <c r="AL97" s="136">
        <v>1291</v>
      </c>
      <c r="AM97" s="134">
        <v>143.44444444444446</v>
      </c>
      <c r="AN97" s="136">
        <v>853</v>
      </c>
      <c r="AO97" s="134">
        <v>94.777777777777771</v>
      </c>
      <c r="AP97" s="136">
        <v>2773</v>
      </c>
      <c r="AQ97" s="134">
        <v>308.11111111111109</v>
      </c>
      <c r="AR97" s="136">
        <v>484</v>
      </c>
      <c r="AS97" s="134">
        <v>53.777777777777779</v>
      </c>
    </row>
    <row r="98" spans="1:45" ht="13.5" customHeight="1" x14ac:dyDescent="0.3">
      <c r="A98" s="133" t="s">
        <v>311</v>
      </c>
      <c r="B98" s="226" t="str">
        <f>'Incentive Goal'!B97</f>
        <v>VANCE</v>
      </c>
      <c r="C98" s="134">
        <v>10.5</v>
      </c>
      <c r="D98" s="134">
        <v>12</v>
      </c>
      <c r="E98" s="317">
        <v>3014</v>
      </c>
      <c r="F98" s="318">
        <v>287.04761904761904</v>
      </c>
      <c r="G98" s="319">
        <v>100</v>
      </c>
      <c r="H98" s="318">
        <v>9.5238095238095237</v>
      </c>
      <c r="I98" s="319">
        <v>103</v>
      </c>
      <c r="J98" s="318">
        <v>9.8095238095238102</v>
      </c>
      <c r="K98" s="135">
        <v>2297572.2999999998</v>
      </c>
      <c r="L98" s="135">
        <v>218816.4095238095</v>
      </c>
      <c r="M98" s="135">
        <v>191464.35833333331</v>
      </c>
      <c r="N98" s="138">
        <v>30628</v>
      </c>
      <c r="O98" s="134">
        <v>2916.9523809523807</v>
      </c>
      <c r="P98" s="138">
        <v>138</v>
      </c>
      <c r="Q98" s="134">
        <v>13.142857142857142</v>
      </c>
      <c r="R98" s="136">
        <v>564</v>
      </c>
      <c r="S98" s="134">
        <v>53.714285714285715</v>
      </c>
      <c r="T98" s="136">
        <v>10</v>
      </c>
      <c r="U98" s="134">
        <v>0.95238095238095233</v>
      </c>
      <c r="V98" s="136">
        <v>55</v>
      </c>
      <c r="W98" s="134">
        <v>5.2380952380952381</v>
      </c>
      <c r="X98" s="136">
        <v>116</v>
      </c>
      <c r="Y98" s="134">
        <v>11.047619047619047</v>
      </c>
      <c r="Z98" s="136">
        <v>121</v>
      </c>
      <c r="AA98" s="134">
        <v>11.523809523809524</v>
      </c>
      <c r="AB98" s="136">
        <v>90</v>
      </c>
      <c r="AC98" s="134">
        <v>8.5714285714285712</v>
      </c>
      <c r="AD98" s="137">
        <v>10</v>
      </c>
      <c r="AE98" s="134">
        <v>0.95238095238095233</v>
      </c>
      <c r="AF98" s="136">
        <v>38</v>
      </c>
      <c r="AG98" s="134">
        <v>3.6190476190476191</v>
      </c>
      <c r="AH98" s="136">
        <v>71</v>
      </c>
      <c r="AI98" s="134">
        <v>6.7619047619047619</v>
      </c>
      <c r="AJ98" s="136">
        <v>6</v>
      </c>
      <c r="AK98" s="134">
        <v>0.5714285714285714</v>
      </c>
      <c r="AL98" s="136">
        <v>1253</v>
      </c>
      <c r="AM98" s="134">
        <v>119.33333333333333</v>
      </c>
      <c r="AN98" s="136">
        <v>1247</v>
      </c>
      <c r="AO98" s="134">
        <v>118.76190476190476</v>
      </c>
      <c r="AP98" s="136">
        <v>3187</v>
      </c>
      <c r="AQ98" s="134">
        <v>303.52380952380952</v>
      </c>
      <c r="AR98" s="136">
        <v>253</v>
      </c>
      <c r="AS98" s="134">
        <v>24.095238095238095</v>
      </c>
    </row>
    <row r="99" spans="1:45" ht="13.5" customHeight="1" x14ac:dyDescent="0.3">
      <c r="A99" s="133" t="s">
        <v>311</v>
      </c>
      <c r="B99" s="226" t="str">
        <f>'Incentive Goal'!B98</f>
        <v>WAKE</v>
      </c>
      <c r="C99" s="134">
        <v>45</v>
      </c>
      <c r="D99" s="134">
        <v>66</v>
      </c>
      <c r="E99" s="317">
        <v>20502</v>
      </c>
      <c r="F99" s="318">
        <v>455.6</v>
      </c>
      <c r="G99" s="319">
        <v>636</v>
      </c>
      <c r="H99" s="318">
        <v>14.133333333333333</v>
      </c>
      <c r="I99" s="319">
        <v>591</v>
      </c>
      <c r="J99" s="318">
        <v>13.133333333333333</v>
      </c>
      <c r="K99" s="135">
        <v>22578540.07</v>
      </c>
      <c r="L99" s="135">
        <v>501745.33488888887</v>
      </c>
      <c r="M99" s="135">
        <v>342099.09196969698</v>
      </c>
      <c r="N99" s="138">
        <v>162966</v>
      </c>
      <c r="O99" s="134">
        <v>3621.4666666666667</v>
      </c>
      <c r="P99" s="138">
        <v>1140</v>
      </c>
      <c r="Q99" s="134">
        <v>25.333333333333332</v>
      </c>
      <c r="R99" s="136">
        <v>3491</v>
      </c>
      <c r="S99" s="134">
        <v>77.577777777777783</v>
      </c>
      <c r="T99" s="136">
        <v>109</v>
      </c>
      <c r="U99" s="134">
        <v>2.4222222222222221</v>
      </c>
      <c r="V99" s="136">
        <v>429</v>
      </c>
      <c r="W99" s="134">
        <v>9.5333333333333332</v>
      </c>
      <c r="X99" s="136">
        <v>646</v>
      </c>
      <c r="Y99" s="134">
        <v>14.355555555555556</v>
      </c>
      <c r="Z99" s="136">
        <v>1348</v>
      </c>
      <c r="AA99" s="134">
        <v>29.955555555555556</v>
      </c>
      <c r="AB99" s="136">
        <v>599</v>
      </c>
      <c r="AC99" s="134">
        <v>13.311111111111112</v>
      </c>
      <c r="AD99" s="137">
        <v>31</v>
      </c>
      <c r="AE99" s="134">
        <v>0.68888888888888888</v>
      </c>
      <c r="AF99" s="136">
        <v>327</v>
      </c>
      <c r="AG99" s="134">
        <v>7.2666666666666666</v>
      </c>
      <c r="AH99" s="136">
        <v>681</v>
      </c>
      <c r="AI99" s="134">
        <v>15.133333333333333</v>
      </c>
      <c r="AJ99" s="136">
        <v>187</v>
      </c>
      <c r="AK99" s="134">
        <v>4.1555555555555559</v>
      </c>
      <c r="AL99" s="136">
        <v>5126</v>
      </c>
      <c r="AM99" s="134">
        <v>113.91111111111111</v>
      </c>
      <c r="AN99" s="136">
        <v>1605</v>
      </c>
      <c r="AO99" s="134">
        <v>35.666666666666664</v>
      </c>
      <c r="AP99" s="136">
        <v>7549</v>
      </c>
      <c r="AQ99" s="134">
        <v>167.75555555555556</v>
      </c>
      <c r="AR99" s="136">
        <v>229</v>
      </c>
      <c r="AS99" s="134">
        <v>5.0888888888888886</v>
      </c>
    </row>
    <row r="100" spans="1:45" ht="13.5" customHeight="1" x14ac:dyDescent="0.3">
      <c r="A100" s="133" t="s">
        <v>311</v>
      </c>
      <c r="B100" s="226" t="str">
        <f>'Incentive Goal'!B99</f>
        <v>WARREN</v>
      </c>
      <c r="C100" s="134">
        <v>4</v>
      </c>
      <c r="D100" s="134">
        <v>6</v>
      </c>
      <c r="E100" s="317">
        <v>1103</v>
      </c>
      <c r="F100" s="318">
        <v>275.75</v>
      </c>
      <c r="G100" s="319">
        <v>41</v>
      </c>
      <c r="H100" s="318">
        <v>10.25</v>
      </c>
      <c r="I100" s="319">
        <v>44</v>
      </c>
      <c r="J100" s="318">
        <v>11</v>
      </c>
      <c r="K100" s="135">
        <v>966434.92</v>
      </c>
      <c r="L100" s="135">
        <v>241608.73</v>
      </c>
      <c r="M100" s="135">
        <v>161072.48666666666</v>
      </c>
      <c r="N100" s="138">
        <v>10717</v>
      </c>
      <c r="O100" s="134">
        <v>2679.25</v>
      </c>
      <c r="P100" s="138">
        <v>66</v>
      </c>
      <c r="Q100" s="134">
        <v>16.5</v>
      </c>
      <c r="R100" s="136">
        <v>1221</v>
      </c>
      <c r="S100" s="134">
        <v>305.25</v>
      </c>
      <c r="T100" s="136">
        <v>13</v>
      </c>
      <c r="U100" s="134">
        <v>3.25</v>
      </c>
      <c r="V100" s="136">
        <v>4</v>
      </c>
      <c r="W100" s="134">
        <v>1</v>
      </c>
      <c r="X100" s="136">
        <v>44</v>
      </c>
      <c r="Y100" s="134">
        <v>11</v>
      </c>
      <c r="Z100" s="136">
        <v>33</v>
      </c>
      <c r="AA100" s="134">
        <v>8.25</v>
      </c>
      <c r="AB100" s="136">
        <v>38</v>
      </c>
      <c r="AC100" s="134">
        <v>9.5</v>
      </c>
      <c r="AD100" s="137">
        <v>59</v>
      </c>
      <c r="AE100" s="134">
        <v>14.75</v>
      </c>
      <c r="AF100" s="136">
        <v>49</v>
      </c>
      <c r="AG100" s="134">
        <v>12.25</v>
      </c>
      <c r="AH100" s="136">
        <v>22</v>
      </c>
      <c r="AI100" s="134">
        <v>5.5</v>
      </c>
      <c r="AJ100" s="136">
        <v>3</v>
      </c>
      <c r="AK100" s="134">
        <v>0.75</v>
      </c>
      <c r="AL100" s="136">
        <v>503</v>
      </c>
      <c r="AM100" s="134">
        <v>125.75</v>
      </c>
      <c r="AN100" s="136">
        <v>442</v>
      </c>
      <c r="AO100" s="134">
        <v>110.5</v>
      </c>
      <c r="AP100" s="136">
        <v>1848</v>
      </c>
      <c r="AQ100" s="134">
        <v>462</v>
      </c>
      <c r="AR100" s="136">
        <v>248</v>
      </c>
      <c r="AS100" s="134">
        <v>62</v>
      </c>
    </row>
    <row r="101" spans="1:45" ht="13.5" customHeight="1" x14ac:dyDescent="0.3">
      <c r="A101" s="133" t="s">
        <v>169</v>
      </c>
      <c r="B101" s="226" t="str">
        <f>'Incentive Goal'!B100</f>
        <v>WASHINGTON</v>
      </c>
      <c r="C101" s="134">
        <v>3.5</v>
      </c>
      <c r="D101" s="134">
        <v>5</v>
      </c>
      <c r="E101" s="317">
        <v>1164</v>
      </c>
      <c r="F101" s="318">
        <v>332.57142857142856</v>
      </c>
      <c r="G101" s="319">
        <v>33</v>
      </c>
      <c r="H101" s="318">
        <v>9.4285714285714288</v>
      </c>
      <c r="I101" s="319">
        <v>26</v>
      </c>
      <c r="J101" s="318">
        <v>7.4285714285714288</v>
      </c>
      <c r="K101" s="135">
        <v>725553.97</v>
      </c>
      <c r="L101" s="135">
        <v>207301.13428571427</v>
      </c>
      <c r="M101" s="135">
        <v>145110.79399999999</v>
      </c>
      <c r="N101" s="138">
        <v>10818</v>
      </c>
      <c r="O101" s="134">
        <v>3090.8571428571427</v>
      </c>
      <c r="P101" s="138">
        <v>28</v>
      </c>
      <c r="Q101" s="134">
        <v>8</v>
      </c>
      <c r="R101" s="136">
        <v>521</v>
      </c>
      <c r="S101" s="134">
        <v>148.85714285714286</v>
      </c>
      <c r="T101" s="136">
        <v>11</v>
      </c>
      <c r="U101" s="134">
        <v>3.1428571428571428</v>
      </c>
      <c r="V101" s="136">
        <v>14</v>
      </c>
      <c r="W101" s="134">
        <v>4</v>
      </c>
      <c r="X101" s="136">
        <v>45</v>
      </c>
      <c r="Y101" s="134">
        <v>12.857142857142858</v>
      </c>
      <c r="Z101" s="136">
        <v>49</v>
      </c>
      <c r="AA101" s="134">
        <v>14</v>
      </c>
      <c r="AB101" s="136">
        <v>24</v>
      </c>
      <c r="AC101" s="134">
        <v>6.8571428571428568</v>
      </c>
      <c r="AD101" s="137">
        <v>8</v>
      </c>
      <c r="AE101" s="134">
        <v>2.2857142857142856</v>
      </c>
      <c r="AF101" s="136">
        <v>39</v>
      </c>
      <c r="AG101" s="134">
        <v>11.142857142857142</v>
      </c>
      <c r="AH101" s="136">
        <v>36</v>
      </c>
      <c r="AI101" s="134">
        <v>10.285714285714286</v>
      </c>
      <c r="AJ101" s="136">
        <v>5</v>
      </c>
      <c r="AK101" s="134">
        <v>1.4285714285714286</v>
      </c>
      <c r="AL101" s="136">
        <v>278</v>
      </c>
      <c r="AM101" s="134">
        <v>79.428571428571431</v>
      </c>
      <c r="AN101" s="136">
        <v>270</v>
      </c>
      <c r="AO101" s="134">
        <v>77.142857142857139</v>
      </c>
      <c r="AP101" s="136">
        <v>245</v>
      </c>
      <c r="AQ101" s="134">
        <v>70</v>
      </c>
      <c r="AR101" s="136">
        <v>81</v>
      </c>
      <c r="AS101" s="134">
        <v>23.142857142857142</v>
      </c>
    </row>
    <row r="102" spans="1:45" ht="13.5" customHeight="1" x14ac:dyDescent="0.3">
      <c r="A102" s="133" t="s">
        <v>153</v>
      </c>
      <c r="B102" s="226" t="str">
        <f>'Incentive Goal'!B101</f>
        <v>WATAUGA</v>
      </c>
      <c r="C102" s="134">
        <v>1</v>
      </c>
      <c r="D102" s="134">
        <v>2</v>
      </c>
      <c r="E102" s="317">
        <v>677</v>
      </c>
      <c r="F102" s="318">
        <v>677</v>
      </c>
      <c r="G102" s="319">
        <v>3</v>
      </c>
      <c r="H102" s="318">
        <v>3</v>
      </c>
      <c r="I102" s="319">
        <v>40</v>
      </c>
      <c r="J102" s="318">
        <v>40</v>
      </c>
      <c r="K102" s="135">
        <v>874659.83999999997</v>
      </c>
      <c r="L102" s="135">
        <v>874659.83999999997</v>
      </c>
      <c r="M102" s="135">
        <v>437329.91999999998</v>
      </c>
      <c r="N102" s="138">
        <v>5603</v>
      </c>
      <c r="O102" s="134">
        <v>5603</v>
      </c>
      <c r="P102" s="138">
        <v>38</v>
      </c>
      <c r="Q102" s="134">
        <v>38</v>
      </c>
      <c r="R102" s="136">
        <v>198</v>
      </c>
      <c r="S102" s="134">
        <v>198</v>
      </c>
      <c r="T102" s="136">
        <v>1</v>
      </c>
      <c r="U102" s="134">
        <v>1</v>
      </c>
      <c r="V102" s="136">
        <v>7</v>
      </c>
      <c r="W102" s="134">
        <v>7</v>
      </c>
      <c r="X102" s="136">
        <v>3</v>
      </c>
      <c r="Y102" s="134">
        <v>3</v>
      </c>
      <c r="Z102" s="136">
        <v>50</v>
      </c>
      <c r="AA102" s="134">
        <v>50</v>
      </c>
      <c r="AB102" s="136">
        <v>42</v>
      </c>
      <c r="AC102" s="134">
        <v>42</v>
      </c>
      <c r="AD102" s="137">
        <v>0</v>
      </c>
      <c r="AE102" s="134">
        <v>0</v>
      </c>
      <c r="AF102" s="136">
        <v>10</v>
      </c>
      <c r="AG102" s="134">
        <v>10</v>
      </c>
      <c r="AH102" s="136">
        <v>42</v>
      </c>
      <c r="AI102" s="134">
        <v>42</v>
      </c>
      <c r="AJ102" s="136">
        <v>9</v>
      </c>
      <c r="AK102" s="134">
        <v>9</v>
      </c>
      <c r="AL102" s="136">
        <v>113</v>
      </c>
      <c r="AM102" s="134">
        <v>113</v>
      </c>
      <c r="AN102" s="136">
        <v>403</v>
      </c>
      <c r="AO102" s="134">
        <v>403</v>
      </c>
      <c r="AP102" s="136">
        <v>169</v>
      </c>
      <c r="AQ102" s="134">
        <v>169</v>
      </c>
      <c r="AR102" s="136">
        <v>116</v>
      </c>
      <c r="AS102" s="134">
        <v>116</v>
      </c>
    </row>
    <row r="103" spans="1:45" ht="13.5" customHeight="1" x14ac:dyDescent="0.3">
      <c r="A103" s="133" t="s">
        <v>311</v>
      </c>
      <c r="B103" s="226" t="str">
        <f>'Incentive Goal'!B102</f>
        <v>WAYNE</v>
      </c>
      <c r="C103" s="134">
        <v>20</v>
      </c>
      <c r="D103" s="134">
        <v>28</v>
      </c>
      <c r="E103" s="317">
        <v>8364</v>
      </c>
      <c r="F103" s="318">
        <v>418.2</v>
      </c>
      <c r="G103" s="319">
        <v>275</v>
      </c>
      <c r="H103" s="318">
        <v>13.75</v>
      </c>
      <c r="I103" s="319">
        <v>176</v>
      </c>
      <c r="J103" s="318">
        <v>8.8000000000000007</v>
      </c>
      <c r="K103" s="135">
        <v>6021952.1699999999</v>
      </c>
      <c r="L103" s="135">
        <v>301097.60849999997</v>
      </c>
      <c r="M103" s="135">
        <v>215069.72035714285</v>
      </c>
      <c r="N103" s="138">
        <v>75585</v>
      </c>
      <c r="O103" s="134">
        <v>3779.25</v>
      </c>
      <c r="P103" s="138">
        <v>408</v>
      </c>
      <c r="Q103" s="134">
        <v>20.399999999999999</v>
      </c>
      <c r="R103" s="136">
        <v>3430</v>
      </c>
      <c r="S103" s="134">
        <v>171.5</v>
      </c>
      <c r="T103" s="136">
        <v>275</v>
      </c>
      <c r="U103" s="134">
        <v>13.75</v>
      </c>
      <c r="V103" s="136">
        <v>59</v>
      </c>
      <c r="W103" s="134">
        <v>2.95</v>
      </c>
      <c r="X103" s="136">
        <v>268</v>
      </c>
      <c r="Y103" s="134">
        <v>13.4</v>
      </c>
      <c r="Z103" s="136">
        <v>126</v>
      </c>
      <c r="AA103" s="134">
        <v>6.3</v>
      </c>
      <c r="AB103" s="136">
        <v>138</v>
      </c>
      <c r="AC103" s="134">
        <v>6.9</v>
      </c>
      <c r="AD103" s="137">
        <v>14</v>
      </c>
      <c r="AE103" s="134">
        <v>0.7</v>
      </c>
      <c r="AF103" s="136">
        <v>156</v>
      </c>
      <c r="AG103" s="134">
        <v>7.8</v>
      </c>
      <c r="AH103" s="136">
        <v>220</v>
      </c>
      <c r="AI103" s="134">
        <v>11</v>
      </c>
      <c r="AJ103" s="136">
        <v>41</v>
      </c>
      <c r="AK103" s="134">
        <v>2.0499999999999998</v>
      </c>
      <c r="AL103" s="136">
        <v>1749</v>
      </c>
      <c r="AM103" s="134">
        <v>87.45</v>
      </c>
      <c r="AN103" s="136">
        <v>1156</v>
      </c>
      <c r="AO103" s="134">
        <v>57.8</v>
      </c>
      <c r="AP103" s="136">
        <v>2029</v>
      </c>
      <c r="AQ103" s="134">
        <v>101.45</v>
      </c>
      <c r="AR103" s="136">
        <v>723</v>
      </c>
      <c r="AS103" s="134">
        <v>36.15</v>
      </c>
    </row>
    <row r="104" spans="1:45" ht="13.5" customHeight="1" x14ac:dyDescent="0.3">
      <c r="A104" s="133" t="s">
        <v>153</v>
      </c>
      <c r="B104" s="226" t="str">
        <f>'Incentive Goal'!B103</f>
        <v>WILKES</v>
      </c>
      <c r="C104" s="134">
        <v>6</v>
      </c>
      <c r="D104" s="134">
        <v>8</v>
      </c>
      <c r="E104" s="317">
        <v>2816</v>
      </c>
      <c r="F104" s="318">
        <v>469.33333333333331</v>
      </c>
      <c r="G104" s="319">
        <v>84</v>
      </c>
      <c r="H104" s="318">
        <v>14</v>
      </c>
      <c r="I104" s="319">
        <v>104</v>
      </c>
      <c r="J104" s="318">
        <v>17.333333333333332</v>
      </c>
      <c r="K104" s="135">
        <v>1702833.45</v>
      </c>
      <c r="L104" s="135">
        <v>283805.57500000001</v>
      </c>
      <c r="M104" s="135">
        <v>212854.18124999999</v>
      </c>
      <c r="N104" s="138">
        <v>29126</v>
      </c>
      <c r="O104" s="134">
        <v>4854.333333333333</v>
      </c>
      <c r="P104" s="138">
        <v>176</v>
      </c>
      <c r="Q104" s="134">
        <v>29.333333333333332</v>
      </c>
      <c r="R104" s="136">
        <v>292</v>
      </c>
      <c r="S104" s="134">
        <v>48.666666666666664</v>
      </c>
      <c r="T104" s="136">
        <v>12</v>
      </c>
      <c r="U104" s="134">
        <v>2</v>
      </c>
      <c r="V104" s="136">
        <v>31</v>
      </c>
      <c r="W104" s="134">
        <v>5.166666666666667</v>
      </c>
      <c r="X104" s="136">
        <v>92</v>
      </c>
      <c r="Y104" s="134">
        <v>15.333333333333334</v>
      </c>
      <c r="Z104" s="136">
        <v>132</v>
      </c>
      <c r="AA104" s="134">
        <v>22</v>
      </c>
      <c r="AB104" s="136">
        <v>106</v>
      </c>
      <c r="AC104" s="134">
        <v>17.666666666666668</v>
      </c>
      <c r="AD104" s="137">
        <v>9</v>
      </c>
      <c r="AE104" s="134">
        <v>1.5</v>
      </c>
      <c r="AF104" s="136">
        <v>17</v>
      </c>
      <c r="AG104" s="134">
        <v>2.8333333333333335</v>
      </c>
      <c r="AH104" s="136">
        <v>130</v>
      </c>
      <c r="AI104" s="134">
        <v>21.666666666666668</v>
      </c>
      <c r="AJ104" s="136">
        <v>52</v>
      </c>
      <c r="AK104" s="134">
        <v>8.6666666666666661</v>
      </c>
      <c r="AL104" s="136">
        <v>711</v>
      </c>
      <c r="AM104" s="134">
        <v>118.5</v>
      </c>
      <c r="AN104" s="136">
        <v>1254</v>
      </c>
      <c r="AO104" s="134">
        <v>209</v>
      </c>
      <c r="AP104" s="136">
        <v>3912</v>
      </c>
      <c r="AQ104" s="134">
        <v>652</v>
      </c>
      <c r="AR104" s="136">
        <v>549</v>
      </c>
      <c r="AS104" s="134">
        <v>91.5</v>
      </c>
    </row>
    <row r="105" spans="1:45" ht="13.5" customHeight="1" x14ac:dyDescent="0.3">
      <c r="A105" s="133" t="s">
        <v>311</v>
      </c>
      <c r="B105" s="226" t="str">
        <f>'Incentive Goal'!B104</f>
        <v>WILSON</v>
      </c>
      <c r="C105" s="134">
        <v>12.5</v>
      </c>
      <c r="D105" s="134">
        <v>18</v>
      </c>
      <c r="E105" s="317">
        <v>5114</v>
      </c>
      <c r="F105" s="318">
        <v>409.12</v>
      </c>
      <c r="G105" s="319">
        <v>182</v>
      </c>
      <c r="H105" s="318">
        <v>14.56</v>
      </c>
      <c r="I105" s="319">
        <v>240</v>
      </c>
      <c r="J105" s="318">
        <v>19.2</v>
      </c>
      <c r="K105" s="135">
        <v>4374302.75</v>
      </c>
      <c r="L105" s="135">
        <v>349944.22</v>
      </c>
      <c r="M105" s="135">
        <v>243016.81944444444</v>
      </c>
      <c r="N105" s="138">
        <v>61559</v>
      </c>
      <c r="O105" s="134">
        <v>4924.72</v>
      </c>
      <c r="P105" s="138">
        <v>424</v>
      </c>
      <c r="Q105" s="134">
        <v>33.92</v>
      </c>
      <c r="R105" s="136">
        <v>3790</v>
      </c>
      <c r="S105" s="134">
        <v>303.2</v>
      </c>
      <c r="T105" s="136">
        <v>300</v>
      </c>
      <c r="U105" s="134">
        <v>24</v>
      </c>
      <c r="V105" s="136">
        <v>200</v>
      </c>
      <c r="W105" s="134">
        <v>16</v>
      </c>
      <c r="X105" s="136">
        <v>196</v>
      </c>
      <c r="Y105" s="134">
        <v>15.68</v>
      </c>
      <c r="Z105" s="136">
        <v>440</v>
      </c>
      <c r="AA105" s="134">
        <v>35.200000000000003</v>
      </c>
      <c r="AB105" s="136">
        <v>192</v>
      </c>
      <c r="AC105" s="134">
        <v>15.36</v>
      </c>
      <c r="AD105" s="137">
        <v>146</v>
      </c>
      <c r="AE105" s="134">
        <v>11.68</v>
      </c>
      <c r="AF105" s="136">
        <v>111</v>
      </c>
      <c r="AG105" s="134">
        <v>8.8800000000000008</v>
      </c>
      <c r="AH105" s="136">
        <v>188</v>
      </c>
      <c r="AI105" s="134">
        <v>15.04</v>
      </c>
      <c r="AJ105" s="136">
        <v>21</v>
      </c>
      <c r="AK105" s="134">
        <v>1.68</v>
      </c>
      <c r="AL105" s="136">
        <v>2448</v>
      </c>
      <c r="AM105" s="134">
        <v>195.84</v>
      </c>
      <c r="AN105" s="136">
        <v>744</v>
      </c>
      <c r="AO105" s="134">
        <v>59.52</v>
      </c>
      <c r="AP105" s="136">
        <v>2691</v>
      </c>
      <c r="AQ105" s="134">
        <v>215.28</v>
      </c>
      <c r="AR105" s="136">
        <v>537</v>
      </c>
      <c r="AS105" s="134">
        <v>42.96</v>
      </c>
    </row>
    <row r="106" spans="1:45" ht="13.5" customHeight="1" x14ac:dyDescent="0.3">
      <c r="A106" s="133" t="s">
        <v>142</v>
      </c>
      <c r="B106" s="226" t="str">
        <f>'Incentive Goal'!B105</f>
        <v>YADKIN</v>
      </c>
      <c r="C106" s="134">
        <v>3.8</v>
      </c>
      <c r="D106" s="134">
        <v>3.8</v>
      </c>
      <c r="E106" s="317">
        <v>1149</v>
      </c>
      <c r="F106" s="318">
        <v>302.36842105263162</v>
      </c>
      <c r="G106" s="319">
        <v>50</v>
      </c>
      <c r="H106" s="318">
        <v>13.157894736842106</v>
      </c>
      <c r="I106" s="319">
        <v>33</v>
      </c>
      <c r="J106" s="318">
        <v>8.6842105263157894</v>
      </c>
      <c r="K106" s="135">
        <v>1021911.48</v>
      </c>
      <c r="L106" s="135">
        <v>268924.07368421054</v>
      </c>
      <c r="M106" s="135">
        <v>268924.07368421054</v>
      </c>
      <c r="N106" s="138">
        <v>10033</v>
      </c>
      <c r="O106" s="134">
        <v>2640.2631578947371</v>
      </c>
      <c r="P106" s="138">
        <v>50</v>
      </c>
      <c r="Q106" s="134">
        <v>13.157894736842106</v>
      </c>
      <c r="R106" s="136">
        <v>180</v>
      </c>
      <c r="S106" s="134">
        <v>47.368421052631582</v>
      </c>
      <c r="T106" s="136">
        <v>7</v>
      </c>
      <c r="U106" s="134">
        <v>1.8421052631578949</v>
      </c>
      <c r="V106" s="136">
        <v>11</v>
      </c>
      <c r="W106" s="134">
        <v>2.8947368421052633</v>
      </c>
      <c r="X106" s="136">
        <v>52</v>
      </c>
      <c r="Y106" s="134">
        <v>13.684210526315789</v>
      </c>
      <c r="Z106" s="136">
        <v>56</v>
      </c>
      <c r="AA106" s="134">
        <v>14.736842105263159</v>
      </c>
      <c r="AB106" s="136">
        <v>32</v>
      </c>
      <c r="AC106" s="134">
        <v>8.4210526315789469</v>
      </c>
      <c r="AD106" s="137">
        <v>5</v>
      </c>
      <c r="AE106" s="134">
        <v>1.3157894736842106</v>
      </c>
      <c r="AF106" s="136">
        <v>22</v>
      </c>
      <c r="AG106" s="134">
        <v>5.7894736842105265</v>
      </c>
      <c r="AH106" s="136">
        <v>34</v>
      </c>
      <c r="AI106" s="134">
        <v>8.9473684210526319</v>
      </c>
      <c r="AJ106" s="136">
        <v>12</v>
      </c>
      <c r="AK106" s="134">
        <v>3.1578947368421053</v>
      </c>
      <c r="AL106" s="136">
        <v>295</v>
      </c>
      <c r="AM106" s="134">
        <v>77.631578947368425</v>
      </c>
      <c r="AN106" s="136">
        <v>341</v>
      </c>
      <c r="AO106" s="134">
        <v>89.736842105263165</v>
      </c>
      <c r="AP106" s="136">
        <v>510</v>
      </c>
      <c r="AQ106" s="134">
        <v>134.21052631578948</v>
      </c>
      <c r="AR106" s="136">
        <v>114</v>
      </c>
      <c r="AS106" s="134">
        <v>30</v>
      </c>
    </row>
    <row r="107" spans="1:45" ht="13.5" customHeight="1" x14ac:dyDescent="0.3">
      <c r="A107" s="133" t="s">
        <v>155</v>
      </c>
      <c r="B107" s="226" t="str">
        <f>'Incentive Goal'!B106</f>
        <v>YANCEY</v>
      </c>
      <c r="C107" s="134">
        <v>0.75</v>
      </c>
      <c r="D107" s="134">
        <v>1</v>
      </c>
      <c r="E107" s="317">
        <v>343</v>
      </c>
      <c r="F107" s="318">
        <v>457.33333333333331</v>
      </c>
      <c r="G107" s="319">
        <v>1</v>
      </c>
      <c r="H107" s="318">
        <v>1.3333333333333333</v>
      </c>
      <c r="I107" s="319">
        <v>11</v>
      </c>
      <c r="J107" s="318">
        <v>14.666666666666666</v>
      </c>
      <c r="K107" s="135">
        <v>329052.02</v>
      </c>
      <c r="L107" s="135">
        <v>438736.02666666667</v>
      </c>
      <c r="M107" s="135">
        <v>329052.02</v>
      </c>
      <c r="N107" s="138">
        <v>2842</v>
      </c>
      <c r="O107" s="134">
        <v>3789.3333333333335</v>
      </c>
      <c r="P107" s="138">
        <v>20</v>
      </c>
      <c r="Q107" s="134">
        <v>26.666666666666668</v>
      </c>
      <c r="R107" s="136">
        <v>49</v>
      </c>
      <c r="S107" s="134">
        <v>65.333333333333329</v>
      </c>
      <c r="T107" s="136">
        <v>4</v>
      </c>
      <c r="U107" s="134">
        <v>5.333333333333333</v>
      </c>
      <c r="V107" s="136">
        <v>0</v>
      </c>
      <c r="W107" s="134">
        <v>0</v>
      </c>
      <c r="X107" s="136">
        <v>2</v>
      </c>
      <c r="Y107" s="134">
        <v>2.6666666666666665</v>
      </c>
      <c r="Z107" s="136">
        <v>7</v>
      </c>
      <c r="AA107" s="134">
        <v>9.3333333333333339</v>
      </c>
      <c r="AB107" s="136">
        <v>11</v>
      </c>
      <c r="AC107" s="134">
        <v>14.666666666666666</v>
      </c>
      <c r="AD107" s="137">
        <v>1</v>
      </c>
      <c r="AE107" s="134">
        <v>1.3333333333333333</v>
      </c>
      <c r="AF107" s="136">
        <v>3</v>
      </c>
      <c r="AG107" s="134">
        <v>4</v>
      </c>
      <c r="AH107" s="136">
        <v>17</v>
      </c>
      <c r="AI107" s="134">
        <v>22.666666666666668</v>
      </c>
      <c r="AJ107" s="136">
        <v>5</v>
      </c>
      <c r="AK107" s="134">
        <v>6.666666666666667</v>
      </c>
      <c r="AL107" s="136">
        <v>54</v>
      </c>
      <c r="AM107" s="134">
        <v>72</v>
      </c>
      <c r="AN107" s="136">
        <v>111</v>
      </c>
      <c r="AO107" s="134">
        <v>148</v>
      </c>
      <c r="AP107" s="136">
        <v>59</v>
      </c>
      <c r="AQ107" s="134">
        <v>78.666666666666671</v>
      </c>
      <c r="AR107" s="136">
        <v>48</v>
      </c>
      <c r="AS107" s="134">
        <v>64</v>
      </c>
    </row>
    <row r="108" spans="1:45" ht="13.8" x14ac:dyDescent="0.3">
      <c r="A108" s="133"/>
      <c r="B108" s="133" t="s">
        <v>221</v>
      </c>
      <c r="C108" s="140">
        <v>945.92499999999995</v>
      </c>
      <c r="D108" s="140">
        <v>1357.9650000000001</v>
      </c>
      <c r="E108" s="317">
        <v>371240</v>
      </c>
      <c r="F108" s="321">
        <v>392.46240452467163</v>
      </c>
      <c r="G108" s="320">
        <v>12616</v>
      </c>
      <c r="H108" s="321">
        <v>13.337209609641357</v>
      </c>
      <c r="I108" s="322">
        <v>11958</v>
      </c>
      <c r="J108" s="321">
        <v>12.641594206728865</v>
      </c>
      <c r="K108" s="376">
        <v>328869214.85000002</v>
      </c>
      <c r="L108" s="376">
        <v>347669.4398075958</v>
      </c>
      <c r="M108" s="376">
        <v>242177.97575784352</v>
      </c>
      <c r="N108" s="377">
        <v>3840256</v>
      </c>
      <c r="O108" s="378">
        <v>4059.7890953299684</v>
      </c>
      <c r="P108" s="377">
        <v>24647</v>
      </c>
      <c r="Q108" s="378">
        <v>26.055976953775406</v>
      </c>
      <c r="R108" s="377">
        <v>248651</v>
      </c>
      <c r="S108" s="378">
        <v>262.86544916351721</v>
      </c>
      <c r="T108" s="377">
        <v>31050</v>
      </c>
      <c r="U108" s="378">
        <v>32.825012553849412</v>
      </c>
      <c r="V108" s="377">
        <v>5335</v>
      </c>
      <c r="W108" s="378">
        <v>5.6399820281734812</v>
      </c>
      <c r="X108" s="377">
        <v>13039</v>
      </c>
      <c r="Y108" s="378">
        <v>13.784390940085103</v>
      </c>
      <c r="Z108" s="377">
        <v>16575</v>
      </c>
      <c r="AA108" s="378">
        <v>17.522530856040383</v>
      </c>
      <c r="AB108" s="377">
        <v>11141</v>
      </c>
      <c r="AC108" s="378">
        <v>11.777889367550282</v>
      </c>
      <c r="AD108" s="377">
        <v>7624</v>
      </c>
      <c r="AE108" s="378">
        <v>8.0598356106456652</v>
      </c>
      <c r="AF108" s="377">
        <v>6850</v>
      </c>
      <c r="AG108" s="378">
        <v>7.2415889208975344</v>
      </c>
      <c r="AH108" s="377">
        <v>13019</v>
      </c>
      <c r="AI108" s="378">
        <v>13.763247614768613</v>
      </c>
      <c r="AJ108" s="377">
        <v>2521</v>
      </c>
      <c r="AK108" s="378">
        <v>2.6651161561434575</v>
      </c>
      <c r="AL108" s="377">
        <v>108613</v>
      </c>
      <c r="AM108" s="378">
        <v>114.82199962999181</v>
      </c>
      <c r="AN108" s="377">
        <v>91801</v>
      </c>
      <c r="AO108" s="378">
        <v>97.04892036895103</v>
      </c>
      <c r="AP108" s="377">
        <v>240130</v>
      </c>
      <c r="AQ108" s="378">
        <v>253.85733541242701</v>
      </c>
      <c r="AR108" s="377">
        <v>42109</v>
      </c>
      <c r="AS108" s="378">
        <v>44.516214287602082</v>
      </c>
    </row>
    <row r="109" spans="1:45" ht="13.8" x14ac:dyDescent="0.3">
      <c r="A109" s="380"/>
      <c r="B109" s="380"/>
      <c r="C109" s="381"/>
      <c r="D109" s="381"/>
      <c r="E109" s="382"/>
      <c r="F109" s="383"/>
      <c r="G109" s="384"/>
      <c r="H109" s="383"/>
      <c r="I109" s="384"/>
      <c r="J109" s="383"/>
      <c r="K109" s="385"/>
      <c r="L109" s="385"/>
      <c r="M109" s="385"/>
      <c r="N109" s="386"/>
      <c r="O109" s="387"/>
      <c r="P109" s="386"/>
      <c r="Q109" s="387"/>
      <c r="R109" s="386"/>
      <c r="S109" s="387"/>
      <c r="T109" s="386"/>
      <c r="U109" s="387"/>
      <c r="V109" s="386"/>
      <c r="W109" s="387"/>
      <c r="X109" s="386"/>
      <c r="Y109" s="387"/>
      <c r="Z109" s="386"/>
      <c r="AA109" s="387"/>
      <c r="AB109" s="386"/>
      <c r="AC109" s="387"/>
      <c r="AD109" s="386"/>
      <c r="AE109" s="387"/>
      <c r="AF109" s="386"/>
      <c r="AG109" s="387"/>
      <c r="AH109" s="386"/>
      <c r="AI109" s="387"/>
      <c r="AJ109" s="386"/>
      <c r="AK109" s="387"/>
      <c r="AL109" s="386"/>
      <c r="AM109" s="387"/>
      <c r="AN109" s="386"/>
      <c r="AO109" s="387"/>
      <c r="AP109" s="386"/>
      <c r="AQ109" s="387"/>
      <c r="AR109" s="386"/>
      <c r="AS109" s="387"/>
    </row>
    <row r="110" spans="1:45" s="150" customFormat="1" ht="13.8" x14ac:dyDescent="0.3">
      <c r="A110" s="447" t="s">
        <v>3</v>
      </c>
      <c r="B110" s="448"/>
      <c r="C110" s="143">
        <v>945.92499999999995</v>
      </c>
      <c r="D110" s="144">
        <v>1357.9650000000001</v>
      </c>
      <c r="E110" s="145">
        <v>371240</v>
      </c>
      <c r="F110" s="144">
        <v>392.46240452467163</v>
      </c>
      <c r="G110" s="145">
        <v>10916</v>
      </c>
      <c r="H110" s="143">
        <v>11.540026957739778</v>
      </c>
      <c r="I110" s="145">
        <v>11958</v>
      </c>
      <c r="J110" s="144">
        <v>12.641594206728865</v>
      </c>
      <c r="K110" s="146">
        <v>328869214.85000002</v>
      </c>
      <c r="L110" s="147">
        <v>347669.4398075958</v>
      </c>
      <c r="M110" s="148">
        <v>242177.97575784352</v>
      </c>
      <c r="N110" s="145">
        <v>3840256</v>
      </c>
      <c r="O110" s="149">
        <v>4059.7890953299684</v>
      </c>
      <c r="P110" s="145">
        <v>24647</v>
      </c>
      <c r="Q110" s="144">
        <v>26.055976953775406</v>
      </c>
      <c r="R110" s="145">
        <v>248651</v>
      </c>
      <c r="S110" s="149">
        <v>262.86544916351721</v>
      </c>
      <c r="T110" s="145">
        <v>31050</v>
      </c>
      <c r="U110" s="144">
        <v>32.825012553849412</v>
      </c>
      <c r="V110" s="145">
        <v>5335</v>
      </c>
      <c r="W110" s="149">
        <v>5.6399820281734812</v>
      </c>
      <c r="X110" s="145">
        <v>13039</v>
      </c>
      <c r="Y110" s="144">
        <v>13.784390940085103</v>
      </c>
      <c r="Z110" s="145">
        <v>16575</v>
      </c>
      <c r="AA110" s="149">
        <v>17.522530856040383</v>
      </c>
      <c r="AB110" s="145">
        <v>11141</v>
      </c>
      <c r="AC110" s="144">
        <v>11.777889367550282</v>
      </c>
      <c r="AD110" s="145">
        <v>7624</v>
      </c>
      <c r="AE110" s="143">
        <v>8.0598356106456652</v>
      </c>
      <c r="AF110" s="145">
        <v>6850</v>
      </c>
      <c r="AG110" s="144">
        <v>7.2415889208975344</v>
      </c>
      <c r="AH110" s="145">
        <v>13019</v>
      </c>
      <c r="AI110" s="144">
        <v>13.763247614768613</v>
      </c>
      <c r="AJ110" s="145">
        <v>2521</v>
      </c>
      <c r="AK110" s="144">
        <v>2.6651161561434575</v>
      </c>
      <c r="AL110" s="145">
        <v>108613</v>
      </c>
      <c r="AM110" s="144">
        <v>114.82199962999181</v>
      </c>
      <c r="AN110" s="145">
        <v>91801</v>
      </c>
      <c r="AO110" s="149">
        <v>97.04892036895103</v>
      </c>
      <c r="AP110" s="145">
        <v>240130</v>
      </c>
      <c r="AQ110" s="144">
        <v>253.85733541242701</v>
      </c>
      <c r="AR110" s="145">
        <v>42109</v>
      </c>
      <c r="AS110" s="144">
        <v>44.516214287602082</v>
      </c>
    </row>
    <row r="111" spans="1:45" s="151" customFormat="1" ht="13.8" x14ac:dyDescent="0.3">
      <c r="A111" s="133" t="s">
        <v>311</v>
      </c>
      <c r="B111" s="133" t="s">
        <v>307</v>
      </c>
      <c r="C111" s="140">
        <v>15</v>
      </c>
      <c r="D111" s="140">
        <v>19</v>
      </c>
      <c r="E111" s="322">
        <v>4834</v>
      </c>
      <c r="F111" s="321">
        <v>322.26666666666665</v>
      </c>
      <c r="G111" s="322">
        <v>103</v>
      </c>
      <c r="H111" s="321">
        <v>6.8666666666666663</v>
      </c>
      <c r="I111" s="322">
        <v>69</v>
      </c>
      <c r="J111" s="321">
        <v>4.5999999999999996</v>
      </c>
      <c r="K111" s="141">
        <v>2964393.17</v>
      </c>
      <c r="L111" s="135">
        <v>197626.21133333334</v>
      </c>
      <c r="M111" s="135">
        <v>156020.69315789474</v>
      </c>
      <c r="N111" s="142">
        <v>47028</v>
      </c>
      <c r="O111" s="140">
        <v>3135.2</v>
      </c>
      <c r="P111" s="142">
        <v>239</v>
      </c>
      <c r="Q111" s="140">
        <v>15.933333333333334</v>
      </c>
      <c r="R111" s="142">
        <v>3564</v>
      </c>
      <c r="S111" s="140">
        <v>237.6</v>
      </c>
      <c r="T111" s="142">
        <v>364</v>
      </c>
      <c r="U111" s="140">
        <v>24.266666666666666</v>
      </c>
      <c r="V111" s="142">
        <v>52</v>
      </c>
      <c r="W111" s="140">
        <v>3.4666666666666668</v>
      </c>
      <c r="X111" s="142">
        <v>112</v>
      </c>
      <c r="Y111" s="140">
        <v>7.4666666666666668</v>
      </c>
      <c r="Z111" s="142">
        <v>100</v>
      </c>
      <c r="AA111" s="140">
        <v>6.666666666666667</v>
      </c>
      <c r="AB111" s="142">
        <v>61</v>
      </c>
      <c r="AC111" s="140">
        <v>4.0666666666666664</v>
      </c>
      <c r="AD111" s="142">
        <v>13</v>
      </c>
      <c r="AE111" s="140">
        <v>0.8666666666666667</v>
      </c>
      <c r="AF111" s="142">
        <v>181</v>
      </c>
      <c r="AG111" s="140">
        <v>12.066666666666666</v>
      </c>
      <c r="AH111" s="142">
        <v>171</v>
      </c>
      <c r="AI111" s="140">
        <v>11.4</v>
      </c>
      <c r="AJ111" s="142">
        <v>17</v>
      </c>
      <c r="AK111" s="140">
        <v>1.1333333333333333</v>
      </c>
      <c r="AL111" s="142">
        <v>1198</v>
      </c>
      <c r="AM111" s="140">
        <v>79.86666666666666</v>
      </c>
      <c r="AN111" s="142">
        <v>2880</v>
      </c>
      <c r="AO111" s="140">
        <v>192</v>
      </c>
      <c r="AP111" s="142">
        <v>1573</v>
      </c>
      <c r="AQ111" s="140">
        <v>104.86666666666666</v>
      </c>
      <c r="AR111" s="142">
        <v>423</v>
      </c>
      <c r="AS111" s="140">
        <v>28.2</v>
      </c>
    </row>
    <row r="112" spans="1:45" s="151" customFormat="1" ht="13.8" x14ac:dyDescent="0.3">
      <c r="A112" s="133" t="s">
        <v>142</v>
      </c>
      <c r="B112" s="133" t="s">
        <v>308</v>
      </c>
      <c r="C112" s="140">
        <v>50</v>
      </c>
      <c r="D112" s="140">
        <v>96</v>
      </c>
      <c r="E112" s="322">
        <v>20149</v>
      </c>
      <c r="F112" s="321">
        <v>402.98</v>
      </c>
      <c r="G112" s="322">
        <v>759</v>
      </c>
      <c r="H112" s="321">
        <v>15.18</v>
      </c>
      <c r="I112" s="322">
        <v>616</v>
      </c>
      <c r="J112" s="321">
        <v>12.32</v>
      </c>
      <c r="K112" s="141">
        <v>16479764.07</v>
      </c>
      <c r="L112" s="135">
        <v>329595.28139999998</v>
      </c>
      <c r="M112" s="135">
        <v>171664.20906250001</v>
      </c>
      <c r="N112" s="142">
        <v>198448</v>
      </c>
      <c r="O112" s="140">
        <v>3968.96</v>
      </c>
      <c r="P112" s="142">
        <v>1669</v>
      </c>
      <c r="Q112" s="140">
        <v>33.380000000000003</v>
      </c>
      <c r="R112" s="142">
        <v>3732</v>
      </c>
      <c r="S112" s="140">
        <v>74.64</v>
      </c>
      <c r="T112" s="142">
        <v>223</v>
      </c>
      <c r="U112" s="140">
        <v>4.46</v>
      </c>
      <c r="V112" s="142">
        <v>294</v>
      </c>
      <c r="W112" s="140">
        <v>5.88</v>
      </c>
      <c r="X112" s="142">
        <v>770</v>
      </c>
      <c r="Y112" s="140">
        <v>15.4</v>
      </c>
      <c r="Z112" s="142">
        <v>754</v>
      </c>
      <c r="AA112" s="140">
        <v>15.08</v>
      </c>
      <c r="AB112" s="142">
        <v>594</v>
      </c>
      <c r="AC112" s="140">
        <v>11.88</v>
      </c>
      <c r="AD112" s="142">
        <v>540</v>
      </c>
      <c r="AE112" s="140">
        <v>10.8</v>
      </c>
      <c r="AF112" s="142">
        <v>341</v>
      </c>
      <c r="AG112" s="140">
        <v>6.82</v>
      </c>
      <c r="AH112" s="142">
        <v>633</v>
      </c>
      <c r="AI112" s="140">
        <v>12.66</v>
      </c>
      <c r="AJ112" s="142">
        <v>131</v>
      </c>
      <c r="AK112" s="140">
        <v>2.62</v>
      </c>
      <c r="AL112" s="142">
        <v>7036</v>
      </c>
      <c r="AM112" s="140">
        <v>140.72</v>
      </c>
      <c r="AN112" s="142">
        <v>3153</v>
      </c>
      <c r="AO112" s="140">
        <v>63.06</v>
      </c>
      <c r="AP112" s="142">
        <v>21461</v>
      </c>
      <c r="AQ112" s="140">
        <v>429.22</v>
      </c>
      <c r="AR112" s="142">
        <v>809</v>
      </c>
      <c r="AS112" s="140">
        <v>16.18</v>
      </c>
    </row>
    <row r="113" spans="1:45" ht="18" customHeight="1" x14ac:dyDescent="0.3">
      <c r="A113" s="152" t="s">
        <v>222</v>
      </c>
      <c r="B113" s="153"/>
      <c r="C113" s="154"/>
      <c r="D113" s="155"/>
      <c r="E113" s="156"/>
      <c r="F113" s="157"/>
      <c r="G113" s="156"/>
      <c r="H113" s="158"/>
      <c r="I113" s="156"/>
      <c r="J113" s="157"/>
      <c r="K113" s="159"/>
      <c r="L113" s="160"/>
      <c r="M113" s="161"/>
      <c r="N113" s="158"/>
      <c r="O113" s="162"/>
      <c r="P113" s="158"/>
      <c r="Q113" s="157"/>
      <c r="R113" s="156"/>
      <c r="S113" s="162"/>
      <c r="T113" s="158"/>
      <c r="U113" s="157"/>
      <c r="V113" s="156"/>
      <c r="W113" s="162"/>
      <c r="X113" s="158"/>
      <c r="Y113" s="157"/>
      <c r="Z113" s="156"/>
      <c r="AA113" s="162"/>
      <c r="AB113" s="158"/>
      <c r="AC113" s="157"/>
      <c r="AD113" s="158"/>
      <c r="AE113" s="158"/>
      <c r="AF113" s="156"/>
      <c r="AG113" s="157"/>
      <c r="AH113" s="158"/>
      <c r="AI113" s="157"/>
      <c r="AJ113" s="156"/>
      <c r="AK113" s="157"/>
      <c r="AL113" s="156"/>
      <c r="AM113" s="157"/>
      <c r="AN113" s="156"/>
      <c r="AO113" s="162"/>
      <c r="AP113" s="158"/>
      <c r="AQ113" s="157"/>
      <c r="AR113" s="156"/>
      <c r="AS113" s="157"/>
    </row>
    <row r="114" spans="1:45" ht="18" customHeight="1" x14ac:dyDescent="0.25"/>
    <row r="116" spans="1:45" ht="13.8" x14ac:dyDescent="0.3">
      <c r="A116" s="172"/>
      <c r="B116" s="172"/>
      <c r="N116" s="167"/>
    </row>
    <row r="117" spans="1:45" x14ac:dyDescent="0.25">
      <c r="N117" s="167"/>
    </row>
    <row r="118" spans="1:45" x14ac:dyDescent="0.25">
      <c r="N118" s="167"/>
    </row>
  </sheetData>
  <sheetProtection formatCells="0" formatColumns="0" formatRows="0" insertColumns="0" insertRows="0" insertHyperlinks="0" deleteColumns="0" deleteRows="0" sort="0" autoFilter="0" pivotTables="0"/>
  <autoFilter ref="A3:B108" xr:uid="{9D1EC116-EF07-4646-BFBB-7C2E29CE491F}"/>
  <mergeCells count="34">
    <mergeCell ref="A110:B110"/>
    <mergeCell ref="N2:Q2"/>
    <mergeCell ref="R2:U2"/>
    <mergeCell ref="V2:Y2"/>
    <mergeCell ref="Z2:AC2"/>
    <mergeCell ref="A1:B2"/>
    <mergeCell ref="I1:J1"/>
    <mergeCell ref="K1:M1"/>
    <mergeCell ref="E1:F1"/>
    <mergeCell ref="G1:H1"/>
    <mergeCell ref="AR1:AS1"/>
    <mergeCell ref="C2:D2"/>
    <mergeCell ref="E2:F2"/>
    <mergeCell ref="G2:H2"/>
    <mergeCell ref="I2:J2"/>
    <mergeCell ref="K2:M2"/>
    <mergeCell ref="N1:Q1"/>
    <mergeCell ref="R1:U1"/>
    <mergeCell ref="V1:Y1"/>
    <mergeCell ref="Z1:AC1"/>
    <mergeCell ref="AD1:AE1"/>
    <mergeCell ref="AF1:AG1"/>
    <mergeCell ref="C1:D1"/>
    <mergeCell ref="AN2:AQ2"/>
    <mergeCell ref="AR2:AS2"/>
    <mergeCell ref="AD2:AE2"/>
    <mergeCell ref="AJ2:AK2"/>
    <mergeCell ref="AL2:AM2"/>
    <mergeCell ref="AN1:AQ1"/>
    <mergeCell ref="AF2:AG2"/>
    <mergeCell ref="AH1:AI1"/>
    <mergeCell ref="AJ1:AK1"/>
    <mergeCell ref="AL1:AM1"/>
    <mergeCell ref="AH2:AI2"/>
  </mergeCells>
  <pageMargins left="0.75" right="0.75" top="0.77" bottom="0.56000000000000005" header="0.5" footer="0.5"/>
  <pageSetup scale="61" orientation="landscape" r:id="rId1"/>
  <headerFooter alignWithMargins="0">
    <oddFooter xml:space="preserve">&amp;C&amp;"Calibri,Bold"&amp;P of &amp;N&amp;R&amp;"Arial,Bold"&amp;9last revised &amp;D&amp;"Arial,Regular"&amp;10
</oddFooter>
  </headerFooter>
  <rowBreaks count="1" manualBreakCount="1">
    <brk id="57" min="4" max="44" man="1"/>
  </rowBreaks>
  <colBreaks count="3" manualBreakCount="3">
    <brk id="13" min="3" max="113" man="1"/>
    <brk id="25" min="3" max="113" man="1"/>
    <brk id="35" min="3" max="11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5E47-2D96-4D9D-B027-A27D7D5510A3}">
  <dimension ref="A1:Z113"/>
  <sheetViews>
    <sheetView workbookViewId="0">
      <pane xSplit="2" ySplit="3" topLeftCell="C46" activePane="bottomRight" state="frozen"/>
      <selection activeCell="D7" sqref="D7"/>
      <selection pane="topRight" activeCell="D7" sqref="D7"/>
      <selection pane="bottomLeft" activeCell="D7" sqref="D7"/>
      <selection pane="bottomRight" activeCell="E116" sqref="E116"/>
    </sheetView>
  </sheetViews>
  <sheetFormatPr defaultColWidth="9.109375" defaultRowHeight="12" customHeight="1" x14ac:dyDescent="0.25"/>
  <cols>
    <col min="1" max="1" width="20.5546875" style="220" customWidth="1"/>
    <col min="2" max="2" width="21.5546875" style="221" customWidth="1"/>
    <col min="3" max="3" width="7.33203125" style="222" customWidth="1"/>
    <col min="4" max="4" width="7" style="222" customWidth="1"/>
    <col min="5" max="5" width="7.6640625" style="222" customWidth="1"/>
    <col min="6" max="6" width="7.33203125" style="222" customWidth="1"/>
    <col min="7" max="7" width="6.6640625" style="222" customWidth="1"/>
    <col min="8" max="8" width="7.109375" style="222" customWidth="1"/>
    <col min="9" max="9" width="8.33203125" style="223" customWidth="1"/>
    <col min="10" max="10" width="7.6640625" style="223" customWidth="1"/>
    <col min="11" max="11" width="9.44140625" style="224" customWidth="1"/>
    <col min="12" max="12" width="8.33203125" style="223" customWidth="1"/>
    <col min="13" max="13" width="6.6640625" style="223" customWidth="1"/>
    <col min="14" max="14" width="8.6640625" style="223" customWidth="1"/>
    <col min="15" max="15" width="10.88671875" style="223" customWidth="1"/>
    <col min="16" max="16" width="9.6640625" style="223" customWidth="1"/>
    <col min="17" max="17" width="89.88671875" style="225" customWidth="1"/>
    <col min="18" max="16384" width="9.109375" style="181"/>
  </cols>
  <sheetData>
    <row r="1" spans="1:23" ht="41.4" x14ac:dyDescent="0.3">
      <c r="A1" s="462" t="s">
        <v>342</v>
      </c>
      <c r="B1" s="463"/>
      <c r="C1" s="302"/>
      <c r="D1" s="303"/>
      <c r="E1" s="304"/>
      <c r="F1" s="173"/>
      <c r="G1" s="174"/>
      <c r="H1" s="175"/>
      <c r="I1" s="302"/>
      <c r="J1" s="303"/>
      <c r="K1" s="304"/>
      <c r="L1" s="176"/>
      <c r="M1" s="177"/>
      <c r="N1" s="178"/>
      <c r="O1" s="324" t="s">
        <v>223</v>
      </c>
      <c r="P1" s="179" t="s">
        <v>224</v>
      </c>
      <c r="Q1" s="180"/>
    </row>
    <row r="2" spans="1:23" ht="15.75" customHeight="1" x14ac:dyDescent="0.3">
      <c r="A2" s="285"/>
      <c r="B2" s="286"/>
      <c r="C2" s="464" t="s">
        <v>225</v>
      </c>
      <c r="D2" s="465"/>
      <c r="E2" s="466"/>
      <c r="F2" s="467" t="s">
        <v>226</v>
      </c>
      <c r="G2" s="468"/>
      <c r="H2" s="469"/>
      <c r="I2" s="464" t="s">
        <v>227</v>
      </c>
      <c r="J2" s="465"/>
      <c r="K2" s="466"/>
      <c r="L2" s="470" t="s">
        <v>228</v>
      </c>
      <c r="M2" s="471"/>
      <c r="N2" s="472"/>
      <c r="O2" s="473" t="s">
        <v>229</v>
      </c>
      <c r="P2" s="458" t="s">
        <v>230</v>
      </c>
      <c r="Q2" s="180"/>
    </row>
    <row r="3" spans="1:23" s="192" customFormat="1" ht="28.2" thickBot="1" x14ac:dyDescent="0.3">
      <c r="A3" s="182" t="s">
        <v>109</v>
      </c>
      <c r="B3" s="183" t="s">
        <v>180</v>
      </c>
      <c r="C3" s="305" t="s">
        <v>231</v>
      </c>
      <c r="D3" s="306" t="s">
        <v>232</v>
      </c>
      <c r="E3" s="307" t="s">
        <v>233</v>
      </c>
      <c r="F3" s="184" t="s">
        <v>234</v>
      </c>
      <c r="G3" s="185" t="s">
        <v>235</v>
      </c>
      <c r="H3" s="186" t="s">
        <v>236</v>
      </c>
      <c r="I3" s="309" t="s">
        <v>237</v>
      </c>
      <c r="J3" s="310" t="s">
        <v>238</v>
      </c>
      <c r="K3" s="311" t="s">
        <v>239</v>
      </c>
      <c r="L3" s="187" t="s">
        <v>240</v>
      </c>
      <c r="M3" s="188" t="s">
        <v>241</v>
      </c>
      <c r="N3" s="189" t="s">
        <v>242</v>
      </c>
      <c r="O3" s="474"/>
      <c r="P3" s="459"/>
      <c r="Q3" s="190" t="s">
        <v>243</v>
      </c>
      <c r="R3" s="191"/>
      <c r="S3" s="191"/>
      <c r="T3" s="191"/>
      <c r="U3" s="191"/>
      <c r="V3" s="191"/>
      <c r="W3" s="191"/>
    </row>
    <row r="4" spans="1:23" s="198" customFormat="1" ht="12" customHeight="1" thickBot="1" x14ac:dyDescent="0.35">
      <c r="A4" s="410" t="s">
        <v>142</v>
      </c>
      <c r="B4" s="356" t="s">
        <v>5</v>
      </c>
      <c r="C4" s="308">
        <v>3.5</v>
      </c>
      <c r="D4" s="308">
        <v>0</v>
      </c>
      <c r="E4" s="308">
        <v>3.5</v>
      </c>
      <c r="F4" s="193">
        <v>12</v>
      </c>
      <c r="G4" s="193">
        <v>0</v>
      </c>
      <c r="H4" s="194">
        <v>12</v>
      </c>
      <c r="I4" s="312">
        <v>3</v>
      </c>
      <c r="J4" s="313">
        <v>0</v>
      </c>
      <c r="K4" s="314">
        <v>3</v>
      </c>
      <c r="L4" s="195">
        <f>SUM(C4,F4,I4)</f>
        <v>18.5</v>
      </c>
      <c r="M4" s="195">
        <f>SUM(D4,G4,J4)</f>
        <v>0</v>
      </c>
      <c r="N4" s="195">
        <f>SUM(E4,H4,K4)</f>
        <v>18.5</v>
      </c>
      <c r="O4" s="196">
        <f>L4</f>
        <v>18.5</v>
      </c>
      <c r="P4" s="196">
        <v>2.5</v>
      </c>
      <c r="Q4" s="197" t="s">
        <v>244</v>
      </c>
      <c r="R4" s="181"/>
      <c r="S4" s="181"/>
      <c r="T4" s="181"/>
      <c r="U4" s="181"/>
      <c r="V4" s="181"/>
      <c r="W4" s="181"/>
    </row>
    <row r="5" spans="1:23" s="198" customFormat="1" ht="12" customHeight="1" thickBot="1" x14ac:dyDescent="0.35">
      <c r="A5" s="325" t="s">
        <v>153</v>
      </c>
      <c r="B5" s="331" t="s">
        <v>6</v>
      </c>
      <c r="C5" s="326">
        <v>1</v>
      </c>
      <c r="D5" s="326">
        <v>0</v>
      </c>
      <c r="E5" s="326">
        <v>1</v>
      </c>
      <c r="F5" s="327">
        <v>3</v>
      </c>
      <c r="G5" s="327">
        <v>0</v>
      </c>
      <c r="H5" s="328">
        <v>3</v>
      </c>
      <c r="I5" s="315">
        <v>0</v>
      </c>
      <c r="J5" s="329">
        <v>0</v>
      </c>
      <c r="K5" s="330">
        <v>0</v>
      </c>
      <c r="L5" s="195">
        <f t="shared" ref="L5:N68" si="0">SUM(C5,F5,I5)</f>
        <v>4</v>
      </c>
      <c r="M5" s="195">
        <f t="shared" si="0"/>
        <v>0</v>
      </c>
      <c r="N5" s="195">
        <f t="shared" si="0"/>
        <v>4</v>
      </c>
      <c r="O5" s="196">
        <f t="shared" ref="O5:O68" si="1">L5</f>
        <v>4</v>
      </c>
      <c r="P5" s="200">
        <v>0.25</v>
      </c>
      <c r="Q5" s="201" t="s">
        <v>245</v>
      </c>
      <c r="R5" s="181"/>
      <c r="S5" s="181"/>
      <c r="T5" s="181"/>
      <c r="U5" s="181"/>
      <c r="V5" s="181"/>
      <c r="W5" s="181"/>
    </row>
    <row r="6" spans="1:23" s="198" customFormat="1" ht="12" customHeight="1" thickBot="1" x14ac:dyDescent="0.35">
      <c r="A6" s="325" t="s">
        <v>153</v>
      </c>
      <c r="B6" s="331" t="s">
        <v>7</v>
      </c>
      <c r="C6" s="326">
        <v>0.25</v>
      </c>
      <c r="D6" s="326">
        <v>0</v>
      </c>
      <c r="E6" s="326">
        <v>0.25</v>
      </c>
      <c r="F6" s="327">
        <v>0.75</v>
      </c>
      <c r="G6" s="327">
        <v>0</v>
      </c>
      <c r="H6" s="328">
        <v>0.75</v>
      </c>
      <c r="I6" s="315">
        <v>1</v>
      </c>
      <c r="J6" s="329">
        <v>0</v>
      </c>
      <c r="K6" s="330">
        <v>1</v>
      </c>
      <c r="L6" s="195">
        <f t="shared" si="0"/>
        <v>2</v>
      </c>
      <c r="M6" s="195">
        <f t="shared" si="0"/>
        <v>0</v>
      </c>
      <c r="N6" s="195">
        <f t="shared" si="0"/>
        <v>2</v>
      </c>
      <c r="O6" s="196">
        <f t="shared" si="1"/>
        <v>2</v>
      </c>
      <c r="P6" s="200">
        <v>0.5</v>
      </c>
      <c r="Q6" s="201" t="s">
        <v>246</v>
      </c>
      <c r="R6" s="181"/>
      <c r="S6" s="181"/>
      <c r="T6" s="181"/>
      <c r="U6" s="181"/>
      <c r="V6" s="181"/>
      <c r="W6" s="181"/>
    </row>
    <row r="7" spans="1:23" s="198" customFormat="1" ht="12" customHeight="1" thickBot="1" x14ac:dyDescent="0.35">
      <c r="A7" s="325" t="s">
        <v>154</v>
      </c>
      <c r="B7" s="331" t="s">
        <v>8</v>
      </c>
      <c r="C7" s="326">
        <v>1.25</v>
      </c>
      <c r="D7" s="326">
        <v>0</v>
      </c>
      <c r="E7" s="326">
        <v>1.25</v>
      </c>
      <c r="F7" s="327">
        <v>4.75</v>
      </c>
      <c r="G7" s="327">
        <v>0</v>
      </c>
      <c r="H7" s="328">
        <v>4.75</v>
      </c>
      <c r="I7" s="315">
        <v>1</v>
      </c>
      <c r="J7" s="329">
        <v>0</v>
      </c>
      <c r="K7" s="330">
        <v>1</v>
      </c>
      <c r="L7" s="195">
        <f t="shared" si="0"/>
        <v>7</v>
      </c>
      <c r="M7" s="195">
        <f t="shared" si="0"/>
        <v>0</v>
      </c>
      <c r="N7" s="195">
        <f t="shared" si="0"/>
        <v>7</v>
      </c>
      <c r="O7" s="196">
        <f t="shared" si="1"/>
        <v>7</v>
      </c>
      <c r="P7" s="200">
        <v>2</v>
      </c>
      <c r="Q7" s="201" t="s">
        <v>247</v>
      </c>
      <c r="R7" s="181"/>
      <c r="S7" s="181"/>
      <c r="T7" s="181"/>
      <c r="U7" s="181"/>
      <c r="V7" s="181"/>
      <c r="W7" s="181"/>
    </row>
    <row r="8" spans="1:23" s="198" customFormat="1" ht="12" customHeight="1" thickBot="1" x14ac:dyDescent="0.35">
      <c r="A8" s="325" t="s">
        <v>153</v>
      </c>
      <c r="B8" s="331" t="s">
        <v>9</v>
      </c>
      <c r="C8" s="326">
        <v>1</v>
      </c>
      <c r="D8" s="326">
        <v>0</v>
      </c>
      <c r="E8" s="326">
        <v>1</v>
      </c>
      <c r="F8" s="327">
        <v>4</v>
      </c>
      <c r="G8" s="327">
        <v>0</v>
      </c>
      <c r="H8" s="328">
        <v>4</v>
      </c>
      <c r="I8" s="315">
        <v>0</v>
      </c>
      <c r="J8" s="329">
        <v>0</v>
      </c>
      <c r="K8" s="330">
        <v>0</v>
      </c>
      <c r="L8" s="195">
        <f t="shared" si="0"/>
        <v>5</v>
      </c>
      <c r="M8" s="195">
        <f t="shared" si="0"/>
        <v>0</v>
      </c>
      <c r="N8" s="195">
        <f t="shared" si="0"/>
        <v>5</v>
      </c>
      <c r="O8" s="196">
        <f t="shared" si="1"/>
        <v>5</v>
      </c>
      <c r="P8" s="200">
        <v>0.25</v>
      </c>
      <c r="Q8" s="201" t="s">
        <v>310</v>
      </c>
      <c r="R8" s="181"/>
      <c r="S8" s="181"/>
      <c r="T8" s="181"/>
      <c r="U8" s="181"/>
      <c r="V8" s="181"/>
      <c r="W8" s="181"/>
    </row>
    <row r="9" spans="1:23" s="198" customFormat="1" ht="12" customHeight="1" thickBot="1" x14ac:dyDescent="0.35">
      <c r="A9" s="325" t="s">
        <v>153</v>
      </c>
      <c r="B9" s="331" t="s">
        <v>10</v>
      </c>
      <c r="C9" s="326">
        <v>0</v>
      </c>
      <c r="D9" s="326">
        <v>0</v>
      </c>
      <c r="E9" s="326">
        <v>0</v>
      </c>
      <c r="F9" s="327">
        <v>1</v>
      </c>
      <c r="G9" s="327">
        <v>0</v>
      </c>
      <c r="H9" s="328">
        <v>1</v>
      </c>
      <c r="I9" s="315">
        <v>0</v>
      </c>
      <c r="J9" s="329">
        <v>0</v>
      </c>
      <c r="K9" s="330">
        <v>0</v>
      </c>
      <c r="L9" s="195">
        <f t="shared" si="0"/>
        <v>1</v>
      </c>
      <c r="M9" s="195">
        <f t="shared" si="0"/>
        <v>0</v>
      </c>
      <c r="N9" s="195">
        <f t="shared" si="0"/>
        <v>1</v>
      </c>
      <c r="O9" s="196">
        <f t="shared" si="1"/>
        <v>1</v>
      </c>
      <c r="P9" s="200">
        <v>0.05</v>
      </c>
      <c r="Q9" s="201" t="s">
        <v>248</v>
      </c>
      <c r="R9" s="181"/>
      <c r="S9" s="181"/>
      <c r="T9" s="181"/>
      <c r="U9" s="181"/>
      <c r="V9" s="181"/>
      <c r="W9" s="181"/>
    </row>
    <row r="10" spans="1:23" s="198" customFormat="1" ht="12" customHeight="1" thickBot="1" x14ac:dyDescent="0.35">
      <c r="A10" s="325" t="s">
        <v>169</v>
      </c>
      <c r="B10" s="331" t="s">
        <v>11</v>
      </c>
      <c r="C10" s="326">
        <v>1.75</v>
      </c>
      <c r="D10" s="326">
        <v>0</v>
      </c>
      <c r="E10" s="326">
        <v>1.75</v>
      </c>
      <c r="F10" s="327">
        <v>7.5</v>
      </c>
      <c r="G10" s="327">
        <v>0</v>
      </c>
      <c r="H10" s="328">
        <v>7.5</v>
      </c>
      <c r="I10" s="315">
        <v>0.75</v>
      </c>
      <c r="J10" s="329">
        <v>0</v>
      </c>
      <c r="K10" s="330">
        <v>0.75</v>
      </c>
      <c r="L10" s="195">
        <f t="shared" si="0"/>
        <v>10</v>
      </c>
      <c r="M10" s="195">
        <f t="shared" si="0"/>
        <v>0</v>
      </c>
      <c r="N10" s="195">
        <f t="shared" si="0"/>
        <v>10</v>
      </c>
      <c r="O10" s="196">
        <f t="shared" si="1"/>
        <v>10</v>
      </c>
      <c r="P10" s="200">
        <v>0.3</v>
      </c>
      <c r="Q10" s="201" t="s">
        <v>314</v>
      </c>
      <c r="R10" s="181"/>
      <c r="S10" s="181"/>
      <c r="T10" s="181"/>
      <c r="U10" s="181"/>
      <c r="V10" s="181"/>
      <c r="W10" s="181"/>
    </row>
    <row r="11" spans="1:23" s="198" customFormat="1" ht="12" customHeight="1" thickBot="1" x14ac:dyDescent="0.35">
      <c r="A11" s="325" t="s">
        <v>169</v>
      </c>
      <c r="B11" s="331" t="s">
        <v>12</v>
      </c>
      <c r="C11" s="326">
        <v>0.5</v>
      </c>
      <c r="D11" s="326">
        <v>0</v>
      </c>
      <c r="E11" s="326">
        <v>0.5</v>
      </c>
      <c r="F11" s="327">
        <v>3.5</v>
      </c>
      <c r="G11" s="327">
        <v>0</v>
      </c>
      <c r="H11" s="328">
        <v>3.5</v>
      </c>
      <c r="I11" s="315">
        <v>0</v>
      </c>
      <c r="J11" s="329">
        <v>0</v>
      </c>
      <c r="K11" s="330">
        <v>0</v>
      </c>
      <c r="L11" s="195">
        <f t="shared" si="0"/>
        <v>4</v>
      </c>
      <c r="M11" s="195">
        <f t="shared" si="0"/>
        <v>0</v>
      </c>
      <c r="N11" s="195">
        <f t="shared" si="0"/>
        <v>4</v>
      </c>
      <c r="O11" s="196">
        <f t="shared" si="1"/>
        <v>4</v>
      </c>
      <c r="P11" s="200">
        <v>7.0000000000000007E-2</v>
      </c>
      <c r="Q11" s="201" t="s">
        <v>249</v>
      </c>
      <c r="R11" s="181"/>
      <c r="S11" s="181"/>
      <c r="T11" s="181"/>
      <c r="U11" s="181"/>
      <c r="V11" s="181"/>
      <c r="W11" s="181"/>
    </row>
    <row r="12" spans="1:23" ht="12" customHeight="1" thickBot="1" x14ac:dyDescent="0.35">
      <c r="A12" s="325" t="s">
        <v>152</v>
      </c>
      <c r="B12" s="331" t="s">
        <v>13</v>
      </c>
      <c r="C12" s="326">
        <v>1</v>
      </c>
      <c r="D12" s="326">
        <v>0</v>
      </c>
      <c r="E12" s="326">
        <v>1</v>
      </c>
      <c r="F12" s="327">
        <v>6</v>
      </c>
      <c r="G12" s="327">
        <v>0</v>
      </c>
      <c r="H12" s="328">
        <v>6</v>
      </c>
      <c r="I12" s="315">
        <v>1</v>
      </c>
      <c r="J12" s="329">
        <v>0</v>
      </c>
      <c r="K12" s="330">
        <v>1</v>
      </c>
      <c r="L12" s="195">
        <f t="shared" si="0"/>
        <v>8</v>
      </c>
      <c r="M12" s="195">
        <f t="shared" si="0"/>
        <v>0</v>
      </c>
      <c r="N12" s="195">
        <f t="shared" si="0"/>
        <v>8</v>
      </c>
      <c r="O12" s="196">
        <f t="shared" si="1"/>
        <v>8</v>
      </c>
      <c r="P12" s="200">
        <v>2.6</v>
      </c>
      <c r="Q12" s="201" t="s">
        <v>250</v>
      </c>
    </row>
    <row r="13" spans="1:23" ht="12" customHeight="1" thickBot="1" x14ac:dyDescent="0.35">
      <c r="A13" s="325" t="s">
        <v>152</v>
      </c>
      <c r="B13" s="331" t="s">
        <v>14</v>
      </c>
      <c r="C13" s="326">
        <v>1.25</v>
      </c>
      <c r="D13" s="326">
        <v>0</v>
      </c>
      <c r="E13" s="326">
        <v>1.25</v>
      </c>
      <c r="F13" s="327">
        <v>10.75</v>
      </c>
      <c r="G13" s="327">
        <v>0</v>
      </c>
      <c r="H13" s="328">
        <v>10.75</v>
      </c>
      <c r="I13" s="315">
        <v>1</v>
      </c>
      <c r="J13" s="329">
        <v>0</v>
      </c>
      <c r="K13" s="330">
        <v>1</v>
      </c>
      <c r="L13" s="195">
        <f t="shared" si="0"/>
        <v>13</v>
      </c>
      <c r="M13" s="195">
        <f t="shared" si="0"/>
        <v>0</v>
      </c>
      <c r="N13" s="195">
        <f t="shared" si="0"/>
        <v>13</v>
      </c>
      <c r="O13" s="196">
        <f t="shared" si="1"/>
        <v>13</v>
      </c>
      <c r="P13" s="200">
        <v>0</v>
      </c>
      <c r="Q13" s="201" t="s">
        <v>251</v>
      </c>
    </row>
    <row r="14" spans="1:23" s="198" customFormat="1" ht="12" customHeight="1" thickBot="1" x14ac:dyDescent="0.35">
      <c r="A14" s="325" t="s">
        <v>155</v>
      </c>
      <c r="B14" s="331" t="s">
        <v>15</v>
      </c>
      <c r="C14" s="326">
        <v>3</v>
      </c>
      <c r="D14" s="326">
        <v>0</v>
      </c>
      <c r="E14" s="326">
        <v>3</v>
      </c>
      <c r="F14" s="327">
        <v>7</v>
      </c>
      <c r="G14" s="327">
        <v>0</v>
      </c>
      <c r="H14" s="328">
        <v>7</v>
      </c>
      <c r="I14" s="315">
        <v>5</v>
      </c>
      <c r="J14" s="329">
        <v>0</v>
      </c>
      <c r="K14" s="330">
        <v>5</v>
      </c>
      <c r="L14" s="195">
        <f t="shared" si="0"/>
        <v>15</v>
      </c>
      <c r="M14" s="195">
        <f t="shared" si="0"/>
        <v>0</v>
      </c>
      <c r="N14" s="195">
        <f t="shared" si="0"/>
        <v>15</v>
      </c>
      <c r="O14" s="196">
        <f t="shared" si="1"/>
        <v>15</v>
      </c>
      <c r="P14" s="200">
        <v>0</v>
      </c>
      <c r="Q14" s="201" t="s">
        <v>252</v>
      </c>
      <c r="R14" s="181"/>
      <c r="S14" s="181"/>
      <c r="T14" s="181"/>
      <c r="U14" s="181"/>
      <c r="V14" s="181"/>
      <c r="W14" s="181"/>
    </row>
    <row r="15" spans="1:23" s="198" customFormat="1" ht="12" customHeight="1" thickBot="1" x14ac:dyDescent="0.35">
      <c r="A15" s="325" t="s">
        <v>153</v>
      </c>
      <c r="B15" s="331" t="s">
        <v>16</v>
      </c>
      <c r="C15" s="326">
        <v>2</v>
      </c>
      <c r="D15" s="326">
        <v>0</v>
      </c>
      <c r="E15" s="326">
        <v>2</v>
      </c>
      <c r="F15" s="327">
        <v>6</v>
      </c>
      <c r="G15" s="327">
        <v>0</v>
      </c>
      <c r="H15" s="328">
        <v>6</v>
      </c>
      <c r="I15" s="315">
        <v>1</v>
      </c>
      <c r="J15" s="329">
        <v>0</v>
      </c>
      <c r="K15" s="330">
        <v>1</v>
      </c>
      <c r="L15" s="195">
        <f t="shared" si="0"/>
        <v>9</v>
      </c>
      <c r="M15" s="195">
        <f t="shared" si="0"/>
        <v>0</v>
      </c>
      <c r="N15" s="195">
        <f t="shared" si="0"/>
        <v>9</v>
      </c>
      <c r="O15" s="196">
        <f t="shared" si="1"/>
        <v>9</v>
      </c>
      <c r="P15" s="200">
        <v>0.2</v>
      </c>
      <c r="Q15" s="201" t="s">
        <v>253</v>
      </c>
      <c r="R15" s="181"/>
      <c r="S15" s="181"/>
      <c r="T15" s="181"/>
      <c r="U15" s="181"/>
      <c r="V15" s="181"/>
      <c r="W15" s="181"/>
    </row>
    <row r="16" spans="1:23" s="198" customFormat="1" ht="12" customHeight="1" thickBot="1" x14ac:dyDescent="0.35">
      <c r="A16" s="325" t="s">
        <v>154</v>
      </c>
      <c r="B16" s="331" t="s">
        <v>17</v>
      </c>
      <c r="C16" s="326">
        <v>4.25</v>
      </c>
      <c r="D16" s="326">
        <v>0</v>
      </c>
      <c r="E16" s="326">
        <v>4.25</v>
      </c>
      <c r="F16" s="327">
        <v>16.75</v>
      </c>
      <c r="G16" s="327">
        <v>0</v>
      </c>
      <c r="H16" s="328">
        <v>16.75</v>
      </c>
      <c r="I16" s="315">
        <v>2</v>
      </c>
      <c r="J16" s="329">
        <v>0</v>
      </c>
      <c r="K16" s="330">
        <v>2</v>
      </c>
      <c r="L16" s="195">
        <f t="shared" si="0"/>
        <v>23</v>
      </c>
      <c r="M16" s="195">
        <f t="shared" si="0"/>
        <v>0</v>
      </c>
      <c r="N16" s="195">
        <f t="shared" si="0"/>
        <v>23</v>
      </c>
      <c r="O16" s="196">
        <f t="shared" si="1"/>
        <v>23</v>
      </c>
      <c r="P16" s="200">
        <v>3.2</v>
      </c>
      <c r="Q16" s="201" t="s">
        <v>254</v>
      </c>
      <c r="R16" s="181"/>
      <c r="S16" s="181"/>
      <c r="T16" s="181"/>
      <c r="U16" s="181"/>
      <c r="V16" s="181"/>
      <c r="W16" s="181"/>
    </row>
    <row r="17" spans="1:23" s="198" customFormat="1" ht="12" customHeight="1" thickBot="1" x14ac:dyDescent="0.35">
      <c r="A17" s="325" t="s">
        <v>153</v>
      </c>
      <c r="B17" s="331" t="s">
        <v>18</v>
      </c>
      <c r="C17" s="326">
        <v>1.25</v>
      </c>
      <c r="D17" s="326">
        <v>0</v>
      </c>
      <c r="E17" s="326">
        <v>1.25</v>
      </c>
      <c r="F17" s="327">
        <v>7.75</v>
      </c>
      <c r="G17" s="327">
        <v>0</v>
      </c>
      <c r="H17" s="328">
        <v>7.75</v>
      </c>
      <c r="I17" s="315">
        <v>1</v>
      </c>
      <c r="J17" s="329">
        <v>0</v>
      </c>
      <c r="K17" s="330">
        <v>1</v>
      </c>
      <c r="L17" s="195">
        <f t="shared" si="0"/>
        <v>10</v>
      </c>
      <c r="M17" s="195">
        <f t="shared" si="0"/>
        <v>0</v>
      </c>
      <c r="N17" s="195">
        <f t="shared" si="0"/>
        <v>10</v>
      </c>
      <c r="O17" s="196">
        <f t="shared" si="1"/>
        <v>10</v>
      </c>
      <c r="P17" s="200">
        <v>1</v>
      </c>
      <c r="Q17" s="201" t="s">
        <v>248</v>
      </c>
      <c r="R17" s="181"/>
      <c r="S17" s="181"/>
      <c r="T17" s="181"/>
      <c r="U17" s="181"/>
      <c r="V17" s="181"/>
      <c r="W17" s="181"/>
    </row>
    <row r="18" spans="1:23" s="198" customFormat="1" ht="12" customHeight="1" thickBot="1" x14ac:dyDescent="0.35">
      <c r="A18" s="325" t="s">
        <v>169</v>
      </c>
      <c r="B18" s="331" t="s">
        <v>19</v>
      </c>
      <c r="C18" s="326">
        <v>0.25</v>
      </c>
      <c r="D18" s="326">
        <v>0</v>
      </c>
      <c r="E18" s="326">
        <v>0.25</v>
      </c>
      <c r="F18" s="327">
        <v>1</v>
      </c>
      <c r="G18" s="327">
        <v>0</v>
      </c>
      <c r="H18" s="328">
        <v>1</v>
      </c>
      <c r="I18" s="315">
        <v>0.5</v>
      </c>
      <c r="J18" s="329">
        <v>0</v>
      </c>
      <c r="K18" s="330">
        <v>0.5</v>
      </c>
      <c r="L18" s="195">
        <f t="shared" si="0"/>
        <v>1.75</v>
      </c>
      <c r="M18" s="195">
        <f t="shared" si="0"/>
        <v>0</v>
      </c>
      <c r="N18" s="195">
        <f t="shared" si="0"/>
        <v>1.75</v>
      </c>
      <c r="O18" s="196">
        <f t="shared" si="1"/>
        <v>1.75</v>
      </c>
      <c r="P18" s="200">
        <v>0.03</v>
      </c>
      <c r="Q18" s="201" t="s">
        <v>255</v>
      </c>
      <c r="R18" s="181"/>
      <c r="S18" s="181"/>
      <c r="T18" s="181"/>
      <c r="U18" s="181"/>
      <c r="V18" s="181"/>
      <c r="W18" s="181"/>
    </row>
    <row r="19" spans="1:23" s="198" customFormat="1" ht="12" customHeight="1" thickBot="1" x14ac:dyDescent="0.35">
      <c r="A19" s="325" t="s">
        <v>152</v>
      </c>
      <c r="B19" s="331" t="s">
        <v>20</v>
      </c>
      <c r="C19" s="326">
        <v>1</v>
      </c>
      <c r="D19" s="326">
        <v>0</v>
      </c>
      <c r="E19" s="326">
        <v>1</v>
      </c>
      <c r="F19" s="327">
        <v>4</v>
      </c>
      <c r="G19" s="327">
        <v>0</v>
      </c>
      <c r="H19" s="328">
        <v>4</v>
      </c>
      <c r="I19" s="315">
        <v>1</v>
      </c>
      <c r="J19" s="329">
        <v>0</v>
      </c>
      <c r="K19" s="330">
        <v>1</v>
      </c>
      <c r="L19" s="195">
        <f t="shared" si="0"/>
        <v>6</v>
      </c>
      <c r="M19" s="195">
        <f t="shared" si="0"/>
        <v>0</v>
      </c>
      <c r="N19" s="195">
        <v>6</v>
      </c>
      <c r="O19" s="196">
        <f t="shared" si="1"/>
        <v>6</v>
      </c>
      <c r="P19" s="200">
        <v>0.5</v>
      </c>
      <c r="Q19" s="201" t="s">
        <v>256</v>
      </c>
      <c r="R19" s="181"/>
      <c r="S19" s="181"/>
      <c r="T19" s="181"/>
      <c r="U19" s="181"/>
      <c r="V19" s="181"/>
      <c r="W19" s="181"/>
    </row>
    <row r="20" spans="1:23" s="198" customFormat="1" ht="12" customHeight="1" thickBot="1" x14ac:dyDescent="0.35">
      <c r="A20" s="325" t="s">
        <v>142</v>
      </c>
      <c r="B20" s="331" t="s">
        <v>21</v>
      </c>
      <c r="C20" s="326">
        <v>0.33</v>
      </c>
      <c r="D20" s="326">
        <v>0</v>
      </c>
      <c r="E20" s="326">
        <v>0.33</v>
      </c>
      <c r="F20" s="327">
        <v>3</v>
      </c>
      <c r="G20" s="327">
        <v>0</v>
      </c>
      <c r="H20" s="328">
        <v>3</v>
      </c>
      <c r="I20" s="315">
        <v>1</v>
      </c>
      <c r="J20" s="329">
        <v>0</v>
      </c>
      <c r="K20" s="330">
        <v>1</v>
      </c>
      <c r="L20" s="195">
        <f t="shared" si="0"/>
        <v>4.33</v>
      </c>
      <c r="M20" s="195">
        <f t="shared" si="0"/>
        <v>0</v>
      </c>
      <c r="N20" s="195">
        <f t="shared" si="0"/>
        <v>4.33</v>
      </c>
      <c r="O20" s="196">
        <f t="shared" si="1"/>
        <v>4.33</v>
      </c>
      <c r="P20" s="200">
        <v>1</v>
      </c>
      <c r="Q20" s="201" t="s">
        <v>257</v>
      </c>
      <c r="R20" s="181"/>
      <c r="S20" s="181"/>
      <c r="T20" s="181"/>
      <c r="U20" s="181"/>
      <c r="V20" s="181"/>
      <c r="W20" s="181"/>
    </row>
    <row r="21" spans="1:23" s="198" customFormat="1" ht="12" customHeight="1" thickBot="1" x14ac:dyDescent="0.35">
      <c r="A21" s="325" t="s">
        <v>153</v>
      </c>
      <c r="B21" s="331" t="s">
        <v>22</v>
      </c>
      <c r="C21" s="326">
        <v>3</v>
      </c>
      <c r="D21" s="326">
        <v>0</v>
      </c>
      <c r="E21" s="326">
        <v>3</v>
      </c>
      <c r="F21" s="327">
        <v>17</v>
      </c>
      <c r="G21" s="327">
        <v>0</v>
      </c>
      <c r="H21" s="328">
        <v>17</v>
      </c>
      <c r="I21" s="315">
        <v>3</v>
      </c>
      <c r="J21" s="329">
        <v>0</v>
      </c>
      <c r="K21" s="330">
        <v>3</v>
      </c>
      <c r="L21" s="195">
        <f t="shared" si="0"/>
        <v>23</v>
      </c>
      <c r="M21" s="195">
        <f t="shared" si="0"/>
        <v>0</v>
      </c>
      <c r="N21" s="195">
        <f t="shared" si="0"/>
        <v>23</v>
      </c>
      <c r="O21" s="196">
        <f t="shared" si="1"/>
        <v>23</v>
      </c>
      <c r="P21" s="200">
        <v>1</v>
      </c>
      <c r="Q21" s="201" t="s">
        <v>258</v>
      </c>
      <c r="R21" s="181"/>
      <c r="S21" s="181"/>
      <c r="T21" s="181"/>
      <c r="U21" s="181"/>
      <c r="V21" s="181"/>
      <c r="W21" s="181"/>
    </row>
    <row r="22" spans="1:23" s="198" customFormat="1" ht="12" customHeight="1" thickBot="1" x14ac:dyDescent="0.35">
      <c r="A22" s="325" t="s">
        <v>142</v>
      </c>
      <c r="B22" s="331" t="s">
        <v>23</v>
      </c>
      <c r="C22" s="326">
        <v>1</v>
      </c>
      <c r="D22" s="326">
        <v>0</v>
      </c>
      <c r="E22" s="326">
        <v>1</v>
      </c>
      <c r="F22" s="327">
        <v>4</v>
      </c>
      <c r="G22" s="327">
        <v>0</v>
      </c>
      <c r="H22" s="328">
        <v>4</v>
      </c>
      <c r="I22" s="315">
        <v>0</v>
      </c>
      <c r="J22" s="329">
        <v>0</v>
      </c>
      <c r="K22" s="330">
        <v>0</v>
      </c>
      <c r="L22" s="195">
        <f t="shared" si="0"/>
        <v>5</v>
      </c>
      <c r="M22" s="195">
        <f t="shared" si="0"/>
        <v>0</v>
      </c>
      <c r="N22" s="195">
        <f t="shared" si="0"/>
        <v>5</v>
      </c>
      <c r="O22" s="196">
        <f t="shared" si="1"/>
        <v>5</v>
      </c>
      <c r="P22" s="200">
        <v>0.5</v>
      </c>
      <c r="Q22" s="201" t="s">
        <v>259</v>
      </c>
      <c r="R22" s="181"/>
      <c r="S22" s="181"/>
      <c r="T22" s="181"/>
      <c r="U22" s="181"/>
      <c r="V22" s="181"/>
      <c r="W22" s="181"/>
    </row>
    <row r="23" spans="1:23" s="198" customFormat="1" ht="12" customHeight="1" thickBot="1" x14ac:dyDescent="0.35">
      <c r="A23" s="325" t="s">
        <v>155</v>
      </c>
      <c r="B23" s="331" t="s">
        <v>24</v>
      </c>
      <c r="C23" s="326">
        <v>1</v>
      </c>
      <c r="D23" s="326">
        <v>0</v>
      </c>
      <c r="E23" s="326">
        <v>1</v>
      </c>
      <c r="F23" s="327">
        <v>2</v>
      </c>
      <c r="G23" s="327">
        <v>0</v>
      </c>
      <c r="H23" s="328">
        <v>2</v>
      </c>
      <c r="I23" s="315">
        <v>0</v>
      </c>
      <c r="J23" s="329">
        <v>0</v>
      </c>
      <c r="K23" s="330">
        <v>0</v>
      </c>
      <c r="L23" s="195">
        <f t="shared" si="0"/>
        <v>3</v>
      </c>
      <c r="M23" s="195">
        <f t="shared" si="0"/>
        <v>0</v>
      </c>
      <c r="N23" s="195">
        <v>3</v>
      </c>
      <c r="O23" s="196">
        <f t="shared" si="1"/>
        <v>3</v>
      </c>
      <c r="P23" s="200">
        <v>0.1</v>
      </c>
      <c r="Q23" s="201" t="s">
        <v>260</v>
      </c>
      <c r="R23" s="181"/>
      <c r="S23" s="181"/>
      <c r="T23" s="181"/>
      <c r="U23" s="181"/>
      <c r="V23" s="181"/>
      <c r="W23" s="181"/>
    </row>
    <row r="24" spans="1:23" s="198" customFormat="1" ht="12" customHeight="1" thickBot="1" x14ac:dyDescent="0.35">
      <c r="A24" s="325" t="s">
        <v>169</v>
      </c>
      <c r="B24" s="331" t="s">
        <v>25</v>
      </c>
      <c r="C24" s="326">
        <v>1</v>
      </c>
      <c r="D24" s="326">
        <v>0</v>
      </c>
      <c r="E24" s="326">
        <v>1</v>
      </c>
      <c r="F24" s="327">
        <v>2</v>
      </c>
      <c r="G24" s="327">
        <v>0</v>
      </c>
      <c r="H24" s="328">
        <v>2</v>
      </c>
      <c r="I24" s="315">
        <v>0</v>
      </c>
      <c r="J24" s="329">
        <v>0</v>
      </c>
      <c r="K24" s="330">
        <v>0</v>
      </c>
      <c r="L24" s="195">
        <f t="shared" si="0"/>
        <v>3</v>
      </c>
      <c r="M24" s="195">
        <v>3</v>
      </c>
      <c r="N24" s="195">
        <v>3</v>
      </c>
      <c r="O24" s="196">
        <f t="shared" si="1"/>
        <v>3</v>
      </c>
      <c r="P24" s="200">
        <v>0.04</v>
      </c>
      <c r="Q24" s="201" t="s">
        <v>261</v>
      </c>
      <c r="R24" s="181"/>
      <c r="S24" s="181"/>
      <c r="T24" s="181"/>
      <c r="U24" s="181"/>
      <c r="V24" s="181"/>
      <c r="W24" s="181"/>
    </row>
    <row r="25" spans="1:23" s="198" customFormat="1" ht="12" customHeight="1" thickBot="1" x14ac:dyDescent="0.35">
      <c r="A25" s="325" t="s">
        <v>155</v>
      </c>
      <c r="B25" s="331" t="s">
        <v>26</v>
      </c>
      <c r="C25" s="326">
        <v>0.1</v>
      </c>
      <c r="D25" s="326">
        <v>0</v>
      </c>
      <c r="E25" s="326">
        <v>0.1</v>
      </c>
      <c r="F25" s="327">
        <v>2</v>
      </c>
      <c r="G25" s="327">
        <v>0</v>
      </c>
      <c r="H25" s="328">
        <v>2</v>
      </c>
      <c r="I25" s="315">
        <v>0</v>
      </c>
      <c r="J25" s="329">
        <v>0</v>
      </c>
      <c r="K25" s="330">
        <v>0</v>
      </c>
      <c r="L25" s="195">
        <f t="shared" si="0"/>
        <v>2.1</v>
      </c>
      <c r="M25" s="195">
        <f t="shared" si="0"/>
        <v>0</v>
      </c>
      <c r="N25" s="195">
        <f t="shared" si="0"/>
        <v>2.1</v>
      </c>
      <c r="O25" s="196">
        <f t="shared" si="1"/>
        <v>2.1</v>
      </c>
      <c r="P25" s="200">
        <v>0.1</v>
      </c>
      <c r="Q25" s="201" t="s">
        <v>260</v>
      </c>
      <c r="R25" s="181"/>
      <c r="S25" s="181"/>
      <c r="T25" s="181"/>
      <c r="U25" s="181"/>
      <c r="V25" s="181"/>
      <c r="W25" s="181"/>
    </row>
    <row r="26" spans="1:23" s="198" customFormat="1" ht="12" customHeight="1" thickBot="1" x14ac:dyDescent="0.35">
      <c r="A26" s="325" t="s">
        <v>153</v>
      </c>
      <c r="B26" s="331" t="s">
        <v>27</v>
      </c>
      <c r="C26" s="326">
        <v>4</v>
      </c>
      <c r="D26" s="326">
        <v>0</v>
      </c>
      <c r="E26" s="326">
        <v>4</v>
      </c>
      <c r="F26" s="327">
        <v>16</v>
      </c>
      <c r="G26" s="327">
        <v>0</v>
      </c>
      <c r="H26" s="328">
        <v>16</v>
      </c>
      <c r="I26" s="315">
        <v>2</v>
      </c>
      <c r="J26" s="329">
        <v>0</v>
      </c>
      <c r="K26" s="330">
        <v>2</v>
      </c>
      <c r="L26" s="195">
        <f t="shared" si="0"/>
        <v>22</v>
      </c>
      <c r="M26" s="195">
        <f t="shared" si="0"/>
        <v>0</v>
      </c>
      <c r="N26" s="195">
        <f t="shared" si="0"/>
        <v>22</v>
      </c>
      <c r="O26" s="196">
        <f t="shared" si="1"/>
        <v>22</v>
      </c>
      <c r="P26" s="200">
        <v>1</v>
      </c>
      <c r="Q26" s="201" t="s">
        <v>245</v>
      </c>
      <c r="R26" s="181"/>
      <c r="S26" s="181"/>
      <c r="T26" s="181"/>
      <c r="U26" s="181"/>
      <c r="V26" s="181"/>
      <c r="W26" s="181"/>
    </row>
    <row r="27" spans="1:23" s="198" customFormat="1" ht="12" customHeight="1" thickBot="1" x14ac:dyDescent="0.35">
      <c r="A27" s="325" t="s">
        <v>152</v>
      </c>
      <c r="B27" s="331" t="s">
        <v>28</v>
      </c>
      <c r="C27" s="326">
        <v>3</v>
      </c>
      <c r="D27" s="326">
        <v>0</v>
      </c>
      <c r="E27" s="326">
        <v>3</v>
      </c>
      <c r="F27" s="327">
        <v>11</v>
      </c>
      <c r="G27" s="327">
        <v>0</v>
      </c>
      <c r="H27" s="328">
        <v>11</v>
      </c>
      <c r="I27" s="315">
        <v>1</v>
      </c>
      <c r="J27" s="329">
        <v>0</v>
      </c>
      <c r="K27" s="330">
        <v>1</v>
      </c>
      <c r="L27" s="195">
        <f t="shared" si="0"/>
        <v>15</v>
      </c>
      <c r="M27" s="195">
        <f t="shared" si="0"/>
        <v>0</v>
      </c>
      <c r="N27" s="195">
        <f t="shared" si="0"/>
        <v>15</v>
      </c>
      <c r="O27" s="196">
        <f t="shared" si="1"/>
        <v>15</v>
      </c>
      <c r="P27" s="200">
        <v>2.5</v>
      </c>
      <c r="Q27" s="201" t="s">
        <v>334</v>
      </c>
      <c r="R27" s="181"/>
      <c r="S27" s="181"/>
      <c r="T27" s="181"/>
      <c r="U27" s="181"/>
      <c r="V27" s="181"/>
      <c r="W27" s="181"/>
    </row>
    <row r="28" spans="1:23" s="198" customFormat="1" ht="12" customHeight="1" thickBot="1" x14ac:dyDescent="0.35">
      <c r="A28" s="325" t="s">
        <v>152</v>
      </c>
      <c r="B28" s="331" t="s">
        <v>29</v>
      </c>
      <c r="C28" s="326">
        <v>1</v>
      </c>
      <c r="D28" s="326">
        <v>0</v>
      </c>
      <c r="E28" s="326">
        <v>1</v>
      </c>
      <c r="F28" s="327">
        <v>6</v>
      </c>
      <c r="G28" s="327">
        <v>0</v>
      </c>
      <c r="H28" s="328">
        <v>6</v>
      </c>
      <c r="I28" s="315">
        <v>1</v>
      </c>
      <c r="J28" s="329">
        <v>1</v>
      </c>
      <c r="K28" s="330">
        <v>1</v>
      </c>
      <c r="L28" s="195">
        <f t="shared" si="0"/>
        <v>8</v>
      </c>
      <c r="M28" s="195">
        <f t="shared" si="0"/>
        <v>1</v>
      </c>
      <c r="N28" s="195">
        <f t="shared" si="0"/>
        <v>8</v>
      </c>
      <c r="O28" s="196">
        <v>7</v>
      </c>
      <c r="P28" s="200">
        <v>1.2</v>
      </c>
      <c r="Q28" s="201" t="s">
        <v>340</v>
      </c>
      <c r="R28" s="181"/>
      <c r="S28" s="181"/>
      <c r="T28" s="181"/>
      <c r="U28" s="181"/>
      <c r="V28" s="181"/>
      <c r="W28" s="181"/>
    </row>
    <row r="29" spans="1:23" s="198" customFormat="1" ht="12" customHeight="1" thickBot="1" x14ac:dyDescent="0.35">
      <c r="A29" s="325" t="s">
        <v>152</v>
      </c>
      <c r="B29" s="331" t="s">
        <v>30</v>
      </c>
      <c r="C29" s="326">
        <v>9</v>
      </c>
      <c r="D29" s="326">
        <v>0</v>
      </c>
      <c r="E29" s="326">
        <v>9</v>
      </c>
      <c r="F29" s="327">
        <v>46</v>
      </c>
      <c r="G29" s="327">
        <v>0</v>
      </c>
      <c r="H29" s="328">
        <v>46</v>
      </c>
      <c r="I29" s="315">
        <v>16</v>
      </c>
      <c r="J29" s="329">
        <v>0</v>
      </c>
      <c r="K29" s="330">
        <v>16</v>
      </c>
      <c r="L29" s="195">
        <f t="shared" si="0"/>
        <v>71</v>
      </c>
      <c r="M29" s="195">
        <f t="shared" si="0"/>
        <v>0</v>
      </c>
      <c r="N29" s="195">
        <f t="shared" si="0"/>
        <v>71</v>
      </c>
      <c r="O29" s="196">
        <f t="shared" si="1"/>
        <v>71</v>
      </c>
      <c r="P29" s="200">
        <v>6.5</v>
      </c>
      <c r="Q29" s="201" t="s">
        <v>262</v>
      </c>
      <c r="R29" s="181"/>
      <c r="S29" s="181"/>
      <c r="T29" s="181"/>
      <c r="U29" s="181"/>
      <c r="V29" s="181"/>
      <c r="W29" s="181"/>
    </row>
    <row r="30" spans="1:23" s="198" customFormat="1" ht="12" customHeight="1" thickBot="1" x14ac:dyDescent="0.35">
      <c r="A30" s="325" t="s">
        <v>169</v>
      </c>
      <c r="B30" s="331" t="s">
        <v>31</v>
      </c>
      <c r="C30" s="326">
        <v>0.5</v>
      </c>
      <c r="D30" s="326">
        <v>0</v>
      </c>
      <c r="E30" s="326">
        <v>0.5</v>
      </c>
      <c r="F30" s="327">
        <v>2</v>
      </c>
      <c r="G30" s="327">
        <v>0</v>
      </c>
      <c r="H30" s="328">
        <v>2</v>
      </c>
      <c r="I30" s="315">
        <v>0</v>
      </c>
      <c r="J30" s="329">
        <v>0</v>
      </c>
      <c r="K30" s="330">
        <v>0</v>
      </c>
      <c r="L30" s="195">
        <v>2.5</v>
      </c>
      <c r="M30" s="195">
        <f t="shared" si="0"/>
        <v>0</v>
      </c>
      <c r="N30" s="195">
        <v>2.5</v>
      </c>
      <c r="O30" s="196">
        <v>2.5</v>
      </c>
      <c r="P30" s="200">
        <v>7.0000000000000007E-2</v>
      </c>
      <c r="Q30" s="201" t="s">
        <v>263</v>
      </c>
      <c r="R30" s="181"/>
      <c r="S30" s="181"/>
      <c r="T30" s="181"/>
      <c r="U30" s="181"/>
      <c r="V30" s="181"/>
      <c r="W30" s="181"/>
    </row>
    <row r="31" spans="1:23" s="198" customFormat="1" ht="12" customHeight="1" thickBot="1" x14ac:dyDescent="0.35">
      <c r="A31" s="325" t="s">
        <v>169</v>
      </c>
      <c r="B31" s="331" t="s">
        <v>32</v>
      </c>
      <c r="C31" s="326">
        <v>0.5</v>
      </c>
      <c r="D31" s="326">
        <v>0</v>
      </c>
      <c r="E31" s="326">
        <v>0.5</v>
      </c>
      <c r="F31" s="327">
        <v>2</v>
      </c>
      <c r="G31" s="327">
        <v>0</v>
      </c>
      <c r="H31" s="328">
        <v>2</v>
      </c>
      <c r="I31" s="315">
        <v>0</v>
      </c>
      <c r="J31" s="329">
        <v>0</v>
      </c>
      <c r="K31" s="330">
        <v>0</v>
      </c>
      <c r="L31" s="195">
        <f t="shared" si="0"/>
        <v>2.5</v>
      </c>
      <c r="M31" s="195">
        <f t="shared" si="0"/>
        <v>0</v>
      </c>
      <c r="N31" s="195">
        <v>2.5</v>
      </c>
      <c r="O31" s="196">
        <f t="shared" si="1"/>
        <v>2.5</v>
      </c>
      <c r="P31" s="200">
        <v>0.1</v>
      </c>
      <c r="Q31" s="201" t="s">
        <v>264</v>
      </c>
      <c r="R31" s="181"/>
      <c r="S31" s="181"/>
      <c r="T31" s="181"/>
      <c r="U31" s="181"/>
      <c r="V31" s="181"/>
      <c r="W31" s="181"/>
    </row>
    <row r="32" spans="1:23" s="198" customFormat="1" ht="12" customHeight="1" thickBot="1" x14ac:dyDescent="0.35">
      <c r="A32" s="325" t="s">
        <v>142</v>
      </c>
      <c r="B32" s="331" t="s">
        <v>33</v>
      </c>
      <c r="C32" s="326">
        <v>2</v>
      </c>
      <c r="D32" s="326">
        <v>0</v>
      </c>
      <c r="E32" s="326">
        <v>2</v>
      </c>
      <c r="F32" s="327">
        <v>15</v>
      </c>
      <c r="G32" s="327">
        <v>0</v>
      </c>
      <c r="H32" s="328">
        <v>15</v>
      </c>
      <c r="I32" s="315">
        <v>2</v>
      </c>
      <c r="J32" s="329">
        <v>0</v>
      </c>
      <c r="K32" s="330">
        <v>2</v>
      </c>
      <c r="L32" s="195">
        <f t="shared" si="0"/>
        <v>19</v>
      </c>
      <c r="M32" s="195">
        <f t="shared" si="0"/>
        <v>0</v>
      </c>
      <c r="N32" s="195">
        <f t="shared" si="0"/>
        <v>19</v>
      </c>
      <c r="O32" s="196">
        <v>19</v>
      </c>
      <c r="P32" s="200">
        <v>0</v>
      </c>
      <c r="Q32" s="405" t="s">
        <v>330</v>
      </c>
      <c r="R32" s="181"/>
      <c r="S32" s="181"/>
      <c r="T32" s="181"/>
      <c r="U32" s="181"/>
      <c r="V32" s="181"/>
      <c r="W32" s="181"/>
    </row>
    <row r="33" spans="1:23" s="198" customFormat="1" ht="12" customHeight="1" thickBot="1" x14ac:dyDescent="0.35">
      <c r="A33" s="325" t="s">
        <v>142</v>
      </c>
      <c r="B33" s="331" t="s">
        <v>34</v>
      </c>
      <c r="C33" s="326">
        <v>0.25</v>
      </c>
      <c r="D33" s="326">
        <v>0</v>
      </c>
      <c r="E33" s="326">
        <v>0.25</v>
      </c>
      <c r="F33" s="327">
        <v>3.75</v>
      </c>
      <c r="G33" s="327">
        <v>0</v>
      </c>
      <c r="H33" s="328">
        <v>3.75</v>
      </c>
      <c r="I33" s="315">
        <v>1</v>
      </c>
      <c r="J33" s="329">
        <v>0</v>
      </c>
      <c r="K33" s="330">
        <v>1</v>
      </c>
      <c r="L33" s="195">
        <f t="shared" si="0"/>
        <v>5</v>
      </c>
      <c r="M33" s="195">
        <f t="shared" si="0"/>
        <v>0</v>
      </c>
      <c r="N33" s="195">
        <f t="shared" si="0"/>
        <v>5</v>
      </c>
      <c r="O33" s="196">
        <f t="shared" si="1"/>
        <v>5</v>
      </c>
      <c r="P33" s="200">
        <v>0.25</v>
      </c>
      <c r="Q33" s="201" t="s">
        <v>265</v>
      </c>
      <c r="R33" s="181"/>
      <c r="S33" s="181"/>
      <c r="T33" s="181"/>
      <c r="U33" s="181"/>
      <c r="V33" s="181"/>
      <c r="W33" s="181"/>
    </row>
    <row r="34" spans="1:23" ht="12" customHeight="1" thickBot="1" x14ac:dyDescent="0.35">
      <c r="A34" s="325" t="s">
        <v>152</v>
      </c>
      <c r="B34" s="331" t="s">
        <v>35</v>
      </c>
      <c r="C34" s="326">
        <v>1</v>
      </c>
      <c r="D34" s="326">
        <v>0</v>
      </c>
      <c r="E34" s="326">
        <v>1</v>
      </c>
      <c r="F34" s="327">
        <v>9</v>
      </c>
      <c r="G34" s="327">
        <v>0</v>
      </c>
      <c r="H34" s="328">
        <v>9</v>
      </c>
      <c r="I34" s="315">
        <v>1</v>
      </c>
      <c r="J34" s="329">
        <v>0</v>
      </c>
      <c r="K34" s="330">
        <v>1</v>
      </c>
      <c r="L34" s="195">
        <f t="shared" si="0"/>
        <v>11</v>
      </c>
      <c r="M34" s="195">
        <f t="shared" si="0"/>
        <v>0</v>
      </c>
      <c r="N34" s="195">
        <f t="shared" si="0"/>
        <v>11</v>
      </c>
      <c r="O34" s="196">
        <f t="shared" si="1"/>
        <v>11</v>
      </c>
      <c r="P34" s="200">
        <v>1.1000000000000001</v>
      </c>
      <c r="Q34" s="201" t="s">
        <v>266</v>
      </c>
    </row>
    <row r="35" spans="1:23" s="198" customFormat="1" ht="12" customHeight="1" thickBot="1" x14ac:dyDescent="0.35">
      <c r="A35" s="325" t="s">
        <v>142</v>
      </c>
      <c r="B35" s="331" t="s">
        <v>36</v>
      </c>
      <c r="C35" s="326">
        <v>6</v>
      </c>
      <c r="D35" s="326">
        <v>0</v>
      </c>
      <c r="E35" s="326">
        <v>6</v>
      </c>
      <c r="F35" s="327">
        <v>29</v>
      </c>
      <c r="G35" s="327">
        <v>0</v>
      </c>
      <c r="H35" s="328">
        <v>29</v>
      </c>
      <c r="I35" s="315">
        <v>4</v>
      </c>
      <c r="J35" s="329">
        <v>0</v>
      </c>
      <c r="K35" s="330">
        <v>4</v>
      </c>
      <c r="L35" s="195">
        <f t="shared" si="0"/>
        <v>39</v>
      </c>
      <c r="M35" s="195">
        <f t="shared" si="0"/>
        <v>0</v>
      </c>
      <c r="N35" s="195">
        <f t="shared" si="0"/>
        <v>39</v>
      </c>
      <c r="O35" s="196">
        <v>39</v>
      </c>
      <c r="P35" s="200">
        <v>0</v>
      </c>
      <c r="Q35" s="201"/>
      <c r="R35" s="181"/>
      <c r="S35" s="181"/>
      <c r="T35" s="181"/>
      <c r="U35" s="181"/>
      <c r="V35" s="181"/>
      <c r="W35" s="181"/>
    </row>
    <row r="36" spans="1:23" ht="12" customHeight="1" thickBot="1" x14ac:dyDescent="0.35">
      <c r="A36" s="325" t="s">
        <v>311</v>
      </c>
      <c r="B36" s="331" t="s">
        <v>267</v>
      </c>
      <c r="C36" s="326">
        <v>1.5</v>
      </c>
      <c r="D36" s="326">
        <v>0</v>
      </c>
      <c r="E36" s="326">
        <v>1.5</v>
      </c>
      <c r="F36" s="327">
        <v>8.5</v>
      </c>
      <c r="G36" s="327">
        <v>0</v>
      </c>
      <c r="H36" s="328">
        <v>8.5</v>
      </c>
      <c r="I36" s="315">
        <v>1</v>
      </c>
      <c r="J36" s="329">
        <v>0</v>
      </c>
      <c r="K36" s="330">
        <v>1</v>
      </c>
      <c r="L36" s="195">
        <f t="shared" si="0"/>
        <v>11</v>
      </c>
      <c r="M36" s="195">
        <f t="shared" si="0"/>
        <v>0</v>
      </c>
      <c r="N36" s="195">
        <f t="shared" si="0"/>
        <v>11</v>
      </c>
      <c r="O36" s="196">
        <f t="shared" si="1"/>
        <v>11</v>
      </c>
      <c r="P36" s="200">
        <v>1.75</v>
      </c>
      <c r="Q36" s="201" t="s">
        <v>268</v>
      </c>
    </row>
    <row r="37" spans="1:23" ht="12" customHeight="1" thickBot="1" x14ac:dyDescent="0.35">
      <c r="A37" s="325" t="s">
        <v>311</v>
      </c>
      <c r="B37" s="331" t="s">
        <v>269</v>
      </c>
      <c r="C37" s="326">
        <v>1.5</v>
      </c>
      <c r="D37" s="326">
        <v>0</v>
      </c>
      <c r="E37" s="326">
        <v>1.5</v>
      </c>
      <c r="F37" s="327">
        <v>6.5</v>
      </c>
      <c r="G37" s="327">
        <v>0</v>
      </c>
      <c r="H37" s="328">
        <v>6.5</v>
      </c>
      <c r="I37" s="315">
        <v>1</v>
      </c>
      <c r="J37" s="329">
        <v>1</v>
      </c>
      <c r="K37" s="330">
        <v>0</v>
      </c>
      <c r="L37" s="195">
        <f t="shared" si="0"/>
        <v>9</v>
      </c>
      <c r="M37" s="195">
        <f t="shared" si="0"/>
        <v>1</v>
      </c>
      <c r="N37" s="195">
        <f t="shared" si="0"/>
        <v>8</v>
      </c>
      <c r="O37" s="196">
        <v>8</v>
      </c>
      <c r="P37" s="200">
        <v>1.75</v>
      </c>
      <c r="Q37" s="201" t="s">
        <v>268</v>
      </c>
    </row>
    <row r="38" spans="1:23" s="198" customFormat="1" ht="12" customHeight="1" thickBot="1" x14ac:dyDescent="0.35">
      <c r="A38" s="325" t="s">
        <v>142</v>
      </c>
      <c r="B38" s="331" t="s">
        <v>39</v>
      </c>
      <c r="C38" s="326">
        <v>8.5</v>
      </c>
      <c r="D38" s="326">
        <v>0</v>
      </c>
      <c r="E38" s="326">
        <v>8.5</v>
      </c>
      <c r="F38" s="327">
        <v>33</v>
      </c>
      <c r="G38" s="327">
        <v>0</v>
      </c>
      <c r="H38" s="328">
        <f>F38-G38</f>
        <v>33</v>
      </c>
      <c r="I38" s="315">
        <v>9</v>
      </c>
      <c r="J38" s="329">
        <v>0</v>
      </c>
      <c r="K38" s="330">
        <v>9</v>
      </c>
      <c r="L38" s="195">
        <f t="shared" si="0"/>
        <v>50.5</v>
      </c>
      <c r="M38" s="195">
        <f t="shared" si="0"/>
        <v>0</v>
      </c>
      <c r="N38" s="195">
        <f t="shared" si="0"/>
        <v>50.5</v>
      </c>
      <c r="O38" s="196">
        <v>50.5</v>
      </c>
      <c r="P38" s="200">
        <v>0.5</v>
      </c>
      <c r="Q38" s="405" t="s">
        <v>329</v>
      </c>
      <c r="R38" s="181"/>
      <c r="S38" s="181"/>
      <c r="T38" s="181"/>
      <c r="U38" s="181"/>
      <c r="V38" s="181"/>
      <c r="W38" s="181"/>
    </row>
    <row r="39" spans="1:23" s="198" customFormat="1" ht="12" customHeight="1" thickBot="1" x14ac:dyDescent="0.35">
      <c r="A39" s="325" t="s">
        <v>311</v>
      </c>
      <c r="B39" s="331" t="s">
        <v>40</v>
      </c>
      <c r="C39" s="326">
        <v>1</v>
      </c>
      <c r="D39" s="326">
        <v>0</v>
      </c>
      <c r="E39" s="326">
        <v>1</v>
      </c>
      <c r="F39" s="327">
        <v>8</v>
      </c>
      <c r="G39" s="327">
        <v>0</v>
      </c>
      <c r="H39" s="328">
        <v>8</v>
      </c>
      <c r="I39" s="315">
        <v>0</v>
      </c>
      <c r="J39" s="329">
        <v>0</v>
      </c>
      <c r="K39" s="330">
        <v>0</v>
      </c>
      <c r="L39" s="195">
        <f t="shared" si="0"/>
        <v>9</v>
      </c>
      <c r="M39" s="195">
        <f t="shared" si="0"/>
        <v>0</v>
      </c>
      <c r="N39" s="195">
        <f t="shared" si="0"/>
        <v>9</v>
      </c>
      <c r="O39" s="196">
        <f t="shared" si="1"/>
        <v>9</v>
      </c>
      <c r="P39" s="200">
        <v>2</v>
      </c>
      <c r="Q39" s="201" t="s">
        <v>270</v>
      </c>
      <c r="R39" s="181"/>
      <c r="S39" s="181"/>
      <c r="T39" s="181"/>
      <c r="U39" s="181"/>
      <c r="V39" s="181"/>
      <c r="W39" s="181"/>
    </row>
    <row r="40" spans="1:23" s="198" customFormat="1" ht="12" customHeight="1" thickBot="1" x14ac:dyDescent="0.35">
      <c r="A40" s="325" t="s">
        <v>153</v>
      </c>
      <c r="B40" s="331" t="s">
        <v>41</v>
      </c>
      <c r="C40" s="326">
        <v>5.25</v>
      </c>
      <c r="D40" s="326">
        <v>0</v>
      </c>
      <c r="E40" s="326">
        <v>5.25</v>
      </c>
      <c r="F40" s="327">
        <v>24.75</v>
      </c>
      <c r="G40" s="327">
        <v>0</v>
      </c>
      <c r="H40" s="328">
        <v>24.75</v>
      </c>
      <c r="I40" s="315">
        <v>4</v>
      </c>
      <c r="J40" s="329">
        <v>0</v>
      </c>
      <c r="K40" s="330">
        <v>4</v>
      </c>
      <c r="L40" s="195">
        <f t="shared" si="0"/>
        <v>34</v>
      </c>
      <c r="M40" s="195">
        <f t="shared" si="0"/>
        <v>0</v>
      </c>
      <c r="N40" s="195">
        <f t="shared" si="0"/>
        <v>34</v>
      </c>
      <c r="O40" s="196">
        <f t="shared" si="1"/>
        <v>34</v>
      </c>
      <c r="P40" s="200">
        <v>2</v>
      </c>
      <c r="Q40" s="201" t="s">
        <v>271</v>
      </c>
      <c r="R40" s="181"/>
      <c r="S40" s="181"/>
      <c r="T40" s="181"/>
      <c r="U40" s="181"/>
      <c r="V40" s="181"/>
      <c r="W40" s="181"/>
    </row>
    <row r="41" spans="1:23" s="198" customFormat="1" ht="12" customHeight="1" thickBot="1" x14ac:dyDescent="0.35">
      <c r="A41" s="325" t="s">
        <v>169</v>
      </c>
      <c r="B41" s="331" t="s">
        <v>42</v>
      </c>
      <c r="C41" s="326">
        <v>0.25</v>
      </c>
      <c r="D41" s="326">
        <v>0</v>
      </c>
      <c r="E41" s="326">
        <v>0.25</v>
      </c>
      <c r="F41" s="327">
        <v>1</v>
      </c>
      <c r="G41" s="327">
        <v>0</v>
      </c>
      <c r="H41" s="328">
        <v>1</v>
      </c>
      <c r="I41" s="315">
        <v>0.5</v>
      </c>
      <c r="J41" s="329">
        <v>0</v>
      </c>
      <c r="K41" s="330">
        <v>0.5</v>
      </c>
      <c r="L41" s="195">
        <f t="shared" si="0"/>
        <v>1.75</v>
      </c>
      <c r="M41" s="195">
        <f t="shared" si="0"/>
        <v>0</v>
      </c>
      <c r="N41" s="195">
        <f t="shared" si="0"/>
        <v>1.75</v>
      </c>
      <c r="O41" s="196">
        <f t="shared" si="1"/>
        <v>1.75</v>
      </c>
      <c r="P41" s="200">
        <v>0.04</v>
      </c>
      <c r="Q41" s="201" t="s">
        <v>272</v>
      </c>
      <c r="R41" s="181"/>
      <c r="S41" s="181"/>
      <c r="T41" s="181"/>
      <c r="U41" s="181"/>
      <c r="V41" s="181"/>
      <c r="W41" s="181"/>
    </row>
    <row r="42" spans="1:23" s="198" customFormat="1" ht="12" customHeight="1" thickBot="1" x14ac:dyDescent="0.35">
      <c r="A42" s="325" t="s">
        <v>155</v>
      </c>
      <c r="B42" s="331" t="s">
        <v>43</v>
      </c>
      <c r="C42" s="326">
        <v>0.25</v>
      </c>
      <c r="D42" s="326">
        <v>0</v>
      </c>
      <c r="E42" s="326">
        <v>0.25</v>
      </c>
      <c r="F42" s="327">
        <v>0.75</v>
      </c>
      <c r="G42" s="327">
        <v>0</v>
      </c>
      <c r="H42" s="328">
        <v>0.75</v>
      </c>
      <c r="I42" s="315">
        <v>0</v>
      </c>
      <c r="J42" s="329">
        <v>0</v>
      </c>
      <c r="K42" s="330">
        <v>0</v>
      </c>
      <c r="L42" s="195">
        <f t="shared" si="0"/>
        <v>1</v>
      </c>
      <c r="M42" s="195">
        <f t="shared" si="0"/>
        <v>0</v>
      </c>
      <c r="N42" s="195">
        <f t="shared" si="0"/>
        <v>1</v>
      </c>
      <c r="O42" s="196">
        <f t="shared" si="1"/>
        <v>1</v>
      </c>
      <c r="P42" s="200">
        <v>0.1</v>
      </c>
      <c r="Q42" s="201" t="s">
        <v>260</v>
      </c>
      <c r="R42" s="181"/>
      <c r="S42" s="181"/>
      <c r="T42" s="181"/>
      <c r="U42" s="181"/>
      <c r="V42" s="181"/>
      <c r="W42" s="181"/>
    </row>
    <row r="43" spans="1:23" s="198" customFormat="1" ht="12" customHeight="1" thickBot="1" x14ac:dyDescent="0.35">
      <c r="A43" s="325" t="s">
        <v>311</v>
      </c>
      <c r="B43" s="331" t="s">
        <v>44</v>
      </c>
      <c r="C43" s="326">
        <v>1.5</v>
      </c>
      <c r="D43" s="326">
        <v>0</v>
      </c>
      <c r="E43" s="326">
        <v>1.5</v>
      </c>
      <c r="F43" s="327">
        <v>9.5</v>
      </c>
      <c r="G43" s="327">
        <v>0</v>
      </c>
      <c r="H43" s="328">
        <v>9.5</v>
      </c>
      <c r="I43" s="315">
        <v>0</v>
      </c>
      <c r="J43" s="329">
        <v>0</v>
      </c>
      <c r="K43" s="330">
        <v>0</v>
      </c>
      <c r="L43" s="195">
        <f t="shared" si="0"/>
        <v>11</v>
      </c>
      <c r="M43" s="195">
        <f t="shared" si="0"/>
        <v>0</v>
      </c>
      <c r="N43" s="195">
        <f t="shared" si="0"/>
        <v>11</v>
      </c>
      <c r="O43" s="196">
        <f t="shared" si="1"/>
        <v>11</v>
      </c>
      <c r="P43" s="200">
        <v>0</v>
      </c>
      <c r="Q43" s="201" t="s">
        <v>273</v>
      </c>
      <c r="R43" s="181"/>
      <c r="S43" s="181"/>
      <c r="T43" s="181"/>
      <c r="U43" s="181"/>
      <c r="V43" s="181"/>
      <c r="W43" s="181"/>
    </row>
    <row r="44" spans="1:23" ht="12" customHeight="1" thickBot="1" x14ac:dyDescent="0.35">
      <c r="A44" s="325" t="s">
        <v>311</v>
      </c>
      <c r="B44" s="331" t="s">
        <v>45</v>
      </c>
      <c r="C44" s="326">
        <v>1</v>
      </c>
      <c r="D44" s="326">
        <v>0</v>
      </c>
      <c r="E44" s="326">
        <v>1</v>
      </c>
      <c r="F44" s="327">
        <v>3</v>
      </c>
      <c r="G44" s="327">
        <v>0</v>
      </c>
      <c r="H44" s="328">
        <v>3</v>
      </c>
      <c r="I44" s="315">
        <v>0.5</v>
      </c>
      <c r="J44" s="329">
        <v>0</v>
      </c>
      <c r="K44" s="330">
        <v>0.5</v>
      </c>
      <c r="L44" s="195">
        <f t="shared" si="0"/>
        <v>4.5</v>
      </c>
      <c r="M44" s="195">
        <f t="shared" si="0"/>
        <v>0</v>
      </c>
      <c r="N44" s="195">
        <f t="shared" si="0"/>
        <v>4.5</v>
      </c>
      <c r="O44" s="196">
        <f t="shared" si="1"/>
        <v>4.5</v>
      </c>
      <c r="P44" s="200">
        <v>0.05</v>
      </c>
      <c r="Q44" s="201" t="s">
        <v>274</v>
      </c>
    </row>
    <row r="45" spans="1:23" ht="12" customHeight="1" thickBot="1" x14ac:dyDescent="0.35">
      <c r="A45" s="325" t="s">
        <v>142</v>
      </c>
      <c r="B45" s="331" t="s">
        <v>275</v>
      </c>
      <c r="C45" s="326">
        <v>12</v>
      </c>
      <c r="D45" s="326">
        <v>0</v>
      </c>
      <c r="E45" s="326">
        <v>12</v>
      </c>
      <c r="F45" s="327">
        <v>35</v>
      </c>
      <c r="G45" s="327">
        <v>0</v>
      </c>
      <c r="H45" s="328">
        <v>35</v>
      </c>
      <c r="I45" s="315">
        <v>19</v>
      </c>
      <c r="J45" s="329">
        <v>0</v>
      </c>
      <c r="K45" s="330">
        <v>19</v>
      </c>
      <c r="L45" s="195">
        <f t="shared" si="0"/>
        <v>66</v>
      </c>
      <c r="M45" s="195">
        <f t="shared" si="0"/>
        <v>0</v>
      </c>
      <c r="N45" s="195">
        <f t="shared" si="0"/>
        <v>66</v>
      </c>
      <c r="O45" s="196">
        <f t="shared" si="1"/>
        <v>66</v>
      </c>
      <c r="P45" s="200">
        <v>1</v>
      </c>
      <c r="Q45" s="201" t="s">
        <v>326</v>
      </c>
    </row>
    <row r="46" spans="1:23" ht="12" customHeight="1" thickBot="1" x14ac:dyDescent="0.35">
      <c r="A46" s="325" t="s">
        <v>142</v>
      </c>
      <c r="B46" s="331" t="s">
        <v>277</v>
      </c>
      <c r="C46" s="326">
        <v>6</v>
      </c>
      <c r="D46" s="326">
        <v>0</v>
      </c>
      <c r="E46" s="326">
        <v>6</v>
      </c>
      <c r="F46" s="327">
        <v>15</v>
      </c>
      <c r="G46" s="327">
        <v>0</v>
      </c>
      <c r="H46" s="328">
        <v>15</v>
      </c>
      <c r="I46" s="315">
        <v>9</v>
      </c>
      <c r="J46" s="329">
        <v>0</v>
      </c>
      <c r="K46" s="330">
        <v>9</v>
      </c>
      <c r="L46" s="195">
        <f t="shared" si="0"/>
        <v>30</v>
      </c>
      <c r="M46" s="195">
        <f t="shared" si="0"/>
        <v>0</v>
      </c>
      <c r="N46" s="195">
        <f t="shared" si="0"/>
        <v>30</v>
      </c>
      <c r="O46" s="196">
        <f t="shared" si="1"/>
        <v>30</v>
      </c>
      <c r="P46" s="200">
        <v>0</v>
      </c>
      <c r="Q46" s="201" t="s">
        <v>257</v>
      </c>
    </row>
    <row r="47" spans="1:23" s="198" customFormat="1" ht="12" customHeight="1" thickBot="1" x14ac:dyDescent="0.35">
      <c r="A47" s="325" t="s">
        <v>311</v>
      </c>
      <c r="B47" s="331" t="s">
        <v>48</v>
      </c>
      <c r="C47" s="326">
        <v>3</v>
      </c>
      <c r="D47" s="326">
        <v>0</v>
      </c>
      <c r="E47" s="326">
        <v>3</v>
      </c>
      <c r="F47" s="327">
        <v>12</v>
      </c>
      <c r="G47" s="327">
        <v>0</v>
      </c>
      <c r="H47" s="328">
        <v>12</v>
      </c>
      <c r="I47" s="315">
        <v>3</v>
      </c>
      <c r="J47" s="329">
        <v>0</v>
      </c>
      <c r="K47" s="330">
        <v>3</v>
      </c>
      <c r="L47" s="195">
        <f t="shared" si="0"/>
        <v>18</v>
      </c>
      <c r="M47" s="195">
        <f t="shared" si="0"/>
        <v>0</v>
      </c>
      <c r="N47" s="195">
        <f t="shared" si="0"/>
        <v>18</v>
      </c>
      <c r="O47" s="196">
        <f t="shared" si="1"/>
        <v>18</v>
      </c>
      <c r="P47" s="200">
        <v>0.6</v>
      </c>
      <c r="Q47" s="201" t="s">
        <v>278</v>
      </c>
      <c r="R47" s="181"/>
      <c r="S47" s="181"/>
      <c r="T47" s="181"/>
      <c r="U47" s="181"/>
      <c r="V47" s="181"/>
      <c r="W47" s="181"/>
    </row>
    <row r="48" spans="1:23" s="198" customFormat="1" ht="12" customHeight="1" thickBot="1" x14ac:dyDescent="0.35">
      <c r="A48" s="325" t="s">
        <v>154</v>
      </c>
      <c r="B48" s="331" t="s">
        <v>49</v>
      </c>
      <c r="C48" s="326">
        <v>4</v>
      </c>
      <c r="D48" s="326">
        <v>0</v>
      </c>
      <c r="E48" s="326">
        <v>4</v>
      </c>
      <c r="F48" s="327">
        <v>12.5</v>
      </c>
      <c r="G48" s="327">
        <v>0</v>
      </c>
      <c r="H48" s="328">
        <v>12.5</v>
      </c>
      <c r="I48" s="315">
        <v>2</v>
      </c>
      <c r="J48" s="329">
        <v>0</v>
      </c>
      <c r="K48" s="330">
        <v>2</v>
      </c>
      <c r="L48" s="195">
        <f t="shared" si="0"/>
        <v>18.5</v>
      </c>
      <c r="M48" s="195">
        <f t="shared" si="0"/>
        <v>0</v>
      </c>
      <c r="N48" s="195">
        <f t="shared" si="0"/>
        <v>18.5</v>
      </c>
      <c r="O48" s="196">
        <f t="shared" si="1"/>
        <v>18.5</v>
      </c>
      <c r="P48" s="200">
        <v>1</v>
      </c>
      <c r="Q48" s="201" t="s">
        <v>315</v>
      </c>
      <c r="R48" s="181"/>
      <c r="S48" s="181"/>
      <c r="T48" s="181"/>
      <c r="U48" s="181"/>
      <c r="V48" s="181"/>
      <c r="W48" s="181"/>
    </row>
    <row r="49" spans="1:23" s="198" customFormat="1" ht="12" customHeight="1" thickBot="1" x14ac:dyDescent="0.35">
      <c r="A49" s="325" t="s">
        <v>155</v>
      </c>
      <c r="B49" s="331" t="s">
        <v>50</v>
      </c>
      <c r="C49" s="326">
        <v>1</v>
      </c>
      <c r="D49" s="326">
        <v>0</v>
      </c>
      <c r="E49" s="326">
        <v>1</v>
      </c>
      <c r="F49" s="327">
        <v>4</v>
      </c>
      <c r="G49" s="327">
        <v>0</v>
      </c>
      <c r="H49" s="328">
        <v>4</v>
      </c>
      <c r="I49" s="315">
        <v>1</v>
      </c>
      <c r="J49" s="329">
        <v>0</v>
      </c>
      <c r="K49" s="330">
        <v>1</v>
      </c>
      <c r="L49" s="195">
        <f t="shared" si="0"/>
        <v>6</v>
      </c>
      <c r="M49" s="195">
        <f t="shared" si="0"/>
        <v>0</v>
      </c>
      <c r="N49" s="195">
        <f t="shared" si="0"/>
        <v>6</v>
      </c>
      <c r="O49" s="196">
        <f t="shared" si="1"/>
        <v>6</v>
      </c>
      <c r="P49" s="200">
        <v>0.25</v>
      </c>
      <c r="Q49" s="201" t="s">
        <v>279</v>
      </c>
      <c r="R49" s="181"/>
      <c r="S49" s="181"/>
      <c r="T49" s="181"/>
      <c r="U49" s="181"/>
      <c r="V49" s="181"/>
      <c r="W49" s="181"/>
    </row>
    <row r="50" spans="1:23" s="198" customFormat="1" ht="12" customHeight="1" thickBot="1" x14ac:dyDescent="0.35">
      <c r="A50" s="325" t="s">
        <v>155</v>
      </c>
      <c r="B50" s="331" t="s">
        <v>51</v>
      </c>
      <c r="C50" s="326">
        <v>1</v>
      </c>
      <c r="D50" s="326">
        <v>0</v>
      </c>
      <c r="E50" s="326">
        <v>1</v>
      </c>
      <c r="F50" s="327">
        <v>5</v>
      </c>
      <c r="G50" s="327">
        <v>0</v>
      </c>
      <c r="H50" s="328">
        <v>5</v>
      </c>
      <c r="I50" s="315">
        <v>0</v>
      </c>
      <c r="J50" s="329">
        <v>0</v>
      </c>
      <c r="K50" s="330">
        <v>0</v>
      </c>
      <c r="L50" s="195">
        <f t="shared" si="0"/>
        <v>6</v>
      </c>
      <c r="M50" s="195">
        <f t="shared" si="0"/>
        <v>0</v>
      </c>
      <c r="N50" s="195">
        <f t="shared" si="0"/>
        <v>6</v>
      </c>
      <c r="O50" s="196">
        <f t="shared" si="1"/>
        <v>6</v>
      </c>
      <c r="P50" s="200">
        <v>0.5</v>
      </c>
      <c r="Q50" s="201" t="s">
        <v>258</v>
      </c>
      <c r="R50" s="181"/>
      <c r="S50" s="181"/>
      <c r="T50" s="181"/>
      <c r="U50" s="181"/>
      <c r="V50" s="181"/>
      <c r="W50" s="181"/>
    </row>
    <row r="51" spans="1:23" s="198" customFormat="1" ht="12" customHeight="1" thickBot="1" x14ac:dyDescent="0.35">
      <c r="A51" s="325" t="s">
        <v>169</v>
      </c>
      <c r="B51" s="331" t="s">
        <v>52</v>
      </c>
      <c r="C51" s="326">
        <v>0.5</v>
      </c>
      <c r="D51" s="326">
        <v>0</v>
      </c>
      <c r="E51" s="326">
        <v>0.5</v>
      </c>
      <c r="F51" s="327">
        <v>3.5</v>
      </c>
      <c r="G51" s="327">
        <v>0</v>
      </c>
      <c r="H51" s="328">
        <v>3.5</v>
      </c>
      <c r="I51" s="315">
        <v>0</v>
      </c>
      <c r="J51" s="329">
        <v>0</v>
      </c>
      <c r="K51" s="330">
        <v>0</v>
      </c>
      <c r="L51" s="195">
        <f t="shared" si="0"/>
        <v>4</v>
      </c>
      <c r="M51" s="195">
        <f t="shared" si="0"/>
        <v>0</v>
      </c>
      <c r="N51" s="195">
        <f t="shared" si="0"/>
        <v>4</v>
      </c>
      <c r="O51" s="196">
        <f t="shared" si="1"/>
        <v>4</v>
      </c>
      <c r="P51" s="200">
        <v>0.11</v>
      </c>
      <c r="Q51" s="201" t="s">
        <v>280</v>
      </c>
      <c r="R51" s="181"/>
      <c r="S51" s="181"/>
      <c r="T51" s="181"/>
      <c r="U51" s="181"/>
      <c r="V51" s="181"/>
      <c r="W51" s="181"/>
    </row>
    <row r="52" spans="1:23" s="198" customFormat="1" ht="12" customHeight="1" thickBot="1" x14ac:dyDescent="0.35">
      <c r="A52" s="325" t="s">
        <v>154</v>
      </c>
      <c r="B52" s="331" t="s">
        <v>53</v>
      </c>
      <c r="C52" s="326">
        <v>2</v>
      </c>
      <c r="D52" s="326">
        <v>0</v>
      </c>
      <c r="E52" s="326">
        <v>2</v>
      </c>
      <c r="F52" s="327">
        <v>7</v>
      </c>
      <c r="G52" s="327">
        <v>0</v>
      </c>
      <c r="H52" s="328">
        <v>7</v>
      </c>
      <c r="I52" s="315">
        <v>1</v>
      </c>
      <c r="J52" s="329">
        <v>0</v>
      </c>
      <c r="K52" s="330">
        <v>1</v>
      </c>
      <c r="L52" s="195">
        <f t="shared" si="0"/>
        <v>10</v>
      </c>
      <c r="M52" s="195">
        <f t="shared" si="0"/>
        <v>0</v>
      </c>
      <c r="N52" s="195">
        <f t="shared" si="0"/>
        <v>10</v>
      </c>
      <c r="O52" s="196">
        <f t="shared" si="1"/>
        <v>10</v>
      </c>
      <c r="P52" s="200">
        <v>0.93</v>
      </c>
      <c r="Q52" s="201" t="s">
        <v>281</v>
      </c>
      <c r="R52" s="181"/>
      <c r="S52" s="181"/>
      <c r="T52" s="181"/>
      <c r="U52" s="181"/>
      <c r="V52" s="181"/>
      <c r="W52" s="181"/>
    </row>
    <row r="53" spans="1:23" s="198" customFormat="1" ht="12" customHeight="1" thickBot="1" x14ac:dyDescent="0.35">
      <c r="A53" s="325" t="s">
        <v>169</v>
      </c>
      <c r="B53" s="331" t="s">
        <v>54</v>
      </c>
      <c r="C53" s="326">
        <v>0.25</v>
      </c>
      <c r="D53" s="326">
        <v>0</v>
      </c>
      <c r="E53" s="326">
        <v>0.25</v>
      </c>
      <c r="F53" s="327">
        <v>0.5</v>
      </c>
      <c r="G53" s="327">
        <v>0</v>
      </c>
      <c r="H53" s="328">
        <v>0.5</v>
      </c>
      <c r="I53" s="315">
        <v>0.25</v>
      </c>
      <c r="J53" s="329">
        <v>0</v>
      </c>
      <c r="K53" s="330">
        <v>0.25</v>
      </c>
      <c r="L53" s="195">
        <f t="shared" si="0"/>
        <v>1</v>
      </c>
      <c r="M53" s="195">
        <f t="shared" si="0"/>
        <v>0</v>
      </c>
      <c r="N53" s="195">
        <f t="shared" si="0"/>
        <v>1</v>
      </c>
      <c r="O53" s="196">
        <f t="shared" si="1"/>
        <v>1</v>
      </c>
      <c r="P53" s="200">
        <v>0.01</v>
      </c>
      <c r="Q53" s="201" t="s">
        <v>282</v>
      </c>
      <c r="R53" s="181"/>
      <c r="S53" s="181"/>
      <c r="T53" s="181"/>
      <c r="U53" s="181"/>
      <c r="V53" s="181"/>
      <c r="W53" s="181"/>
    </row>
    <row r="54" spans="1:23" s="198" customFormat="1" ht="12" customHeight="1" thickBot="1" x14ac:dyDescent="0.35">
      <c r="A54" s="325" t="s">
        <v>153</v>
      </c>
      <c r="B54" s="331" t="s">
        <v>55</v>
      </c>
      <c r="C54" s="326">
        <v>2</v>
      </c>
      <c r="D54" s="326">
        <v>0</v>
      </c>
      <c r="E54" s="326">
        <v>2</v>
      </c>
      <c r="F54" s="327">
        <v>13</v>
      </c>
      <c r="G54" s="327">
        <v>0</v>
      </c>
      <c r="H54" s="328">
        <v>13</v>
      </c>
      <c r="I54" s="315">
        <v>2</v>
      </c>
      <c r="J54" s="329">
        <v>0</v>
      </c>
      <c r="K54" s="330">
        <v>2</v>
      </c>
      <c r="L54" s="195">
        <f t="shared" si="0"/>
        <v>17</v>
      </c>
      <c r="M54" s="195">
        <f t="shared" si="0"/>
        <v>0</v>
      </c>
      <c r="N54" s="195">
        <f t="shared" si="0"/>
        <v>17</v>
      </c>
      <c r="O54" s="196">
        <f t="shared" si="1"/>
        <v>17</v>
      </c>
      <c r="P54" s="200">
        <v>2</v>
      </c>
      <c r="Q54" s="201" t="s">
        <v>283</v>
      </c>
      <c r="R54" s="181"/>
      <c r="S54" s="181"/>
      <c r="T54" s="181"/>
      <c r="U54" s="181"/>
      <c r="V54" s="181"/>
      <c r="W54" s="181"/>
    </row>
    <row r="55" spans="1:23" s="198" customFormat="1" ht="12" customHeight="1" thickBot="1" x14ac:dyDescent="0.35">
      <c r="A55" s="325" t="s">
        <v>155</v>
      </c>
      <c r="B55" s="331" t="s">
        <v>56</v>
      </c>
      <c r="C55" s="326">
        <v>1</v>
      </c>
      <c r="D55" s="326">
        <v>0</v>
      </c>
      <c r="E55" s="326">
        <v>1</v>
      </c>
      <c r="F55" s="327">
        <v>2</v>
      </c>
      <c r="G55" s="327">
        <v>0</v>
      </c>
      <c r="H55" s="328">
        <v>2</v>
      </c>
      <c r="I55" s="315">
        <v>1</v>
      </c>
      <c r="J55" s="329">
        <v>0</v>
      </c>
      <c r="K55" s="330">
        <v>1</v>
      </c>
      <c r="L55" s="195">
        <f t="shared" si="0"/>
        <v>4</v>
      </c>
      <c r="M55" s="195">
        <f t="shared" si="0"/>
        <v>0</v>
      </c>
      <c r="N55" s="195">
        <f t="shared" si="0"/>
        <v>4</v>
      </c>
      <c r="O55" s="196">
        <f t="shared" si="1"/>
        <v>4</v>
      </c>
      <c r="P55" s="200">
        <v>0.1</v>
      </c>
      <c r="Q55" s="201" t="s">
        <v>260</v>
      </c>
      <c r="R55" s="181"/>
      <c r="S55" s="181"/>
      <c r="T55" s="181"/>
      <c r="U55" s="181"/>
      <c r="V55" s="181"/>
      <c r="W55" s="181"/>
    </row>
    <row r="56" spans="1:23" s="198" customFormat="1" ht="12" customHeight="1" thickBot="1" x14ac:dyDescent="0.35">
      <c r="A56" s="325" t="s">
        <v>311</v>
      </c>
      <c r="B56" s="331" t="s">
        <v>57</v>
      </c>
      <c r="C56" s="326">
        <v>4</v>
      </c>
      <c r="D56" s="326">
        <v>0</v>
      </c>
      <c r="E56" s="326">
        <v>4</v>
      </c>
      <c r="F56" s="327">
        <v>16</v>
      </c>
      <c r="G56" s="327">
        <v>0</v>
      </c>
      <c r="H56" s="328">
        <v>16</v>
      </c>
      <c r="I56" s="315">
        <v>3</v>
      </c>
      <c r="J56" s="329">
        <v>0</v>
      </c>
      <c r="K56" s="330">
        <v>3</v>
      </c>
      <c r="L56" s="195">
        <f t="shared" si="0"/>
        <v>23</v>
      </c>
      <c r="M56" s="195">
        <f t="shared" si="0"/>
        <v>0</v>
      </c>
      <c r="N56" s="195">
        <f t="shared" si="0"/>
        <v>23</v>
      </c>
      <c r="O56" s="196">
        <f t="shared" si="1"/>
        <v>23</v>
      </c>
      <c r="P56" s="200">
        <v>0.18</v>
      </c>
      <c r="Q56" s="201" t="s">
        <v>304</v>
      </c>
      <c r="R56" s="181"/>
      <c r="S56" s="181"/>
      <c r="T56" s="181"/>
      <c r="U56" s="181"/>
      <c r="V56" s="181"/>
      <c r="W56" s="181"/>
    </row>
    <row r="57" spans="1:23" s="198" customFormat="1" ht="12" customHeight="1" thickBot="1" x14ac:dyDescent="0.35">
      <c r="A57" s="325" t="s">
        <v>152</v>
      </c>
      <c r="B57" s="331" t="s">
        <v>58</v>
      </c>
      <c r="C57" s="326">
        <v>1</v>
      </c>
      <c r="D57" s="326">
        <v>0</v>
      </c>
      <c r="E57" s="326">
        <v>1</v>
      </c>
      <c r="F57" s="327">
        <v>1</v>
      </c>
      <c r="G57" s="327">
        <v>0</v>
      </c>
      <c r="H57" s="328">
        <v>1</v>
      </c>
      <c r="I57" s="315">
        <v>0</v>
      </c>
      <c r="J57" s="329">
        <v>0</v>
      </c>
      <c r="K57" s="330">
        <v>0</v>
      </c>
      <c r="L57" s="195">
        <f t="shared" si="0"/>
        <v>2</v>
      </c>
      <c r="M57" s="195">
        <f t="shared" si="0"/>
        <v>0</v>
      </c>
      <c r="N57" s="195">
        <f t="shared" si="0"/>
        <v>2</v>
      </c>
      <c r="O57" s="196">
        <f t="shared" si="1"/>
        <v>2</v>
      </c>
      <c r="P57" s="200">
        <v>0.1</v>
      </c>
      <c r="Q57" s="201" t="s">
        <v>312</v>
      </c>
      <c r="R57" s="181"/>
      <c r="S57" s="181"/>
      <c r="T57" s="181"/>
      <c r="U57" s="181"/>
      <c r="V57" s="181"/>
      <c r="W57" s="181"/>
    </row>
    <row r="58" spans="1:23" s="198" customFormat="1" ht="12" customHeight="1" thickBot="1" x14ac:dyDescent="0.35">
      <c r="A58" s="325" t="s">
        <v>154</v>
      </c>
      <c r="B58" s="331" t="s">
        <v>59</v>
      </c>
      <c r="C58" s="326">
        <v>1.5</v>
      </c>
      <c r="D58" s="326">
        <v>0</v>
      </c>
      <c r="E58" s="326">
        <v>1.5</v>
      </c>
      <c r="F58" s="327">
        <v>6.75</v>
      </c>
      <c r="G58" s="327">
        <v>0</v>
      </c>
      <c r="H58" s="328">
        <v>6.75</v>
      </c>
      <c r="I58" s="315">
        <v>1</v>
      </c>
      <c r="J58" s="329">
        <v>0</v>
      </c>
      <c r="K58" s="330">
        <v>1</v>
      </c>
      <c r="L58" s="195">
        <f t="shared" si="0"/>
        <v>9.25</v>
      </c>
      <c r="M58" s="195">
        <f t="shared" si="0"/>
        <v>0</v>
      </c>
      <c r="N58" s="195">
        <f t="shared" si="0"/>
        <v>9.25</v>
      </c>
      <c r="O58" s="196">
        <f t="shared" si="1"/>
        <v>9.25</v>
      </c>
      <c r="P58" s="200">
        <v>0.12</v>
      </c>
      <c r="Q58" s="201" t="s">
        <v>284</v>
      </c>
      <c r="R58" s="181"/>
      <c r="S58" s="181"/>
      <c r="T58" s="181"/>
      <c r="U58" s="181"/>
      <c r="V58" s="181"/>
      <c r="W58" s="181"/>
    </row>
    <row r="59" spans="1:23" ht="12" customHeight="1" thickBot="1" x14ac:dyDescent="0.35">
      <c r="A59" s="325" t="s">
        <v>152</v>
      </c>
      <c r="B59" s="331" t="s">
        <v>60</v>
      </c>
      <c r="C59" s="326">
        <v>3</v>
      </c>
      <c r="D59" s="326">
        <v>0</v>
      </c>
      <c r="E59" s="326">
        <v>3</v>
      </c>
      <c r="F59" s="327">
        <v>13</v>
      </c>
      <c r="G59" s="327">
        <v>0</v>
      </c>
      <c r="H59" s="328">
        <v>13</v>
      </c>
      <c r="I59" s="315">
        <v>2</v>
      </c>
      <c r="J59" s="329">
        <v>0</v>
      </c>
      <c r="K59" s="330">
        <v>2</v>
      </c>
      <c r="L59" s="195">
        <f t="shared" si="0"/>
        <v>18</v>
      </c>
      <c r="M59" s="195">
        <v>0</v>
      </c>
      <c r="N59" s="195">
        <v>18</v>
      </c>
      <c r="O59" s="196">
        <v>18</v>
      </c>
      <c r="P59" s="200">
        <v>2</v>
      </c>
      <c r="Q59" s="201" t="s">
        <v>285</v>
      </c>
    </row>
    <row r="60" spans="1:23" s="198" customFormat="1" ht="12" customHeight="1" thickBot="1" x14ac:dyDescent="0.35">
      <c r="A60" s="325" t="s">
        <v>153</v>
      </c>
      <c r="B60" s="331" t="s">
        <v>61</v>
      </c>
      <c r="C60" s="326">
        <v>1.25</v>
      </c>
      <c r="D60" s="326">
        <v>0</v>
      </c>
      <c r="E60" s="326">
        <v>1.25</v>
      </c>
      <c r="F60" s="327">
        <v>7.75</v>
      </c>
      <c r="G60" s="327">
        <v>0</v>
      </c>
      <c r="H60" s="328">
        <v>7.75</v>
      </c>
      <c r="I60" s="315">
        <v>1</v>
      </c>
      <c r="J60" s="329">
        <v>0</v>
      </c>
      <c r="K60" s="330">
        <v>1</v>
      </c>
      <c r="L60" s="195">
        <f t="shared" si="0"/>
        <v>10</v>
      </c>
      <c r="M60" s="195">
        <f t="shared" si="0"/>
        <v>0</v>
      </c>
      <c r="N60" s="195">
        <f t="shared" si="0"/>
        <v>10</v>
      </c>
      <c r="O60" s="196">
        <f t="shared" si="1"/>
        <v>10</v>
      </c>
      <c r="P60" s="200">
        <v>0</v>
      </c>
      <c r="Q60" s="201" t="s">
        <v>258</v>
      </c>
      <c r="R60" s="181"/>
      <c r="S60" s="181"/>
      <c r="T60" s="181"/>
      <c r="U60" s="181"/>
      <c r="V60" s="181"/>
      <c r="W60" s="181"/>
    </row>
    <row r="61" spans="1:23" s="198" customFormat="1" ht="12" customHeight="1" thickBot="1" x14ac:dyDescent="0.35">
      <c r="A61" s="325" t="s">
        <v>155</v>
      </c>
      <c r="B61" s="331" t="s">
        <v>62</v>
      </c>
      <c r="C61" s="326">
        <v>0.25</v>
      </c>
      <c r="D61" s="326">
        <v>0</v>
      </c>
      <c r="E61" s="326">
        <v>0.25</v>
      </c>
      <c r="F61" s="327">
        <v>3</v>
      </c>
      <c r="G61" s="327">
        <v>0</v>
      </c>
      <c r="H61" s="328">
        <v>3</v>
      </c>
      <c r="I61" s="315">
        <v>0</v>
      </c>
      <c r="J61" s="329">
        <v>0</v>
      </c>
      <c r="K61" s="330">
        <v>0</v>
      </c>
      <c r="L61" s="195">
        <f t="shared" si="0"/>
        <v>3.25</v>
      </c>
      <c r="M61" s="195">
        <f t="shared" si="0"/>
        <v>0</v>
      </c>
      <c r="N61" s="195">
        <f t="shared" si="0"/>
        <v>3.25</v>
      </c>
      <c r="O61" s="196">
        <f t="shared" si="1"/>
        <v>3.25</v>
      </c>
      <c r="P61" s="200">
        <v>0.1</v>
      </c>
      <c r="Q61" s="201" t="s">
        <v>286</v>
      </c>
      <c r="R61" s="181"/>
      <c r="S61" s="181"/>
      <c r="T61" s="181"/>
      <c r="U61" s="181"/>
      <c r="V61" s="181"/>
      <c r="W61" s="181"/>
    </row>
    <row r="62" spans="1:23" s="198" customFormat="1" ht="12" customHeight="1" thickBot="1" x14ac:dyDescent="0.35">
      <c r="A62" s="325" t="s">
        <v>155</v>
      </c>
      <c r="B62" s="331" t="s">
        <v>63</v>
      </c>
      <c r="C62" s="326">
        <v>0.25</v>
      </c>
      <c r="D62" s="326">
        <v>0</v>
      </c>
      <c r="E62" s="326">
        <v>0.25</v>
      </c>
      <c r="F62" s="327">
        <v>0.75</v>
      </c>
      <c r="G62" s="327">
        <v>0</v>
      </c>
      <c r="H62" s="328">
        <v>0.75</v>
      </c>
      <c r="I62" s="315">
        <v>0.25</v>
      </c>
      <c r="J62" s="329">
        <v>0</v>
      </c>
      <c r="K62" s="330">
        <v>0.25</v>
      </c>
      <c r="L62" s="195">
        <f t="shared" si="0"/>
        <v>1.25</v>
      </c>
      <c r="M62" s="195">
        <f t="shared" si="0"/>
        <v>0</v>
      </c>
      <c r="N62" s="195">
        <f t="shared" si="0"/>
        <v>1.25</v>
      </c>
      <c r="O62" s="196">
        <f t="shared" si="1"/>
        <v>1.25</v>
      </c>
      <c r="P62" s="200">
        <v>0.1</v>
      </c>
      <c r="Q62" s="201" t="s">
        <v>260</v>
      </c>
      <c r="R62" s="181"/>
      <c r="S62" s="181"/>
      <c r="T62" s="181"/>
      <c r="U62" s="181"/>
      <c r="V62" s="181"/>
      <c r="W62" s="181"/>
    </row>
    <row r="63" spans="1:23" s="198" customFormat="1" ht="12" customHeight="1" thickBot="1" x14ac:dyDescent="0.35">
      <c r="A63" s="325" t="s">
        <v>169</v>
      </c>
      <c r="B63" s="331" t="s">
        <v>64</v>
      </c>
      <c r="C63" s="326">
        <v>1</v>
      </c>
      <c r="D63" s="326">
        <v>0</v>
      </c>
      <c r="E63" s="326">
        <v>1</v>
      </c>
      <c r="F63" s="327">
        <v>6</v>
      </c>
      <c r="G63" s="327">
        <v>0</v>
      </c>
      <c r="H63" s="328">
        <v>6</v>
      </c>
      <c r="I63" s="315">
        <v>0.4</v>
      </c>
      <c r="J63" s="329">
        <v>0</v>
      </c>
      <c r="K63" s="330">
        <v>0.4</v>
      </c>
      <c r="L63" s="195">
        <f t="shared" si="0"/>
        <v>7.4</v>
      </c>
      <c r="M63" s="195">
        <f t="shared" si="0"/>
        <v>0</v>
      </c>
      <c r="N63" s="195">
        <f t="shared" si="0"/>
        <v>7.4</v>
      </c>
      <c r="O63" s="196">
        <f t="shared" si="1"/>
        <v>7.4</v>
      </c>
      <c r="P63" s="200">
        <v>0.08</v>
      </c>
      <c r="Q63" s="201" t="s">
        <v>287</v>
      </c>
      <c r="R63" s="181"/>
      <c r="S63" s="181"/>
      <c r="T63" s="181"/>
      <c r="U63" s="181"/>
      <c r="V63" s="181"/>
      <c r="W63" s="181"/>
    </row>
    <row r="64" spans="1:23" s="198" customFormat="1" ht="12" customHeight="1" thickBot="1" x14ac:dyDescent="0.35">
      <c r="A64" s="325" t="s">
        <v>153</v>
      </c>
      <c r="B64" s="331" t="s">
        <v>65</v>
      </c>
      <c r="C64" s="326">
        <v>1</v>
      </c>
      <c r="D64" s="326">
        <v>0</v>
      </c>
      <c r="E64" s="326">
        <v>1</v>
      </c>
      <c r="F64" s="327">
        <v>4</v>
      </c>
      <c r="G64" s="327">
        <v>0</v>
      </c>
      <c r="H64" s="328">
        <v>4</v>
      </c>
      <c r="I64" s="315">
        <v>2</v>
      </c>
      <c r="J64" s="329">
        <v>0</v>
      </c>
      <c r="K64" s="330">
        <v>2</v>
      </c>
      <c r="L64" s="195">
        <f t="shared" si="0"/>
        <v>7</v>
      </c>
      <c r="M64" s="195">
        <f t="shared" si="0"/>
        <v>0</v>
      </c>
      <c r="N64" s="195">
        <f t="shared" si="0"/>
        <v>7</v>
      </c>
      <c r="O64" s="196">
        <f t="shared" si="1"/>
        <v>7</v>
      </c>
      <c r="P64" s="200">
        <v>0.1</v>
      </c>
      <c r="Q64" s="201" t="s">
        <v>288</v>
      </c>
      <c r="R64" s="181"/>
      <c r="S64" s="181"/>
      <c r="T64" s="181"/>
      <c r="U64" s="181"/>
      <c r="V64" s="181"/>
      <c r="W64" s="181"/>
    </row>
    <row r="65" spans="1:26" ht="12" customHeight="1" thickBot="1" x14ac:dyDescent="0.35">
      <c r="A65" s="325" t="s">
        <v>154</v>
      </c>
      <c r="B65" s="331" t="s">
        <v>66</v>
      </c>
      <c r="C65" s="326">
        <v>25.25</v>
      </c>
      <c r="D65" s="326">
        <v>0</v>
      </c>
      <c r="E65" s="326">
        <v>25.25</v>
      </c>
      <c r="F65" s="327">
        <v>80</v>
      </c>
      <c r="G65" s="327">
        <v>0</v>
      </c>
      <c r="H65" s="328">
        <v>80</v>
      </c>
      <c r="I65" s="315">
        <v>26.75</v>
      </c>
      <c r="J65" s="329">
        <v>0</v>
      </c>
      <c r="K65" s="330">
        <v>26.75</v>
      </c>
      <c r="L65" s="195">
        <f t="shared" si="0"/>
        <v>132</v>
      </c>
      <c r="M65" s="195">
        <f t="shared" si="0"/>
        <v>0</v>
      </c>
      <c r="N65" s="195">
        <f t="shared" si="0"/>
        <v>132</v>
      </c>
      <c r="O65" s="196">
        <v>132</v>
      </c>
      <c r="P65" s="200">
        <v>6</v>
      </c>
      <c r="Q65" s="201" t="s">
        <v>331</v>
      </c>
    </row>
    <row r="66" spans="1:26" s="198" customFormat="1" ht="12" customHeight="1" thickBot="1" x14ac:dyDescent="0.35">
      <c r="A66" s="325" t="s">
        <v>155</v>
      </c>
      <c r="B66" s="331" t="s">
        <v>67</v>
      </c>
      <c r="C66" s="326">
        <v>0</v>
      </c>
      <c r="D66" s="326">
        <v>0</v>
      </c>
      <c r="E66" s="326">
        <v>0</v>
      </c>
      <c r="F66" s="327">
        <v>1</v>
      </c>
      <c r="G66" s="327">
        <v>0</v>
      </c>
      <c r="H66" s="328">
        <v>1</v>
      </c>
      <c r="I66" s="315">
        <v>0</v>
      </c>
      <c r="J66" s="329">
        <v>0</v>
      </c>
      <c r="K66" s="330">
        <v>0</v>
      </c>
      <c r="L66" s="195">
        <f t="shared" si="0"/>
        <v>1</v>
      </c>
      <c r="M66" s="195">
        <f t="shared" si="0"/>
        <v>0</v>
      </c>
      <c r="N66" s="195">
        <f t="shared" si="0"/>
        <v>1</v>
      </c>
      <c r="O66" s="196">
        <f t="shared" si="1"/>
        <v>1</v>
      </c>
      <c r="P66" s="200">
        <v>0.05</v>
      </c>
      <c r="Q66" s="201" t="s">
        <v>253</v>
      </c>
      <c r="R66" s="181"/>
      <c r="S66" s="181"/>
      <c r="T66" s="181"/>
      <c r="U66" s="181"/>
      <c r="V66" s="181"/>
      <c r="W66" s="181"/>
    </row>
    <row r="67" spans="1:26" s="198" customFormat="1" ht="12" customHeight="1" thickBot="1" x14ac:dyDescent="0.35">
      <c r="A67" s="325" t="s">
        <v>154</v>
      </c>
      <c r="B67" s="331" t="s">
        <v>68</v>
      </c>
      <c r="C67" s="326">
        <v>1</v>
      </c>
      <c r="D67" s="326">
        <v>0</v>
      </c>
      <c r="E67" s="326">
        <v>1</v>
      </c>
      <c r="F67" s="327">
        <v>5</v>
      </c>
      <c r="G67" s="327">
        <v>1</v>
      </c>
      <c r="H67" s="328">
        <v>4</v>
      </c>
      <c r="I67" s="315">
        <v>1</v>
      </c>
      <c r="J67" s="329">
        <v>0</v>
      </c>
      <c r="K67" s="330">
        <v>1</v>
      </c>
      <c r="L67" s="195">
        <f t="shared" si="0"/>
        <v>7</v>
      </c>
      <c r="M67" s="195">
        <f t="shared" si="0"/>
        <v>1</v>
      </c>
      <c r="N67" s="195">
        <f t="shared" si="0"/>
        <v>6</v>
      </c>
      <c r="O67" s="196">
        <v>6</v>
      </c>
      <c r="P67" s="200">
        <v>0.5</v>
      </c>
      <c r="Q67" s="406" t="s">
        <v>265</v>
      </c>
      <c r="R67" s="181"/>
      <c r="S67" s="181"/>
      <c r="T67" s="181"/>
      <c r="U67" s="181"/>
      <c r="V67" s="181"/>
      <c r="W67" s="181"/>
    </row>
    <row r="68" spans="1:26" s="198" customFormat="1" ht="12" customHeight="1" thickBot="1" x14ac:dyDescent="0.35">
      <c r="A68" s="325" t="s">
        <v>154</v>
      </c>
      <c r="B68" s="331" t="s">
        <v>69</v>
      </c>
      <c r="C68" s="326">
        <v>2</v>
      </c>
      <c r="D68" s="326">
        <v>0</v>
      </c>
      <c r="E68" s="326">
        <v>2</v>
      </c>
      <c r="F68" s="327">
        <v>7</v>
      </c>
      <c r="G68" s="327">
        <v>0</v>
      </c>
      <c r="H68" s="328">
        <v>7</v>
      </c>
      <c r="I68" s="315">
        <v>2</v>
      </c>
      <c r="J68" s="329">
        <v>0</v>
      </c>
      <c r="K68" s="330">
        <v>2</v>
      </c>
      <c r="L68" s="195">
        <f t="shared" si="0"/>
        <v>11</v>
      </c>
      <c r="M68" s="195">
        <f t="shared" si="0"/>
        <v>0</v>
      </c>
      <c r="N68" s="195">
        <f t="shared" si="0"/>
        <v>11</v>
      </c>
      <c r="O68" s="196">
        <f t="shared" si="1"/>
        <v>11</v>
      </c>
      <c r="P68" s="200">
        <v>0</v>
      </c>
      <c r="Q68" s="201"/>
      <c r="R68" s="181"/>
      <c r="S68" s="181"/>
      <c r="T68" s="181"/>
      <c r="U68" s="181"/>
      <c r="V68" s="181"/>
      <c r="W68" s="181"/>
    </row>
    <row r="69" spans="1:26" s="198" customFormat="1" ht="12" customHeight="1" thickBot="1" x14ac:dyDescent="0.35">
      <c r="A69" s="325" t="s">
        <v>311</v>
      </c>
      <c r="B69" s="331" t="s">
        <v>70</v>
      </c>
      <c r="C69" s="326">
        <v>2</v>
      </c>
      <c r="D69" s="326">
        <v>0</v>
      </c>
      <c r="E69" s="326">
        <v>2</v>
      </c>
      <c r="F69" s="327">
        <v>13</v>
      </c>
      <c r="G69" s="327">
        <v>0</v>
      </c>
      <c r="H69" s="328">
        <v>13</v>
      </c>
      <c r="I69" s="315">
        <v>4</v>
      </c>
      <c r="J69" s="329">
        <v>0</v>
      </c>
      <c r="K69" s="330">
        <v>4</v>
      </c>
      <c r="L69" s="195">
        <f t="shared" ref="L69:N106" si="2">SUM(C69,F69,I69)</f>
        <v>19</v>
      </c>
      <c r="M69" s="195">
        <f t="shared" si="2"/>
        <v>0</v>
      </c>
      <c r="N69" s="195">
        <f t="shared" si="2"/>
        <v>19</v>
      </c>
      <c r="O69" s="196">
        <f t="shared" ref="O69:O106" si="3">L69</f>
        <v>19</v>
      </c>
      <c r="P69" s="200">
        <v>1.5</v>
      </c>
      <c r="Q69" s="201" t="s">
        <v>289</v>
      </c>
      <c r="R69" s="181"/>
      <c r="S69" s="181"/>
      <c r="T69" s="181"/>
      <c r="U69" s="181"/>
      <c r="V69" s="181"/>
      <c r="W69" s="181"/>
    </row>
    <row r="70" spans="1:26" ht="12" customHeight="1" thickBot="1" x14ac:dyDescent="0.35">
      <c r="A70" s="325" t="s">
        <v>152</v>
      </c>
      <c r="B70" s="331" t="s">
        <v>71</v>
      </c>
      <c r="C70" s="326">
        <v>1</v>
      </c>
      <c r="D70" s="326">
        <v>0</v>
      </c>
      <c r="E70" s="326">
        <v>1</v>
      </c>
      <c r="F70" s="327">
        <v>10</v>
      </c>
      <c r="G70" s="327">
        <v>0</v>
      </c>
      <c r="H70" s="328">
        <v>10</v>
      </c>
      <c r="I70" s="315">
        <v>5</v>
      </c>
      <c r="J70" s="329">
        <v>0</v>
      </c>
      <c r="K70" s="330">
        <v>5</v>
      </c>
      <c r="L70" s="195">
        <f t="shared" si="2"/>
        <v>16</v>
      </c>
      <c r="M70" s="195">
        <f t="shared" si="2"/>
        <v>0</v>
      </c>
      <c r="N70" s="195">
        <f t="shared" si="2"/>
        <v>16</v>
      </c>
      <c r="O70" s="196">
        <f t="shared" si="3"/>
        <v>16</v>
      </c>
      <c r="P70" s="200">
        <v>1</v>
      </c>
      <c r="Q70" s="201" t="s">
        <v>290</v>
      </c>
    </row>
    <row r="71" spans="1:26" s="198" customFormat="1" ht="12" customHeight="1" thickBot="1" x14ac:dyDescent="0.35">
      <c r="A71" s="325" t="s">
        <v>156</v>
      </c>
      <c r="B71" s="331" t="s">
        <v>73</v>
      </c>
      <c r="C71" s="326">
        <v>0</v>
      </c>
      <c r="D71" s="326">
        <v>0</v>
      </c>
      <c r="E71" s="326">
        <v>0</v>
      </c>
      <c r="F71" s="327">
        <v>0</v>
      </c>
      <c r="G71" s="327">
        <v>0</v>
      </c>
      <c r="H71" s="328">
        <v>0</v>
      </c>
      <c r="I71" s="315">
        <v>0</v>
      </c>
      <c r="J71" s="329">
        <v>0</v>
      </c>
      <c r="K71" s="330">
        <v>0</v>
      </c>
      <c r="L71" s="195">
        <f t="shared" si="2"/>
        <v>0</v>
      </c>
      <c r="M71" s="195">
        <f t="shared" si="2"/>
        <v>0</v>
      </c>
      <c r="N71" s="195">
        <f t="shared" si="2"/>
        <v>0</v>
      </c>
      <c r="O71" s="196">
        <f t="shared" si="3"/>
        <v>0</v>
      </c>
      <c r="P71" s="200">
        <v>0</v>
      </c>
      <c r="Q71" s="201" t="s">
        <v>276</v>
      </c>
      <c r="R71" s="181"/>
      <c r="S71" s="181"/>
      <c r="T71" s="181"/>
      <c r="U71" s="181"/>
      <c r="V71" s="181"/>
      <c r="W71" s="181"/>
    </row>
    <row r="72" spans="1:26" s="198" customFormat="1" ht="12" customHeight="1" thickBot="1" x14ac:dyDescent="0.35">
      <c r="A72" s="325" t="s">
        <v>311</v>
      </c>
      <c r="B72" s="331" t="s">
        <v>72</v>
      </c>
      <c r="C72" s="326">
        <v>1</v>
      </c>
      <c r="D72" s="326">
        <v>0</v>
      </c>
      <c r="E72" s="326">
        <v>1</v>
      </c>
      <c r="F72" s="327">
        <v>6</v>
      </c>
      <c r="G72" s="327">
        <v>0</v>
      </c>
      <c r="H72" s="328">
        <v>6</v>
      </c>
      <c r="I72" s="315">
        <v>1</v>
      </c>
      <c r="J72" s="329">
        <v>0</v>
      </c>
      <c r="K72" s="330">
        <v>1</v>
      </c>
      <c r="L72" s="195">
        <f t="shared" si="2"/>
        <v>8</v>
      </c>
      <c r="M72" s="195">
        <f t="shared" si="2"/>
        <v>0</v>
      </c>
      <c r="N72" s="195">
        <f t="shared" si="2"/>
        <v>8</v>
      </c>
      <c r="O72" s="196">
        <f t="shared" si="3"/>
        <v>8</v>
      </c>
      <c r="P72" s="200">
        <v>0.09</v>
      </c>
      <c r="Q72" s="201" t="s">
        <v>291</v>
      </c>
      <c r="R72" s="181"/>
      <c r="S72" s="181"/>
      <c r="T72" s="181"/>
      <c r="U72" s="181"/>
      <c r="V72" s="181"/>
      <c r="W72" s="181"/>
    </row>
    <row r="73" spans="1:26" ht="12" customHeight="1" thickBot="1" x14ac:dyDescent="0.35">
      <c r="A73" s="325" t="s">
        <v>152</v>
      </c>
      <c r="B73" s="331" t="s">
        <v>74</v>
      </c>
      <c r="C73" s="326">
        <v>3</v>
      </c>
      <c r="D73" s="326">
        <v>0</v>
      </c>
      <c r="E73" s="326">
        <v>3</v>
      </c>
      <c r="F73" s="327">
        <v>13</v>
      </c>
      <c r="G73" s="327">
        <v>0</v>
      </c>
      <c r="H73" s="328">
        <v>13</v>
      </c>
      <c r="I73" s="315">
        <v>2</v>
      </c>
      <c r="J73" s="329">
        <v>0</v>
      </c>
      <c r="K73" s="330">
        <v>2</v>
      </c>
      <c r="L73" s="195">
        <f t="shared" si="2"/>
        <v>18</v>
      </c>
      <c r="M73" s="195">
        <f t="shared" si="2"/>
        <v>0</v>
      </c>
      <c r="N73" s="195">
        <f t="shared" si="2"/>
        <v>18</v>
      </c>
      <c r="O73" s="196">
        <f t="shared" si="3"/>
        <v>18</v>
      </c>
      <c r="P73" s="200">
        <v>1</v>
      </c>
      <c r="Q73" s="201" t="s">
        <v>292</v>
      </c>
    </row>
    <row r="74" spans="1:26" s="198" customFormat="1" ht="12" customHeight="1" thickBot="1" x14ac:dyDescent="0.35">
      <c r="A74" s="325" t="s">
        <v>142</v>
      </c>
      <c r="B74" s="331" t="s">
        <v>75</v>
      </c>
      <c r="C74" s="326">
        <v>2</v>
      </c>
      <c r="D74" s="326">
        <v>0</v>
      </c>
      <c r="E74" s="326">
        <v>2</v>
      </c>
      <c r="F74" s="327">
        <v>8</v>
      </c>
      <c r="G74" s="327">
        <v>1</v>
      </c>
      <c r="H74" s="328">
        <v>7</v>
      </c>
      <c r="I74" s="315">
        <v>3</v>
      </c>
      <c r="J74" s="329">
        <v>0</v>
      </c>
      <c r="K74" s="330">
        <v>3</v>
      </c>
      <c r="L74" s="195">
        <f t="shared" si="2"/>
        <v>13</v>
      </c>
      <c r="M74" s="195">
        <f t="shared" si="2"/>
        <v>1</v>
      </c>
      <c r="N74" s="195">
        <f t="shared" si="2"/>
        <v>12</v>
      </c>
      <c r="O74" s="196">
        <v>12</v>
      </c>
      <c r="P74" s="200">
        <v>0.1</v>
      </c>
      <c r="Q74" s="201" t="s">
        <v>293</v>
      </c>
      <c r="R74" s="181"/>
      <c r="S74" s="181"/>
      <c r="T74" s="181"/>
      <c r="U74" s="181"/>
      <c r="V74" s="181"/>
      <c r="W74" s="181"/>
    </row>
    <row r="75" spans="1:26" s="198" customFormat="1" ht="12" customHeight="1" thickBot="1" x14ac:dyDescent="0.35">
      <c r="A75" s="325" t="s">
        <v>152</v>
      </c>
      <c r="B75" s="331" t="s">
        <v>76</v>
      </c>
      <c r="C75" s="326">
        <v>0.33</v>
      </c>
      <c r="D75" s="326">
        <v>0</v>
      </c>
      <c r="E75" s="326">
        <v>0.33</v>
      </c>
      <c r="F75" s="327">
        <v>2</v>
      </c>
      <c r="G75" s="327">
        <v>0</v>
      </c>
      <c r="H75" s="328">
        <v>2</v>
      </c>
      <c r="I75" s="315">
        <v>0</v>
      </c>
      <c r="J75" s="329">
        <v>0</v>
      </c>
      <c r="K75" s="330">
        <v>0</v>
      </c>
      <c r="L75" s="195">
        <f t="shared" si="2"/>
        <v>2.33</v>
      </c>
      <c r="M75" s="195">
        <f t="shared" si="2"/>
        <v>0</v>
      </c>
      <c r="N75" s="195">
        <f t="shared" si="2"/>
        <v>2.33</v>
      </c>
      <c r="O75" s="196">
        <f t="shared" si="3"/>
        <v>2.33</v>
      </c>
      <c r="P75" s="200">
        <v>0.25</v>
      </c>
      <c r="Q75" s="201" t="s">
        <v>294</v>
      </c>
      <c r="R75" s="181"/>
      <c r="S75" s="181"/>
      <c r="T75" s="181"/>
      <c r="U75" s="181"/>
      <c r="V75" s="181"/>
      <c r="W75" s="181"/>
    </row>
    <row r="76" spans="1:26" s="198" customFormat="1" ht="12" customHeight="1" thickBot="1" x14ac:dyDescent="0.35">
      <c r="A76" s="325" t="s">
        <v>169</v>
      </c>
      <c r="B76" s="331" t="s">
        <v>77</v>
      </c>
      <c r="C76" s="326">
        <v>0.25</v>
      </c>
      <c r="D76" s="326">
        <v>0</v>
      </c>
      <c r="E76" s="326">
        <v>0.25</v>
      </c>
      <c r="F76" s="327">
        <v>6</v>
      </c>
      <c r="G76" s="327">
        <v>0</v>
      </c>
      <c r="H76" s="328">
        <v>6</v>
      </c>
      <c r="I76" s="315">
        <v>0.5</v>
      </c>
      <c r="J76" s="329">
        <v>0</v>
      </c>
      <c r="K76" s="330">
        <v>0.5</v>
      </c>
      <c r="L76" s="195">
        <f t="shared" si="2"/>
        <v>6.75</v>
      </c>
      <c r="M76" s="195">
        <f t="shared" si="2"/>
        <v>0</v>
      </c>
      <c r="N76" s="195">
        <f t="shared" si="2"/>
        <v>6.75</v>
      </c>
      <c r="O76" s="196">
        <f t="shared" si="3"/>
        <v>6.75</v>
      </c>
      <c r="P76" s="200">
        <v>0.55000000000000004</v>
      </c>
      <c r="Q76" s="201" t="s">
        <v>295</v>
      </c>
      <c r="R76" s="181"/>
      <c r="S76" s="181"/>
      <c r="T76" s="181"/>
      <c r="U76" s="181"/>
      <c r="V76" s="181"/>
      <c r="W76" s="181"/>
    </row>
    <row r="77" spans="1:26" ht="12" customHeight="1" thickBot="1" x14ac:dyDescent="0.35">
      <c r="A77" s="325" t="s">
        <v>152</v>
      </c>
      <c r="B77" s="331" t="s">
        <v>78</v>
      </c>
      <c r="C77" s="326">
        <v>1.25</v>
      </c>
      <c r="D77" s="326">
        <v>0</v>
      </c>
      <c r="E77" s="326">
        <v>1.25</v>
      </c>
      <c r="F77" s="327">
        <v>3</v>
      </c>
      <c r="G77" s="327">
        <v>0</v>
      </c>
      <c r="H77" s="328">
        <v>3</v>
      </c>
      <c r="I77" s="315">
        <v>1</v>
      </c>
      <c r="J77" s="329">
        <v>0</v>
      </c>
      <c r="K77" s="330">
        <v>1</v>
      </c>
      <c r="L77" s="195">
        <v>5.25</v>
      </c>
      <c r="M77" s="195">
        <f t="shared" si="2"/>
        <v>0</v>
      </c>
      <c r="N77" s="195">
        <v>5.25</v>
      </c>
      <c r="O77" s="196">
        <f t="shared" si="3"/>
        <v>5.25</v>
      </c>
      <c r="P77" s="200">
        <v>1</v>
      </c>
      <c r="Q77" s="355" t="s">
        <v>313</v>
      </c>
    </row>
    <row r="78" spans="1:26" s="198" customFormat="1" ht="12" customHeight="1" thickBot="1" x14ac:dyDescent="0.35">
      <c r="A78" s="325" t="s">
        <v>169</v>
      </c>
      <c r="B78" s="331" t="s">
        <v>79</v>
      </c>
      <c r="C78" s="326">
        <v>0.25</v>
      </c>
      <c r="D78" s="326">
        <v>0</v>
      </c>
      <c r="E78" s="326">
        <v>0.25</v>
      </c>
      <c r="F78" s="327">
        <v>2</v>
      </c>
      <c r="G78" s="327">
        <v>0</v>
      </c>
      <c r="H78" s="328">
        <v>2</v>
      </c>
      <c r="I78" s="315">
        <v>0.5</v>
      </c>
      <c r="J78" s="329">
        <v>0</v>
      </c>
      <c r="K78" s="330">
        <v>0.5</v>
      </c>
      <c r="L78" s="195">
        <f t="shared" si="2"/>
        <v>2.75</v>
      </c>
      <c r="M78" s="195">
        <f t="shared" si="2"/>
        <v>0</v>
      </c>
      <c r="N78" s="195">
        <f t="shared" si="2"/>
        <v>2.75</v>
      </c>
      <c r="O78" s="196">
        <f t="shared" si="3"/>
        <v>2.75</v>
      </c>
      <c r="P78" s="200">
        <v>0.05</v>
      </c>
      <c r="Q78" s="201" t="s">
        <v>296</v>
      </c>
      <c r="R78" s="181"/>
      <c r="S78" s="181"/>
      <c r="T78" s="181"/>
      <c r="U78" s="181"/>
      <c r="V78" s="181"/>
      <c r="W78" s="181"/>
    </row>
    <row r="79" spans="1:26" s="198" customFormat="1" ht="12" customHeight="1" thickBot="1" x14ac:dyDescent="0.35">
      <c r="A79" s="325" t="s">
        <v>142</v>
      </c>
      <c r="B79" s="331" t="s">
        <v>80</v>
      </c>
      <c r="C79" s="326">
        <v>1</v>
      </c>
      <c r="D79" s="326">
        <v>0</v>
      </c>
      <c r="E79" s="326">
        <v>1</v>
      </c>
      <c r="F79" s="327">
        <v>6</v>
      </c>
      <c r="G79" s="327">
        <v>0</v>
      </c>
      <c r="H79" s="328">
        <v>6</v>
      </c>
      <c r="I79" s="315">
        <v>1</v>
      </c>
      <c r="J79" s="329">
        <v>0</v>
      </c>
      <c r="K79" s="330">
        <v>1</v>
      </c>
      <c r="L79" s="195">
        <f t="shared" si="2"/>
        <v>8</v>
      </c>
      <c r="M79" s="195">
        <f t="shared" si="2"/>
        <v>0</v>
      </c>
      <c r="N79" s="195">
        <f t="shared" si="2"/>
        <v>8</v>
      </c>
      <c r="O79" s="196">
        <f t="shared" si="3"/>
        <v>8</v>
      </c>
      <c r="P79" s="200">
        <v>1</v>
      </c>
      <c r="Q79" s="201" t="s">
        <v>339</v>
      </c>
      <c r="R79" s="181"/>
      <c r="S79" s="181"/>
      <c r="T79" s="181"/>
      <c r="U79" s="181"/>
      <c r="V79" s="181"/>
      <c r="W79" s="181"/>
    </row>
    <row r="80" spans="1:26" s="198" customFormat="1" ht="12" customHeight="1" thickBot="1" x14ac:dyDescent="0.35">
      <c r="A80" s="325" t="s">
        <v>311</v>
      </c>
      <c r="B80" s="331" t="s">
        <v>81</v>
      </c>
      <c r="C80" s="326">
        <v>3.38</v>
      </c>
      <c r="D80" s="326">
        <v>0</v>
      </c>
      <c r="E80" s="326">
        <v>3.38</v>
      </c>
      <c r="F80" s="327">
        <v>21.25</v>
      </c>
      <c r="G80" s="327">
        <v>0</v>
      </c>
      <c r="H80" s="328">
        <v>21.25</v>
      </c>
      <c r="I80" s="315">
        <v>3</v>
      </c>
      <c r="J80" s="329">
        <v>0</v>
      </c>
      <c r="K80" s="330">
        <v>3</v>
      </c>
      <c r="L80" s="195">
        <f t="shared" si="2"/>
        <v>27.63</v>
      </c>
      <c r="M80" s="195">
        <f t="shared" si="2"/>
        <v>0</v>
      </c>
      <c r="N80" s="195">
        <f t="shared" si="2"/>
        <v>27.63</v>
      </c>
      <c r="O80" s="196">
        <f t="shared" si="3"/>
        <v>27.63</v>
      </c>
      <c r="P80" s="200">
        <v>8.8000000000000007</v>
      </c>
      <c r="Q80" s="201" t="s">
        <v>328</v>
      </c>
      <c r="R80" s="181"/>
      <c r="S80" s="181"/>
      <c r="T80" s="181"/>
      <c r="U80" s="181"/>
      <c r="V80" s="181"/>
      <c r="W80" s="181"/>
      <c r="X80" s="181"/>
      <c r="Y80" s="181"/>
      <c r="Z80" s="181"/>
    </row>
    <row r="81" spans="1:23" s="198" customFormat="1" ht="12" customHeight="1" thickBot="1" x14ac:dyDescent="0.35">
      <c r="A81" s="325" t="s">
        <v>155</v>
      </c>
      <c r="B81" s="331" t="s">
        <v>82</v>
      </c>
      <c r="C81" s="326">
        <v>0</v>
      </c>
      <c r="D81" s="326">
        <v>0</v>
      </c>
      <c r="E81" s="326">
        <v>0</v>
      </c>
      <c r="F81" s="327">
        <v>1</v>
      </c>
      <c r="G81" s="327">
        <v>0</v>
      </c>
      <c r="H81" s="328">
        <v>1</v>
      </c>
      <c r="I81" s="315">
        <v>0</v>
      </c>
      <c r="J81" s="329">
        <v>0</v>
      </c>
      <c r="K81" s="330">
        <v>0</v>
      </c>
      <c r="L81" s="195">
        <f t="shared" si="2"/>
        <v>1</v>
      </c>
      <c r="M81" s="195">
        <f t="shared" si="2"/>
        <v>0</v>
      </c>
      <c r="N81" s="195">
        <f t="shared" si="2"/>
        <v>1</v>
      </c>
      <c r="O81" s="196">
        <f t="shared" si="3"/>
        <v>1</v>
      </c>
      <c r="P81" s="200">
        <v>0.1</v>
      </c>
      <c r="Q81" s="201" t="s">
        <v>260</v>
      </c>
      <c r="R81" s="181"/>
      <c r="S81" s="181"/>
      <c r="T81" s="181"/>
      <c r="U81" s="181"/>
      <c r="V81" s="181"/>
      <c r="W81" s="181"/>
    </row>
    <row r="82" spans="1:23" s="198" customFormat="1" ht="12" customHeight="1" thickBot="1" x14ac:dyDescent="0.35">
      <c r="A82" s="325" t="s">
        <v>142</v>
      </c>
      <c r="B82" s="331" t="s">
        <v>83</v>
      </c>
      <c r="C82" s="326">
        <v>1</v>
      </c>
      <c r="D82" s="326">
        <v>0</v>
      </c>
      <c r="E82" s="326">
        <v>1</v>
      </c>
      <c r="F82" s="327">
        <v>10</v>
      </c>
      <c r="G82" s="327">
        <v>0</v>
      </c>
      <c r="H82" s="328">
        <v>10</v>
      </c>
      <c r="I82" s="315">
        <v>3</v>
      </c>
      <c r="J82" s="329">
        <v>0</v>
      </c>
      <c r="K82" s="330">
        <v>3</v>
      </c>
      <c r="L82" s="195">
        <f t="shared" si="2"/>
        <v>14</v>
      </c>
      <c r="M82" s="195">
        <f t="shared" si="2"/>
        <v>0</v>
      </c>
      <c r="N82" s="195">
        <f t="shared" si="2"/>
        <v>14</v>
      </c>
      <c r="O82" s="196">
        <f t="shared" si="3"/>
        <v>14</v>
      </c>
      <c r="P82" s="200">
        <v>0</v>
      </c>
      <c r="Q82" s="201" t="s">
        <v>276</v>
      </c>
      <c r="R82" s="181"/>
      <c r="S82" s="181"/>
      <c r="T82" s="181"/>
      <c r="U82" s="181"/>
      <c r="V82" s="181"/>
      <c r="W82" s="181"/>
    </row>
    <row r="83" spans="1:23" s="198" customFormat="1" ht="12" customHeight="1" thickBot="1" x14ac:dyDescent="0.35">
      <c r="A83" s="325" t="s">
        <v>154</v>
      </c>
      <c r="B83" s="331" t="s">
        <v>84</v>
      </c>
      <c r="C83" s="326">
        <v>1</v>
      </c>
      <c r="D83" s="326">
        <v>0</v>
      </c>
      <c r="E83" s="326">
        <v>1</v>
      </c>
      <c r="F83" s="327">
        <v>10</v>
      </c>
      <c r="G83" s="327">
        <v>0</v>
      </c>
      <c r="H83" s="328">
        <v>10</v>
      </c>
      <c r="I83" s="315">
        <v>1.25</v>
      </c>
      <c r="J83" s="329">
        <v>0</v>
      </c>
      <c r="K83" s="330">
        <v>1.25</v>
      </c>
      <c r="L83" s="195">
        <f t="shared" si="2"/>
        <v>12.25</v>
      </c>
      <c r="M83" s="195">
        <f t="shared" si="2"/>
        <v>0</v>
      </c>
      <c r="N83" s="195">
        <f t="shared" si="2"/>
        <v>12.25</v>
      </c>
      <c r="O83" s="196">
        <f t="shared" si="3"/>
        <v>12.25</v>
      </c>
      <c r="P83" s="200">
        <v>1.4</v>
      </c>
      <c r="Q83" s="201" t="s">
        <v>297</v>
      </c>
      <c r="R83" s="181"/>
      <c r="S83" s="181"/>
      <c r="T83" s="181"/>
      <c r="U83" s="181"/>
      <c r="V83" s="181"/>
      <c r="W83" s="181"/>
    </row>
    <row r="84" spans="1:23" ht="12" customHeight="1" thickBot="1" x14ac:dyDescent="0.35">
      <c r="A84" s="325" t="s">
        <v>154</v>
      </c>
      <c r="B84" s="331" t="s">
        <v>85</v>
      </c>
      <c r="C84" s="326">
        <v>4</v>
      </c>
      <c r="D84" s="326">
        <v>0</v>
      </c>
      <c r="E84" s="326">
        <v>4</v>
      </c>
      <c r="F84" s="327">
        <v>25</v>
      </c>
      <c r="G84" s="327">
        <v>0</v>
      </c>
      <c r="H84" s="328">
        <v>25</v>
      </c>
      <c r="I84" s="315">
        <v>1</v>
      </c>
      <c r="J84" s="329">
        <v>0</v>
      </c>
      <c r="K84" s="330">
        <v>1</v>
      </c>
      <c r="L84" s="195">
        <f t="shared" si="2"/>
        <v>30</v>
      </c>
      <c r="M84" s="195">
        <f t="shared" si="2"/>
        <v>0</v>
      </c>
      <c r="N84" s="195">
        <f t="shared" si="2"/>
        <v>30</v>
      </c>
      <c r="O84" s="196">
        <f t="shared" si="3"/>
        <v>30</v>
      </c>
      <c r="P84" s="200">
        <v>6</v>
      </c>
      <c r="Q84" s="201" t="s">
        <v>316</v>
      </c>
    </row>
    <row r="85" spans="1:23" s="198" customFormat="1" ht="12" customHeight="1" thickBot="1" x14ac:dyDescent="0.35">
      <c r="A85" s="325" t="s">
        <v>142</v>
      </c>
      <c r="B85" s="331" t="s">
        <v>86</v>
      </c>
      <c r="C85" s="326">
        <v>1</v>
      </c>
      <c r="D85" s="326">
        <v>0</v>
      </c>
      <c r="E85" s="330">
        <v>1</v>
      </c>
      <c r="F85" s="202">
        <v>8</v>
      </c>
      <c r="G85" s="327">
        <v>0</v>
      </c>
      <c r="H85" s="328">
        <v>8</v>
      </c>
      <c r="I85" s="315">
        <v>2</v>
      </c>
      <c r="J85" s="329">
        <v>0</v>
      </c>
      <c r="K85" s="330">
        <v>2</v>
      </c>
      <c r="L85" s="195">
        <f t="shared" si="2"/>
        <v>11</v>
      </c>
      <c r="M85" s="195">
        <f t="shared" si="2"/>
        <v>0</v>
      </c>
      <c r="N85" s="195">
        <f t="shared" si="2"/>
        <v>11</v>
      </c>
      <c r="O85" s="196">
        <f t="shared" si="3"/>
        <v>11</v>
      </c>
      <c r="P85" s="200">
        <v>1</v>
      </c>
      <c r="Q85" s="201" t="s">
        <v>257</v>
      </c>
      <c r="R85" s="181"/>
      <c r="S85" s="181"/>
      <c r="T85" s="181"/>
      <c r="U85" s="181"/>
      <c r="V85" s="181"/>
      <c r="W85" s="181"/>
    </row>
    <row r="86" spans="1:23" s="198" customFormat="1" ht="12" customHeight="1" thickBot="1" x14ac:dyDescent="0.35">
      <c r="A86" s="325" t="s">
        <v>154</v>
      </c>
      <c r="B86" s="331" t="s">
        <v>87</v>
      </c>
      <c r="C86" s="326">
        <v>2.5</v>
      </c>
      <c r="D86" s="326">
        <v>0</v>
      </c>
      <c r="E86" s="330">
        <v>2.5</v>
      </c>
      <c r="F86" s="202">
        <v>15.5</v>
      </c>
      <c r="G86" s="327">
        <v>0</v>
      </c>
      <c r="H86" s="328">
        <v>15.5</v>
      </c>
      <c r="I86" s="315">
        <v>4</v>
      </c>
      <c r="J86" s="329">
        <v>0</v>
      </c>
      <c r="K86" s="330">
        <v>4</v>
      </c>
      <c r="L86" s="195">
        <f t="shared" si="2"/>
        <v>22</v>
      </c>
      <c r="M86" s="195">
        <f t="shared" si="2"/>
        <v>0</v>
      </c>
      <c r="N86" s="195">
        <f t="shared" si="2"/>
        <v>22</v>
      </c>
      <c r="O86" s="196">
        <v>22</v>
      </c>
      <c r="P86" s="200">
        <v>0</v>
      </c>
      <c r="Q86" s="407" t="s">
        <v>330</v>
      </c>
      <c r="R86" s="181"/>
      <c r="S86" s="181"/>
      <c r="T86" s="181"/>
      <c r="U86" s="181"/>
      <c r="V86" s="181"/>
      <c r="W86" s="181"/>
    </row>
    <row r="87" spans="1:23" s="198" customFormat="1" ht="12" customHeight="1" thickBot="1" x14ac:dyDescent="0.35">
      <c r="A87" s="325" t="s">
        <v>153</v>
      </c>
      <c r="B87" s="331" t="s">
        <v>88</v>
      </c>
      <c r="C87" s="326">
        <v>1</v>
      </c>
      <c r="D87" s="326">
        <v>0</v>
      </c>
      <c r="E87" s="330">
        <v>1</v>
      </c>
      <c r="F87" s="202">
        <v>9</v>
      </c>
      <c r="G87" s="327">
        <v>0</v>
      </c>
      <c r="H87" s="328">
        <v>9</v>
      </c>
      <c r="I87" s="315">
        <v>0</v>
      </c>
      <c r="J87" s="329">
        <v>0</v>
      </c>
      <c r="K87" s="330">
        <v>0</v>
      </c>
      <c r="L87" s="195">
        <f t="shared" si="2"/>
        <v>10</v>
      </c>
      <c r="M87" s="195">
        <f t="shared" si="2"/>
        <v>0</v>
      </c>
      <c r="N87" s="195">
        <f t="shared" si="2"/>
        <v>10</v>
      </c>
      <c r="O87" s="196">
        <f t="shared" si="3"/>
        <v>10</v>
      </c>
      <c r="P87" s="200">
        <v>0.11</v>
      </c>
      <c r="Q87" s="201" t="s">
        <v>253</v>
      </c>
      <c r="R87" s="181"/>
      <c r="S87" s="181"/>
      <c r="T87" s="181"/>
      <c r="U87" s="181"/>
      <c r="V87" s="181"/>
      <c r="W87" s="181"/>
    </row>
    <row r="88" spans="1:23" ht="12" customHeight="1" thickBot="1" x14ac:dyDescent="0.35">
      <c r="A88" s="325" t="s">
        <v>152</v>
      </c>
      <c r="B88" s="331" t="s">
        <v>89</v>
      </c>
      <c r="C88" s="326">
        <v>2</v>
      </c>
      <c r="D88" s="326">
        <v>0</v>
      </c>
      <c r="E88" s="330">
        <v>2</v>
      </c>
      <c r="F88" s="202">
        <v>10</v>
      </c>
      <c r="G88" s="327">
        <v>0</v>
      </c>
      <c r="H88" s="328">
        <v>10</v>
      </c>
      <c r="I88" s="315">
        <v>0</v>
      </c>
      <c r="J88" s="329">
        <v>0</v>
      </c>
      <c r="K88" s="330">
        <v>0</v>
      </c>
      <c r="L88" s="195">
        <f t="shared" si="2"/>
        <v>12</v>
      </c>
      <c r="M88" s="195">
        <f t="shared" si="2"/>
        <v>0</v>
      </c>
      <c r="N88" s="195">
        <f t="shared" si="2"/>
        <v>12</v>
      </c>
      <c r="O88" s="196">
        <f t="shared" si="3"/>
        <v>12</v>
      </c>
      <c r="P88" s="200">
        <v>2.4</v>
      </c>
      <c r="Q88" s="201" t="s">
        <v>341</v>
      </c>
    </row>
    <row r="89" spans="1:23" s="198" customFormat="1" ht="12" customHeight="1" thickBot="1" x14ac:dyDescent="0.35">
      <c r="A89" s="325" t="s">
        <v>154</v>
      </c>
      <c r="B89" s="331" t="s">
        <v>90</v>
      </c>
      <c r="C89" s="326">
        <v>2</v>
      </c>
      <c r="D89" s="326">
        <v>0</v>
      </c>
      <c r="E89" s="330">
        <v>2</v>
      </c>
      <c r="F89" s="202">
        <v>11</v>
      </c>
      <c r="G89" s="327">
        <v>0</v>
      </c>
      <c r="H89" s="328">
        <v>11</v>
      </c>
      <c r="I89" s="315">
        <v>0</v>
      </c>
      <c r="J89" s="329">
        <v>0</v>
      </c>
      <c r="K89" s="330">
        <v>0</v>
      </c>
      <c r="L89" s="195">
        <f t="shared" si="2"/>
        <v>13</v>
      </c>
      <c r="M89" s="195">
        <f t="shared" si="2"/>
        <v>0</v>
      </c>
      <c r="N89" s="195">
        <f t="shared" si="2"/>
        <v>13</v>
      </c>
      <c r="O89" s="196">
        <f t="shared" si="3"/>
        <v>13</v>
      </c>
      <c r="P89" s="200">
        <v>1.4</v>
      </c>
      <c r="Q89" s="201" t="s">
        <v>297</v>
      </c>
      <c r="R89" s="181"/>
      <c r="S89" s="181"/>
      <c r="T89" s="181"/>
      <c r="U89" s="181"/>
      <c r="V89" s="181"/>
      <c r="W89" s="181"/>
    </row>
    <row r="90" spans="1:23" s="198" customFormat="1" ht="12" customHeight="1" thickBot="1" x14ac:dyDescent="0.35">
      <c r="A90" s="325" t="s">
        <v>154</v>
      </c>
      <c r="B90" s="331" t="s">
        <v>91</v>
      </c>
      <c r="C90" s="326">
        <v>1</v>
      </c>
      <c r="D90" s="326">
        <v>0</v>
      </c>
      <c r="E90" s="330">
        <v>1</v>
      </c>
      <c r="F90" s="202">
        <v>6.625</v>
      </c>
      <c r="G90" s="327">
        <v>0</v>
      </c>
      <c r="H90" s="328">
        <v>6.625</v>
      </c>
      <c r="I90" s="315">
        <v>2</v>
      </c>
      <c r="J90" s="329">
        <v>0</v>
      </c>
      <c r="K90" s="330">
        <v>2</v>
      </c>
      <c r="L90" s="195">
        <f t="shared" si="2"/>
        <v>9.625</v>
      </c>
      <c r="M90" s="195">
        <f t="shared" si="2"/>
        <v>0</v>
      </c>
      <c r="N90" s="195">
        <f t="shared" si="2"/>
        <v>9.625</v>
      </c>
      <c r="O90" s="196">
        <v>9.6300000000000008</v>
      </c>
      <c r="P90" s="200">
        <v>0</v>
      </c>
      <c r="Q90" s="407" t="s">
        <v>330</v>
      </c>
      <c r="R90" s="181"/>
      <c r="S90" s="181"/>
      <c r="T90" s="181"/>
      <c r="U90" s="181"/>
      <c r="V90" s="181"/>
      <c r="W90" s="181"/>
    </row>
    <row r="91" spans="1:23" s="198" customFormat="1" ht="12" customHeight="1" thickBot="1" x14ac:dyDescent="0.35">
      <c r="A91" s="325" t="s">
        <v>142</v>
      </c>
      <c r="B91" s="331" t="s">
        <v>92</v>
      </c>
      <c r="C91" s="326">
        <v>0.5</v>
      </c>
      <c r="D91" s="326">
        <v>0</v>
      </c>
      <c r="E91" s="330">
        <v>0.5</v>
      </c>
      <c r="F91" s="202">
        <v>4</v>
      </c>
      <c r="G91" s="327">
        <v>0</v>
      </c>
      <c r="H91" s="328">
        <v>4</v>
      </c>
      <c r="I91" s="315">
        <v>0</v>
      </c>
      <c r="J91" s="329">
        <v>0</v>
      </c>
      <c r="K91" s="330">
        <v>0</v>
      </c>
      <c r="L91" s="195">
        <f t="shared" si="2"/>
        <v>4.5</v>
      </c>
      <c r="M91" s="195">
        <f t="shared" si="2"/>
        <v>0</v>
      </c>
      <c r="N91" s="195">
        <f t="shared" si="2"/>
        <v>4.5</v>
      </c>
      <c r="O91" s="196">
        <f t="shared" si="3"/>
        <v>4.5</v>
      </c>
      <c r="P91" s="200">
        <v>0</v>
      </c>
      <c r="Q91" s="201" t="s">
        <v>276</v>
      </c>
      <c r="R91" s="181"/>
      <c r="S91" s="181"/>
      <c r="T91" s="181"/>
      <c r="U91" s="181"/>
      <c r="V91" s="181"/>
      <c r="W91" s="181"/>
    </row>
    <row r="92" spans="1:23" s="198" customFormat="1" ht="12" customHeight="1" thickBot="1" x14ac:dyDescent="0.35">
      <c r="A92" s="325" t="s">
        <v>142</v>
      </c>
      <c r="B92" s="331" t="s">
        <v>93</v>
      </c>
      <c r="C92" s="326">
        <v>1</v>
      </c>
      <c r="D92" s="326">
        <v>0</v>
      </c>
      <c r="E92" s="330">
        <v>1</v>
      </c>
      <c r="F92" s="202">
        <v>7</v>
      </c>
      <c r="G92" s="327">
        <v>0</v>
      </c>
      <c r="H92" s="328">
        <v>7</v>
      </c>
      <c r="I92" s="315">
        <v>2</v>
      </c>
      <c r="J92" s="329">
        <v>0</v>
      </c>
      <c r="K92" s="330">
        <v>2</v>
      </c>
      <c r="L92" s="195">
        <f t="shared" si="2"/>
        <v>10</v>
      </c>
      <c r="M92" s="195">
        <f t="shared" si="2"/>
        <v>0</v>
      </c>
      <c r="N92" s="195">
        <f t="shared" si="2"/>
        <v>10</v>
      </c>
      <c r="O92" s="196">
        <f t="shared" si="3"/>
        <v>10</v>
      </c>
      <c r="P92" s="200">
        <v>0</v>
      </c>
      <c r="Q92" s="201" t="s">
        <v>276</v>
      </c>
      <c r="R92" s="181"/>
      <c r="S92" s="181"/>
      <c r="T92" s="181"/>
      <c r="U92" s="181"/>
      <c r="V92" s="181"/>
      <c r="W92" s="181"/>
    </row>
    <row r="93" spans="1:23" s="198" customFormat="1" ht="12" customHeight="1" thickBot="1" x14ac:dyDescent="0.35">
      <c r="A93" s="325" t="s">
        <v>155</v>
      </c>
      <c r="B93" s="331" t="s">
        <v>94</v>
      </c>
      <c r="C93" s="326">
        <v>0.25</v>
      </c>
      <c r="D93" s="326">
        <v>0</v>
      </c>
      <c r="E93" s="330">
        <v>0.25</v>
      </c>
      <c r="F93" s="202">
        <v>0.75</v>
      </c>
      <c r="G93" s="327">
        <v>0</v>
      </c>
      <c r="H93" s="328">
        <v>0.75</v>
      </c>
      <c r="I93" s="315">
        <v>0</v>
      </c>
      <c r="J93" s="329">
        <v>0</v>
      </c>
      <c r="K93" s="330">
        <v>0</v>
      </c>
      <c r="L93" s="195">
        <f t="shared" si="2"/>
        <v>1</v>
      </c>
      <c r="M93" s="195">
        <f t="shared" si="2"/>
        <v>0</v>
      </c>
      <c r="N93" s="195">
        <f t="shared" si="2"/>
        <v>1</v>
      </c>
      <c r="O93" s="196">
        <f t="shared" si="3"/>
        <v>1</v>
      </c>
      <c r="P93" s="200">
        <v>0.1</v>
      </c>
      <c r="Q93" s="201" t="s">
        <v>298</v>
      </c>
      <c r="R93" s="181"/>
      <c r="S93" s="181"/>
      <c r="T93" s="181"/>
      <c r="U93" s="181"/>
      <c r="V93" s="181"/>
      <c r="W93" s="181"/>
    </row>
    <row r="94" spans="1:23" s="198" customFormat="1" ht="12" customHeight="1" thickBot="1" x14ac:dyDescent="0.35">
      <c r="A94" s="325" t="s">
        <v>155</v>
      </c>
      <c r="B94" s="331" t="s">
        <v>95</v>
      </c>
      <c r="C94" s="326">
        <v>0</v>
      </c>
      <c r="D94" s="326">
        <v>0</v>
      </c>
      <c r="E94" s="330">
        <v>0</v>
      </c>
      <c r="F94" s="202">
        <v>2</v>
      </c>
      <c r="G94" s="327">
        <v>0</v>
      </c>
      <c r="H94" s="328">
        <v>2</v>
      </c>
      <c r="I94" s="315">
        <v>0</v>
      </c>
      <c r="J94" s="329">
        <v>0</v>
      </c>
      <c r="K94" s="330">
        <v>0</v>
      </c>
      <c r="L94" s="195">
        <f t="shared" si="2"/>
        <v>2</v>
      </c>
      <c r="M94" s="195">
        <f t="shared" si="2"/>
        <v>0</v>
      </c>
      <c r="N94" s="195">
        <f t="shared" si="2"/>
        <v>2</v>
      </c>
      <c r="O94" s="196">
        <f t="shared" si="3"/>
        <v>2</v>
      </c>
      <c r="P94" s="200">
        <v>0.1</v>
      </c>
      <c r="Q94" s="201" t="s">
        <v>260</v>
      </c>
      <c r="R94" s="181"/>
      <c r="S94" s="181"/>
      <c r="T94" s="181"/>
      <c r="U94" s="181"/>
      <c r="V94" s="181"/>
      <c r="W94" s="181"/>
    </row>
    <row r="95" spans="1:23" ht="12" customHeight="1" thickBot="1" x14ac:dyDescent="0.35">
      <c r="A95" s="325" t="s">
        <v>169</v>
      </c>
      <c r="B95" s="331" t="s">
        <v>97</v>
      </c>
      <c r="C95" s="326">
        <v>0.25</v>
      </c>
      <c r="D95" s="326">
        <v>0</v>
      </c>
      <c r="E95" s="330">
        <v>0.25</v>
      </c>
      <c r="F95" s="202">
        <v>0.5</v>
      </c>
      <c r="G95" s="327">
        <v>0</v>
      </c>
      <c r="H95" s="328">
        <v>0.5</v>
      </c>
      <c r="I95" s="315">
        <v>0.25</v>
      </c>
      <c r="J95" s="329">
        <v>0</v>
      </c>
      <c r="K95" s="330">
        <v>0.25</v>
      </c>
      <c r="L95" s="195">
        <f t="shared" si="2"/>
        <v>1</v>
      </c>
      <c r="M95" s="195">
        <f t="shared" si="2"/>
        <v>0</v>
      </c>
      <c r="N95" s="195">
        <f t="shared" si="2"/>
        <v>1</v>
      </c>
      <c r="O95" s="196">
        <f t="shared" si="3"/>
        <v>1</v>
      </c>
      <c r="P95" s="200">
        <v>1.4E-2</v>
      </c>
      <c r="Q95" s="201" t="s">
        <v>282</v>
      </c>
    </row>
    <row r="96" spans="1:23" ht="12" customHeight="1" thickBot="1" x14ac:dyDescent="0.35">
      <c r="A96" s="325" t="s">
        <v>154</v>
      </c>
      <c r="B96" s="331" t="s">
        <v>98</v>
      </c>
      <c r="C96" s="326">
        <v>3</v>
      </c>
      <c r="D96" s="326">
        <v>0</v>
      </c>
      <c r="E96" s="330">
        <v>3</v>
      </c>
      <c r="F96" s="202">
        <v>9</v>
      </c>
      <c r="G96" s="327">
        <v>0</v>
      </c>
      <c r="H96" s="328">
        <v>9</v>
      </c>
      <c r="I96" s="315">
        <v>2</v>
      </c>
      <c r="J96" s="329">
        <v>0</v>
      </c>
      <c r="K96" s="330">
        <v>2</v>
      </c>
      <c r="L96" s="195">
        <f t="shared" si="2"/>
        <v>14</v>
      </c>
      <c r="M96" s="195">
        <f t="shared" si="2"/>
        <v>0</v>
      </c>
      <c r="N96" s="195">
        <f t="shared" si="2"/>
        <v>14</v>
      </c>
      <c r="O96" s="196">
        <f t="shared" si="3"/>
        <v>14</v>
      </c>
      <c r="P96" s="200">
        <v>0</v>
      </c>
      <c r="Q96" s="407" t="s">
        <v>332</v>
      </c>
    </row>
    <row r="97" spans="1:23" ht="12" customHeight="1" thickBot="1" x14ac:dyDescent="0.35">
      <c r="A97" s="325" t="s">
        <v>311</v>
      </c>
      <c r="B97" s="331" t="s">
        <v>99</v>
      </c>
      <c r="C97" s="326">
        <v>1.5</v>
      </c>
      <c r="D97" s="326">
        <v>0</v>
      </c>
      <c r="E97" s="330">
        <v>1.5</v>
      </c>
      <c r="F97" s="202">
        <v>10.5</v>
      </c>
      <c r="G97" s="327">
        <v>0</v>
      </c>
      <c r="H97" s="328">
        <v>10.5</v>
      </c>
      <c r="I97" s="315">
        <v>0</v>
      </c>
      <c r="J97" s="329">
        <v>0</v>
      </c>
      <c r="K97" s="330">
        <v>0</v>
      </c>
      <c r="L97" s="195">
        <f t="shared" si="2"/>
        <v>12</v>
      </c>
      <c r="M97" s="195">
        <f t="shared" si="2"/>
        <v>0</v>
      </c>
      <c r="N97" s="195">
        <f t="shared" si="2"/>
        <v>12</v>
      </c>
      <c r="O97" s="196">
        <f t="shared" si="3"/>
        <v>12</v>
      </c>
      <c r="P97" s="200">
        <v>1.23</v>
      </c>
      <c r="Q97" s="201" t="s">
        <v>299</v>
      </c>
    </row>
    <row r="98" spans="1:23" ht="12" customHeight="1" thickBot="1" x14ac:dyDescent="0.35">
      <c r="A98" s="325" t="s">
        <v>311</v>
      </c>
      <c r="B98" s="331" t="s">
        <v>100</v>
      </c>
      <c r="C98" s="326">
        <v>8</v>
      </c>
      <c r="D98" s="326">
        <v>0</v>
      </c>
      <c r="E98" s="330">
        <v>8</v>
      </c>
      <c r="F98" s="202">
        <v>45</v>
      </c>
      <c r="G98" s="327">
        <v>0</v>
      </c>
      <c r="H98" s="328">
        <v>45</v>
      </c>
      <c r="I98" s="315">
        <v>13</v>
      </c>
      <c r="J98" s="329">
        <v>0</v>
      </c>
      <c r="K98" s="330">
        <v>13</v>
      </c>
      <c r="L98" s="195">
        <f t="shared" si="2"/>
        <v>66</v>
      </c>
      <c r="M98" s="195">
        <f t="shared" si="2"/>
        <v>0</v>
      </c>
      <c r="N98" s="195">
        <f t="shared" si="2"/>
        <v>66</v>
      </c>
      <c r="O98" s="196">
        <f t="shared" si="3"/>
        <v>66</v>
      </c>
      <c r="P98" s="200">
        <v>0</v>
      </c>
      <c r="Q98" s="203" t="s">
        <v>300</v>
      </c>
    </row>
    <row r="99" spans="1:23" ht="12" customHeight="1" thickBot="1" x14ac:dyDescent="0.35">
      <c r="A99" s="325" t="s">
        <v>311</v>
      </c>
      <c r="B99" s="331" t="s">
        <v>101</v>
      </c>
      <c r="C99" s="326">
        <v>1</v>
      </c>
      <c r="D99" s="326">
        <v>0</v>
      </c>
      <c r="E99" s="330">
        <v>1</v>
      </c>
      <c r="F99" s="202">
        <v>4</v>
      </c>
      <c r="G99" s="327">
        <v>0</v>
      </c>
      <c r="H99" s="328">
        <v>4</v>
      </c>
      <c r="I99" s="315">
        <v>1</v>
      </c>
      <c r="J99" s="329">
        <v>0</v>
      </c>
      <c r="K99" s="330">
        <v>1</v>
      </c>
      <c r="L99" s="195">
        <f t="shared" si="2"/>
        <v>6</v>
      </c>
      <c r="M99" s="195">
        <f t="shared" si="2"/>
        <v>0</v>
      </c>
      <c r="N99" s="195">
        <f t="shared" si="2"/>
        <v>6</v>
      </c>
      <c r="O99" s="196">
        <f t="shared" si="3"/>
        <v>6</v>
      </c>
      <c r="P99" s="200">
        <v>2</v>
      </c>
      <c r="Q99" s="201" t="s">
        <v>301</v>
      </c>
    </row>
    <row r="100" spans="1:23" ht="12" customHeight="1" thickBot="1" x14ac:dyDescent="0.35">
      <c r="A100" s="325" t="s">
        <v>169</v>
      </c>
      <c r="B100" s="331" t="s">
        <v>102</v>
      </c>
      <c r="C100" s="326">
        <v>0.75</v>
      </c>
      <c r="D100" s="326">
        <v>0</v>
      </c>
      <c r="E100" s="330">
        <v>0.75</v>
      </c>
      <c r="F100" s="202">
        <v>3.5</v>
      </c>
      <c r="G100" s="327">
        <v>0</v>
      </c>
      <c r="H100" s="328">
        <v>3.5</v>
      </c>
      <c r="I100" s="315">
        <v>0.75</v>
      </c>
      <c r="J100" s="329">
        <v>0</v>
      </c>
      <c r="K100" s="330">
        <v>0.75</v>
      </c>
      <c r="L100" s="195">
        <f t="shared" si="2"/>
        <v>5</v>
      </c>
      <c r="M100" s="195">
        <f t="shared" si="2"/>
        <v>0</v>
      </c>
      <c r="N100" s="195">
        <f t="shared" si="2"/>
        <v>5</v>
      </c>
      <c r="O100" s="196">
        <f t="shared" si="3"/>
        <v>5</v>
      </c>
      <c r="P100" s="200">
        <v>0.04</v>
      </c>
      <c r="Q100" s="201" t="s">
        <v>302</v>
      </c>
    </row>
    <row r="101" spans="1:23" ht="12" customHeight="1" thickBot="1" x14ac:dyDescent="0.35">
      <c r="A101" s="325" t="s">
        <v>153</v>
      </c>
      <c r="B101" s="331" t="s">
        <v>103</v>
      </c>
      <c r="C101" s="326">
        <v>1</v>
      </c>
      <c r="D101" s="326">
        <v>0</v>
      </c>
      <c r="E101" s="330">
        <v>1</v>
      </c>
      <c r="F101" s="202">
        <v>1</v>
      </c>
      <c r="G101" s="327">
        <v>0</v>
      </c>
      <c r="H101" s="328">
        <v>1</v>
      </c>
      <c r="I101" s="315">
        <v>0</v>
      </c>
      <c r="J101" s="329">
        <v>0</v>
      </c>
      <c r="K101" s="330">
        <v>0</v>
      </c>
      <c r="L101" s="195">
        <f t="shared" si="2"/>
        <v>2</v>
      </c>
      <c r="M101" s="195">
        <f t="shared" si="2"/>
        <v>0</v>
      </c>
      <c r="N101" s="195">
        <f t="shared" si="2"/>
        <v>2</v>
      </c>
      <c r="O101" s="196">
        <f t="shared" si="3"/>
        <v>2</v>
      </c>
      <c r="P101" s="200">
        <v>0.11</v>
      </c>
      <c r="Q101" s="201" t="s">
        <v>253</v>
      </c>
    </row>
    <row r="102" spans="1:23" ht="12" customHeight="1" thickBot="1" x14ac:dyDescent="0.35">
      <c r="A102" s="325" t="s">
        <v>311</v>
      </c>
      <c r="B102" s="331" t="s">
        <v>104</v>
      </c>
      <c r="C102" s="326">
        <v>3</v>
      </c>
      <c r="D102" s="326">
        <v>0</v>
      </c>
      <c r="E102" s="330">
        <v>3</v>
      </c>
      <c r="F102" s="202">
        <v>20</v>
      </c>
      <c r="G102" s="327">
        <v>0</v>
      </c>
      <c r="H102" s="328">
        <v>20</v>
      </c>
      <c r="I102" s="315">
        <v>5</v>
      </c>
      <c r="J102" s="329">
        <v>0</v>
      </c>
      <c r="K102" s="330">
        <v>5</v>
      </c>
      <c r="L102" s="195">
        <f t="shared" si="2"/>
        <v>28</v>
      </c>
      <c r="M102" s="195">
        <f t="shared" si="2"/>
        <v>0</v>
      </c>
      <c r="N102" s="195">
        <f t="shared" si="2"/>
        <v>28</v>
      </c>
      <c r="O102" s="196">
        <f t="shared" si="3"/>
        <v>28</v>
      </c>
      <c r="P102" s="200">
        <v>0.6</v>
      </c>
      <c r="Q102" s="201" t="s">
        <v>273</v>
      </c>
    </row>
    <row r="103" spans="1:23" ht="12" customHeight="1" thickBot="1" x14ac:dyDescent="0.35">
      <c r="A103" s="325" t="s">
        <v>153</v>
      </c>
      <c r="B103" s="331" t="s">
        <v>105</v>
      </c>
      <c r="C103" s="326">
        <v>1</v>
      </c>
      <c r="D103" s="326">
        <v>0</v>
      </c>
      <c r="E103" s="330">
        <v>1</v>
      </c>
      <c r="F103" s="202">
        <v>6</v>
      </c>
      <c r="G103" s="327">
        <v>0</v>
      </c>
      <c r="H103" s="328">
        <v>6</v>
      </c>
      <c r="I103" s="315">
        <v>1</v>
      </c>
      <c r="J103" s="329">
        <v>0</v>
      </c>
      <c r="K103" s="330">
        <v>1</v>
      </c>
      <c r="L103" s="195">
        <f t="shared" si="2"/>
        <v>8</v>
      </c>
      <c r="M103" s="195">
        <f t="shared" si="2"/>
        <v>0</v>
      </c>
      <c r="N103" s="195">
        <f t="shared" si="2"/>
        <v>8</v>
      </c>
      <c r="O103" s="196">
        <f t="shared" si="3"/>
        <v>8</v>
      </c>
      <c r="P103" s="200">
        <v>0.90900000000000003</v>
      </c>
      <c r="Q103" s="201" t="s">
        <v>253</v>
      </c>
    </row>
    <row r="104" spans="1:23" ht="12" customHeight="1" thickBot="1" x14ac:dyDescent="0.35">
      <c r="A104" s="325" t="s">
        <v>311</v>
      </c>
      <c r="B104" s="331" t="s">
        <v>106</v>
      </c>
      <c r="C104" s="326">
        <v>2.5</v>
      </c>
      <c r="D104" s="326">
        <v>0</v>
      </c>
      <c r="E104" s="330">
        <v>2.5</v>
      </c>
      <c r="F104" s="202">
        <v>12.5</v>
      </c>
      <c r="G104" s="327">
        <v>0</v>
      </c>
      <c r="H104" s="328">
        <v>12.5</v>
      </c>
      <c r="I104" s="315">
        <v>3</v>
      </c>
      <c r="J104" s="329">
        <v>0</v>
      </c>
      <c r="K104" s="330">
        <v>3</v>
      </c>
      <c r="L104" s="195">
        <f t="shared" si="2"/>
        <v>18</v>
      </c>
      <c r="M104" s="195">
        <f t="shared" si="2"/>
        <v>0</v>
      </c>
      <c r="N104" s="195">
        <f t="shared" si="2"/>
        <v>18</v>
      </c>
      <c r="O104" s="196">
        <f t="shared" si="3"/>
        <v>18</v>
      </c>
      <c r="P104" s="200">
        <v>3.8</v>
      </c>
      <c r="Q104" s="201" t="s">
        <v>309</v>
      </c>
    </row>
    <row r="105" spans="1:23" ht="12" customHeight="1" thickBot="1" x14ac:dyDescent="0.35">
      <c r="A105" s="325" t="s">
        <v>142</v>
      </c>
      <c r="B105" s="331" t="s">
        <v>107</v>
      </c>
      <c r="C105" s="326">
        <v>0</v>
      </c>
      <c r="D105" s="326">
        <v>0</v>
      </c>
      <c r="E105" s="330">
        <v>0</v>
      </c>
      <c r="F105" s="202">
        <v>3.8</v>
      </c>
      <c r="G105" s="327">
        <v>0</v>
      </c>
      <c r="H105" s="328">
        <v>3.8</v>
      </c>
      <c r="I105" s="315">
        <v>0</v>
      </c>
      <c r="J105" s="329">
        <v>0</v>
      </c>
      <c r="K105" s="330">
        <v>0</v>
      </c>
      <c r="L105" s="195">
        <f t="shared" si="2"/>
        <v>3.8</v>
      </c>
      <c r="M105" s="195">
        <f t="shared" si="2"/>
        <v>0</v>
      </c>
      <c r="N105" s="195">
        <f t="shared" si="2"/>
        <v>3.8</v>
      </c>
      <c r="O105" s="196">
        <f t="shared" si="3"/>
        <v>3.8</v>
      </c>
      <c r="P105" s="200">
        <v>0</v>
      </c>
      <c r="Q105" s="201" t="s">
        <v>276</v>
      </c>
    </row>
    <row r="106" spans="1:23" s="198" customFormat="1" ht="12" customHeight="1" x14ac:dyDescent="0.3">
      <c r="A106" s="325" t="s">
        <v>155</v>
      </c>
      <c r="B106" s="331" t="s">
        <v>108</v>
      </c>
      <c r="C106" s="326">
        <v>0.25</v>
      </c>
      <c r="D106" s="326">
        <v>0</v>
      </c>
      <c r="E106" s="330">
        <v>0.25</v>
      </c>
      <c r="F106" s="202">
        <v>0.75</v>
      </c>
      <c r="G106" s="327">
        <v>0</v>
      </c>
      <c r="H106" s="328">
        <v>0.75</v>
      </c>
      <c r="I106" s="315">
        <v>0</v>
      </c>
      <c r="J106" s="329">
        <v>0</v>
      </c>
      <c r="K106" s="330">
        <v>0</v>
      </c>
      <c r="L106" s="195">
        <f t="shared" si="2"/>
        <v>1</v>
      </c>
      <c r="M106" s="195">
        <f t="shared" si="2"/>
        <v>0</v>
      </c>
      <c r="N106" s="195">
        <f t="shared" si="2"/>
        <v>1</v>
      </c>
      <c r="O106" s="196">
        <f t="shared" si="3"/>
        <v>1</v>
      </c>
      <c r="P106" s="200">
        <v>0.05</v>
      </c>
      <c r="Q106" s="201" t="s">
        <v>260</v>
      </c>
      <c r="R106" s="204"/>
      <c r="S106" s="181"/>
      <c r="T106" s="181"/>
      <c r="U106" s="181"/>
      <c r="V106" s="181"/>
      <c r="W106" s="181"/>
    </row>
    <row r="107" spans="1:23" ht="12.75" customHeight="1" x14ac:dyDescent="0.3">
      <c r="A107" s="367"/>
      <c r="B107" s="333" t="s">
        <v>147</v>
      </c>
      <c r="C107" s="326">
        <f>SUBTOTAL(109,C4:C106)</f>
        <v>206.89000000000001</v>
      </c>
      <c r="D107" s="326">
        <f t="shared" ref="D107:P107" si="4">SUBTOTAL(109,D4:D106)</f>
        <v>0</v>
      </c>
      <c r="E107" s="326">
        <f t="shared" si="4"/>
        <v>206.89000000000001</v>
      </c>
      <c r="F107" s="334">
        <f t="shared" si="4"/>
        <v>947.92499999999995</v>
      </c>
      <c r="G107" s="334">
        <f t="shared" si="4"/>
        <v>2</v>
      </c>
      <c r="H107" s="334">
        <f t="shared" si="4"/>
        <v>945.92499999999995</v>
      </c>
      <c r="I107" s="326">
        <f t="shared" si="4"/>
        <v>206.15</v>
      </c>
      <c r="J107" s="326">
        <f t="shared" si="4"/>
        <v>2</v>
      </c>
      <c r="K107" s="326">
        <f>SUBTOTAL(109,K4:K106)</f>
        <v>205.15</v>
      </c>
      <c r="L107" s="334">
        <f t="shared" si="4"/>
        <v>1360.9650000000001</v>
      </c>
      <c r="M107" s="334">
        <f>SUBTOTAL(109,M4:M106)</f>
        <v>7</v>
      </c>
      <c r="N107" s="334">
        <f>L107-M107</f>
        <v>1353.9650000000001</v>
      </c>
      <c r="O107" s="334">
        <f>N107</f>
        <v>1353.9650000000001</v>
      </c>
      <c r="P107" s="334">
        <f t="shared" si="4"/>
        <v>89.632999999999996</v>
      </c>
      <c r="Q107" s="201"/>
    </row>
    <row r="108" spans="1:23" ht="12" customHeight="1" x14ac:dyDescent="0.3">
      <c r="A108" s="205"/>
      <c r="B108" s="205"/>
      <c r="C108" s="205"/>
      <c r="D108" s="205"/>
      <c r="E108" s="205"/>
      <c r="F108" s="206"/>
      <c r="G108" s="206"/>
      <c r="H108" s="207"/>
      <c r="I108" s="205"/>
      <c r="J108" s="205"/>
      <c r="K108" s="205"/>
      <c r="L108" s="206"/>
      <c r="M108" s="206"/>
      <c r="N108" s="207"/>
      <c r="O108" s="207"/>
      <c r="P108" s="207"/>
      <c r="Q108" s="208"/>
    </row>
    <row r="109" spans="1:23" ht="12" customHeight="1" x14ac:dyDescent="0.3">
      <c r="A109" s="332" t="s">
        <v>311</v>
      </c>
      <c r="B109" s="333" t="s">
        <v>305</v>
      </c>
      <c r="C109" s="357">
        <f>SUM(C36:C37)</f>
        <v>3</v>
      </c>
      <c r="D109" s="357">
        <f t="shared" ref="D109:P109" si="5">SUM(D36:D37)</f>
        <v>0</v>
      </c>
      <c r="E109" s="357">
        <f t="shared" si="5"/>
        <v>3</v>
      </c>
      <c r="F109" s="334">
        <f t="shared" si="5"/>
        <v>15</v>
      </c>
      <c r="G109" s="334">
        <f t="shared" si="5"/>
        <v>0</v>
      </c>
      <c r="H109" s="334">
        <f t="shared" si="5"/>
        <v>15</v>
      </c>
      <c r="I109" s="357">
        <f t="shared" si="5"/>
        <v>2</v>
      </c>
      <c r="J109" s="357">
        <f t="shared" si="5"/>
        <v>1</v>
      </c>
      <c r="K109" s="357">
        <f t="shared" si="5"/>
        <v>1</v>
      </c>
      <c r="L109" s="334">
        <f t="shared" si="5"/>
        <v>20</v>
      </c>
      <c r="M109" s="334">
        <f t="shared" si="5"/>
        <v>1</v>
      </c>
      <c r="N109" s="334">
        <f t="shared" si="5"/>
        <v>19</v>
      </c>
      <c r="O109" s="334">
        <f t="shared" si="5"/>
        <v>19</v>
      </c>
      <c r="P109" s="334">
        <f t="shared" si="5"/>
        <v>3.5</v>
      </c>
      <c r="Q109" s="201"/>
    </row>
    <row r="110" spans="1:23" ht="12" customHeight="1" x14ac:dyDescent="0.3">
      <c r="A110" s="332" t="s">
        <v>142</v>
      </c>
      <c r="B110" s="333" t="s">
        <v>306</v>
      </c>
      <c r="C110" s="326">
        <f t="shared" ref="C110:L110" si="6">SUM(C45:C46)</f>
        <v>18</v>
      </c>
      <c r="D110" s="326">
        <f t="shared" si="6"/>
        <v>0</v>
      </c>
      <c r="E110" s="330">
        <f t="shared" si="6"/>
        <v>18</v>
      </c>
      <c r="F110" s="209">
        <f t="shared" si="6"/>
        <v>50</v>
      </c>
      <c r="G110" s="335">
        <f t="shared" si="6"/>
        <v>0</v>
      </c>
      <c r="H110" s="336">
        <f t="shared" si="6"/>
        <v>50</v>
      </c>
      <c r="I110" s="316">
        <f t="shared" si="6"/>
        <v>28</v>
      </c>
      <c r="J110" s="326">
        <f t="shared" si="6"/>
        <v>0</v>
      </c>
      <c r="K110" s="330">
        <f t="shared" si="6"/>
        <v>28</v>
      </c>
      <c r="L110" s="199">
        <f t="shared" si="6"/>
        <v>96</v>
      </c>
      <c r="M110" s="199">
        <f t="shared" ref="M110:P110" si="7">SUM(M45:M46)</f>
        <v>0</v>
      </c>
      <c r="N110" s="199">
        <f t="shared" si="7"/>
        <v>96</v>
      </c>
      <c r="O110" s="199">
        <f t="shared" si="7"/>
        <v>96</v>
      </c>
      <c r="P110" s="199">
        <f t="shared" si="7"/>
        <v>1</v>
      </c>
      <c r="Q110" s="201"/>
    </row>
    <row r="111" spans="1:23" ht="15" customHeight="1" x14ac:dyDescent="0.3">
      <c r="A111" s="337"/>
      <c r="B111" s="338"/>
      <c r="C111" s="339"/>
      <c r="D111" s="339"/>
      <c r="E111" s="339"/>
      <c r="F111" s="339"/>
      <c r="G111" s="339"/>
      <c r="H111" s="339"/>
      <c r="I111" s="339"/>
      <c r="J111" s="339"/>
      <c r="K111" s="339"/>
      <c r="L111" s="339"/>
      <c r="M111" s="339"/>
      <c r="N111" s="340"/>
      <c r="O111" s="210"/>
      <c r="P111" s="210"/>
      <c r="Q111" s="211"/>
    </row>
    <row r="112" spans="1:23" s="214" customFormat="1" ht="27.6" x14ac:dyDescent="0.3">
      <c r="A112" s="341" t="str">
        <f>A1</f>
        <v>TOTAL STAFFING as of 12.31.2021</v>
      </c>
      <c r="B112" s="342"/>
      <c r="C112" s="343">
        <f t="shared" ref="C112:P112" si="8">C107</f>
        <v>206.89000000000001</v>
      </c>
      <c r="D112" s="343">
        <f t="shared" si="8"/>
        <v>0</v>
      </c>
      <c r="E112" s="343">
        <f t="shared" si="8"/>
        <v>206.89000000000001</v>
      </c>
      <c r="F112" s="343">
        <f t="shared" si="8"/>
        <v>947.92499999999995</v>
      </c>
      <c r="G112" s="343">
        <f t="shared" si="8"/>
        <v>2</v>
      </c>
      <c r="H112" s="343">
        <f t="shared" si="8"/>
        <v>945.92499999999995</v>
      </c>
      <c r="I112" s="343">
        <f t="shared" si="8"/>
        <v>206.15</v>
      </c>
      <c r="J112" s="343">
        <f t="shared" si="8"/>
        <v>2</v>
      </c>
      <c r="K112" s="343">
        <f t="shared" si="8"/>
        <v>205.15</v>
      </c>
      <c r="L112" s="343">
        <f t="shared" si="8"/>
        <v>1360.9650000000001</v>
      </c>
      <c r="M112" s="343">
        <f t="shared" si="8"/>
        <v>7</v>
      </c>
      <c r="N112" s="344">
        <f t="shared" si="8"/>
        <v>1353.9650000000001</v>
      </c>
      <c r="O112" s="212">
        <f t="shared" si="8"/>
        <v>1353.9650000000001</v>
      </c>
      <c r="P112" s="212">
        <f t="shared" si="8"/>
        <v>89.632999999999996</v>
      </c>
      <c r="Q112" s="213">
        <f>SUM(O112:P112)</f>
        <v>1443.5980000000002</v>
      </c>
    </row>
    <row r="113" spans="1:17" ht="12" customHeight="1" x14ac:dyDescent="0.3">
      <c r="A113" s="460" t="s">
        <v>303</v>
      </c>
      <c r="B113" s="461"/>
      <c r="C113" s="215"/>
      <c r="D113" s="215"/>
      <c r="E113" s="215"/>
      <c r="F113" s="215"/>
      <c r="G113" s="215"/>
      <c r="H113" s="216"/>
      <c r="I113" s="217"/>
      <c r="J113" s="218"/>
      <c r="K113" s="216"/>
      <c r="L113" s="215"/>
      <c r="M113" s="215"/>
      <c r="N113" s="215"/>
      <c r="O113" s="215"/>
      <c r="P113" s="215"/>
      <c r="Q113" s="219"/>
    </row>
  </sheetData>
  <sheetProtection formatCells="0" formatColumns="0" formatRows="0" insertColumns="0" insertRows="0" insertHyperlinks="0" deleteColumns="0" deleteRows="0" sort="0" autoFilter="0" pivotTables="0"/>
  <autoFilter ref="A3:B107" xr:uid="{00000000-0009-0000-0000-000005000000}"/>
  <mergeCells count="8">
    <mergeCell ref="P2:P3"/>
    <mergeCell ref="A113:B113"/>
    <mergeCell ref="A1:B1"/>
    <mergeCell ref="C2:E2"/>
    <mergeCell ref="F2:H2"/>
    <mergeCell ref="I2:K2"/>
    <mergeCell ref="L2:N2"/>
    <mergeCell ref="O2:O3"/>
  </mergeCells>
  <pageMargins left="0.88" right="1.1100000000000001" top="0.75" bottom="0.68" header="0.5" footer="0.5"/>
  <pageSetup scale="65" pageOrder="overThenDown" orientation="landscape" r:id="rId1"/>
  <headerFooter alignWithMargins="0">
    <oddFooter>&amp;C&amp;"Arial,Bold"&amp;9&amp;P of &amp;N&amp;R&amp;"Arial,Bold"&amp;9last revised &amp;D</oddFooter>
  </headerFooter>
  <rowBreaks count="1" manualBreakCount="1">
    <brk id="52" max="16" man="1"/>
  </rowBreaks>
  <colBreaks count="1" manualBreakCount="1">
    <brk id="14" min="3" max="114" man="1"/>
  </colBreaks>
  <ignoredErrors>
    <ignoredError sqref="C109:C110 D109:K110 P109:P11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113"/>
  <sheetViews>
    <sheetView workbookViewId="0">
      <selection activeCell="E11" sqref="E11"/>
    </sheetView>
  </sheetViews>
  <sheetFormatPr defaultColWidth="8.88671875" defaultRowHeight="13.2" x14ac:dyDescent="0.25"/>
  <cols>
    <col min="1" max="1" width="14.6640625" style="2" bestFit="1" customWidth="1"/>
    <col min="2" max="2" width="25.44140625" style="2" customWidth="1"/>
    <col min="3" max="3" width="16" style="2" customWidth="1"/>
    <col min="4" max="4" width="15.88671875" style="2" customWidth="1"/>
    <col min="5" max="11" width="16" style="2" customWidth="1"/>
    <col min="12" max="12" width="4.6640625" style="2" customWidth="1"/>
    <col min="13" max="16384" width="8.88671875" style="2"/>
  </cols>
  <sheetData>
    <row r="1" spans="1:11" s="1" customFormat="1" ht="38.25" customHeight="1" x14ac:dyDescent="0.25">
      <c r="A1" s="475" t="s">
        <v>337</v>
      </c>
      <c r="B1" s="476"/>
      <c r="C1" s="46" t="s">
        <v>317</v>
      </c>
      <c r="D1" s="47" t="s">
        <v>318</v>
      </c>
      <c r="E1" s="47" t="s">
        <v>319</v>
      </c>
      <c r="F1" s="47" t="s">
        <v>320</v>
      </c>
      <c r="G1" s="47" t="s">
        <v>321</v>
      </c>
      <c r="H1" s="47" t="s">
        <v>322</v>
      </c>
      <c r="I1" s="47" t="s">
        <v>164</v>
      </c>
      <c r="J1" s="47" t="s">
        <v>323</v>
      </c>
      <c r="K1" s="47" t="s">
        <v>324</v>
      </c>
    </row>
    <row r="2" spans="1:11" s="1" customFormat="1" ht="38.25" customHeight="1" x14ac:dyDescent="0.25">
      <c r="A2" s="388"/>
      <c r="B2" s="391"/>
      <c r="C2" s="46" t="s">
        <v>325</v>
      </c>
      <c r="D2" s="389" t="s">
        <v>325</v>
      </c>
      <c r="E2" s="389" t="s">
        <v>325</v>
      </c>
      <c r="F2" s="389" t="s">
        <v>325</v>
      </c>
      <c r="G2" s="389" t="s">
        <v>325</v>
      </c>
      <c r="H2" s="389" t="s">
        <v>325</v>
      </c>
      <c r="I2" s="389" t="s">
        <v>325</v>
      </c>
      <c r="J2" s="47" t="s">
        <v>325</v>
      </c>
      <c r="K2" s="390" t="s">
        <v>325</v>
      </c>
    </row>
    <row r="3" spans="1:11" s="1" customFormat="1" ht="15.6" x14ac:dyDescent="0.25">
      <c r="A3" s="283"/>
      <c r="B3" s="284" t="s">
        <v>0</v>
      </c>
      <c r="C3" s="394">
        <v>90</v>
      </c>
      <c r="D3" s="397">
        <v>75</v>
      </c>
      <c r="E3" s="397">
        <v>75</v>
      </c>
      <c r="F3" s="397">
        <v>90</v>
      </c>
      <c r="G3" s="397">
        <v>75</v>
      </c>
      <c r="H3" s="397">
        <v>75</v>
      </c>
      <c r="I3" s="397">
        <v>75</v>
      </c>
      <c r="J3" s="398">
        <v>75</v>
      </c>
      <c r="K3" s="399">
        <v>75</v>
      </c>
    </row>
    <row r="4" spans="1:11" s="1" customFormat="1" ht="17.25" customHeight="1" x14ac:dyDescent="0.25">
      <c r="A4" s="38" t="s">
        <v>165</v>
      </c>
      <c r="B4" s="39" t="s">
        <v>4</v>
      </c>
      <c r="C4" s="40">
        <v>98.655076267016597</v>
      </c>
      <c r="D4" s="41">
        <v>78.545677906749802</v>
      </c>
      <c r="E4" s="41">
        <v>65.383702343836504</v>
      </c>
      <c r="F4" s="41">
        <v>93.439654572045399</v>
      </c>
      <c r="G4" s="41">
        <v>84.268666893965204</v>
      </c>
      <c r="H4" s="41">
        <v>82.1671469740634</v>
      </c>
      <c r="I4" s="41">
        <v>85.676689862597797</v>
      </c>
      <c r="J4" s="41">
        <v>98.793316261675301</v>
      </c>
      <c r="K4" s="41">
        <v>88.734090127279003</v>
      </c>
    </row>
    <row r="5" spans="1:11" s="1" customFormat="1" ht="17.25" customHeight="1" x14ac:dyDescent="0.3">
      <c r="A5" s="42" t="s">
        <v>142</v>
      </c>
      <c r="B5" s="43" t="s">
        <v>5</v>
      </c>
      <c r="C5" s="395">
        <v>99.533437013996902</v>
      </c>
      <c r="D5" s="393">
        <v>69.423320659062099</v>
      </c>
      <c r="E5" s="400">
        <v>42.898975109809697</v>
      </c>
      <c r="F5" s="393">
        <v>85.062240663900397</v>
      </c>
      <c r="G5" s="400">
        <v>77.2</v>
      </c>
      <c r="H5" s="393">
        <v>81.428571428571402</v>
      </c>
      <c r="I5" s="400">
        <v>83.936745734498501</v>
      </c>
      <c r="J5" s="393">
        <v>96.711202466598095</v>
      </c>
      <c r="K5" s="400">
        <v>53.623188405797102</v>
      </c>
    </row>
    <row r="6" spans="1:11" s="1" customFormat="1" ht="17.25" customHeight="1" x14ac:dyDescent="0.3">
      <c r="A6" s="48" t="s">
        <v>153</v>
      </c>
      <c r="B6" s="49" t="s">
        <v>6</v>
      </c>
      <c r="C6" s="396">
        <v>100</v>
      </c>
      <c r="D6" s="379">
        <v>73.789649415692793</v>
      </c>
      <c r="E6" s="401">
        <v>58.8983050847458</v>
      </c>
      <c r="F6" s="379">
        <v>97.2222222222222</v>
      </c>
      <c r="G6" s="401">
        <v>87.671232876712295</v>
      </c>
      <c r="H6" s="379">
        <v>80</v>
      </c>
      <c r="I6" s="401">
        <v>93.905817174515207</v>
      </c>
      <c r="J6" s="379">
        <v>97.849462365591407</v>
      </c>
      <c r="K6" s="401">
        <v>86.6666666666667</v>
      </c>
    </row>
    <row r="7" spans="1:11" s="1" customFormat="1" ht="17.25" customHeight="1" x14ac:dyDescent="0.3">
      <c r="A7" s="48" t="s">
        <v>153</v>
      </c>
      <c r="B7" s="49" t="s">
        <v>7</v>
      </c>
      <c r="C7" s="396">
        <v>100</v>
      </c>
      <c r="D7" s="379">
        <v>84.563758389261807</v>
      </c>
      <c r="E7" s="401">
        <v>92.156862745097996</v>
      </c>
      <c r="F7" s="379"/>
      <c r="G7" s="401"/>
      <c r="H7" s="379">
        <v>85.714285714285694</v>
      </c>
      <c r="I7" s="401">
        <v>90.151515151515198</v>
      </c>
      <c r="J7" s="379">
        <v>100</v>
      </c>
      <c r="K7" s="401">
        <v>100</v>
      </c>
    </row>
    <row r="8" spans="1:11" s="1" customFormat="1" ht="17.25" customHeight="1" x14ac:dyDescent="0.3">
      <c r="A8" s="48" t="s">
        <v>154</v>
      </c>
      <c r="B8" s="49" t="s">
        <v>8</v>
      </c>
      <c r="C8" s="396">
        <v>98.387096774193594</v>
      </c>
      <c r="D8" s="379">
        <v>85.302073940486906</v>
      </c>
      <c r="E8" s="401">
        <v>83.568075117370896</v>
      </c>
      <c r="F8" s="379">
        <v>93.75</v>
      </c>
      <c r="G8" s="401">
        <v>83.076923076923094</v>
      </c>
      <c r="H8" s="379">
        <v>94.736842105263193</v>
      </c>
      <c r="I8" s="401">
        <v>89.632107023411393</v>
      </c>
      <c r="J8" s="379">
        <v>97.9381443298969</v>
      </c>
      <c r="K8" s="401">
        <v>83.3333333333333</v>
      </c>
    </row>
    <row r="9" spans="1:11" s="1" customFormat="1" ht="17.25" customHeight="1" x14ac:dyDescent="0.3">
      <c r="A9" s="48" t="s">
        <v>153</v>
      </c>
      <c r="B9" s="49" t="s">
        <v>9</v>
      </c>
      <c r="C9" s="396">
        <v>100</v>
      </c>
      <c r="D9" s="379">
        <v>83.288409703504101</v>
      </c>
      <c r="E9" s="401">
        <v>87.700534759358305</v>
      </c>
      <c r="F9" s="379">
        <v>86.842105263157904</v>
      </c>
      <c r="G9" s="401">
        <v>84.210526315789494</v>
      </c>
      <c r="H9" s="379">
        <v>81.395348837209298</v>
      </c>
      <c r="I9" s="401">
        <v>93.438914027149295</v>
      </c>
      <c r="J9" s="379">
        <v>100</v>
      </c>
      <c r="K9" s="401">
        <v>100</v>
      </c>
    </row>
    <row r="10" spans="1:11" s="1" customFormat="1" ht="17.25" customHeight="1" x14ac:dyDescent="0.3">
      <c r="A10" s="48" t="s">
        <v>153</v>
      </c>
      <c r="B10" s="49" t="s">
        <v>10</v>
      </c>
      <c r="C10" s="396">
        <v>100</v>
      </c>
      <c r="D10" s="379">
        <v>77.419354838709694</v>
      </c>
      <c r="E10" s="401">
        <v>32.653061224489797</v>
      </c>
      <c r="F10" s="379">
        <v>83.3333333333333</v>
      </c>
      <c r="G10" s="401">
        <v>83.3333333333333</v>
      </c>
      <c r="H10" s="379">
        <v>68.75</v>
      </c>
      <c r="I10" s="401">
        <v>68.932038834951499</v>
      </c>
      <c r="J10" s="379">
        <v>92.307692307692307</v>
      </c>
      <c r="K10" s="401">
        <v>0</v>
      </c>
    </row>
    <row r="11" spans="1:11" s="1" customFormat="1" ht="17.25" customHeight="1" x14ac:dyDescent="0.3">
      <c r="A11" s="48" t="s">
        <v>169</v>
      </c>
      <c r="B11" s="49" t="s">
        <v>11</v>
      </c>
      <c r="C11" s="396">
        <v>99.206349206349202</v>
      </c>
      <c r="D11" s="379">
        <v>75.250836120401402</v>
      </c>
      <c r="E11" s="401">
        <v>66.144814090019594</v>
      </c>
      <c r="F11" s="379">
        <v>97.584541062801904</v>
      </c>
      <c r="G11" s="401">
        <v>88.679245283018901</v>
      </c>
      <c r="H11" s="379">
        <v>66</v>
      </c>
      <c r="I11" s="401">
        <v>87.8</v>
      </c>
      <c r="J11" s="379">
        <v>98.489425981873097</v>
      </c>
      <c r="K11" s="401">
        <v>85.294117647058798</v>
      </c>
    </row>
    <row r="12" spans="1:11" s="1" customFormat="1" ht="17.25" customHeight="1" x14ac:dyDescent="0.3">
      <c r="A12" s="48" t="s">
        <v>169</v>
      </c>
      <c r="B12" s="49" t="s">
        <v>12</v>
      </c>
      <c r="C12" s="396">
        <v>93.220338983050794</v>
      </c>
      <c r="D12" s="379">
        <v>81.147540983606604</v>
      </c>
      <c r="E12" s="401">
        <v>82.022471910112401</v>
      </c>
      <c r="F12" s="379">
        <v>97.2222222222222</v>
      </c>
      <c r="G12" s="401">
        <v>91.6666666666667</v>
      </c>
      <c r="H12" s="379">
        <v>86.956521739130395</v>
      </c>
      <c r="I12" s="401">
        <v>76.158940397351003</v>
      </c>
      <c r="J12" s="379">
        <v>99.024390243902502</v>
      </c>
      <c r="K12" s="401">
        <v>91.304347826086996</v>
      </c>
    </row>
    <row r="13" spans="1:11" s="1" customFormat="1" ht="17.25" customHeight="1" x14ac:dyDescent="0.3">
      <c r="A13" s="48" t="s">
        <v>152</v>
      </c>
      <c r="B13" s="49" t="s">
        <v>13</v>
      </c>
      <c r="C13" s="396">
        <v>98.165137614678898</v>
      </c>
      <c r="D13" s="379">
        <v>88.557213930348297</v>
      </c>
      <c r="E13" s="401">
        <v>94.022988505747094</v>
      </c>
      <c r="F13" s="379">
        <v>97.744360902255593</v>
      </c>
      <c r="G13" s="401">
        <v>91.911764705882405</v>
      </c>
      <c r="H13" s="379">
        <v>93.75</v>
      </c>
      <c r="I13" s="401">
        <v>99.264705882352899</v>
      </c>
      <c r="J13" s="379">
        <v>99.373040752351102</v>
      </c>
      <c r="K13" s="401">
        <v>96.551724137931004</v>
      </c>
    </row>
    <row r="14" spans="1:11" s="1" customFormat="1" ht="17.25" customHeight="1" x14ac:dyDescent="0.3">
      <c r="A14" s="48" t="s">
        <v>152</v>
      </c>
      <c r="B14" s="49" t="s">
        <v>14</v>
      </c>
      <c r="C14" s="396">
        <v>97.899159663865603</v>
      </c>
      <c r="D14" s="379">
        <v>83.591549295774598</v>
      </c>
      <c r="E14" s="401">
        <v>83.919597989949807</v>
      </c>
      <c r="F14" s="379">
        <v>96.279069767441896</v>
      </c>
      <c r="G14" s="401">
        <v>87.962962962963005</v>
      </c>
      <c r="H14" s="379">
        <v>87.837837837837796</v>
      </c>
      <c r="I14" s="401">
        <v>91.382301908617706</v>
      </c>
      <c r="J14" s="379">
        <v>99.557522123893804</v>
      </c>
      <c r="K14" s="401">
        <v>94.117647058823493</v>
      </c>
    </row>
    <row r="15" spans="1:11" s="1" customFormat="1" ht="17.25" customHeight="1" x14ac:dyDescent="0.3">
      <c r="A15" s="48" t="s">
        <v>155</v>
      </c>
      <c r="B15" s="49" t="s">
        <v>15</v>
      </c>
      <c r="C15" s="396">
        <v>99.653979238754303</v>
      </c>
      <c r="D15" s="379">
        <v>83.269961977186298</v>
      </c>
      <c r="E15" s="401">
        <v>96.731234866828103</v>
      </c>
      <c r="F15" s="379">
        <v>99.197860962566807</v>
      </c>
      <c r="G15" s="401">
        <v>95.945945945945894</v>
      </c>
      <c r="H15" s="379">
        <v>83.4101382488479</v>
      </c>
      <c r="I15" s="401">
        <v>92.917847025495703</v>
      </c>
      <c r="J15" s="379">
        <v>99.814471243042703</v>
      </c>
      <c r="K15" s="401">
        <v>98.484848484848499</v>
      </c>
    </row>
    <row r="16" spans="1:11" s="1" customFormat="1" ht="17.25" customHeight="1" x14ac:dyDescent="0.3">
      <c r="A16" s="48" t="s">
        <v>153</v>
      </c>
      <c r="B16" s="49" t="s">
        <v>16</v>
      </c>
      <c r="C16" s="396">
        <v>99.476439790575895</v>
      </c>
      <c r="D16" s="379">
        <v>70.4471808165911</v>
      </c>
      <c r="E16" s="401">
        <v>88.479262672811103</v>
      </c>
      <c r="F16" s="379">
        <v>98.235294117647101</v>
      </c>
      <c r="G16" s="401">
        <v>94.186046511627893</v>
      </c>
      <c r="H16" s="379">
        <v>61.290322580645203</v>
      </c>
      <c r="I16" s="401">
        <v>93.227424749163902</v>
      </c>
      <c r="J16" s="379">
        <v>98.198198198198199</v>
      </c>
      <c r="K16" s="401">
        <v>86.6666666666667</v>
      </c>
    </row>
    <row r="17" spans="1:11" s="1" customFormat="1" ht="17.25" customHeight="1" x14ac:dyDescent="0.3">
      <c r="A17" s="48" t="s">
        <v>154</v>
      </c>
      <c r="B17" s="49" t="s">
        <v>17</v>
      </c>
      <c r="C17" s="396">
        <v>99.245283018867894</v>
      </c>
      <c r="D17" s="379">
        <v>91.883289124668394</v>
      </c>
      <c r="E17" s="401">
        <v>93.596730245231598</v>
      </c>
      <c r="F17" s="379">
        <v>97.247706422018396</v>
      </c>
      <c r="G17" s="401">
        <v>95.852534562212</v>
      </c>
      <c r="H17" s="379">
        <v>82.608695652173907</v>
      </c>
      <c r="I17" s="401">
        <v>99.125491910800207</v>
      </c>
      <c r="J17" s="379">
        <v>100</v>
      </c>
      <c r="K17" s="401">
        <v>100</v>
      </c>
    </row>
    <row r="18" spans="1:11" s="1" customFormat="1" ht="17.25" customHeight="1" x14ac:dyDescent="0.3">
      <c r="A18" s="48" t="s">
        <v>153</v>
      </c>
      <c r="B18" s="49" t="s">
        <v>18</v>
      </c>
      <c r="C18" s="396">
        <v>99.502487562189103</v>
      </c>
      <c r="D18" s="379">
        <v>84.957264957264996</v>
      </c>
      <c r="E18" s="401">
        <v>77.573529411764696</v>
      </c>
      <c r="F18" s="379">
        <v>95.145631067961205</v>
      </c>
      <c r="G18" s="401">
        <v>91.428571428571402</v>
      </c>
      <c r="H18" s="379">
        <v>67.391304347826093</v>
      </c>
      <c r="I18" s="401">
        <v>89.790398918188004</v>
      </c>
      <c r="J18" s="379">
        <v>100</v>
      </c>
      <c r="K18" s="401">
        <v>100</v>
      </c>
    </row>
    <row r="19" spans="1:11" s="1" customFormat="1" ht="17.25" customHeight="1" x14ac:dyDescent="0.3">
      <c r="A19" s="48" t="s">
        <v>169</v>
      </c>
      <c r="B19" s="49" t="s">
        <v>19</v>
      </c>
      <c r="C19" s="396">
        <v>100</v>
      </c>
      <c r="D19" s="379">
        <v>84.873949579831901</v>
      </c>
      <c r="E19" s="401">
        <v>88</v>
      </c>
      <c r="F19" s="379">
        <v>100</v>
      </c>
      <c r="G19" s="401">
        <v>82.352941176470594</v>
      </c>
      <c r="H19" s="379">
        <v>84.615384615384599</v>
      </c>
      <c r="I19" s="401">
        <v>89.024390243902502</v>
      </c>
      <c r="J19" s="379">
        <v>100</v>
      </c>
      <c r="K19" s="401">
        <v>100</v>
      </c>
    </row>
    <row r="20" spans="1:11" s="1" customFormat="1" ht="17.25" customHeight="1" x14ac:dyDescent="0.3">
      <c r="A20" s="48" t="s">
        <v>152</v>
      </c>
      <c r="B20" s="49" t="s">
        <v>20</v>
      </c>
      <c r="C20" s="396">
        <v>100</v>
      </c>
      <c r="D20" s="379">
        <v>69.418604651162795</v>
      </c>
      <c r="E20" s="401">
        <v>69.945355191256795</v>
      </c>
      <c r="F20" s="379">
        <v>90</v>
      </c>
      <c r="G20" s="401">
        <v>83.3333333333333</v>
      </c>
      <c r="H20" s="379">
        <v>73.214285714285694</v>
      </c>
      <c r="I20" s="401">
        <v>92.247043363994706</v>
      </c>
      <c r="J20" s="379">
        <v>96.596858638743498</v>
      </c>
      <c r="K20" s="401">
        <v>74</v>
      </c>
    </row>
    <row r="21" spans="1:11" s="1" customFormat="1" ht="17.25" customHeight="1" x14ac:dyDescent="0.3">
      <c r="A21" s="50" t="s">
        <v>142</v>
      </c>
      <c r="B21" s="49" t="s">
        <v>21</v>
      </c>
      <c r="C21" s="396">
        <v>97.727272727272705</v>
      </c>
      <c r="D21" s="379">
        <v>84.383561643835606</v>
      </c>
      <c r="E21" s="401">
        <v>85.087719298245602</v>
      </c>
      <c r="F21" s="379">
        <v>100</v>
      </c>
      <c r="G21" s="401">
        <v>100</v>
      </c>
      <c r="H21" s="379">
        <v>72.093023255814003</v>
      </c>
      <c r="I21" s="401">
        <v>78.8888888888889</v>
      </c>
      <c r="J21" s="379">
        <v>97.478991596638707</v>
      </c>
      <c r="K21" s="401">
        <v>62.5</v>
      </c>
    </row>
    <row r="22" spans="1:11" s="1" customFormat="1" ht="17.25" customHeight="1" x14ac:dyDescent="0.3">
      <c r="A22" s="50" t="s">
        <v>153</v>
      </c>
      <c r="B22" s="49" t="s">
        <v>22</v>
      </c>
      <c r="C22" s="396">
        <v>100</v>
      </c>
      <c r="D22" s="379">
        <v>79.6211855489302</v>
      </c>
      <c r="E22" s="401">
        <v>87.338501291989701</v>
      </c>
      <c r="F22" s="379">
        <v>83.734939759036095</v>
      </c>
      <c r="G22" s="401">
        <v>69.321533923303804</v>
      </c>
      <c r="H22" s="379">
        <v>90.410958904109606</v>
      </c>
      <c r="I22" s="401">
        <v>91.338028169014095</v>
      </c>
      <c r="J22" s="379">
        <v>99.5642701525055</v>
      </c>
      <c r="K22" s="401">
        <v>95.876288659793801</v>
      </c>
    </row>
    <row r="23" spans="1:11" s="1" customFormat="1" ht="17.25" customHeight="1" x14ac:dyDescent="0.3">
      <c r="A23" s="48" t="s">
        <v>142</v>
      </c>
      <c r="B23" s="49" t="s">
        <v>23</v>
      </c>
      <c r="C23" s="396">
        <v>97.872340425531902</v>
      </c>
      <c r="D23" s="379">
        <v>75.683060109289599</v>
      </c>
      <c r="E23" s="401">
        <v>77.011494252873604</v>
      </c>
      <c r="F23" s="379">
        <v>93.478260869565204</v>
      </c>
      <c r="G23" s="401">
        <v>91.304347826086996</v>
      </c>
      <c r="H23" s="379">
        <v>81.818181818181799</v>
      </c>
      <c r="I23" s="401">
        <v>84.323432343234302</v>
      </c>
      <c r="J23" s="379">
        <v>99.484536082474193</v>
      </c>
      <c r="K23" s="401">
        <v>95.454545454545496</v>
      </c>
    </row>
    <row r="24" spans="1:11" s="1" customFormat="1" ht="17.25" customHeight="1" x14ac:dyDescent="0.3">
      <c r="A24" s="48" t="s">
        <v>155</v>
      </c>
      <c r="B24" s="49" t="s">
        <v>24</v>
      </c>
      <c r="C24" s="396">
        <v>100</v>
      </c>
      <c r="D24" s="379">
        <v>90.038314176245194</v>
      </c>
      <c r="E24" s="401">
        <v>90.721649484536101</v>
      </c>
      <c r="F24" s="379">
        <v>100</v>
      </c>
      <c r="G24" s="401">
        <v>100</v>
      </c>
      <c r="H24" s="379">
        <v>74.074074074074105</v>
      </c>
      <c r="I24" s="401">
        <v>88.489208633093497</v>
      </c>
      <c r="J24" s="379">
        <v>100</v>
      </c>
      <c r="K24" s="401">
        <v>100</v>
      </c>
    </row>
    <row r="25" spans="1:11" s="1" customFormat="1" ht="17.25" customHeight="1" x14ac:dyDescent="0.3">
      <c r="A25" s="48" t="s">
        <v>169</v>
      </c>
      <c r="B25" s="49" t="s">
        <v>25</v>
      </c>
      <c r="C25" s="396">
        <v>100</v>
      </c>
      <c r="D25" s="379">
        <v>70.600414078674902</v>
      </c>
      <c r="E25" s="401">
        <v>47.368421052631597</v>
      </c>
      <c r="F25" s="379">
        <v>100</v>
      </c>
      <c r="G25" s="401">
        <v>100</v>
      </c>
      <c r="H25" s="379">
        <v>100</v>
      </c>
      <c r="I25" s="401">
        <v>76.470588235294102</v>
      </c>
      <c r="J25" s="379">
        <v>95.862068965517196</v>
      </c>
      <c r="K25" s="401">
        <v>66.6666666666667</v>
      </c>
    </row>
    <row r="26" spans="1:11" s="1" customFormat="1" ht="17.25" customHeight="1" x14ac:dyDescent="0.3">
      <c r="A26" s="48" t="s">
        <v>155</v>
      </c>
      <c r="B26" s="49" t="s">
        <v>26</v>
      </c>
      <c r="C26" s="396">
        <v>80</v>
      </c>
      <c r="D26" s="379">
        <v>88.235294117647101</v>
      </c>
      <c r="E26" s="401">
        <v>100</v>
      </c>
      <c r="F26" s="379">
        <v>100</v>
      </c>
      <c r="G26" s="401">
        <v>100</v>
      </c>
      <c r="H26" s="379">
        <v>93.3333333333333</v>
      </c>
      <c r="I26" s="401">
        <v>100</v>
      </c>
      <c r="J26" s="379">
        <v>100</v>
      </c>
      <c r="K26" s="401">
        <v>100</v>
      </c>
    </row>
    <row r="27" spans="1:11" s="1" customFormat="1" ht="17.25" customHeight="1" x14ac:dyDescent="0.3">
      <c r="A27" s="48" t="s">
        <v>153</v>
      </c>
      <c r="B27" s="49" t="s">
        <v>27</v>
      </c>
      <c r="C27" s="396">
        <v>99.498746867167895</v>
      </c>
      <c r="D27" s="379">
        <v>74.027237354085599</v>
      </c>
      <c r="E27" s="401">
        <v>60.790884718498702</v>
      </c>
      <c r="F27" s="379">
        <v>90</v>
      </c>
      <c r="G27" s="401">
        <v>84.981684981685007</v>
      </c>
      <c r="H27" s="379">
        <v>79.611650485436897</v>
      </c>
      <c r="I27" s="401">
        <v>77.030015797788295</v>
      </c>
      <c r="J27" s="379">
        <v>97.6580796252927</v>
      </c>
      <c r="K27" s="401">
        <v>72.972972972972997</v>
      </c>
    </row>
    <row r="28" spans="1:11" s="1" customFormat="1" ht="17.25" customHeight="1" x14ac:dyDescent="0.3">
      <c r="A28" s="48" t="s">
        <v>152</v>
      </c>
      <c r="B28" s="49" t="s">
        <v>28</v>
      </c>
      <c r="C28" s="396">
        <v>98.285714285714306</v>
      </c>
      <c r="D28" s="379">
        <v>80.708929788684401</v>
      </c>
      <c r="E28" s="401">
        <v>36.363636363636402</v>
      </c>
      <c r="F28" s="379">
        <v>80</v>
      </c>
      <c r="G28" s="401">
        <v>64.406779661016898</v>
      </c>
      <c r="H28" s="379">
        <v>76.923076923076906</v>
      </c>
      <c r="I28" s="401">
        <v>80.068259385665499</v>
      </c>
      <c r="J28" s="379">
        <v>98.190045248868799</v>
      </c>
      <c r="K28" s="401">
        <v>85.185185185185205</v>
      </c>
    </row>
    <row r="29" spans="1:11" s="1" customFormat="1" ht="17.25" customHeight="1" x14ac:dyDescent="0.3">
      <c r="A29" s="48" t="s">
        <v>152</v>
      </c>
      <c r="B29" s="49" t="s">
        <v>29</v>
      </c>
      <c r="C29" s="396">
        <v>98.581560283687907</v>
      </c>
      <c r="D29" s="379">
        <v>76.363636363636402</v>
      </c>
      <c r="E29" s="401">
        <v>54.1436464088398</v>
      </c>
      <c r="F29" s="379">
        <v>85.365853658536594</v>
      </c>
      <c r="G29" s="401">
        <v>67.142857142857096</v>
      </c>
      <c r="H29" s="379">
        <v>85.8333333333333</v>
      </c>
      <c r="I29" s="401">
        <v>80.762023735165499</v>
      </c>
      <c r="J29" s="379">
        <v>96.683250414593701</v>
      </c>
      <c r="K29" s="401">
        <v>45.945945945946001</v>
      </c>
    </row>
    <row r="30" spans="1:11" s="1" customFormat="1" ht="17.25" customHeight="1" x14ac:dyDescent="0.3">
      <c r="A30" s="48" t="s">
        <v>152</v>
      </c>
      <c r="B30" s="49" t="s">
        <v>30</v>
      </c>
      <c r="C30" s="396">
        <v>98.832116788321201</v>
      </c>
      <c r="D30" s="379">
        <v>78.680086926684197</v>
      </c>
      <c r="E30" s="401">
        <v>78.350515463917503</v>
      </c>
      <c r="F30" s="379">
        <v>95.928143712574894</v>
      </c>
      <c r="G30" s="401">
        <v>85.322195704057293</v>
      </c>
      <c r="H30" s="379">
        <v>86.424474187380497</v>
      </c>
      <c r="I30" s="401">
        <v>91.869918699186996</v>
      </c>
      <c r="J30" s="379">
        <v>99.138821908370701</v>
      </c>
      <c r="K30" s="401">
        <v>93.279569892473106</v>
      </c>
    </row>
    <row r="31" spans="1:11" s="1" customFormat="1" ht="17.25" customHeight="1" x14ac:dyDescent="0.3">
      <c r="A31" s="48" t="s">
        <v>169</v>
      </c>
      <c r="B31" s="49" t="s">
        <v>31</v>
      </c>
      <c r="C31" s="396">
        <v>95.652173913043498</v>
      </c>
      <c r="D31" s="379">
        <v>90.2777777777778</v>
      </c>
      <c r="E31" s="401">
        <v>87.671232876712295</v>
      </c>
      <c r="F31" s="379">
        <v>96.296296296296305</v>
      </c>
      <c r="G31" s="401">
        <v>83.870967741935502</v>
      </c>
      <c r="H31" s="379">
        <v>91.228070175438603</v>
      </c>
      <c r="I31" s="401">
        <v>85.620915032679704</v>
      </c>
      <c r="J31" s="379">
        <v>99.115044247787594</v>
      </c>
      <c r="K31" s="401">
        <v>95</v>
      </c>
    </row>
    <row r="32" spans="1:11" s="1" customFormat="1" ht="17.25" customHeight="1" x14ac:dyDescent="0.3">
      <c r="A32" s="48" t="s">
        <v>169</v>
      </c>
      <c r="B32" s="49" t="s">
        <v>32</v>
      </c>
      <c r="C32" s="396">
        <v>100</v>
      </c>
      <c r="D32" s="379">
        <v>85.872576177285296</v>
      </c>
      <c r="E32" s="401">
        <v>99.056603773584897</v>
      </c>
      <c r="F32" s="379">
        <v>96</v>
      </c>
      <c r="G32" s="401">
        <v>88</v>
      </c>
      <c r="H32" s="379">
        <v>85.294117647058798</v>
      </c>
      <c r="I32" s="401">
        <v>90.909090909090907</v>
      </c>
      <c r="J32" s="379">
        <v>100</v>
      </c>
      <c r="K32" s="401">
        <v>100</v>
      </c>
    </row>
    <row r="33" spans="1:11" s="1" customFormat="1" ht="17.25" customHeight="1" x14ac:dyDescent="0.3">
      <c r="A33" s="48" t="s">
        <v>142</v>
      </c>
      <c r="B33" s="49" t="s">
        <v>33</v>
      </c>
      <c r="C33" s="396">
        <v>98.091603053435094</v>
      </c>
      <c r="D33" s="379">
        <v>78.404452690167005</v>
      </c>
      <c r="E33" s="401">
        <v>68.048780487804905</v>
      </c>
      <c r="F33" s="379">
        <v>93.172690763052202</v>
      </c>
      <c r="G33" s="401">
        <v>68.796992481203006</v>
      </c>
      <c r="H33" s="379">
        <v>77.358490566037702</v>
      </c>
      <c r="I33" s="401">
        <v>81.162494696648295</v>
      </c>
      <c r="J33" s="379">
        <v>97.447280799112093</v>
      </c>
      <c r="K33" s="401">
        <v>83.916083916083906</v>
      </c>
    </row>
    <row r="34" spans="1:11" s="1" customFormat="1" ht="17.25" customHeight="1" x14ac:dyDescent="0.3">
      <c r="A34" s="48" t="s">
        <v>142</v>
      </c>
      <c r="B34" s="49" t="s">
        <v>34</v>
      </c>
      <c r="C34" s="396">
        <v>91.836734693877602</v>
      </c>
      <c r="D34" s="379">
        <v>76.062992125984294</v>
      </c>
      <c r="E34" s="401">
        <v>30.7017543859649</v>
      </c>
      <c r="F34" s="379">
        <v>95</v>
      </c>
      <c r="G34" s="401">
        <v>93.3333333333333</v>
      </c>
      <c r="H34" s="379">
        <v>80</v>
      </c>
      <c r="I34" s="401">
        <v>85.909090909090907</v>
      </c>
      <c r="J34" s="379">
        <v>99.521531100478498</v>
      </c>
      <c r="K34" s="401">
        <v>95.8333333333333</v>
      </c>
    </row>
    <row r="35" spans="1:11" s="1" customFormat="1" ht="17.25" customHeight="1" x14ac:dyDescent="0.3">
      <c r="A35" s="48" t="s">
        <v>152</v>
      </c>
      <c r="B35" s="49" t="s">
        <v>35</v>
      </c>
      <c r="C35" s="396">
        <v>100</v>
      </c>
      <c r="D35" s="379">
        <v>74.116680361544795</v>
      </c>
      <c r="E35" s="401">
        <v>56.435643564356397</v>
      </c>
      <c r="F35" s="379">
        <v>87.692307692307693</v>
      </c>
      <c r="G35" s="401">
        <v>78.358208955223901</v>
      </c>
      <c r="H35" s="379">
        <v>85.915492957746494</v>
      </c>
      <c r="I35" s="401">
        <v>87.311178247734105</v>
      </c>
      <c r="J35" s="379">
        <v>98.313253012048193</v>
      </c>
      <c r="K35" s="401">
        <v>74.074074074074105</v>
      </c>
    </row>
    <row r="36" spans="1:11" s="1" customFormat="1" ht="17.25" customHeight="1" x14ac:dyDescent="0.3">
      <c r="A36" s="50" t="s">
        <v>142</v>
      </c>
      <c r="B36" s="49" t="s">
        <v>36</v>
      </c>
      <c r="C36" s="396">
        <v>95.884773662551396</v>
      </c>
      <c r="D36" s="379">
        <v>79.449101796407206</v>
      </c>
      <c r="E36" s="401">
        <v>75.707317073170699</v>
      </c>
      <c r="F36" s="379">
        <v>97.607655502392404</v>
      </c>
      <c r="G36" s="401">
        <v>89.603960396039597</v>
      </c>
      <c r="H36" s="379">
        <v>95.5307262569833</v>
      </c>
      <c r="I36" s="401">
        <v>84.382165605095494</v>
      </c>
      <c r="J36" s="379">
        <v>97.750362844702494</v>
      </c>
      <c r="K36" s="401">
        <v>74.796747967479703</v>
      </c>
    </row>
    <row r="37" spans="1:11" s="1" customFormat="1" ht="17.25" customHeight="1" x14ac:dyDescent="0.3">
      <c r="A37" s="48" t="s">
        <v>311</v>
      </c>
      <c r="B37" s="49" t="s">
        <v>37</v>
      </c>
      <c r="C37" s="396">
        <v>96.721311475409806</v>
      </c>
      <c r="D37" s="379">
        <v>75.880281690140905</v>
      </c>
      <c r="E37" s="401">
        <v>22.393822393822401</v>
      </c>
      <c r="F37" s="379">
        <v>78.947368421052602</v>
      </c>
      <c r="G37" s="401">
        <v>65</v>
      </c>
      <c r="H37" s="379">
        <v>82.352941176470594</v>
      </c>
      <c r="I37" s="401">
        <v>74.016563146997896</v>
      </c>
      <c r="J37" s="379">
        <v>99.145299145299205</v>
      </c>
      <c r="K37" s="401">
        <v>88.8888888888889</v>
      </c>
    </row>
    <row r="38" spans="1:11" s="1" customFormat="1" ht="17.25" customHeight="1" x14ac:dyDescent="0.3">
      <c r="A38" s="48" t="s">
        <v>311</v>
      </c>
      <c r="B38" s="49" t="s">
        <v>38</v>
      </c>
      <c r="C38" s="396">
        <v>91.6666666666667</v>
      </c>
      <c r="D38" s="379">
        <v>77.787851314596594</v>
      </c>
      <c r="E38" s="401">
        <v>37.422037422037398</v>
      </c>
      <c r="F38" s="379">
        <v>89.473684210526301</v>
      </c>
      <c r="G38" s="401">
        <v>65.060240963855406</v>
      </c>
      <c r="H38" s="379">
        <v>77.7777777777778</v>
      </c>
      <c r="I38" s="401">
        <v>80.421313506815395</v>
      </c>
      <c r="J38" s="379">
        <v>98.884758364312304</v>
      </c>
      <c r="K38" s="401">
        <v>89.285714285714306</v>
      </c>
    </row>
    <row r="39" spans="1:11" s="1" customFormat="1" ht="17.25" customHeight="1" x14ac:dyDescent="0.3">
      <c r="A39" s="48" t="s">
        <v>142</v>
      </c>
      <c r="B39" s="49" t="s">
        <v>39</v>
      </c>
      <c r="C39" s="396">
        <v>96.619718309859195</v>
      </c>
      <c r="D39" s="379">
        <v>82.571470033376897</v>
      </c>
      <c r="E39" s="401">
        <v>80.317040951122905</v>
      </c>
      <c r="F39" s="379">
        <v>95.164835164835196</v>
      </c>
      <c r="G39" s="401">
        <v>82.628062360801806</v>
      </c>
      <c r="H39" s="379">
        <v>87.43961352657</v>
      </c>
      <c r="I39" s="401">
        <v>96.754098360655703</v>
      </c>
      <c r="J39" s="379">
        <v>99.861751152073694</v>
      </c>
      <c r="K39" s="401">
        <v>98.324022346368693</v>
      </c>
    </row>
    <row r="40" spans="1:11" s="1" customFormat="1" ht="17.25" customHeight="1" x14ac:dyDescent="0.3">
      <c r="A40" s="48" t="s">
        <v>311</v>
      </c>
      <c r="B40" s="49" t="s">
        <v>40</v>
      </c>
      <c r="C40" s="396">
        <v>100</v>
      </c>
      <c r="D40" s="379">
        <v>82.874354561101597</v>
      </c>
      <c r="E40" s="401">
        <v>79.601990049751294</v>
      </c>
      <c r="F40" s="379">
        <v>88.188976377952798</v>
      </c>
      <c r="G40" s="401">
        <v>73.228346456692904</v>
      </c>
      <c r="H40" s="379">
        <v>75.675675675675706</v>
      </c>
      <c r="I40" s="401">
        <v>87.158054711246194</v>
      </c>
      <c r="J40" s="379">
        <v>99.135446685879003</v>
      </c>
      <c r="K40" s="401">
        <v>86.363636363636402</v>
      </c>
    </row>
    <row r="41" spans="1:11" s="1" customFormat="1" ht="17.25" customHeight="1" x14ac:dyDescent="0.3">
      <c r="A41" s="48" t="s">
        <v>153</v>
      </c>
      <c r="B41" s="49" t="s">
        <v>41</v>
      </c>
      <c r="C41" s="396">
        <v>99.381761978361695</v>
      </c>
      <c r="D41" s="379">
        <v>77.385943279901397</v>
      </c>
      <c r="E41" s="401">
        <v>72.389240506329102</v>
      </c>
      <c r="F41" s="379">
        <v>96.057347670250905</v>
      </c>
      <c r="G41" s="401">
        <v>91.814946619217096</v>
      </c>
      <c r="H41" s="379">
        <v>88.709677419354804</v>
      </c>
      <c r="I41" s="401">
        <v>74.016239850093697</v>
      </c>
      <c r="J41" s="379">
        <v>100</v>
      </c>
      <c r="K41" s="401">
        <v>100</v>
      </c>
    </row>
    <row r="42" spans="1:11" s="1" customFormat="1" ht="17.25" customHeight="1" x14ac:dyDescent="0.3">
      <c r="A42" s="48" t="s">
        <v>169</v>
      </c>
      <c r="B42" s="49" t="s">
        <v>42</v>
      </c>
      <c r="C42" s="396">
        <v>93.3333333333333</v>
      </c>
      <c r="D42" s="379">
        <v>86.934673366834204</v>
      </c>
      <c r="E42" s="401">
        <v>57.894736842105303</v>
      </c>
      <c r="F42" s="379">
        <v>83.3333333333333</v>
      </c>
      <c r="G42" s="401">
        <v>72.2222222222222</v>
      </c>
      <c r="H42" s="379">
        <v>81.818181818181799</v>
      </c>
      <c r="I42" s="401">
        <v>80.303030303030297</v>
      </c>
      <c r="J42" s="379">
        <v>97.674418604651194</v>
      </c>
      <c r="K42" s="401">
        <v>84.615384615384599</v>
      </c>
    </row>
    <row r="43" spans="1:11" s="1" customFormat="1" ht="17.25" customHeight="1" x14ac:dyDescent="0.3">
      <c r="A43" s="48" t="s">
        <v>155</v>
      </c>
      <c r="B43" s="49" t="s">
        <v>43</v>
      </c>
      <c r="C43" s="396">
        <v>100</v>
      </c>
      <c r="D43" s="379">
        <v>91.472868217054298</v>
      </c>
      <c r="E43" s="401">
        <v>100</v>
      </c>
      <c r="F43" s="379">
        <v>100</v>
      </c>
      <c r="G43" s="401">
        <v>94.4444444444444</v>
      </c>
      <c r="H43" s="379">
        <v>92.857142857142904</v>
      </c>
      <c r="I43" s="401">
        <v>97.727272727272705</v>
      </c>
      <c r="J43" s="379">
        <v>100</v>
      </c>
      <c r="K43" s="401">
        <v>100</v>
      </c>
    </row>
    <row r="44" spans="1:11" s="1" customFormat="1" ht="17.25" customHeight="1" x14ac:dyDescent="0.3">
      <c r="A44" s="48" t="s">
        <v>311</v>
      </c>
      <c r="B44" s="49" t="s">
        <v>44</v>
      </c>
      <c r="C44" s="396">
        <v>96.2264150943396</v>
      </c>
      <c r="D44" s="379">
        <v>74.468085106383</v>
      </c>
      <c r="E44" s="401">
        <v>78.301886792452805</v>
      </c>
      <c r="F44" s="379">
        <v>92.233009708737896</v>
      </c>
      <c r="G44" s="401">
        <v>81.651376146789005</v>
      </c>
      <c r="H44" s="379">
        <v>76.315789473684205</v>
      </c>
      <c r="I44" s="401">
        <v>85.290889132821107</v>
      </c>
      <c r="J44" s="379">
        <v>99.698795180722897</v>
      </c>
      <c r="K44" s="401">
        <v>97.2222222222222</v>
      </c>
    </row>
    <row r="45" spans="1:11" s="1" customFormat="1" ht="17.25" customHeight="1" x14ac:dyDescent="0.3">
      <c r="A45" s="48" t="s">
        <v>311</v>
      </c>
      <c r="B45" s="49" t="s">
        <v>45</v>
      </c>
      <c r="C45" s="396">
        <v>100</v>
      </c>
      <c r="D45" s="379">
        <v>74.596182085168905</v>
      </c>
      <c r="E45" s="401">
        <v>92.805755395683505</v>
      </c>
      <c r="F45" s="379">
        <v>100</v>
      </c>
      <c r="G45" s="401">
        <v>94.545454545454504</v>
      </c>
      <c r="H45" s="379">
        <v>90.909090909090907</v>
      </c>
      <c r="I45" s="401">
        <v>85.267034990791899</v>
      </c>
      <c r="J45" s="379">
        <v>100</v>
      </c>
      <c r="K45" s="401">
        <v>100</v>
      </c>
    </row>
    <row r="46" spans="1:11" s="1" customFormat="1" ht="17.25" customHeight="1" x14ac:dyDescent="0.3">
      <c r="A46" s="48" t="s">
        <v>142</v>
      </c>
      <c r="B46" s="49" t="s">
        <v>46</v>
      </c>
      <c r="C46" s="396">
        <v>98.763250883392203</v>
      </c>
      <c r="D46" s="379">
        <v>79.056047197640098</v>
      </c>
      <c r="E46" s="401">
        <v>65.379310344827601</v>
      </c>
      <c r="F46" s="379">
        <v>86.247086247086202</v>
      </c>
      <c r="G46" s="401">
        <v>70.3196347031963</v>
      </c>
      <c r="H46" s="379">
        <v>76.315789473684205</v>
      </c>
      <c r="I46" s="401">
        <v>87.853633745553097</v>
      </c>
      <c r="J46" s="379">
        <v>99.4791666666667</v>
      </c>
      <c r="K46" s="401">
        <v>94.736842105263193</v>
      </c>
    </row>
    <row r="47" spans="1:11" s="1" customFormat="1" ht="17.25" customHeight="1" x14ac:dyDescent="0.3">
      <c r="A47" s="48" t="s">
        <v>142</v>
      </c>
      <c r="B47" s="49" t="s">
        <v>47</v>
      </c>
      <c r="C47" s="396">
        <v>99.065420560747697</v>
      </c>
      <c r="D47" s="379">
        <v>85.117599351175997</v>
      </c>
      <c r="E47" s="401">
        <v>74.825783972125393</v>
      </c>
      <c r="F47" s="379">
        <v>94.680851063829806</v>
      </c>
      <c r="G47" s="401">
        <v>84.0277777777778</v>
      </c>
      <c r="H47" s="379">
        <v>88.079470198675494</v>
      </c>
      <c r="I47" s="401">
        <v>94.639718804920903</v>
      </c>
      <c r="J47" s="379">
        <v>98.918269230769198</v>
      </c>
      <c r="K47" s="401">
        <v>86.153846153846203</v>
      </c>
    </row>
    <row r="48" spans="1:11" s="1" customFormat="1" ht="17.25" customHeight="1" x14ac:dyDescent="0.3">
      <c r="A48" s="48" t="s">
        <v>311</v>
      </c>
      <c r="B48" s="49" t="s">
        <v>48</v>
      </c>
      <c r="C48" s="396">
        <v>97.241379310344797</v>
      </c>
      <c r="D48" s="379">
        <v>84.834737524303307</v>
      </c>
      <c r="E48" s="401">
        <v>60.919540229885101</v>
      </c>
      <c r="F48" s="379">
        <v>92.647058823529406</v>
      </c>
      <c r="G48" s="401">
        <v>81.690140845070403</v>
      </c>
      <c r="H48" s="379">
        <v>90</v>
      </c>
      <c r="I48" s="401">
        <v>90.689848569826097</v>
      </c>
      <c r="J48" s="379">
        <v>99.232736572890005</v>
      </c>
      <c r="K48" s="401">
        <v>96.153846153846203</v>
      </c>
    </row>
    <row r="49" spans="1:11" s="1" customFormat="1" ht="17.25" customHeight="1" x14ac:dyDescent="0.3">
      <c r="A49" s="48" t="s">
        <v>154</v>
      </c>
      <c r="B49" s="49" t="s">
        <v>49</v>
      </c>
      <c r="C49" s="396">
        <v>98.648648648648603</v>
      </c>
      <c r="D49" s="379">
        <v>79.857940131912699</v>
      </c>
      <c r="E49" s="401">
        <v>87.003058103975505</v>
      </c>
      <c r="F49" s="379">
        <v>94.4444444444444</v>
      </c>
      <c r="G49" s="401">
        <v>84</v>
      </c>
      <c r="H49" s="379">
        <v>95.454545454545496</v>
      </c>
      <c r="I49" s="401">
        <v>82.728749323226893</v>
      </c>
      <c r="J49" s="379">
        <v>99.562043795620397</v>
      </c>
      <c r="K49" s="401">
        <v>94.827586206896598</v>
      </c>
    </row>
    <row r="50" spans="1:11" s="1" customFormat="1" ht="17.25" customHeight="1" x14ac:dyDescent="0.3">
      <c r="A50" s="48" t="s">
        <v>155</v>
      </c>
      <c r="B50" s="49" t="s">
        <v>50</v>
      </c>
      <c r="C50" s="396">
        <v>97.752808988764102</v>
      </c>
      <c r="D50" s="379">
        <v>83.310344827586206</v>
      </c>
      <c r="E50" s="401">
        <v>96.694214876033101</v>
      </c>
      <c r="F50" s="379">
        <v>98.936170212766001</v>
      </c>
      <c r="G50" s="401">
        <v>97.849462365591407</v>
      </c>
      <c r="H50" s="379">
        <v>81.538461538461505</v>
      </c>
      <c r="I50" s="401">
        <v>98.659793814433002</v>
      </c>
      <c r="J50" s="379">
        <v>96.026490066225193</v>
      </c>
      <c r="K50" s="401">
        <v>75</v>
      </c>
    </row>
    <row r="51" spans="1:11" s="1" customFormat="1" ht="17.25" customHeight="1" x14ac:dyDescent="0.3">
      <c r="A51" s="48" t="s">
        <v>155</v>
      </c>
      <c r="B51" s="49" t="s">
        <v>51</v>
      </c>
      <c r="C51" s="396">
        <v>99.290780141843996</v>
      </c>
      <c r="D51" s="379">
        <v>81.287128712871294</v>
      </c>
      <c r="E51" s="401">
        <v>94.482758620689694</v>
      </c>
      <c r="F51" s="379">
        <v>96.634615384615401</v>
      </c>
      <c r="G51" s="401">
        <v>88.292682926829301</v>
      </c>
      <c r="H51" s="379">
        <v>84.615384615384599</v>
      </c>
      <c r="I51" s="401">
        <v>93.7912813738441</v>
      </c>
      <c r="J51" s="379">
        <v>97.761194029850799</v>
      </c>
      <c r="K51" s="401">
        <v>81.25</v>
      </c>
    </row>
    <row r="52" spans="1:11" s="1" customFormat="1" ht="17.25" customHeight="1" x14ac:dyDescent="0.3">
      <c r="A52" s="48" t="s">
        <v>169</v>
      </c>
      <c r="B52" s="49" t="s">
        <v>52</v>
      </c>
      <c r="C52" s="396">
        <v>97.183098591549296</v>
      </c>
      <c r="D52" s="379">
        <v>82.518337408313002</v>
      </c>
      <c r="E52" s="401">
        <v>79.245283018867894</v>
      </c>
      <c r="F52" s="379">
        <v>93.548387096774206</v>
      </c>
      <c r="G52" s="401">
        <v>88.709677419354804</v>
      </c>
      <c r="H52" s="379">
        <v>97.142857142857096</v>
      </c>
      <c r="I52" s="401">
        <v>83.921568627450995</v>
      </c>
      <c r="J52" s="379">
        <v>98.6013986013986</v>
      </c>
      <c r="K52" s="401">
        <v>89.189189189189193</v>
      </c>
    </row>
    <row r="53" spans="1:11" s="1" customFormat="1" ht="17.25" customHeight="1" x14ac:dyDescent="0.3">
      <c r="A53" s="48" t="s">
        <v>154</v>
      </c>
      <c r="B53" s="49" t="s">
        <v>53</v>
      </c>
      <c r="C53" s="396">
        <v>97.101449275362299</v>
      </c>
      <c r="D53" s="379">
        <v>75.677830940988798</v>
      </c>
      <c r="E53" s="401">
        <v>78.571428571428598</v>
      </c>
      <c r="F53" s="379">
        <v>95.348837209302303</v>
      </c>
      <c r="G53" s="401">
        <v>80.898876404494402</v>
      </c>
      <c r="H53" s="379">
        <v>89.855072463768096</v>
      </c>
      <c r="I53" s="401">
        <v>90.2816901408451</v>
      </c>
      <c r="J53" s="379">
        <v>98.75</v>
      </c>
      <c r="K53" s="401">
        <v>80</v>
      </c>
    </row>
    <row r="54" spans="1:11" s="1" customFormat="1" ht="17.25" customHeight="1" x14ac:dyDescent="0.3">
      <c r="A54" s="48" t="s">
        <v>169</v>
      </c>
      <c r="B54" s="49" t="s">
        <v>54</v>
      </c>
      <c r="C54" s="396">
        <v>100</v>
      </c>
      <c r="D54" s="379">
        <v>69.607843137254903</v>
      </c>
      <c r="E54" s="401">
        <v>63.8888888888889</v>
      </c>
      <c r="F54" s="379">
        <v>100</v>
      </c>
      <c r="G54" s="401">
        <v>91.6666666666667</v>
      </c>
      <c r="H54" s="379">
        <v>60</v>
      </c>
      <c r="I54" s="401">
        <v>98.591549295774698</v>
      </c>
      <c r="J54" s="379">
        <v>100</v>
      </c>
      <c r="K54" s="401">
        <v>100</v>
      </c>
    </row>
    <row r="55" spans="1:11" s="1" customFormat="1" ht="17.25" customHeight="1" x14ac:dyDescent="0.3">
      <c r="A55" s="48" t="s">
        <v>153</v>
      </c>
      <c r="B55" s="49" t="s">
        <v>55</v>
      </c>
      <c r="C55" s="396">
        <v>98.909090909090907</v>
      </c>
      <c r="D55" s="379">
        <v>77.400581959262894</v>
      </c>
      <c r="E55" s="401">
        <v>81.923076923076906</v>
      </c>
      <c r="F55" s="379">
        <v>88.198757763975195</v>
      </c>
      <c r="G55" s="401">
        <v>75.739644970414204</v>
      </c>
      <c r="H55" s="379">
        <v>88.484848484848499</v>
      </c>
      <c r="I55" s="401">
        <v>88.2882882882883</v>
      </c>
      <c r="J55" s="379">
        <v>99.7821350762527</v>
      </c>
      <c r="K55" s="401">
        <v>95.348837209302303</v>
      </c>
    </row>
    <row r="56" spans="1:11" s="1" customFormat="1" ht="17.25" customHeight="1" x14ac:dyDescent="0.3">
      <c r="A56" s="48" t="s">
        <v>155</v>
      </c>
      <c r="B56" s="49" t="s">
        <v>56</v>
      </c>
      <c r="C56" s="396">
        <v>98.245614035087698</v>
      </c>
      <c r="D56" s="379">
        <v>86.165048543689295</v>
      </c>
      <c r="E56" s="401">
        <v>73.972602739726</v>
      </c>
      <c r="F56" s="379">
        <v>93.548387096774206</v>
      </c>
      <c r="G56" s="401">
        <v>90.625</v>
      </c>
      <c r="H56" s="379">
        <v>70.9677419354839</v>
      </c>
      <c r="I56" s="401">
        <v>90.298507462686601</v>
      </c>
      <c r="J56" s="379">
        <v>94.4444444444444</v>
      </c>
      <c r="K56" s="401">
        <v>78.3783783783784</v>
      </c>
    </row>
    <row r="57" spans="1:11" s="1" customFormat="1" ht="17.25" customHeight="1" x14ac:dyDescent="0.3">
      <c r="A57" s="48" t="s">
        <v>311</v>
      </c>
      <c r="B57" s="49" t="s">
        <v>57</v>
      </c>
      <c r="C57" s="396">
        <v>99.386503067484696</v>
      </c>
      <c r="D57" s="379">
        <v>90.893617021276597</v>
      </c>
      <c r="E57" s="401">
        <v>96.112804878048806</v>
      </c>
      <c r="F57" s="379">
        <v>98.901098901098905</v>
      </c>
      <c r="G57" s="401">
        <v>97.245179063360894</v>
      </c>
      <c r="H57" s="379">
        <v>94.2196531791908</v>
      </c>
      <c r="I57" s="401">
        <v>92.116182572614093</v>
      </c>
      <c r="J57" s="379">
        <v>99.484004127966998</v>
      </c>
      <c r="K57" s="401">
        <v>95.901639344262307</v>
      </c>
    </row>
    <row r="58" spans="1:11" s="1" customFormat="1" ht="17.25" customHeight="1" x14ac:dyDescent="0.3">
      <c r="A58" s="48" t="s">
        <v>152</v>
      </c>
      <c r="B58" s="49" t="s">
        <v>58</v>
      </c>
      <c r="C58" s="396">
        <v>100</v>
      </c>
      <c r="D58" s="379">
        <v>75.652173913043498</v>
      </c>
      <c r="E58" s="401">
        <v>90</v>
      </c>
      <c r="F58" s="379">
        <v>100</v>
      </c>
      <c r="G58" s="401">
        <v>71.428571428571402</v>
      </c>
      <c r="H58" s="379">
        <v>100</v>
      </c>
      <c r="I58" s="401">
        <v>82.840236686390497</v>
      </c>
      <c r="J58" s="379">
        <v>98.591549295774698</v>
      </c>
      <c r="K58" s="401">
        <v>85.714285714285694</v>
      </c>
    </row>
    <row r="59" spans="1:11" s="1" customFormat="1" ht="17.25" customHeight="1" x14ac:dyDescent="0.3">
      <c r="A59" s="48" t="s">
        <v>154</v>
      </c>
      <c r="B59" s="49" t="s">
        <v>59</v>
      </c>
      <c r="C59" s="396">
        <v>96.6386554621849</v>
      </c>
      <c r="D59" s="379">
        <v>70.3513281919452</v>
      </c>
      <c r="E59" s="401">
        <v>80.139372822299705</v>
      </c>
      <c r="F59" s="379">
        <v>92.424242424242394</v>
      </c>
      <c r="G59" s="401">
        <v>81.818181818181799</v>
      </c>
      <c r="H59" s="379">
        <v>84.615384615384599</v>
      </c>
      <c r="I59" s="401">
        <v>76.211453744493397</v>
      </c>
      <c r="J59" s="379">
        <v>98.9583333333333</v>
      </c>
      <c r="K59" s="401">
        <v>88.8888888888889</v>
      </c>
    </row>
    <row r="60" spans="1:11" s="1" customFormat="1" ht="17.25" customHeight="1" x14ac:dyDescent="0.3">
      <c r="A60" s="48" t="s">
        <v>152</v>
      </c>
      <c r="B60" s="49" t="s">
        <v>60</v>
      </c>
      <c r="C60" s="396">
        <v>97.902097902097907</v>
      </c>
      <c r="D60" s="379">
        <v>72.228796844181502</v>
      </c>
      <c r="E60" s="401">
        <v>82.486865148861597</v>
      </c>
      <c r="F60" s="379">
        <v>93.650793650793702</v>
      </c>
      <c r="G60" s="401">
        <v>89.247311827957006</v>
      </c>
      <c r="H60" s="379">
        <v>92.424242424242394</v>
      </c>
      <c r="I60" s="401">
        <v>90.979524073049305</v>
      </c>
      <c r="J60" s="379">
        <v>98.815789473684205</v>
      </c>
      <c r="K60" s="401">
        <v>86.567164179104495</v>
      </c>
    </row>
    <row r="61" spans="1:11" s="1" customFormat="1" ht="17.25" customHeight="1" x14ac:dyDescent="0.3">
      <c r="A61" s="48" t="s">
        <v>153</v>
      </c>
      <c r="B61" s="49" t="s">
        <v>61</v>
      </c>
      <c r="C61" s="396">
        <v>97.345132743362797</v>
      </c>
      <c r="D61" s="379">
        <v>85.208148804251607</v>
      </c>
      <c r="E61" s="401">
        <v>57.085020242915</v>
      </c>
      <c r="F61" s="379">
        <v>91.869918699186996</v>
      </c>
      <c r="G61" s="401">
        <v>88</v>
      </c>
      <c r="H61" s="379">
        <v>90.566037735849093</v>
      </c>
      <c r="I61" s="401">
        <v>93.466666666666697</v>
      </c>
      <c r="J61" s="379">
        <v>99.702380952380906</v>
      </c>
      <c r="K61" s="401">
        <v>97.959183673469397</v>
      </c>
    </row>
    <row r="62" spans="1:11" s="1" customFormat="1" ht="17.25" customHeight="1" x14ac:dyDescent="0.3">
      <c r="A62" s="48" t="s">
        <v>155</v>
      </c>
      <c r="B62" s="49" t="s">
        <v>62</v>
      </c>
      <c r="C62" s="396">
        <v>100</v>
      </c>
      <c r="D62" s="379">
        <v>73.480662983425404</v>
      </c>
      <c r="E62" s="401">
        <v>81.699346405228795</v>
      </c>
      <c r="F62" s="379">
        <v>100</v>
      </c>
      <c r="G62" s="401">
        <v>100</v>
      </c>
      <c r="H62" s="379">
        <v>78.3783783783784</v>
      </c>
      <c r="I62" s="401">
        <v>87.473002159827203</v>
      </c>
      <c r="J62" s="379">
        <v>95.628415300546393</v>
      </c>
      <c r="K62" s="401">
        <v>52.941176470588204</v>
      </c>
    </row>
    <row r="63" spans="1:11" s="1" customFormat="1" ht="17.25" customHeight="1" x14ac:dyDescent="0.3">
      <c r="A63" s="48" t="s">
        <v>155</v>
      </c>
      <c r="B63" s="49" t="s">
        <v>63</v>
      </c>
      <c r="C63" s="396">
        <v>93.3333333333333</v>
      </c>
      <c r="D63" s="379">
        <v>85.714285714285694</v>
      </c>
      <c r="E63" s="401">
        <v>95</v>
      </c>
      <c r="F63" s="379">
        <v>100</v>
      </c>
      <c r="G63" s="401">
        <v>90.909090909090907</v>
      </c>
      <c r="H63" s="379">
        <v>81.818181818181799</v>
      </c>
      <c r="I63" s="401">
        <v>94.023904382470107</v>
      </c>
      <c r="J63" s="379">
        <v>100</v>
      </c>
      <c r="K63" s="401">
        <v>100</v>
      </c>
    </row>
    <row r="64" spans="1:11" s="1" customFormat="1" ht="17.25" customHeight="1" x14ac:dyDescent="0.3">
      <c r="A64" s="48" t="s">
        <v>169</v>
      </c>
      <c r="B64" s="49" t="s">
        <v>64</v>
      </c>
      <c r="C64" s="396">
        <v>100</v>
      </c>
      <c r="D64" s="379">
        <v>87.2826086956522</v>
      </c>
      <c r="E64" s="401">
        <v>91.463414634146403</v>
      </c>
      <c r="F64" s="379">
        <v>98.795180722891601</v>
      </c>
      <c r="G64" s="401">
        <v>96.470588235294102</v>
      </c>
      <c r="H64" s="379">
        <v>97.5</v>
      </c>
      <c r="I64" s="401">
        <v>96.230859835100105</v>
      </c>
      <c r="J64" s="379">
        <v>96.062992125984294</v>
      </c>
      <c r="K64" s="401">
        <v>72.2222222222222</v>
      </c>
    </row>
    <row r="65" spans="1:11" s="1" customFormat="1" ht="17.25" customHeight="1" x14ac:dyDescent="0.3">
      <c r="A65" s="48" t="s">
        <v>153</v>
      </c>
      <c r="B65" s="49" t="s">
        <v>65</v>
      </c>
      <c r="C65" s="396">
        <v>100</v>
      </c>
      <c r="D65" s="379">
        <v>72.316384180791005</v>
      </c>
      <c r="E65" s="401">
        <v>81.518151815181497</v>
      </c>
      <c r="F65" s="379">
        <v>95</v>
      </c>
      <c r="G65" s="401">
        <v>94.4444444444444</v>
      </c>
      <c r="H65" s="379">
        <v>77.049180327868896</v>
      </c>
      <c r="I65" s="401">
        <v>90.593342981186694</v>
      </c>
      <c r="J65" s="379">
        <v>97.881355932203405</v>
      </c>
      <c r="K65" s="401">
        <v>76.190476190476204</v>
      </c>
    </row>
    <row r="66" spans="1:11" s="1" customFormat="1" ht="17.25" customHeight="1" x14ac:dyDescent="0.3">
      <c r="A66" s="48" t="s">
        <v>154</v>
      </c>
      <c r="B66" s="49" t="s">
        <v>66</v>
      </c>
      <c r="C66" s="396">
        <v>96.884735202492195</v>
      </c>
      <c r="D66" s="379">
        <v>68.853786958282697</v>
      </c>
      <c r="E66" s="401">
        <v>19.6185286103542</v>
      </c>
      <c r="F66" s="379">
        <v>77.310924369747895</v>
      </c>
      <c r="G66" s="401">
        <v>65.233644859813097</v>
      </c>
      <c r="H66" s="379">
        <v>71.128318584070797</v>
      </c>
      <c r="I66" s="401">
        <v>78.688524590163894</v>
      </c>
      <c r="J66" s="379">
        <v>99.174556931294006</v>
      </c>
      <c r="K66" s="401">
        <v>92.781316348195304</v>
      </c>
    </row>
    <row r="67" spans="1:11" s="1" customFormat="1" ht="17.25" customHeight="1" x14ac:dyDescent="0.3">
      <c r="A67" s="48" t="s">
        <v>155</v>
      </c>
      <c r="B67" s="49" t="s">
        <v>67</v>
      </c>
      <c r="C67" s="396">
        <v>100</v>
      </c>
      <c r="D67" s="379">
        <v>92.372881355932194</v>
      </c>
      <c r="E67" s="401">
        <v>97.058823529411796</v>
      </c>
      <c r="F67" s="379">
        <v>100</v>
      </c>
      <c r="G67" s="401">
        <v>100</v>
      </c>
      <c r="H67" s="379">
        <v>100</v>
      </c>
      <c r="I67" s="401">
        <v>92.258064516128997</v>
      </c>
      <c r="J67" s="379">
        <v>100</v>
      </c>
      <c r="K67" s="401">
        <v>100</v>
      </c>
    </row>
    <row r="68" spans="1:11" s="1" customFormat="1" ht="17.25" customHeight="1" x14ac:dyDescent="0.3">
      <c r="A68" s="48" t="s">
        <v>154</v>
      </c>
      <c r="B68" s="49" t="s">
        <v>68</v>
      </c>
      <c r="C68" s="396">
        <v>100</v>
      </c>
      <c r="D68" s="379">
        <v>87.437185929648194</v>
      </c>
      <c r="E68" s="401">
        <v>87.317073170731703</v>
      </c>
      <c r="F68" s="379">
        <v>98.684210526315795</v>
      </c>
      <c r="G68" s="401">
        <v>96.052631578947398</v>
      </c>
      <c r="H68" s="379">
        <v>92.592592592592595</v>
      </c>
      <c r="I68" s="401">
        <v>98.440979955456598</v>
      </c>
      <c r="J68" s="379">
        <v>100</v>
      </c>
      <c r="K68" s="401">
        <v>100</v>
      </c>
    </row>
    <row r="69" spans="1:11" s="1" customFormat="1" ht="17.25" customHeight="1" x14ac:dyDescent="0.3">
      <c r="A69" s="48" t="s">
        <v>154</v>
      </c>
      <c r="B69" s="49" t="s">
        <v>69</v>
      </c>
      <c r="C69" s="396">
        <v>100</v>
      </c>
      <c r="D69" s="379">
        <v>89.530332681017597</v>
      </c>
      <c r="E69" s="401">
        <v>94.155844155844207</v>
      </c>
      <c r="F69" s="379">
        <v>91.6666666666667</v>
      </c>
      <c r="G69" s="401">
        <v>87.5</v>
      </c>
      <c r="H69" s="379">
        <v>93.548387096774206</v>
      </c>
      <c r="I69" s="401">
        <v>99.756295694557295</v>
      </c>
      <c r="J69" s="379">
        <v>100</v>
      </c>
      <c r="K69" s="401">
        <v>100</v>
      </c>
    </row>
    <row r="70" spans="1:11" s="1" customFormat="1" ht="17.25" customHeight="1" x14ac:dyDescent="0.3">
      <c r="A70" s="48" t="s">
        <v>311</v>
      </c>
      <c r="B70" s="49" t="s">
        <v>70</v>
      </c>
      <c r="C70" s="396">
        <v>100</v>
      </c>
      <c r="D70" s="379">
        <v>83.432539682539698</v>
      </c>
      <c r="E70" s="401">
        <v>82.246879334257997</v>
      </c>
      <c r="F70" s="379">
        <v>90.763052208835305</v>
      </c>
      <c r="G70" s="401">
        <v>80.952380952381006</v>
      </c>
      <c r="H70" s="379">
        <v>74.626865671641795</v>
      </c>
      <c r="I70" s="401">
        <v>89.608177172061303</v>
      </c>
      <c r="J70" s="379">
        <v>100</v>
      </c>
      <c r="K70" s="401">
        <v>100</v>
      </c>
    </row>
    <row r="71" spans="1:11" s="1" customFormat="1" ht="17.25" customHeight="1" x14ac:dyDescent="0.3">
      <c r="A71" s="48" t="s">
        <v>152</v>
      </c>
      <c r="B71" s="49" t="s">
        <v>71</v>
      </c>
      <c r="C71" s="396">
        <v>99.324324324324294</v>
      </c>
      <c r="D71" s="379">
        <v>77.327586206896498</v>
      </c>
      <c r="E71" s="401">
        <v>77.998411437648898</v>
      </c>
      <c r="F71" s="379">
        <v>96.071428571428598</v>
      </c>
      <c r="G71" s="401">
        <v>93.661971830985905</v>
      </c>
      <c r="H71" s="379">
        <v>91</v>
      </c>
      <c r="I71" s="401">
        <v>81.628242074927996</v>
      </c>
      <c r="J71" s="379">
        <v>99.138991389913897</v>
      </c>
      <c r="K71" s="401">
        <v>95.270270270270302</v>
      </c>
    </row>
    <row r="72" spans="1:11" s="1" customFormat="1" ht="17.25" customHeight="1" x14ac:dyDescent="0.3">
      <c r="A72" s="48" t="s">
        <v>311</v>
      </c>
      <c r="B72" s="49" t="s">
        <v>72</v>
      </c>
      <c r="C72" s="396">
        <v>97.2222222222222</v>
      </c>
      <c r="D72" s="379">
        <v>74.836601307189497</v>
      </c>
      <c r="E72" s="401">
        <v>43.027888446215101</v>
      </c>
      <c r="F72" s="379">
        <v>94.642857142857096</v>
      </c>
      <c r="G72" s="401">
        <v>87.931034482758605</v>
      </c>
      <c r="H72" s="379">
        <v>70</v>
      </c>
      <c r="I72" s="401">
        <v>87.341772151898695</v>
      </c>
      <c r="J72" s="379">
        <v>100</v>
      </c>
      <c r="K72" s="401">
        <v>100</v>
      </c>
    </row>
    <row r="73" spans="1:11" s="1" customFormat="1" ht="17.25" customHeight="1" x14ac:dyDescent="0.3">
      <c r="A73" s="48" t="s">
        <v>157</v>
      </c>
      <c r="B73" s="49" t="s">
        <v>73</v>
      </c>
      <c r="C73" s="396">
        <v>100</v>
      </c>
      <c r="D73" s="379"/>
      <c r="E73" s="401">
        <v>0</v>
      </c>
      <c r="F73" s="379">
        <v>0</v>
      </c>
      <c r="G73" s="401">
        <v>0</v>
      </c>
      <c r="H73" s="379">
        <v>0</v>
      </c>
      <c r="I73" s="401"/>
      <c r="J73" s="379"/>
      <c r="K73" s="401"/>
    </row>
    <row r="74" spans="1:11" s="1" customFormat="1" ht="17.25" customHeight="1" x14ac:dyDescent="0.3">
      <c r="A74" s="48" t="s">
        <v>152</v>
      </c>
      <c r="B74" s="49" t="s">
        <v>74</v>
      </c>
      <c r="C74" s="396">
        <v>97.889182058047496</v>
      </c>
      <c r="D74" s="379">
        <v>78.981429375351695</v>
      </c>
      <c r="E74" s="401">
        <v>68.297455968688894</v>
      </c>
      <c r="F74" s="379">
        <v>94.724220623501196</v>
      </c>
      <c r="G74" s="401">
        <v>85.520361990950207</v>
      </c>
      <c r="H74" s="379">
        <v>80.421686746988001</v>
      </c>
      <c r="I74" s="401">
        <v>79.994629430719698</v>
      </c>
      <c r="J74" s="379">
        <v>97.995705082319304</v>
      </c>
      <c r="K74" s="401">
        <v>74.074074074074105</v>
      </c>
    </row>
    <row r="75" spans="1:11" s="1" customFormat="1" ht="17.25" customHeight="1" x14ac:dyDescent="0.3">
      <c r="A75" s="48" t="s">
        <v>142</v>
      </c>
      <c r="B75" s="49" t="s">
        <v>75</v>
      </c>
      <c r="C75" s="396">
        <v>100</v>
      </c>
      <c r="D75" s="379">
        <v>86.799620132953507</v>
      </c>
      <c r="E75" s="401">
        <v>88.834951456310705</v>
      </c>
      <c r="F75" s="379">
        <v>94.4444444444444</v>
      </c>
      <c r="G75" s="401">
        <v>82.758620689655203</v>
      </c>
      <c r="H75" s="379">
        <v>78.947368421052602</v>
      </c>
      <c r="I75" s="401">
        <v>86.115444617784703</v>
      </c>
      <c r="J75" s="379">
        <v>98.932384341637004</v>
      </c>
      <c r="K75" s="401">
        <v>88.8888888888889</v>
      </c>
    </row>
    <row r="76" spans="1:11" s="1" customFormat="1" ht="17.25" customHeight="1" x14ac:dyDescent="0.3">
      <c r="A76" s="48" t="s">
        <v>152</v>
      </c>
      <c r="B76" s="49" t="s">
        <v>76</v>
      </c>
      <c r="C76" s="396">
        <v>100</v>
      </c>
      <c r="D76" s="379">
        <v>80.321285140562296</v>
      </c>
      <c r="E76" s="401">
        <v>47.692307692307701</v>
      </c>
      <c r="F76" s="379">
        <v>100</v>
      </c>
      <c r="G76" s="401">
        <v>94.736842105263193</v>
      </c>
      <c r="H76" s="379">
        <v>58.823529411764703</v>
      </c>
      <c r="I76" s="401">
        <v>85.080645161290306</v>
      </c>
      <c r="J76" s="379">
        <v>90.476190476190496</v>
      </c>
      <c r="K76" s="401">
        <v>68</v>
      </c>
    </row>
    <row r="77" spans="1:11" s="1" customFormat="1" ht="17.25" customHeight="1" x14ac:dyDescent="0.3">
      <c r="A77" s="48" t="s">
        <v>169</v>
      </c>
      <c r="B77" s="49" t="s">
        <v>77</v>
      </c>
      <c r="C77" s="396">
        <v>99.259259259259295</v>
      </c>
      <c r="D77" s="379">
        <v>77.310924369747895</v>
      </c>
      <c r="E77" s="401">
        <v>52.466367713004502</v>
      </c>
      <c r="F77" s="379">
        <v>87.5</v>
      </c>
      <c r="G77" s="401">
        <v>75</v>
      </c>
      <c r="H77" s="379">
        <v>68.852459016393396</v>
      </c>
      <c r="I77" s="401">
        <v>81.176470588235304</v>
      </c>
      <c r="J77" s="379">
        <v>98.113207547169793</v>
      </c>
      <c r="K77" s="401">
        <v>85.4166666666667</v>
      </c>
    </row>
    <row r="78" spans="1:11" s="1" customFormat="1" ht="17.25" customHeight="1" x14ac:dyDescent="0.3">
      <c r="A78" s="48" t="s">
        <v>152</v>
      </c>
      <c r="B78" s="49" t="s">
        <v>78</v>
      </c>
      <c r="C78" s="396">
        <v>97.674418604651194</v>
      </c>
      <c r="D78" s="379">
        <v>77.471264367816104</v>
      </c>
      <c r="E78" s="401">
        <v>92.507204610951007</v>
      </c>
      <c r="F78" s="379">
        <v>98.039215686274503</v>
      </c>
      <c r="G78" s="401">
        <v>88.8888888888889</v>
      </c>
      <c r="H78" s="379">
        <v>87.096774193548399</v>
      </c>
      <c r="I78" s="401">
        <v>89.715832205683398</v>
      </c>
      <c r="J78" s="379">
        <v>99.655172413793096</v>
      </c>
      <c r="K78" s="401">
        <v>94.4444444444444</v>
      </c>
    </row>
    <row r="79" spans="1:11" s="1" customFormat="1" ht="17.25" customHeight="1" x14ac:dyDescent="0.3">
      <c r="A79" s="48" t="s">
        <v>169</v>
      </c>
      <c r="B79" s="49" t="s">
        <v>79</v>
      </c>
      <c r="C79" s="396">
        <v>100</v>
      </c>
      <c r="D79" s="379">
        <v>80.645161290322605</v>
      </c>
      <c r="E79" s="401">
        <v>83.561643835616394</v>
      </c>
      <c r="F79" s="379">
        <v>93.75</v>
      </c>
      <c r="G79" s="401">
        <v>86.6666666666667</v>
      </c>
      <c r="H79" s="379">
        <v>80</v>
      </c>
      <c r="I79" s="401">
        <v>85.314685314685306</v>
      </c>
      <c r="J79" s="379">
        <v>98.765432098765402</v>
      </c>
      <c r="K79" s="401">
        <v>85.714285714285694</v>
      </c>
    </row>
    <row r="80" spans="1:11" s="1" customFormat="1" ht="17.25" customHeight="1" x14ac:dyDescent="0.3">
      <c r="A80" s="48" t="s">
        <v>142</v>
      </c>
      <c r="B80" s="49" t="s">
        <v>80</v>
      </c>
      <c r="C80" s="396">
        <v>100</v>
      </c>
      <c r="D80" s="379">
        <v>88.912133891213401</v>
      </c>
      <c r="E80" s="401">
        <v>87.404580152671798</v>
      </c>
      <c r="F80" s="379">
        <v>97.959183673469397</v>
      </c>
      <c r="G80" s="401">
        <v>90</v>
      </c>
      <c r="H80" s="379">
        <v>84.126984126984098</v>
      </c>
      <c r="I80" s="401">
        <v>80.812641083521399</v>
      </c>
      <c r="J80" s="379">
        <v>100</v>
      </c>
      <c r="K80" s="401">
        <v>100</v>
      </c>
    </row>
    <row r="81" spans="1:11" s="1" customFormat="1" ht="17.25" customHeight="1" x14ac:dyDescent="0.3">
      <c r="A81" s="48" t="s">
        <v>311</v>
      </c>
      <c r="B81" s="49" t="s">
        <v>81</v>
      </c>
      <c r="C81" s="396">
        <v>96.946564885496201</v>
      </c>
      <c r="D81" s="379">
        <v>79.497059419995907</v>
      </c>
      <c r="E81" s="401">
        <v>81.340872374798096</v>
      </c>
      <c r="F81" s="379">
        <v>95.957820738137102</v>
      </c>
      <c r="G81" s="401">
        <v>69.072164948453604</v>
      </c>
      <c r="H81" s="379">
        <v>93.023255813953497</v>
      </c>
      <c r="I81" s="401">
        <v>90.315229775920997</v>
      </c>
      <c r="J81" s="379">
        <v>99.304589707927704</v>
      </c>
      <c r="K81" s="401">
        <v>92.424242424242394</v>
      </c>
    </row>
    <row r="82" spans="1:11" s="1" customFormat="1" ht="17.25" customHeight="1" x14ac:dyDescent="0.3">
      <c r="A82" s="48" t="s">
        <v>155</v>
      </c>
      <c r="B82" s="49" t="s">
        <v>82</v>
      </c>
      <c r="C82" s="396">
        <v>100</v>
      </c>
      <c r="D82" s="379">
        <v>92.537313432835802</v>
      </c>
      <c r="E82" s="401">
        <v>71.1111111111111</v>
      </c>
      <c r="F82" s="379">
        <v>100</v>
      </c>
      <c r="G82" s="401">
        <v>85.714285714285694</v>
      </c>
      <c r="H82" s="379">
        <v>92.307692307692307</v>
      </c>
      <c r="I82" s="401">
        <v>87.349397590361505</v>
      </c>
      <c r="J82" s="379">
        <v>100</v>
      </c>
      <c r="K82" s="401">
        <v>100</v>
      </c>
    </row>
    <row r="83" spans="1:11" s="1" customFormat="1" ht="17.25" customHeight="1" x14ac:dyDescent="0.3">
      <c r="A83" s="48" t="s">
        <v>142</v>
      </c>
      <c r="B83" s="49" t="s">
        <v>83</v>
      </c>
      <c r="C83" s="396">
        <v>99.363057324840796</v>
      </c>
      <c r="D83" s="379">
        <v>71.539313399778493</v>
      </c>
      <c r="E83" s="401">
        <v>40.133222314737701</v>
      </c>
      <c r="F83" s="379">
        <v>88.104089219330902</v>
      </c>
      <c r="G83" s="401">
        <v>75.362318840579704</v>
      </c>
      <c r="H83" s="379">
        <v>59.7826086956522</v>
      </c>
      <c r="I83" s="401">
        <v>80.697167755991302</v>
      </c>
      <c r="J83" s="379">
        <v>98.186528497409299</v>
      </c>
      <c r="K83" s="401">
        <v>81.818181818181799</v>
      </c>
    </row>
    <row r="84" spans="1:11" s="1" customFormat="1" ht="17.25" customHeight="1" x14ac:dyDescent="0.3">
      <c r="A84" s="48" t="s">
        <v>154</v>
      </c>
      <c r="B84" s="49" t="s">
        <v>84</v>
      </c>
      <c r="C84" s="396">
        <v>100</v>
      </c>
      <c r="D84" s="379">
        <v>93.135838150289004</v>
      </c>
      <c r="E84" s="401">
        <v>97.420333839150203</v>
      </c>
      <c r="F84" s="379">
        <v>94.144144144144093</v>
      </c>
      <c r="G84" s="401">
        <v>87.782805429864297</v>
      </c>
      <c r="H84" s="379">
        <v>97.368421052631604</v>
      </c>
      <c r="I84" s="401">
        <v>98.651685393258404</v>
      </c>
      <c r="J84" s="379">
        <v>100</v>
      </c>
      <c r="K84" s="401">
        <v>100</v>
      </c>
    </row>
    <row r="85" spans="1:11" s="1" customFormat="1" ht="17.25" customHeight="1" x14ac:dyDescent="0.3">
      <c r="A85" s="48" t="s">
        <v>154</v>
      </c>
      <c r="B85" s="49" t="s">
        <v>85</v>
      </c>
      <c r="C85" s="396">
        <v>96.700507614213194</v>
      </c>
      <c r="D85" s="379">
        <v>82.522123893805301</v>
      </c>
      <c r="E85" s="401">
        <v>88.872403560830904</v>
      </c>
      <c r="F85" s="379">
        <v>95.696202531645596</v>
      </c>
      <c r="G85" s="401">
        <v>92.537313432835802</v>
      </c>
      <c r="H85" s="379">
        <v>84.172661870503603</v>
      </c>
      <c r="I85" s="401">
        <v>76.495619524405498</v>
      </c>
      <c r="J85" s="379">
        <v>98.746383799421395</v>
      </c>
      <c r="K85" s="401">
        <v>86.4583333333333</v>
      </c>
    </row>
    <row r="86" spans="1:11" s="1" customFormat="1" ht="17.25" customHeight="1" x14ac:dyDescent="0.3">
      <c r="A86" s="48" t="s">
        <v>142</v>
      </c>
      <c r="B86" s="49" t="s">
        <v>86</v>
      </c>
      <c r="C86" s="396">
        <v>97.972972972972997</v>
      </c>
      <c r="D86" s="379">
        <v>81.491712707182302</v>
      </c>
      <c r="E86" s="401">
        <v>75.405742821473197</v>
      </c>
      <c r="F86" s="379">
        <v>100</v>
      </c>
      <c r="G86" s="401">
        <v>96.470588235294102</v>
      </c>
      <c r="H86" s="379">
        <v>82.758620689655203</v>
      </c>
      <c r="I86" s="401">
        <v>79.082568807339399</v>
      </c>
      <c r="J86" s="379">
        <v>98.654708520179398</v>
      </c>
      <c r="K86" s="401">
        <v>90.769230769230802</v>
      </c>
    </row>
    <row r="87" spans="1:11" s="1" customFormat="1" ht="17.25" customHeight="1" x14ac:dyDescent="0.3">
      <c r="A87" s="48" t="s">
        <v>154</v>
      </c>
      <c r="B87" s="49" t="s">
        <v>87</v>
      </c>
      <c r="C87" s="396">
        <v>98.312236286919799</v>
      </c>
      <c r="D87" s="379">
        <v>100</v>
      </c>
      <c r="E87" s="401">
        <v>85.394352482960102</v>
      </c>
      <c r="F87" s="379">
        <v>96.022727272727295</v>
      </c>
      <c r="G87" s="401">
        <v>93.123209169054505</v>
      </c>
      <c r="H87" s="379">
        <v>83.3333333333333</v>
      </c>
      <c r="I87" s="401">
        <v>85.586481113320104</v>
      </c>
      <c r="J87" s="379">
        <v>99.654775604142699</v>
      </c>
      <c r="K87" s="401">
        <v>97</v>
      </c>
    </row>
    <row r="88" spans="1:11" s="1" customFormat="1" ht="17.25" customHeight="1" x14ac:dyDescent="0.3">
      <c r="A88" s="48" t="s">
        <v>153</v>
      </c>
      <c r="B88" s="49" t="s">
        <v>88</v>
      </c>
      <c r="C88" s="396">
        <v>96.610169491525397</v>
      </c>
      <c r="D88" s="379">
        <v>70.380739081746896</v>
      </c>
      <c r="E88" s="401">
        <v>41.3986013986014</v>
      </c>
      <c r="F88" s="379">
        <v>92.957746478873204</v>
      </c>
      <c r="G88" s="401">
        <v>77.070063694267503</v>
      </c>
      <c r="H88" s="379">
        <v>65.2777777777778</v>
      </c>
      <c r="I88" s="401">
        <v>80.600139567341202</v>
      </c>
      <c r="J88" s="379">
        <v>95.041322314049594</v>
      </c>
      <c r="K88" s="401">
        <v>52.941176470588204</v>
      </c>
    </row>
    <row r="89" spans="1:11" s="1" customFormat="1" ht="17.25" customHeight="1" x14ac:dyDescent="0.3">
      <c r="A89" s="48" t="s">
        <v>152</v>
      </c>
      <c r="B89" s="49" t="s">
        <v>89</v>
      </c>
      <c r="C89" s="396">
        <v>100</v>
      </c>
      <c r="D89" s="379">
        <v>82.335329341317404</v>
      </c>
      <c r="E89" s="401">
        <v>84.615384615384599</v>
      </c>
      <c r="F89" s="379">
        <v>96.464646464646506</v>
      </c>
      <c r="G89" s="401">
        <v>92.5</v>
      </c>
      <c r="H89" s="379">
        <v>82.539682539682502</v>
      </c>
      <c r="I89" s="401">
        <v>79.655400927766706</v>
      </c>
      <c r="J89" s="379">
        <v>97.7911646586345</v>
      </c>
      <c r="K89" s="401">
        <v>82.539682539682502</v>
      </c>
    </row>
    <row r="90" spans="1:11" s="1" customFormat="1" ht="17.25" customHeight="1" x14ac:dyDescent="0.3">
      <c r="A90" s="48" t="s">
        <v>154</v>
      </c>
      <c r="B90" s="49" t="s">
        <v>90</v>
      </c>
      <c r="C90" s="396">
        <v>100</v>
      </c>
      <c r="D90" s="379">
        <v>82.733011511325699</v>
      </c>
      <c r="E90" s="401">
        <v>82.067510548523202</v>
      </c>
      <c r="F90" s="379">
        <v>98.765432098765402</v>
      </c>
      <c r="G90" s="401">
        <v>85.889570552147305</v>
      </c>
      <c r="H90" s="379">
        <v>73.529411764705898</v>
      </c>
      <c r="I90" s="401">
        <v>82.663605051664803</v>
      </c>
      <c r="J90" s="379">
        <v>99.208860759493703</v>
      </c>
      <c r="K90" s="401">
        <v>94.505494505494497</v>
      </c>
    </row>
    <row r="91" spans="1:11" s="1" customFormat="1" ht="17.25" customHeight="1" x14ac:dyDescent="0.3">
      <c r="A91" s="48" t="s">
        <v>154</v>
      </c>
      <c r="B91" s="49" t="s">
        <v>91</v>
      </c>
      <c r="C91" s="396">
        <v>91.6666666666667</v>
      </c>
      <c r="D91" s="379">
        <v>77.597402597402606</v>
      </c>
      <c r="E91" s="401">
        <v>57.7083333333333</v>
      </c>
      <c r="F91" s="379">
        <v>92</v>
      </c>
      <c r="G91" s="401">
        <v>91.6666666666667</v>
      </c>
      <c r="H91" s="379">
        <v>86.2068965517241</v>
      </c>
      <c r="I91" s="401">
        <v>87.551867219917</v>
      </c>
      <c r="J91" s="379">
        <v>97.947214076246297</v>
      </c>
      <c r="K91" s="401">
        <v>87.931034482758605</v>
      </c>
    </row>
    <row r="92" spans="1:11" s="1" customFormat="1" ht="17.25" customHeight="1" x14ac:dyDescent="0.3">
      <c r="A92" s="48" t="s">
        <v>142</v>
      </c>
      <c r="B92" s="49" t="s">
        <v>92</v>
      </c>
      <c r="C92" s="396">
        <v>100</v>
      </c>
      <c r="D92" s="379">
        <v>74.913494809688601</v>
      </c>
      <c r="E92" s="401">
        <v>83.3333333333333</v>
      </c>
      <c r="F92" s="379">
        <v>98.181818181818201</v>
      </c>
      <c r="G92" s="401">
        <v>78.571428571428598</v>
      </c>
      <c r="H92" s="379">
        <v>71.875</v>
      </c>
      <c r="I92" s="401">
        <v>81.516587677725099</v>
      </c>
      <c r="J92" s="379">
        <v>99.404761904761898</v>
      </c>
      <c r="K92" s="401">
        <v>94.117647058823493</v>
      </c>
    </row>
    <row r="93" spans="1:11" s="1" customFormat="1" ht="17.25" customHeight="1" x14ac:dyDescent="0.3">
      <c r="A93" s="48" t="s">
        <v>142</v>
      </c>
      <c r="B93" s="49" t="s">
        <v>93</v>
      </c>
      <c r="C93" s="396">
        <v>100</v>
      </c>
      <c r="D93" s="379">
        <v>86.942328618063101</v>
      </c>
      <c r="E93" s="401">
        <v>79.149797570850197</v>
      </c>
      <c r="F93" s="379">
        <v>100</v>
      </c>
      <c r="G93" s="401">
        <v>96.575342465753394</v>
      </c>
      <c r="H93" s="379">
        <v>89.361702127659598</v>
      </c>
      <c r="I93" s="401">
        <v>84.466019417475707</v>
      </c>
      <c r="J93" s="379">
        <v>99.645390070922005</v>
      </c>
      <c r="K93" s="401">
        <v>95.8333333333333</v>
      </c>
    </row>
    <row r="94" spans="1:11" s="1" customFormat="1" ht="17.25" customHeight="1" x14ac:dyDescent="0.3">
      <c r="A94" s="48" t="s">
        <v>155</v>
      </c>
      <c r="B94" s="49" t="s">
        <v>94</v>
      </c>
      <c r="C94" s="396">
        <v>100</v>
      </c>
      <c r="D94" s="379">
        <v>81.7708333333333</v>
      </c>
      <c r="E94" s="401">
        <v>93.478260869565204</v>
      </c>
      <c r="F94" s="379">
        <v>100</v>
      </c>
      <c r="G94" s="401">
        <v>100</v>
      </c>
      <c r="H94" s="379">
        <v>83.3333333333333</v>
      </c>
      <c r="I94" s="401">
        <v>90.344827586206904</v>
      </c>
      <c r="J94" s="379">
        <v>100</v>
      </c>
      <c r="K94" s="401">
        <v>100</v>
      </c>
    </row>
    <row r="95" spans="1:11" s="1" customFormat="1" ht="17.25" customHeight="1" x14ac:dyDescent="0.3">
      <c r="A95" s="48" t="s">
        <v>155</v>
      </c>
      <c r="B95" s="49" t="s">
        <v>95</v>
      </c>
      <c r="C95" s="396">
        <v>97.058823529411796</v>
      </c>
      <c r="D95" s="379">
        <v>79.508196721311506</v>
      </c>
      <c r="E95" s="401">
        <v>71.717171717171695</v>
      </c>
      <c r="F95" s="379">
        <v>100</v>
      </c>
      <c r="G95" s="401">
        <v>100</v>
      </c>
      <c r="H95" s="379">
        <v>80</v>
      </c>
      <c r="I95" s="401">
        <v>90.883190883190906</v>
      </c>
      <c r="J95" s="379">
        <v>97.857142857142804</v>
      </c>
      <c r="K95" s="401">
        <v>78.571428571428598</v>
      </c>
    </row>
    <row r="96" spans="1:11" s="1" customFormat="1" ht="17.25" customHeight="1" x14ac:dyDescent="0.3">
      <c r="A96" s="48" t="s">
        <v>157</v>
      </c>
      <c r="B96" s="49" t="s">
        <v>96</v>
      </c>
      <c r="C96" s="396"/>
      <c r="D96" s="379"/>
      <c r="E96" s="401"/>
      <c r="F96" s="379"/>
      <c r="G96" s="401"/>
      <c r="H96" s="379"/>
      <c r="I96" s="401"/>
      <c r="J96" s="379"/>
      <c r="K96" s="401"/>
    </row>
    <row r="97" spans="1:11" s="1" customFormat="1" ht="17.25" customHeight="1" x14ac:dyDescent="0.3">
      <c r="A97" s="48" t="s">
        <v>169</v>
      </c>
      <c r="B97" s="49" t="s">
        <v>97</v>
      </c>
      <c r="C97" s="396">
        <v>100</v>
      </c>
      <c r="D97" s="379">
        <v>88.392857142857096</v>
      </c>
      <c r="E97" s="401">
        <v>44.4444444444444</v>
      </c>
      <c r="F97" s="379">
        <v>100</v>
      </c>
      <c r="G97" s="401">
        <v>100</v>
      </c>
      <c r="H97" s="379">
        <v>100</v>
      </c>
      <c r="I97" s="401">
        <v>72.826086956521706</v>
      </c>
      <c r="J97" s="379">
        <v>100</v>
      </c>
      <c r="K97" s="401">
        <v>100</v>
      </c>
    </row>
    <row r="98" spans="1:11" s="1" customFormat="1" ht="17.25" customHeight="1" x14ac:dyDescent="0.3">
      <c r="A98" s="48" t="s">
        <v>154</v>
      </c>
      <c r="B98" s="49" t="s">
        <v>98</v>
      </c>
      <c r="C98" s="396">
        <v>95.808383233532894</v>
      </c>
      <c r="D98" s="379">
        <v>71.924290220820197</v>
      </c>
      <c r="E98" s="401">
        <v>74.412855377008697</v>
      </c>
      <c r="F98" s="379">
        <v>95.563139931740594</v>
      </c>
      <c r="G98" s="401">
        <v>93.856655290102395</v>
      </c>
      <c r="H98" s="379">
        <v>78.636363636363598</v>
      </c>
      <c r="I98" s="401">
        <v>86.7165037377803</v>
      </c>
      <c r="J98" s="379">
        <v>93.524096385542194</v>
      </c>
      <c r="K98" s="401">
        <v>72.955974842767304</v>
      </c>
    </row>
    <row r="99" spans="1:11" s="1" customFormat="1" ht="17.25" customHeight="1" x14ac:dyDescent="0.3">
      <c r="A99" s="48" t="s">
        <v>311</v>
      </c>
      <c r="B99" s="49" t="s">
        <v>99</v>
      </c>
      <c r="C99" s="396">
        <v>100</v>
      </c>
      <c r="D99" s="379">
        <v>84.4444444444444</v>
      </c>
      <c r="E99" s="401">
        <v>88.382687927107099</v>
      </c>
      <c r="F99" s="379">
        <v>99.024390243902502</v>
      </c>
      <c r="G99" s="401">
        <v>96.601941747572795</v>
      </c>
      <c r="H99" s="379">
        <v>80</v>
      </c>
      <c r="I99" s="401">
        <v>86.367157242447703</v>
      </c>
      <c r="J99" s="379">
        <v>99.789473684210506</v>
      </c>
      <c r="K99" s="401">
        <v>91.6666666666667</v>
      </c>
    </row>
    <row r="100" spans="1:11" s="1" customFormat="1" ht="17.25" customHeight="1" x14ac:dyDescent="0.3">
      <c r="A100" s="48" t="s">
        <v>311</v>
      </c>
      <c r="B100" s="49" t="s">
        <v>100</v>
      </c>
      <c r="C100" s="396">
        <v>98.355754857996999</v>
      </c>
      <c r="D100" s="379">
        <v>74.151354718156298</v>
      </c>
      <c r="E100" s="401">
        <v>58.549546733354198</v>
      </c>
      <c r="F100" s="379">
        <v>85.011709601873505</v>
      </c>
      <c r="G100" s="401">
        <v>74.831460674157299</v>
      </c>
      <c r="H100" s="379">
        <v>81.156716417910502</v>
      </c>
      <c r="I100" s="401">
        <v>75.544588155207606</v>
      </c>
      <c r="J100" s="379">
        <v>98.355162960706707</v>
      </c>
      <c r="K100" s="401">
        <v>81.632653061224502</v>
      </c>
    </row>
    <row r="101" spans="1:11" s="1" customFormat="1" ht="17.25" customHeight="1" x14ac:dyDescent="0.3">
      <c r="A101" s="48" t="s">
        <v>311</v>
      </c>
      <c r="B101" s="49" t="s">
        <v>101</v>
      </c>
      <c r="C101" s="396">
        <v>100</v>
      </c>
      <c r="D101" s="379">
        <v>91.913214990138101</v>
      </c>
      <c r="E101" s="401">
        <v>91.891891891891902</v>
      </c>
      <c r="F101" s="379">
        <v>97.7777777777778</v>
      </c>
      <c r="G101" s="401">
        <v>97.7777777777778</v>
      </c>
      <c r="H101" s="379">
        <v>92.592592592592595</v>
      </c>
      <c r="I101" s="401">
        <v>94.960212201591503</v>
      </c>
      <c r="J101" s="379">
        <v>99.456521739130395</v>
      </c>
      <c r="K101" s="401">
        <v>94.117647058823493</v>
      </c>
    </row>
    <row r="102" spans="1:11" s="1" customFormat="1" ht="17.25" customHeight="1" x14ac:dyDescent="0.3">
      <c r="A102" s="48" t="s">
        <v>169</v>
      </c>
      <c r="B102" s="49" t="s">
        <v>102</v>
      </c>
      <c r="C102" s="396">
        <v>100</v>
      </c>
      <c r="D102" s="379">
        <v>75.5208333333333</v>
      </c>
      <c r="E102" s="401">
        <v>28.289473684210499</v>
      </c>
      <c r="F102" s="379">
        <v>37.5</v>
      </c>
      <c r="G102" s="401">
        <v>33.3333333333333</v>
      </c>
      <c r="H102" s="379">
        <v>85.714285714285694</v>
      </c>
      <c r="I102" s="401">
        <v>71.347248576850106</v>
      </c>
      <c r="J102" s="379">
        <v>98.630136986301395</v>
      </c>
      <c r="K102" s="401">
        <v>89.473684210526301</v>
      </c>
    </row>
    <row r="103" spans="1:11" s="1" customFormat="1" ht="17.25" customHeight="1" x14ac:dyDescent="0.3">
      <c r="A103" s="48" t="s">
        <v>153</v>
      </c>
      <c r="B103" s="49" t="s">
        <v>103</v>
      </c>
      <c r="C103" s="396">
        <v>100</v>
      </c>
      <c r="D103" s="379">
        <v>80.2777777777778</v>
      </c>
      <c r="E103" s="401">
        <v>93.388429752066102</v>
      </c>
      <c r="F103" s="379">
        <v>100</v>
      </c>
      <c r="G103" s="401">
        <v>97.435897435897402</v>
      </c>
      <c r="H103" s="379">
        <v>91.304347826086996</v>
      </c>
      <c r="I103" s="401">
        <v>97.4093264248705</v>
      </c>
      <c r="J103" s="379">
        <v>100</v>
      </c>
      <c r="K103" s="401">
        <v>100</v>
      </c>
    </row>
    <row r="104" spans="1:11" s="1" customFormat="1" ht="17.25" customHeight="1" x14ac:dyDescent="0.3">
      <c r="A104" s="48" t="s">
        <v>311</v>
      </c>
      <c r="B104" s="49" t="s">
        <v>104</v>
      </c>
      <c r="C104" s="396">
        <v>99.459459459459495</v>
      </c>
      <c r="D104" s="379">
        <v>68.843659136658502</v>
      </c>
      <c r="E104" s="401">
        <v>45.521023765996297</v>
      </c>
      <c r="F104" s="379">
        <v>86.6279069767442</v>
      </c>
      <c r="G104" s="401">
        <v>78.770949720670401</v>
      </c>
      <c r="H104" s="379">
        <v>84.049079754601195</v>
      </c>
      <c r="I104" s="401">
        <v>73.069371727748702</v>
      </c>
      <c r="J104" s="379">
        <v>98.708487084870796</v>
      </c>
      <c r="K104" s="401">
        <v>87.037037037036995</v>
      </c>
    </row>
    <row r="105" spans="1:11" s="1" customFormat="1" ht="16.95" customHeight="1" x14ac:dyDescent="0.3">
      <c r="A105" s="48" t="s">
        <v>153</v>
      </c>
      <c r="B105" s="49" t="s">
        <v>105</v>
      </c>
      <c r="C105" s="396">
        <v>100</v>
      </c>
      <c r="D105" s="379">
        <v>79.071597167584599</v>
      </c>
      <c r="E105" s="401">
        <v>50</v>
      </c>
      <c r="F105" s="379">
        <v>85.869565217391298</v>
      </c>
      <c r="G105" s="401">
        <v>76.0416666666667</v>
      </c>
      <c r="H105" s="379">
        <v>69.565217391304301</v>
      </c>
      <c r="I105" s="401">
        <v>99.582637729549205</v>
      </c>
      <c r="J105" s="379">
        <v>99.727520435967307</v>
      </c>
      <c r="K105" s="401">
        <v>98.245614035087698</v>
      </c>
    </row>
    <row r="106" spans="1:11" ht="17.25" customHeight="1" x14ac:dyDescent="0.3">
      <c r="A106" s="48" t="s">
        <v>311</v>
      </c>
      <c r="B106" s="49" t="s">
        <v>106</v>
      </c>
      <c r="C106" s="396">
        <v>99.378881987577699</v>
      </c>
      <c r="D106" s="379">
        <v>87.557220141489793</v>
      </c>
      <c r="E106" s="401">
        <v>93.877551020408205</v>
      </c>
      <c r="F106" s="379">
        <v>98.540145985401494</v>
      </c>
      <c r="G106" s="401">
        <v>94.623655913978496</v>
      </c>
      <c r="H106" s="379">
        <v>86.585365853658502</v>
      </c>
      <c r="I106" s="401">
        <v>95.548961424332404</v>
      </c>
      <c r="J106" s="379">
        <v>99.869621903520198</v>
      </c>
      <c r="K106" s="401">
        <v>98.4375</v>
      </c>
    </row>
    <row r="107" spans="1:11" ht="17.25" customHeight="1" x14ac:dyDescent="0.3">
      <c r="A107" s="48" t="s">
        <v>142</v>
      </c>
      <c r="B107" s="49" t="s">
        <v>107</v>
      </c>
      <c r="C107" s="396">
        <v>98.9583333333333</v>
      </c>
      <c r="D107" s="379">
        <v>70.869565217391298</v>
      </c>
      <c r="E107" s="401">
        <v>88.484848484848499</v>
      </c>
      <c r="F107" s="379">
        <v>98.387096774193594</v>
      </c>
      <c r="G107" s="401">
        <v>85.483870967741893</v>
      </c>
      <c r="H107" s="379">
        <v>78.260869565217405</v>
      </c>
      <c r="I107" s="401">
        <v>90.1926444833625</v>
      </c>
      <c r="J107" s="379">
        <v>98.039215686274503</v>
      </c>
      <c r="K107" s="401">
        <v>86.6666666666667</v>
      </c>
    </row>
    <row r="108" spans="1:11" ht="17.25" customHeight="1" x14ac:dyDescent="0.3">
      <c r="A108" s="48" t="s">
        <v>155</v>
      </c>
      <c r="B108" s="49" t="s">
        <v>108</v>
      </c>
      <c r="C108" s="396">
        <v>100</v>
      </c>
      <c r="D108" s="379">
        <v>77.142857142857196</v>
      </c>
      <c r="E108" s="401">
        <v>72.151898734177195</v>
      </c>
      <c r="F108" s="379">
        <v>100</v>
      </c>
      <c r="G108" s="401">
        <v>94.117647058823493</v>
      </c>
      <c r="H108" s="379">
        <v>66.6666666666667</v>
      </c>
      <c r="I108" s="401">
        <v>78.064516129032299</v>
      </c>
      <c r="J108" s="379">
        <v>100</v>
      </c>
      <c r="K108" s="401">
        <v>100</v>
      </c>
    </row>
    <row r="109" spans="1:11" ht="13.8" x14ac:dyDescent="0.3">
      <c r="A109" s="51"/>
      <c r="B109" s="51"/>
      <c r="C109" s="52"/>
      <c r="D109" s="51">
        <v>66.153846153846104</v>
      </c>
      <c r="E109" s="51">
        <v>55.652173913043498</v>
      </c>
      <c r="F109" s="51">
        <v>100</v>
      </c>
      <c r="G109" s="51">
        <v>88.8888888888889</v>
      </c>
      <c r="H109" s="51">
        <v>55.5555555555556</v>
      </c>
      <c r="I109" s="51">
        <v>88.700564971751405</v>
      </c>
      <c r="J109" s="51">
        <v>80.952380952381006</v>
      </c>
      <c r="K109" s="51">
        <v>38.461538461538503</v>
      </c>
    </row>
    <row r="110" spans="1:11" ht="17.25" customHeight="1" x14ac:dyDescent="0.3">
      <c r="A110" s="53" t="s">
        <v>311</v>
      </c>
      <c r="B110" s="375" t="s">
        <v>166</v>
      </c>
      <c r="C110" s="420">
        <v>94.845360824742301</v>
      </c>
      <c r="D110" s="413">
        <v>76.820008932559205</v>
      </c>
      <c r="E110" s="422">
        <v>32.162162162162197</v>
      </c>
      <c r="F110" s="414">
        <v>85.964912280701796</v>
      </c>
      <c r="G110" s="423">
        <v>65.040650406504099</v>
      </c>
      <c r="H110" s="413">
        <v>80</v>
      </c>
      <c r="I110" s="423">
        <v>76.931754089114506</v>
      </c>
      <c r="J110" s="414">
        <v>99.005964214711696</v>
      </c>
      <c r="K110" s="423">
        <v>89.130434782608702</v>
      </c>
    </row>
    <row r="111" spans="1:11" ht="17.25" customHeight="1" x14ac:dyDescent="0.3">
      <c r="A111" s="44" t="s">
        <v>142</v>
      </c>
      <c r="B111" s="53" t="s">
        <v>167</v>
      </c>
      <c r="C111" s="421">
        <v>98.846153846153896</v>
      </c>
      <c r="D111" s="414">
        <v>80.734253957561492</v>
      </c>
      <c r="E111" s="422">
        <v>68.058300395256893</v>
      </c>
      <c r="F111" s="414">
        <v>89.592123769338997</v>
      </c>
      <c r="G111" s="422">
        <v>75.757575757575793</v>
      </c>
      <c r="H111" s="414">
        <v>79.918864097363098</v>
      </c>
      <c r="I111" s="422">
        <v>88.950433177105495</v>
      </c>
      <c r="J111" s="414">
        <v>99.320652173913004</v>
      </c>
      <c r="K111" s="422">
        <v>92.700729927007302</v>
      </c>
    </row>
    <row r="112" spans="1:11" ht="17.25" customHeight="1" x14ac:dyDescent="0.25">
      <c r="A112" s="45"/>
      <c r="B112" s="54"/>
      <c r="C112" s="55"/>
      <c r="D112" s="54"/>
      <c r="E112" s="54"/>
      <c r="F112" s="54"/>
      <c r="G112" s="54"/>
      <c r="H112" s="54"/>
      <c r="I112" s="54"/>
      <c r="J112" s="54"/>
      <c r="K112" s="354"/>
    </row>
    <row r="113" spans="1:1" x14ac:dyDescent="0.25">
      <c r="A113" s="404" t="s">
        <v>327</v>
      </c>
    </row>
  </sheetData>
  <autoFilter ref="A4:B4" xr:uid="{00000000-0001-0000-0900-000000000000}"/>
  <mergeCells count="1">
    <mergeCell ref="A1:B1"/>
  </mergeCells>
  <phoneticPr fontId="2" type="noConversion"/>
  <pageMargins left="0.2" right="0.78431372549019596" top="0.4" bottom="0.98039215686274495" header="0.50980392156862797" footer="0.50980392156862797"/>
  <pageSetup paperSize="9" scale="75" orientation="landscape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"/>
  <dimension ref="A1:AL123"/>
  <sheetViews>
    <sheetView zoomScaleNormal="100" workbookViewId="0">
      <pane xSplit="2" ySplit="2" topLeftCell="C102" activePane="bottomRight" state="frozen"/>
      <selection pane="topRight" activeCell="C1" sqref="C1"/>
      <selection pane="bottomLeft" activeCell="A3" sqref="A3"/>
      <selection pane="bottomRight" activeCell="D117" sqref="D117"/>
    </sheetView>
  </sheetViews>
  <sheetFormatPr defaultColWidth="9.109375" defaultRowHeight="13.2" x14ac:dyDescent="0.25"/>
  <cols>
    <col min="1" max="1" width="21.109375" style="7" customWidth="1"/>
    <col min="2" max="2" width="16.44140625" style="7" bestFit="1" customWidth="1"/>
    <col min="3" max="3" width="15" style="82" bestFit="1" customWidth="1"/>
    <col min="4" max="4" width="15.6640625" style="82" customWidth="1"/>
    <col min="5" max="5" width="12.33203125" style="8" customWidth="1"/>
    <col min="6" max="7" width="12.33203125" style="9" customWidth="1"/>
    <col min="8" max="8" width="12.5546875" style="10" bestFit="1" customWidth="1"/>
    <col min="9" max="9" width="12.33203125" style="10" customWidth="1"/>
    <col min="10" max="11" width="10.6640625" style="9" customWidth="1"/>
    <col min="12" max="12" width="9.5546875" style="10" customWidth="1"/>
    <col min="13" max="13" width="15.44140625" style="10" bestFit="1" customWidth="1"/>
    <col min="14" max="14" width="15.109375" style="11" customWidth="1"/>
    <col min="15" max="15" width="15" style="11" bestFit="1" customWidth="1"/>
    <col min="16" max="16" width="10.88671875" style="10" customWidth="1"/>
    <col min="17" max="17" width="9.88671875" style="10" customWidth="1"/>
    <col min="18" max="18" width="13" style="9" customWidth="1"/>
    <col min="19" max="19" width="16.109375" style="9" customWidth="1"/>
    <col min="20" max="20" width="9.88671875" style="10" bestFit="1" customWidth="1"/>
    <col min="21" max="21" width="9.88671875" style="10" customWidth="1"/>
    <col min="22" max="22" width="10.109375" style="9" customWidth="1"/>
    <col min="23" max="23" width="13.88671875" style="9" customWidth="1"/>
    <col min="24" max="24" width="8.6640625" style="10" customWidth="1"/>
    <col min="25" max="25" width="17.44140625" style="10" hidden="1" customWidth="1"/>
    <col min="26" max="27" width="9.109375" style="9" hidden="1" customWidth="1"/>
    <col min="28" max="28" width="10.6640625" style="10" hidden="1" customWidth="1"/>
    <col min="29" max="29" width="8.88671875" style="9" hidden="1" customWidth="1"/>
    <col min="30" max="30" width="9.109375" style="9" hidden="1" customWidth="1"/>
    <col min="31" max="31" width="9.109375" style="10" hidden="1" customWidth="1"/>
    <col min="32" max="32" width="13.44140625" style="276" hidden="1" customWidth="1"/>
    <col min="33" max="33" width="12.109375" style="276" hidden="1" customWidth="1"/>
    <col min="34" max="34" width="10.5546875" style="10" hidden="1" customWidth="1"/>
    <col min="35" max="35" width="9.109375" style="9" hidden="1" customWidth="1"/>
    <col min="36" max="36" width="11" style="9" hidden="1" customWidth="1"/>
    <col min="37" max="37" width="8.88671875" style="10" hidden="1" customWidth="1"/>
    <col min="38" max="38" width="9.109375" style="6" customWidth="1"/>
    <col min="39" max="16384" width="9.109375" style="6"/>
  </cols>
  <sheetData>
    <row r="1" spans="1:38" s="3" customFormat="1" ht="27.6" x14ac:dyDescent="0.3">
      <c r="A1" s="289" t="s">
        <v>338</v>
      </c>
      <c r="B1" s="56" t="s">
        <v>158</v>
      </c>
      <c r="C1" s="482" t="s">
        <v>159</v>
      </c>
      <c r="D1" s="482"/>
      <c r="E1" s="482"/>
      <c r="F1" s="478" t="s">
        <v>160</v>
      </c>
      <c r="G1" s="478"/>
      <c r="H1" s="478"/>
      <c r="I1" s="478"/>
      <c r="J1" s="477" t="s">
        <v>161</v>
      </c>
      <c r="K1" s="477"/>
      <c r="L1" s="477"/>
      <c r="M1" s="477"/>
      <c r="N1" s="483" t="s">
        <v>162</v>
      </c>
      <c r="O1" s="478"/>
      <c r="P1" s="484"/>
      <c r="Q1" s="478"/>
      <c r="R1" s="477" t="s">
        <v>163</v>
      </c>
      <c r="S1" s="477"/>
      <c r="T1" s="477"/>
      <c r="U1" s="477"/>
      <c r="V1" s="478" t="s">
        <v>164</v>
      </c>
      <c r="W1" s="478"/>
      <c r="X1" s="478"/>
      <c r="Y1" s="267"/>
      <c r="Z1" s="266"/>
      <c r="AA1" s="267"/>
      <c r="AB1" s="268"/>
      <c r="AC1" s="266"/>
      <c r="AD1" s="267"/>
      <c r="AE1" s="268"/>
      <c r="AF1" s="269"/>
      <c r="AG1" s="270"/>
      <c r="AH1" s="268"/>
      <c r="AI1" s="266"/>
      <c r="AJ1" s="267"/>
      <c r="AK1" s="268"/>
      <c r="AL1" s="12"/>
    </row>
    <row r="2" spans="1:38" s="4" customFormat="1" ht="15.6" x14ac:dyDescent="0.3">
      <c r="A2" s="57" t="s">
        <v>109</v>
      </c>
      <c r="B2" s="58" t="s">
        <v>110</v>
      </c>
      <c r="C2" s="290" t="s">
        <v>111</v>
      </c>
      <c r="D2" s="290" t="s">
        <v>112</v>
      </c>
      <c r="E2" s="291" t="s">
        <v>113</v>
      </c>
      <c r="F2" s="58" t="s">
        <v>114</v>
      </c>
      <c r="G2" s="58" t="s">
        <v>115</v>
      </c>
      <c r="H2" s="59" t="s">
        <v>116</v>
      </c>
      <c r="I2" s="59" t="s">
        <v>112</v>
      </c>
      <c r="J2" s="296" t="s">
        <v>117</v>
      </c>
      <c r="K2" s="296" t="s">
        <v>118</v>
      </c>
      <c r="L2" s="293" t="s">
        <v>119</v>
      </c>
      <c r="M2" s="293" t="s">
        <v>112</v>
      </c>
      <c r="N2" s="60" t="s">
        <v>120</v>
      </c>
      <c r="O2" s="60" t="s">
        <v>121</v>
      </c>
      <c r="P2" s="59" t="s">
        <v>122</v>
      </c>
      <c r="Q2" s="59" t="s">
        <v>112</v>
      </c>
      <c r="R2" s="392" t="s">
        <v>123</v>
      </c>
      <c r="S2" s="418" t="s">
        <v>124</v>
      </c>
      <c r="T2" s="293" t="s">
        <v>125</v>
      </c>
      <c r="U2" s="293" t="s">
        <v>112</v>
      </c>
      <c r="V2" s="61" t="s">
        <v>126</v>
      </c>
      <c r="W2" s="61" t="s">
        <v>127</v>
      </c>
      <c r="X2" s="59" t="s">
        <v>128</v>
      </c>
      <c r="Y2" s="277" t="s">
        <v>1</v>
      </c>
      <c r="Z2" s="261" t="s">
        <v>129</v>
      </c>
      <c r="AA2" s="262" t="s">
        <v>130</v>
      </c>
      <c r="AB2" s="263" t="s">
        <v>131</v>
      </c>
      <c r="AC2" s="261" t="s">
        <v>132</v>
      </c>
      <c r="AD2" s="262" t="s">
        <v>133</v>
      </c>
      <c r="AE2" s="263" t="s">
        <v>134</v>
      </c>
      <c r="AF2" s="264" t="s">
        <v>135</v>
      </c>
      <c r="AG2" s="265" t="s">
        <v>136</v>
      </c>
      <c r="AH2" s="263" t="s">
        <v>137</v>
      </c>
      <c r="AI2" s="261" t="s">
        <v>138</v>
      </c>
      <c r="AJ2" s="262" t="s">
        <v>139</v>
      </c>
      <c r="AK2" s="263" t="s">
        <v>140</v>
      </c>
      <c r="AL2" s="13" t="s">
        <v>141</v>
      </c>
    </row>
    <row r="3" spans="1:38" s="3" customFormat="1" ht="13.8" x14ac:dyDescent="0.3">
      <c r="A3" s="62" t="s">
        <v>142</v>
      </c>
      <c r="B3" s="62" t="s">
        <v>5</v>
      </c>
      <c r="C3" s="292">
        <v>5185910.93</v>
      </c>
      <c r="D3" s="292">
        <v>11031533.189999999</v>
      </c>
      <c r="E3" s="293">
        <v>0.47009883763944899</v>
      </c>
      <c r="F3" s="63">
        <v>5579</v>
      </c>
      <c r="G3" s="63">
        <v>4682</v>
      </c>
      <c r="H3" s="64">
        <v>0.83919999999999995</v>
      </c>
      <c r="I3" s="59">
        <v>0.94669999999999999</v>
      </c>
      <c r="J3" s="297">
        <v>6729</v>
      </c>
      <c r="K3" s="297">
        <v>5201</v>
      </c>
      <c r="L3" s="298">
        <v>0.77290000000000003</v>
      </c>
      <c r="M3" s="293">
        <v>0.74009999999999998</v>
      </c>
      <c r="N3" s="65">
        <v>5944075.6500000004</v>
      </c>
      <c r="O3" s="65">
        <v>3774026.57</v>
      </c>
      <c r="P3" s="64">
        <v>0.63490000000000002</v>
      </c>
      <c r="Q3" s="64">
        <v>0.62309999999999999</v>
      </c>
      <c r="R3" s="297">
        <v>4262</v>
      </c>
      <c r="S3" s="297">
        <v>2544</v>
      </c>
      <c r="T3" s="298">
        <v>0.59689999999999999</v>
      </c>
      <c r="U3" s="298">
        <v>0.69</v>
      </c>
      <c r="V3" s="63">
        <v>3553</v>
      </c>
      <c r="W3" s="63">
        <v>2900</v>
      </c>
      <c r="X3" s="64">
        <v>0.81620000000000004</v>
      </c>
      <c r="Y3" s="278"/>
      <c r="Z3" s="266">
        <v>4654</v>
      </c>
      <c r="AA3" s="267">
        <v>4816</v>
      </c>
      <c r="AB3" s="268">
        <v>1.0347999999999999</v>
      </c>
      <c r="AC3" s="266">
        <v>6433</v>
      </c>
      <c r="AD3" s="267">
        <v>5312</v>
      </c>
      <c r="AE3" s="268">
        <v>0.82569999999999999</v>
      </c>
      <c r="AF3" s="269">
        <v>12240226.41</v>
      </c>
      <c r="AG3" s="270">
        <v>8173147.7199999997</v>
      </c>
      <c r="AH3" s="268">
        <v>0.66769999999999996</v>
      </c>
      <c r="AI3" s="266">
        <v>4843</v>
      </c>
      <c r="AJ3" s="267">
        <v>3326</v>
      </c>
      <c r="AK3" s="268">
        <v>0.68679999999999997</v>
      </c>
      <c r="AL3" s="12" t="s">
        <v>168</v>
      </c>
    </row>
    <row r="4" spans="1:38" s="3" customFormat="1" ht="13.8" x14ac:dyDescent="0.3">
      <c r="A4" s="62" t="s">
        <v>153</v>
      </c>
      <c r="B4" s="62" t="s">
        <v>6</v>
      </c>
      <c r="C4" s="292">
        <v>898186.8</v>
      </c>
      <c r="D4" s="292">
        <v>1974321.07</v>
      </c>
      <c r="E4" s="293">
        <v>0.45493451579281402</v>
      </c>
      <c r="F4" s="63">
        <v>913</v>
      </c>
      <c r="G4" s="63">
        <v>916</v>
      </c>
      <c r="H4" s="64">
        <v>1.0033000000000001</v>
      </c>
      <c r="I4" s="59">
        <v>0.99</v>
      </c>
      <c r="J4" s="297">
        <v>1280</v>
      </c>
      <c r="K4" s="297">
        <v>1120</v>
      </c>
      <c r="L4" s="298">
        <v>0.875</v>
      </c>
      <c r="M4" s="293">
        <v>0.84909999999999997</v>
      </c>
      <c r="N4" s="65">
        <v>1050951.97</v>
      </c>
      <c r="O4" s="65">
        <v>681614.96</v>
      </c>
      <c r="P4" s="64">
        <v>0.64859999999999995</v>
      </c>
      <c r="Q4" s="64">
        <v>0.66669999999999996</v>
      </c>
      <c r="R4" s="297">
        <v>839</v>
      </c>
      <c r="S4" s="297">
        <v>437</v>
      </c>
      <c r="T4" s="298">
        <v>0.52090000000000003</v>
      </c>
      <c r="U4" s="298">
        <v>0.6583</v>
      </c>
      <c r="V4" s="63">
        <v>867</v>
      </c>
      <c r="W4" s="63">
        <v>772</v>
      </c>
      <c r="X4" s="64">
        <v>0.89039999999999997</v>
      </c>
      <c r="Y4" s="278"/>
      <c r="Z4" s="266">
        <v>932</v>
      </c>
      <c r="AA4" s="267">
        <v>1055</v>
      </c>
      <c r="AB4" s="268">
        <v>1.1319999999999999</v>
      </c>
      <c r="AC4" s="266">
        <v>1357</v>
      </c>
      <c r="AD4" s="267">
        <v>1212</v>
      </c>
      <c r="AE4" s="268">
        <v>0.8931</v>
      </c>
      <c r="AF4" s="269">
        <v>2330160</v>
      </c>
      <c r="AG4" s="270">
        <v>1640929.57</v>
      </c>
      <c r="AH4" s="268">
        <v>0.70420000000000005</v>
      </c>
      <c r="AI4" s="266">
        <v>1010</v>
      </c>
      <c r="AJ4" s="267">
        <v>671</v>
      </c>
      <c r="AK4" s="268">
        <v>0.66439999999999999</v>
      </c>
      <c r="AL4" s="12" t="s">
        <v>168</v>
      </c>
    </row>
    <row r="5" spans="1:38" s="3" customFormat="1" ht="13.8" x14ac:dyDescent="0.3">
      <c r="A5" s="62" t="s">
        <v>153</v>
      </c>
      <c r="B5" s="62" t="s">
        <v>7</v>
      </c>
      <c r="C5" s="292">
        <v>254438.93</v>
      </c>
      <c r="D5" s="292">
        <v>513687.35849999997</v>
      </c>
      <c r="E5" s="293">
        <v>0.49531865207463499</v>
      </c>
      <c r="F5" s="63">
        <v>226</v>
      </c>
      <c r="G5" s="63">
        <v>219</v>
      </c>
      <c r="H5" s="64">
        <v>0.96899999999999997</v>
      </c>
      <c r="I5" s="59">
        <v>0.99</v>
      </c>
      <c r="J5" s="297">
        <v>362</v>
      </c>
      <c r="K5" s="297">
        <v>320</v>
      </c>
      <c r="L5" s="298">
        <v>0.88400000000000001</v>
      </c>
      <c r="M5" s="293">
        <v>0.86699999999999999</v>
      </c>
      <c r="N5" s="65">
        <v>303528.34999999998</v>
      </c>
      <c r="O5" s="65">
        <v>196931.83</v>
      </c>
      <c r="P5" s="64">
        <v>0.64880000000000004</v>
      </c>
      <c r="Q5" s="64">
        <v>0.67600000000000005</v>
      </c>
      <c r="R5" s="297">
        <v>262</v>
      </c>
      <c r="S5" s="297">
        <v>131</v>
      </c>
      <c r="T5" s="298">
        <v>0.5</v>
      </c>
      <c r="U5" s="298">
        <v>0.66779999999999995</v>
      </c>
      <c r="V5" s="63">
        <v>195</v>
      </c>
      <c r="W5" s="63">
        <v>163</v>
      </c>
      <c r="X5" s="64">
        <v>0.83589999999999998</v>
      </c>
      <c r="Y5" s="278"/>
      <c r="Z5" s="266">
        <v>200</v>
      </c>
      <c r="AA5" s="267">
        <v>216</v>
      </c>
      <c r="AB5" s="268">
        <v>1.08</v>
      </c>
      <c r="AC5" s="266">
        <v>390</v>
      </c>
      <c r="AD5" s="267">
        <v>340</v>
      </c>
      <c r="AE5" s="268">
        <v>0.87180000000000002</v>
      </c>
      <c r="AF5" s="269">
        <v>634979.81999999995</v>
      </c>
      <c r="AG5" s="270">
        <v>397345.08</v>
      </c>
      <c r="AH5" s="268">
        <v>0.62580000000000002</v>
      </c>
      <c r="AI5" s="266">
        <v>315</v>
      </c>
      <c r="AJ5" s="267">
        <v>186</v>
      </c>
      <c r="AK5" s="268">
        <v>0.59050000000000002</v>
      </c>
      <c r="AL5" s="12" t="s">
        <v>168</v>
      </c>
    </row>
    <row r="6" spans="1:38" s="3" customFormat="1" ht="13.8" x14ac:dyDescent="0.3">
      <c r="A6" s="62" t="s">
        <v>154</v>
      </c>
      <c r="B6" s="62" t="s">
        <v>8</v>
      </c>
      <c r="C6" s="292">
        <v>1513255.65</v>
      </c>
      <c r="D6" s="292">
        <v>3255565.33</v>
      </c>
      <c r="E6" s="293">
        <v>0.46482115903353699</v>
      </c>
      <c r="F6" s="63">
        <v>1745</v>
      </c>
      <c r="G6" s="63">
        <v>1691</v>
      </c>
      <c r="H6" s="64">
        <v>0.96909999999999996</v>
      </c>
      <c r="I6" s="59">
        <v>0.99</v>
      </c>
      <c r="J6" s="297">
        <v>2030</v>
      </c>
      <c r="K6" s="297">
        <v>1819</v>
      </c>
      <c r="L6" s="298">
        <v>0.89610000000000001</v>
      </c>
      <c r="M6" s="293">
        <v>0.89</v>
      </c>
      <c r="N6" s="65">
        <v>1716192.8</v>
      </c>
      <c r="O6" s="65">
        <v>1074721.56</v>
      </c>
      <c r="P6" s="64">
        <v>0.62619999999999998</v>
      </c>
      <c r="Q6" s="64">
        <v>0.64139999999999997</v>
      </c>
      <c r="R6" s="297">
        <v>1433</v>
      </c>
      <c r="S6" s="297">
        <v>914</v>
      </c>
      <c r="T6" s="298">
        <v>0.63780000000000003</v>
      </c>
      <c r="U6" s="298">
        <v>0.69</v>
      </c>
      <c r="V6" s="63">
        <v>1325</v>
      </c>
      <c r="W6" s="63">
        <v>1208</v>
      </c>
      <c r="X6" s="64">
        <v>0.91169999999999995</v>
      </c>
      <c r="Y6" s="278"/>
      <c r="Z6" s="266">
        <v>1772</v>
      </c>
      <c r="AA6" s="267">
        <v>1756</v>
      </c>
      <c r="AB6" s="268">
        <v>0.99099999999999999</v>
      </c>
      <c r="AC6" s="266">
        <v>2085</v>
      </c>
      <c r="AD6" s="267">
        <v>1876</v>
      </c>
      <c r="AE6" s="268">
        <v>0.89980000000000004</v>
      </c>
      <c r="AF6" s="269">
        <v>3482669.87</v>
      </c>
      <c r="AG6" s="270">
        <v>2367007.67</v>
      </c>
      <c r="AH6" s="268">
        <v>0.67969999999999997</v>
      </c>
      <c r="AI6" s="266">
        <v>1604</v>
      </c>
      <c r="AJ6" s="267">
        <v>1173</v>
      </c>
      <c r="AK6" s="268">
        <v>0.73129999999999995</v>
      </c>
      <c r="AL6" s="12" t="s">
        <v>168</v>
      </c>
    </row>
    <row r="7" spans="1:38" s="3" customFormat="1" ht="13.8" x14ac:dyDescent="0.3">
      <c r="A7" s="62" t="s">
        <v>153</v>
      </c>
      <c r="B7" s="62" t="s">
        <v>9</v>
      </c>
      <c r="C7" s="292">
        <v>619274.14</v>
      </c>
      <c r="D7" s="292">
        <v>1307245.8500000001</v>
      </c>
      <c r="E7" s="293">
        <v>0.47372431130685899</v>
      </c>
      <c r="F7" s="63">
        <v>610</v>
      </c>
      <c r="G7" s="63">
        <v>547</v>
      </c>
      <c r="H7" s="64">
        <v>0.89670000000000005</v>
      </c>
      <c r="I7" s="59">
        <v>0.93440000000000001</v>
      </c>
      <c r="J7" s="297">
        <v>934</v>
      </c>
      <c r="K7" s="297">
        <v>815</v>
      </c>
      <c r="L7" s="298">
        <v>0.87260000000000004</v>
      </c>
      <c r="M7" s="293">
        <v>0.84640000000000004</v>
      </c>
      <c r="N7" s="65">
        <v>663260.76</v>
      </c>
      <c r="O7" s="65">
        <v>458347.93</v>
      </c>
      <c r="P7" s="64">
        <v>0.69110000000000005</v>
      </c>
      <c r="Q7" s="64">
        <v>0.68179999999999996</v>
      </c>
      <c r="R7" s="297">
        <v>632</v>
      </c>
      <c r="S7" s="297">
        <v>389</v>
      </c>
      <c r="T7" s="298">
        <v>0.61550000000000005</v>
      </c>
      <c r="U7" s="298">
        <v>0.69</v>
      </c>
      <c r="V7" s="63">
        <v>603</v>
      </c>
      <c r="W7" s="63">
        <v>515</v>
      </c>
      <c r="X7" s="64">
        <v>0.85409999999999997</v>
      </c>
      <c r="Y7" s="278"/>
      <c r="Z7" s="266">
        <v>569</v>
      </c>
      <c r="AA7" s="267">
        <v>587</v>
      </c>
      <c r="AB7" s="268">
        <v>1.0316000000000001</v>
      </c>
      <c r="AC7" s="266">
        <v>1064</v>
      </c>
      <c r="AD7" s="267">
        <v>977</v>
      </c>
      <c r="AE7" s="268">
        <v>0.91820000000000002</v>
      </c>
      <c r="AF7" s="269">
        <v>1519368.44</v>
      </c>
      <c r="AG7" s="270">
        <v>1012460.17</v>
      </c>
      <c r="AH7" s="268">
        <v>0.66639999999999999</v>
      </c>
      <c r="AI7" s="266">
        <v>802</v>
      </c>
      <c r="AJ7" s="267">
        <v>530</v>
      </c>
      <c r="AK7" s="268">
        <v>0.66080000000000005</v>
      </c>
      <c r="AL7" s="12" t="s">
        <v>168</v>
      </c>
    </row>
    <row r="8" spans="1:38" s="3" customFormat="1" ht="13.8" x14ac:dyDescent="0.3">
      <c r="A8" s="62" t="s">
        <v>153</v>
      </c>
      <c r="B8" s="62" t="s">
        <v>10</v>
      </c>
      <c r="C8" s="292">
        <v>266491.83</v>
      </c>
      <c r="D8" s="292">
        <v>521860.97</v>
      </c>
      <c r="E8" s="293">
        <v>0.51065675595551796</v>
      </c>
      <c r="F8" s="63">
        <v>177</v>
      </c>
      <c r="G8" s="63">
        <v>169</v>
      </c>
      <c r="H8" s="64">
        <v>0.95479999999999998</v>
      </c>
      <c r="I8" s="59">
        <v>0.98899999999999999</v>
      </c>
      <c r="J8" s="297">
        <v>283</v>
      </c>
      <c r="K8" s="297">
        <v>250</v>
      </c>
      <c r="L8" s="298">
        <v>0.88339999999999996</v>
      </c>
      <c r="M8" s="293">
        <v>0.82140000000000002</v>
      </c>
      <c r="N8" s="65">
        <v>305640.32000000001</v>
      </c>
      <c r="O8" s="65">
        <v>203936.27</v>
      </c>
      <c r="P8" s="64">
        <v>0.66720000000000002</v>
      </c>
      <c r="Q8" s="64">
        <v>0.67410000000000003</v>
      </c>
      <c r="R8" s="297">
        <v>190</v>
      </c>
      <c r="S8" s="297">
        <v>111</v>
      </c>
      <c r="T8" s="298">
        <v>0.58420000000000005</v>
      </c>
      <c r="U8" s="298">
        <v>0.66510000000000002</v>
      </c>
      <c r="V8" s="63">
        <v>188</v>
      </c>
      <c r="W8" s="63">
        <v>93</v>
      </c>
      <c r="X8" s="64">
        <v>0.49469999999999997</v>
      </c>
      <c r="Y8" s="278"/>
      <c r="Z8" s="266">
        <v>193</v>
      </c>
      <c r="AA8" s="267">
        <v>202</v>
      </c>
      <c r="AB8" s="268">
        <v>1.0466</v>
      </c>
      <c r="AC8" s="266">
        <v>338</v>
      </c>
      <c r="AD8" s="267">
        <v>289</v>
      </c>
      <c r="AE8" s="268">
        <v>0.85499999999999998</v>
      </c>
      <c r="AF8" s="269">
        <v>664596.23</v>
      </c>
      <c r="AG8" s="270">
        <v>391250.49</v>
      </c>
      <c r="AH8" s="268">
        <v>0.5887</v>
      </c>
      <c r="AI8" s="266">
        <v>259</v>
      </c>
      <c r="AJ8" s="267">
        <v>160</v>
      </c>
      <c r="AK8" s="268">
        <v>0.61780000000000002</v>
      </c>
      <c r="AL8" s="12" t="s">
        <v>168</v>
      </c>
    </row>
    <row r="9" spans="1:38" s="3" customFormat="1" ht="13.8" x14ac:dyDescent="0.3">
      <c r="A9" s="62" t="s">
        <v>169</v>
      </c>
      <c r="B9" s="62" t="s">
        <v>11</v>
      </c>
      <c r="C9" s="292">
        <v>2050895.71</v>
      </c>
      <c r="D9" s="292">
        <v>4327376.6500000004</v>
      </c>
      <c r="E9" s="293">
        <v>0.47393510569503999</v>
      </c>
      <c r="F9" s="63">
        <v>2016</v>
      </c>
      <c r="G9" s="63">
        <v>1923</v>
      </c>
      <c r="H9" s="64">
        <v>0.95389999999999997</v>
      </c>
      <c r="I9" s="59">
        <v>0.98240000000000005</v>
      </c>
      <c r="J9" s="297">
        <v>2870</v>
      </c>
      <c r="K9" s="297">
        <v>2552</v>
      </c>
      <c r="L9" s="298">
        <v>0.88919999999999999</v>
      </c>
      <c r="M9" s="293">
        <v>0.88849999999999996</v>
      </c>
      <c r="N9" s="65">
        <v>2312574.11</v>
      </c>
      <c r="O9" s="65">
        <v>1475039.81</v>
      </c>
      <c r="P9" s="64">
        <v>0.63780000000000003</v>
      </c>
      <c r="Q9" s="64">
        <v>0.65029999999999999</v>
      </c>
      <c r="R9" s="297">
        <v>2085</v>
      </c>
      <c r="S9" s="297">
        <v>1157</v>
      </c>
      <c r="T9" s="298">
        <v>0.55489999999999995</v>
      </c>
      <c r="U9" s="298">
        <v>0.6714</v>
      </c>
      <c r="V9" s="63">
        <v>1651</v>
      </c>
      <c r="W9" s="63">
        <v>1385</v>
      </c>
      <c r="X9" s="64">
        <v>0.83889999999999998</v>
      </c>
      <c r="Y9" s="278"/>
      <c r="Z9" s="266">
        <v>1985</v>
      </c>
      <c r="AA9" s="267">
        <v>1930</v>
      </c>
      <c r="AB9" s="268">
        <v>0.97230000000000005</v>
      </c>
      <c r="AC9" s="266">
        <v>2647</v>
      </c>
      <c r="AD9" s="267">
        <v>2341</v>
      </c>
      <c r="AE9" s="268">
        <v>0.88439999999999996</v>
      </c>
      <c r="AF9" s="269">
        <v>4867421.97</v>
      </c>
      <c r="AG9" s="270">
        <v>3282523.27</v>
      </c>
      <c r="AH9" s="268">
        <v>0.6744</v>
      </c>
      <c r="AI9" s="266">
        <v>2145</v>
      </c>
      <c r="AJ9" s="267">
        <v>1434</v>
      </c>
      <c r="AK9" s="268">
        <v>0.66849999999999998</v>
      </c>
      <c r="AL9" s="12" t="s">
        <v>168</v>
      </c>
    </row>
    <row r="10" spans="1:38" s="3" customFormat="1" ht="13.8" x14ac:dyDescent="0.3">
      <c r="A10" s="62" t="s">
        <v>169</v>
      </c>
      <c r="B10" s="62" t="s">
        <v>12</v>
      </c>
      <c r="C10" s="292">
        <v>1129315.0900000001</v>
      </c>
      <c r="D10" s="292">
        <v>2422489.2799999998</v>
      </c>
      <c r="E10" s="293">
        <v>0.46617960266061498</v>
      </c>
      <c r="F10" s="63">
        <v>1191</v>
      </c>
      <c r="G10" s="63">
        <v>1107</v>
      </c>
      <c r="H10" s="64">
        <v>0.92949999999999999</v>
      </c>
      <c r="I10" s="59">
        <v>0.96279999999999999</v>
      </c>
      <c r="J10" s="297">
        <v>1388</v>
      </c>
      <c r="K10" s="297">
        <v>1313</v>
      </c>
      <c r="L10" s="298">
        <v>0.94599999999999995</v>
      </c>
      <c r="M10" s="293">
        <v>0.89</v>
      </c>
      <c r="N10" s="65">
        <v>1182973.18</v>
      </c>
      <c r="O10" s="65">
        <v>791974.49</v>
      </c>
      <c r="P10" s="64">
        <v>0.66949999999999998</v>
      </c>
      <c r="Q10" s="64">
        <v>0.68879999999999997</v>
      </c>
      <c r="R10" s="297">
        <v>1025</v>
      </c>
      <c r="S10" s="297">
        <v>656</v>
      </c>
      <c r="T10" s="298">
        <v>0.64</v>
      </c>
      <c r="U10" s="298">
        <v>0.69</v>
      </c>
      <c r="V10" s="63">
        <v>903</v>
      </c>
      <c r="W10" s="63">
        <v>776</v>
      </c>
      <c r="X10" s="64">
        <v>0.85940000000000005</v>
      </c>
      <c r="Y10" s="278"/>
      <c r="Z10" s="266">
        <v>1498</v>
      </c>
      <c r="AA10" s="267">
        <v>1473</v>
      </c>
      <c r="AB10" s="268">
        <v>0.98329999999999995</v>
      </c>
      <c r="AC10" s="266">
        <v>1702</v>
      </c>
      <c r="AD10" s="267">
        <v>1560</v>
      </c>
      <c r="AE10" s="268">
        <v>0.91659999999999997</v>
      </c>
      <c r="AF10" s="269">
        <v>2664049</v>
      </c>
      <c r="AG10" s="270">
        <v>1900128.98</v>
      </c>
      <c r="AH10" s="268">
        <v>0.71319999999999995</v>
      </c>
      <c r="AI10" s="266">
        <v>1314</v>
      </c>
      <c r="AJ10" s="267">
        <v>917</v>
      </c>
      <c r="AK10" s="268">
        <v>0.69789999999999996</v>
      </c>
      <c r="AL10" s="12" t="s">
        <v>168</v>
      </c>
    </row>
    <row r="11" spans="1:38" s="3" customFormat="1" ht="13.8" x14ac:dyDescent="0.3">
      <c r="A11" s="62" t="s">
        <v>152</v>
      </c>
      <c r="B11" s="62" t="s">
        <v>13</v>
      </c>
      <c r="C11" s="292">
        <v>1932148.97</v>
      </c>
      <c r="D11" s="292">
        <v>3649124.64</v>
      </c>
      <c r="E11" s="293">
        <v>0.52948286523860699</v>
      </c>
      <c r="F11" s="63">
        <v>1624</v>
      </c>
      <c r="G11" s="63">
        <v>1555</v>
      </c>
      <c r="H11" s="64">
        <v>0.95750000000000002</v>
      </c>
      <c r="I11" s="59">
        <v>0.99</v>
      </c>
      <c r="J11" s="297">
        <v>2070</v>
      </c>
      <c r="K11" s="297">
        <v>1800</v>
      </c>
      <c r="L11" s="298">
        <v>0.86960000000000004</v>
      </c>
      <c r="M11" s="293">
        <v>0.87909999999999999</v>
      </c>
      <c r="N11" s="65">
        <v>2108377.3199999998</v>
      </c>
      <c r="O11" s="65">
        <v>1462110.42</v>
      </c>
      <c r="P11" s="64">
        <v>0.69350000000000001</v>
      </c>
      <c r="Q11" s="64">
        <v>0.69</v>
      </c>
      <c r="R11" s="297">
        <v>1630</v>
      </c>
      <c r="S11" s="297">
        <v>1073</v>
      </c>
      <c r="T11" s="298">
        <v>0.6583</v>
      </c>
      <c r="U11" s="298">
        <v>0.69</v>
      </c>
      <c r="V11" s="63">
        <v>1330</v>
      </c>
      <c r="W11" s="63">
        <v>1189</v>
      </c>
      <c r="X11" s="64">
        <v>0.89400000000000002</v>
      </c>
      <c r="Y11" s="278"/>
      <c r="Z11" s="266">
        <v>1693</v>
      </c>
      <c r="AA11" s="267">
        <v>1758</v>
      </c>
      <c r="AB11" s="268">
        <v>1.0384</v>
      </c>
      <c r="AC11" s="266">
        <v>2131</v>
      </c>
      <c r="AD11" s="267">
        <v>1911</v>
      </c>
      <c r="AE11" s="268">
        <v>0.89680000000000004</v>
      </c>
      <c r="AF11" s="269">
        <v>3939368.3</v>
      </c>
      <c r="AG11" s="270">
        <v>2658573.13</v>
      </c>
      <c r="AH11" s="268">
        <v>0.67490000000000006</v>
      </c>
      <c r="AI11" s="266">
        <v>1813</v>
      </c>
      <c r="AJ11" s="267">
        <v>1314</v>
      </c>
      <c r="AK11" s="268">
        <v>0.7248</v>
      </c>
      <c r="AL11" s="12" t="s">
        <v>168</v>
      </c>
    </row>
    <row r="12" spans="1:38" s="3" customFormat="1" ht="15" customHeight="1" x14ac:dyDescent="0.3">
      <c r="A12" s="62" t="s">
        <v>152</v>
      </c>
      <c r="B12" s="62" t="s">
        <v>14</v>
      </c>
      <c r="C12" s="292">
        <v>3164337.4</v>
      </c>
      <c r="D12" s="292">
        <v>6354137.9900000002</v>
      </c>
      <c r="E12" s="293">
        <v>0.49799633010487998</v>
      </c>
      <c r="F12" s="63">
        <v>2748</v>
      </c>
      <c r="G12" s="63">
        <v>2660</v>
      </c>
      <c r="H12" s="64">
        <v>0.96799999999999997</v>
      </c>
      <c r="I12" s="59">
        <v>0.99</v>
      </c>
      <c r="J12" s="297">
        <v>3543</v>
      </c>
      <c r="K12" s="297">
        <v>2929</v>
      </c>
      <c r="L12" s="298">
        <v>0.82669999999999999</v>
      </c>
      <c r="M12" s="293">
        <v>0.81699999999999995</v>
      </c>
      <c r="N12" s="65">
        <v>3421094.73</v>
      </c>
      <c r="O12" s="65">
        <v>2378523.75</v>
      </c>
      <c r="P12" s="64">
        <v>0.69530000000000003</v>
      </c>
      <c r="Q12" s="64">
        <v>0.69</v>
      </c>
      <c r="R12" s="297">
        <v>2171</v>
      </c>
      <c r="S12" s="297">
        <v>1389</v>
      </c>
      <c r="T12" s="298">
        <v>0.63980000000000004</v>
      </c>
      <c r="U12" s="298">
        <v>0.69</v>
      </c>
      <c r="V12" s="63">
        <v>2352</v>
      </c>
      <c r="W12" s="63">
        <v>2037</v>
      </c>
      <c r="X12" s="64">
        <v>0.86609999999999998</v>
      </c>
      <c r="Y12" s="278"/>
      <c r="Z12" s="266">
        <v>2364</v>
      </c>
      <c r="AA12" s="267">
        <v>2494</v>
      </c>
      <c r="AB12" s="268">
        <v>1.0549999999999999</v>
      </c>
      <c r="AC12" s="266">
        <v>3418</v>
      </c>
      <c r="AD12" s="267">
        <v>2866</v>
      </c>
      <c r="AE12" s="268">
        <v>0.83850000000000002</v>
      </c>
      <c r="AF12" s="269">
        <v>7201929.4199999999</v>
      </c>
      <c r="AG12" s="270">
        <v>4997438.4000000004</v>
      </c>
      <c r="AH12" s="268">
        <v>0.69389999999999996</v>
      </c>
      <c r="AI12" s="266">
        <v>2384</v>
      </c>
      <c r="AJ12" s="267">
        <v>1714</v>
      </c>
      <c r="AK12" s="268">
        <v>0.71899999999999997</v>
      </c>
      <c r="AL12" s="12" t="s">
        <v>168</v>
      </c>
    </row>
    <row r="13" spans="1:38" s="3" customFormat="1" ht="13.8" x14ac:dyDescent="0.3">
      <c r="A13" s="62" t="s">
        <v>155</v>
      </c>
      <c r="B13" s="62" t="s">
        <v>15</v>
      </c>
      <c r="C13" s="292">
        <v>6151431.7699999996</v>
      </c>
      <c r="D13" s="292">
        <v>12937531.57</v>
      </c>
      <c r="E13" s="293">
        <v>0.47547182681000399</v>
      </c>
      <c r="F13" s="63">
        <v>4409</v>
      </c>
      <c r="G13" s="63">
        <v>4245</v>
      </c>
      <c r="H13" s="64">
        <v>0.96279999999999999</v>
      </c>
      <c r="I13" s="59">
        <v>0.99</v>
      </c>
      <c r="J13" s="297">
        <v>6223</v>
      </c>
      <c r="K13" s="297">
        <v>5776</v>
      </c>
      <c r="L13" s="298">
        <v>0.92820000000000003</v>
      </c>
      <c r="M13" s="293">
        <v>0.89</v>
      </c>
      <c r="N13" s="65">
        <v>6211790.2000000002</v>
      </c>
      <c r="O13" s="65">
        <v>4335030.7699999996</v>
      </c>
      <c r="P13" s="64">
        <v>0.69789999999999996</v>
      </c>
      <c r="Q13" s="64">
        <v>0.69</v>
      </c>
      <c r="R13" s="297">
        <v>4527</v>
      </c>
      <c r="S13" s="297">
        <v>2996</v>
      </c>
      <c r="T13" s="298">
        <v>0.66180000000000005</v>
      </c>
      <c r="U13" s="298">
        <v>0.69</v>
      </c>
      <c r="V13" s="63">
        <v>3826</v>
      </c>
      <c r="W13" s="63">
        <v>3058</v>
      </c>
      <c r="X13" s="64">
        <v>0.79930000000000001</v>
      </c>
      <c r="Y13" s="278"/>
      <c r="Z13" s="266">
        <v>4430</v>
      </c>
      <c r="AA13" s="267">
        <v>4888</v>
      </c>
      <c r="AB13" s="268">
        <v>1.1033999999999999</v>
      </c>
      <c r="AC13" s="266">
        <v>6770</v>
      </c>
      <c r="AD13" s="267">
        <v>6298</v>
      </c>
      <c r="AE13" s="268">
        <v>0.93030000000000002</v>
      </c>
      <c r="AF13" s="269">
        <v>13974667.890000001</v>
      </c>
      <c r="AG13" s="270">
        <v>9780606.1500000004</v>
      </c>
      <c r="AH13" s="268">
        <v>0.69989999999999997</v>
      </c>
      <c r="AI13" s="266">
        <v>5797</v>
      </c>
      <c r="AJ13" s="267">
        <v>4222</v>
      </c>
      <c r="AK13" s="268">
        <v>0.72829999999999995</v>
      </c>
      <c r="AL13" s="12" t="s">
        <v>168</v>
      </c>
    </row>
    <row r="14" spans="1:38" s="3" customFormat="1" ht="13.8" x14ac:dyDescent="0.3">
      <c r="A14" s="62" t="s">
        <v>153</v>
      </c>
      <c r="B14" s="62" t="s">
        <v>16</v>
      </c>
      <c r="C14" s="292">
        <v>1969349.84</v>
      </c>
      <c r="D14" s="292">
        <v>4038601.75</v>
      </c>
      <c r="E14" s="293">
        <v>0.48763160170472403</v>
      </c>
      <c r="F14" s="63">
        <v>1609</v>
      </c>
      <c r="G14" s="63">
        <v>1536</v>
      </c>
      <c r="H14" s="64">
        <v>0.9546</v>
      </c>
      <c r="I14" s="59">
        <v>0.95220000000000005</v>
      </c>
      <c r="J14" s="297">
        <v>2657</v>
      </c>
      <c r="K14" s="297">
        <v>2311</v>
      </c>
      <c r="L14" s="298">
        <v>0.86980000000000002</v>
      </c>
      <c r="M14" s="293">
        <v>0.8498</v>
      </c>
      <c r="N14" s="65">
        <v>2081797.72</v>
      </c>
      <c r="O14" s="65">
        <v>1334958.45</v>
      </c>
      <c r="P14" s="64">
        <v>0.64129999999999998</v>
      </c>
      <c r="Q14" s="64">
        <v>0.63280000000000003</v>
      </c>
      <c r="R14" s="297">
        <v>2137</v>
      </c>
      <c r="S14" s="297">
        <v>1193</v>
      </c>
      <c r="T14" s="298">
        <v>0.55830000000000002</v>
      </c>
      <c r="U14" s="298">
        <v>0.64900000000000002</v>
      </c>
      <c r="V14" s="63">
        <v>1446</v>
      </c>
      <c r="W14" s="63">
        <v>1092</v>
      </c>
      <c r="X14" s="64">
        <v>0.75519999999999998</v>
      </c>
      <c r="Y14" s="278"/>
      <c r="Z14" s="266">
        <v>2411</v>
      </c>
      <c r="AA14" s="267">
        <v>1999</v>
      </c>
      <c r="AB14" s="268">
        <v>0.82909999999999995</v>
      </c>
      <c r="AC14" s="266">
        <v>4001</v>
      </c>
      <c r="AD14" s="267">
        <v>2636</v>
      </c>
      <c r="AE14" s="268">
        <v>0.65880000000000005</v>
      </c>
      <c r="AF14" s="269">
        <v>4565267.5</v>
      </c>
      <c r="AG14" s="270">
        <v>2749578.24</v>
      </c>
      <c r="AH14" s="268">
        <v>0.60229999999999995</v>
      </c>
      <c r="AI14" s="266">
        <v>2426</v>
      </c>
      <c r="AJ14" s="267">
        <v>1390</v>
      </c>
      <c r="AK14" s="268">
        <v>0.57299999999999995</v>
      </c>
      <c r="AL14" s="12" t="s">
        <v>168</v>
      </c>
    </row>
    <row r="15" spans="1:38" s="3" customFormat="1" ht="13.8" x14ac:dyDescent="0.3">
      <c r="A15" s="62" t="s">
        <v>154</v>
      </c>
      <c r="B15" s="62" t="s">
        <v>17</v>
      </c>
      <c r="C15" s="292">
        <v>6063221.4199999999</v>
      </c>
      <c r="D15" s="292">
        <v>12099615.789999999</v>
      </c>
      <c r="E15" s="293">
        <v>0.50110859098609495</v>
      </c>
      <c r="F15" s="63">
        <v>4066</v>
      </c>
      <c r="G15" s="63">
        <v>3983</v>
      </c>
      <c r="H15" s="64">
        <v>0.97960000000000003</v>
      </c>
      <c r="I15" s="59">
        <v>0.99</v>
      </c>
      <c r="J15" s="297">
        <v>4930</v>
      </c>
      <c r="K15" s="297">
        <v>4325</v>
      </c>
      <c r="L15" s="298">
        <v>0.87729999999999997</v>
      </c>
      <c r="M15" s="293">
        <v>0.88100000000000001</v>
      </c>
      <c r="N15" s="65">
        <v>6403948.7000000002</v>
      </c>
      <c r="O15" s="65">
        <v>4732572.1500000004</v>
      </c>
      <c r="P15" s="64">
        <v>0.73899999999999999</v>
      </c>
      <c r="Q15" s="64">
        <v>0.69</v>
      </c>
      <c r="R15" s="297">
        <v>3597</v>
      </c>
      <c r="S15" s="297">
        <v>2544</v>
      </c>
      <c r="T15" s="298">
        <v>0.70730000000000004</v>
      </c>
      <c r="U15" s="298">
        <v>0.69</v>
      </c>
      <c r="V15" s="63">
        <v>3096</v>
      </c>
      <c r="W15" s="63">
        <v>2545</v>
      </c>
      <c r="X15" s="64">
        <v>0.82199999999999995</v>
      </c>
      <c r="Y15" s="278"/>
      <c r="Z15" s="266">
        <v>3920</v>
      </c>
      <c r="AA15" s="267">
        <v>4485</v>
      </c>
      <c r="AB15" s="268">
        <v>1.1440999999999999</v>
      </c>
      <c r="AC15" s="266">
        <v>5006</v>
      </c>
      <c r="AD15" s="267">
        <v>4513</v>
      </c>
      <c r="AE15" s="268">
        <v>0.90149999999999997</v>
      </c>
      <c r="AF15" s="269">
        <v>12460607.65</v>
      </c>
      <c r="AG15" s="270">
        <v>9289444.0899999999</v>
      </c>
      <c r="AH15" s="268">
        <v>0.74550000000000005</v>
      </c>
      <c r="AI15" s="266">
        <v>4255</v>
      </c>
      <c r="AJ15" s="267">
        <v>3202</v>
      </c>
      <c r="AK15" s="268">
        <v>0.75249999999999995</v>
      </c>
      <c r="AL15" s="12" t="s">
        <v>168</v>
      </c>
    </row>
    <row r="16" spans="1:38" s="3" customFormat="1" ht="13.8" x14ac:dyDescent="0.3">
      <c r="A16" s="62" t="s">
        <v>153</v>
      </c>
      <c r="B16" s="62" t="s">
        <v>18</v>
      </c>
      <c r="C16" s="292">
        <v>2472948.2999999998</v>
      </c>
      <c r="D16" s="292">
        <v>5345103.2937000003</v>
      </c>
      <c r="E16" s="293">
        <v>0.46265678399793297</v>
      </c>
      <c r="F16" s="63">
        <v>2072</v>
      </c>
      <c r="G16" s="63">
        <v>2043</v>
      </c>
      <c r="H16" s="64">
        <v>0.98599999999999999</v>
      </c>
      <c r="I16" s="59">
        <v>0.9829</v>
      </c>
      <c r="J16" s="297">
        <v>2921</v>
      </c>
      <c r="K16" s="297">
        <v>2591</v>
      </c>
      <c r="L16" s="298">
        <v>0.88700000000000001</v>
      </c>
      <c r="M16" s="293">
        <v>0.87809999999999999</v>
      </c>
      <c r="N16" s="65">
        <v>2785024.56</v>
      </c>
      <c r="O16" s="65">
        <v>1837485.33</v>
      </c>
      <c r="P16" s="64">
        <v>0.65980000000000005</v>
      </c>
      <c r="Q16" s="64">
        <v>0.67479999999999996</v>
      </c>
      <c r="R16" s="297">
        <v>2094</v>
      </c>
      <c r="S16" s="297">
        <v>1286</v>
      </c>
      <c r="T16" s="298">
        <v>0.61409999999999998</v>
      </c>
      <c r="U16" s="298">
        <v>0.69</v>
      </c>
      <c r="V16" s="63">
        <v>1848</v>
      </c>
      <c r="W16" s="63">
        <v>1561</v>
      </c>
      <c r="X16" s="64">
        <v>0.84470000000000001</v>
      </c>
      <c r="Y16" s="278"/>
      <c r="Z16" s="266">
        <v>2496</v>
      </c>
      <c r="AA16" s="267">
        <v>2585</v>
      </c>
      <c r="AB16" s="268">
        <v>1.0357000000000001</v>
      </c>
      <c r="AC16" s="266">
        <v>3506</v>
      </c>
      <c r="AD16" s="267">
        <v>3141</v>
      </c>
      <c r="AE16" s="268">
        <v>0.89590000000000003</v>
      </c>
      <c r="AF16" s="269">
        <v>6173007.6100000003</v>
      </c>
      <c r="AG16" s="270">
        <v>4235994.26</v>
      </c>
      <c r="AH16" s="268">
        <v>0.68620000000000003</v>
      </c>
      <c r="AI16" s="266">
        <v>2762</v>
      </c>
      <c r="AJ16" s="267">
        <v>1828</v>
      </c>
      <c r="AK16" s="268">
        <v>0.66180000000000005</v>
      </c>
      <c r="AL16" s="12" t="s">
        <v>168</v>
      </c>
    </row>
    <row r="17" spans="1:38" s="3" customFormat="1" ht="13.8" x14ac:dyDescent="0.3">
      <c r="A17" s="62" t="s">
        <v>169</v>
      </c>
      <c r="B17" s="62" t="s">
        <v>19</v>
      </c>
      <c r="C17" s="292">
        <v>431764.17</v>
      </c>
      <c r="D17" s="292">
        <v>935268.63</v>
      </c>
      <c r="E17" s="293">
        <v>0.46164722749227699</v>
      </c>
      <c r="F17" s="63">
        <v>185</v>
      </c>
      <c r="G17" s="63">
        <v>188</v>
      </c>
      <c r="H17" s="64">
        <v>1.0162</v>
      </c>
      <c r="I17" s="59">
        <v>0.99</v>
      </c>
      <c r="J17" s="297">
        <v>281</v>
      </c>
      <c r="K17" s="297">
        <v>253</v>
      </c>
      <c r="L17" s="298">
        <v>0.90039999999999998</v>
      </c>
      <c r="M17" s="293">
        <v>0.88280000000000003</v>
      </c>
      <c r="N17" s="65">
        <v>453537</v>
      </c>
      <c r="O17" s="65">
        <v>340219.83</v>
      </c>
      <c r="P17" s="64">
        <v>0.75009999999999999</v>
      </c>
      <c r="Q17" s="64">
        <v>0.69</v>
      </c>
      <c r="R17" s="297">
        <v>216</v>
      </c>
      <c r="S17" s="297">
        <v>149</v>
      </c>
      <c r="T17" s="298">
        <v>0.68979999999999997</v>
      </c>
      <c r="U17" s="298">
        <v>0.69</v>
      </c>
      <c r="V17" s="63">
        <v>175</v>
      </c>
      <c r="W17" s="63">
        <v>117</v>
      </c>
      <c r="X17" s="64">
        <v>0.66859999999999997</v>
      </c>
      <c r="Y17" s="278"/>
      <c r="Z17" s="266">
        <v>223</v>
      </c>
      <c r="AA17" s="267">
        <v>224</v>
      </c>
      <c r="AB17" s="268">
        <v>1.0044999999999999</v>
      </c>
      <c r="AC17" s="266">
        <v>324</v>
      </c>
      <c r="AD17" s="267">
        <v>295</v>
      </c>
      <c r="AE17" s="268">
        <v>0.91049999999999998</v>
      </c>
      <c r="AF17" s="269">
        <v>1028891.12</v>
      </c>
      <c r="AG17" s="270">
        <v>840387.32</v>
      </c>
      <c r="AH17" s="268">
        <v>0.81679999999999997</v>
      </c>
      <c r="AI17" s="266">
        <v>271</v>
      </c>
      <c r="AJ17" s="267">
        <v>195</v>
      </c>
      <c r="AK17" s="268">
        <v>0.71960000000000002</v>
      </c>
      <c r="AL17" s="12" t="s">
        <v>168</v>
      </c>
    </row>
    <row r="18" spans="1:38" s="3" customFormat="1" ht="13.8" x14ac:dyDescent="0.3">
      <c r="A18" s="62" t="s">
        <v>152</v>
      </c>
      <c r="B18" s="62" t="s">
        <v>20</v>
      </c>
      <c r="C18" s="292">
        <v>2379513.9</v>
      </c>
      <c r="D18" s="292">
        <v>5000858.34</v>
      </c>
      <c r="E18" s="293">
        <v>0.475821096743964</v>
      </c>
      <c r="F18" s="63">
        <v>1378</v>
      </c>
      <c r="G18" s="63">
        <v>1345</v>
      </c>
      <c r="H18" s="64">
        <v>0.97609999999999997</v>
      </c>
      <c r="I18" s="59">
        <v>0.99</v>
      </c>
      <c r="J18" s="297">
        <v>2105</v>
      </c>
      <c r="K18" s="297">
        <v>1832</v>
      </c>
      <c r="L18" s="298">
        <v>0.87029999999999996</v>
      </c>
      <c r="M18" s="293">
        <v>0.86909999999999998</v>
      </c>
      <c r="N18" s="65">
        <v>2568385.13</v>
      </c>
      <c r="O18" s="65">
        <v>1835980.87</v>
      </c>
      <c r="P18" s="64">
        <v>0.71479999999999999</v>
      </c>
      <c r="Q18" s="64">
        <v>0.69</v>
      </c>
      <c r="R18" s="297">
        <v>1359</v>
      </c>
      <c r="S18" s="297">
        <v>814</v>
      </c>
      <c r="T18" s="298">
        <v>0.59899999999999998</v>
      </c>
      <c r="U18" s="298">
        <v>0.69</v>
      </c>
      <c r="V18" s="63">
        <v>1366</v>
      </c>
      <c r="W18" s="63">
        <v>1053</v>
      </c>
      <c r="X18" s="64">
        <v>0.77090000000000003</v>
      </c>
      <c r="Y18" s="278"/>
      <c r="Z18" s="266">
        <v>1555</v>
      </c>
      <c r="AA18" s="267">
        <v>1631</v>
      </c>
      <c r="AB18" s="268">
        <v>1.0488999999999999</v>
      </c>
      <c r="AC18" s="266">
        <v>2320</v>
      </c>
      <c r="AD18" s="267">
        <v>2093</v>
      </c>
      <c r="AE18" s="268">
        <v>0.9022</v>
      </c>
      <c r="AF18" s="269">
        <v>5751731.7800000003</v>
      </c>
      <c r="AG18" s="270">
        <v>4131524.66</v>
      </c>
      <c r="AH18" s="268">
        <v>0.71830000000000005</v>
      </c>
      <c r="AI18" s="266">
        <v>1752</v>
      </c>
      <c r="AJ18" s="267">
        <v>1230</v>
      </c>
      <c r="AK18" s="268">
        <v>0.70209999999999995</v>
      </c>
      <c r="AL18" s="12" t="s">
        <v>168</v>
      </c>
    </row>
    <row r="19" spans="1:38" s="3" customFormat="1" ht="13.8" x14ac:dyDescent="0.3">
      <c r="A19" s="62" t="s">
        <v>142</v>
      </c>
      <c r="B19" s="62" t="s">
        <v>21</v>
      </c>
      <c r="C19" s="292">
        <v>653192.39</v>
      </c>
      <c r="D19" s="292">
        <v>1511322.21</v>
      </c>
      <c r="E19" s="293">
        <v>0.43219929256515099</v>
      </c>
      <c r="F19" s="63">
        <v>726</v>
      </c>
      <c r="G19" s="63">
        <v>683</v>
      </c>
      <c r="H19" s="64">
        <v>0.94079999999999997</v>
      </c>
      <c r="I19" s="59">
        <v>0.99</v>
      </c>
      <c r="J19" s="297">
        <v>1014</v>
      </c>
      <c r="K19" s="297">
        <v>856</v>
      </c>
      <c r="L19" s="298">
        <v>0.84419999999999995</v>
      </c>
      <c r="M19" s="293">
        <v>0.84599999999999997</v>
      </c>
      <c r="N19" s="65">
        <v>666911.6</v>
      </c>
      <c r="O19" s="65">
        <v>447851.32</v>
      </c>
      <c r="P19" s="64">
        <v>0.67149999999999999</v>
      </c>
      <c r="Q19" s="64">
        <v>0.69</v>
      </c>
      <c r="R19" s="297">
        <v>653</v>
      </c>
      <c r="S19" s="297">
        <v>417</v>
      </c>
      <c r="T19" s="298">
        <v>0.63859999999999995</v>
      </c>
      <c r="U19" s="298">
        <v>0.69</v>
      </c>
      <c r="V19" s="63">
        <v>526</v>
      </c>
      <c r="W19" s="63">
        <v>440</v>
      </c>
      <c r="X19" s="64">
        <v>0.83650000000000002</v>
      </c>
      <c r="Y19" s="278"/>
      <c r="Z19" s="266">
        <v>835</v>
      </c>
      <c r="AA19" s="267">
        <v>848</v>
      </c>
      <c r="AB19" s="268">
        <v>1.0156000000000001</v>
      </c>
      <c r="AC19" s="266">
        <v>1118</v>
      </c>
      <c r="AD19" s="267">
        <v>1014</v>
      </c>
      <c r="AE19" s="268">
        <v>0.90700000000000003</v>
      </c>
      <c r="AF19" s="269">
        <v>1582565.37</v>
      </c>
      <c r="AG19" s="270">
        <v>1083718.03</v>
      </c>
      <c r="AH19" s="268">
        <v>0.68479999999999996</v>
      </c>
      <c r="AI19" s="266">
        <v>860</v>
      </c>
      <c r="AJ19" s="267">
        <v>554</v>
      </c>
      <c r="AK19" s="268">
        <v>0.64419999999999999</v>
      </c>
      <c r="AL19" s="12" t="s">
        <v>168</v>
      </c>
    </row>
    <row r="20" spans="1:38" s="3" customFormat="1" ht="13.8" x14ac:dyDescent="0.3">
      <c r="A20" s="62" t="s">
        <v>153</v>
      </c>
      <c r="B20" s="62" t="s">
        <v>22</v>
      </c>
      <c r="C20" s="292">
        <v>5314543.13</v>
      </c>
      <c r="D20" s="292">
        <v>11255177.02</v>
      </c>
      <c r="E20" s="293">
        <v>0.47218654318419601</v>
      </c>
      <c r="F20" s="63">
        <v>4063</v>
      </c>
      <c r="G20" s="63">
        <v>3900</v>
      </c>
      <c r="H20" s="64">
        <v>0.95989999999999998</v>
      </c>
      <c r="I20" s="59">
        <v>0.99</v>
      </c>
      <c r="J20" s="297">
        <v>5602</v>
      </c>
      <c r="K20" s="297">
        <v>5146</v>
      </c>
      <c r="L20" s="298">
        <v>0.91859999999999997</v>
      </c>
      <c r="M20" s="293">
        <v>0.89</v>
      </c>
      <c r="N20" s="65">
        <v>5744839.9299999997</v>
      </c>
      <c r="O20" s="65">
        <v>3951730.36</v>
      </c>
      <c r="P20" s="64">
        <v>0.68789999999999996</v>
      </c>
      <c r="Q20" s="64">
        <v>0.68879999999999997</v>
      </c>
      <c r="R20" s="297">
        <v>4489</v>
      </c>
      <c r="S20" s="297">
        <v>2751</v>
      </c>
      <c r="T20" s="298">
        <v>0.61280000000000001</v>
      </c>
      <c r="U20" s="298">
        <v>0.69</v>
      </c>
      <c r="V20" s="63">
        <v>3523</v>
      </c>
      <c r="W20" s="63">
        <v>2946</v>
      </c>
      <c r="X20" s="64">
        <v>0.83620000000000005</v>
      </c>
      <c r="Y20" s="278"/>
      <c r="Z20" s="266">
        <v>4467</v>
      </c>
      <c r="AA20" s="267">
        <v>4636</v>
      </c>
      <c r="AB20" s="268">
        <v>1.0378000000000001</v>
      </c>
      <c r="AC20" s="266">
        <v>6499</v>
      </c>
      <c r="AD20" s="267">
        <v>5826</v>
      </c>
      <c r="AE20" s="268">
        <v>0.89639999999999997</v>
      </c>
      <c r="AF20" s="269">
        <v>12358019.140000001</v>
      </c>
      <c r="AG20" s="270">
        <v>8601483.5600000005</v>
      </c>
      <c r="AH20" s="268">
        <v>0.69599999999999995</v>
      </c>
      <c r="AI20" s="266">
        <v>5390</v>
      </c>
      <c r="AJ20" s="267">
        <v>3733</v>
      </c>
      <c r="AK20" s="268">
        <v>0.69259999999999999</v>
      </c>
      <c r="AL20" s="12" t="s">
        <v>168</v>
      </c>
    </row>
    <row r="21" spans="1:38" s="3" customFormat="1" ht="13.8" x14ac:dyDescent="0.3">
      <c r="A21" s="62" t="s">
        <v>142</v>
      </c>
      <c r="B21" s="62" t="s">
        <v>23</v>
      </c>
      <c r="C21" s="292">
        <v>1320956.69</v>
      </c>
      <c r="D21" s="292">
        <v>2589171.02</v>
      </c>
      <c r="E21" s="293">
        <v>0.51018518274625202</v>
      </c>
      <c r="F21" s="63">
        <v>1098</v>
      </c>
      <c r="G21" s="63">
        <v>977</v>
      </c>
      <c r="H21" s="64">
        <v>0.88980000000000004</v>
      </c>
      <c r="I21" s="59">
        <v>0.92210000000000003</v>
      </c>
      <c r="J21" s="297">
        <v>1465</v>
      </c>
      <c r="K21" s="297">
        <v>1224</v>
      </c>
      <c r="L21" s="298">
        <v>0.83550000000000002</v>
      </c>
      <c r="M21" s="293">
        <v>0.84360000000000002</v>
      </c>
      <c r="N21" s="65">
        <v>1347704.76</v>
      </c>
      <c r="O21" s="65">
        <v>956500.11</v>
      </c>
      <c r="P21" s="64">
        <v>0.7097</v>
      </c>
      <c r="Q21" s="64">
        <v>0.69</v>
      </c>
      <c r="R21" s="297">
        <v>982</v>
      </c>
      <c r="S21" s="297">
        <v>613</v>
      </c>
      <c r="T21" s="298">
        <v>0.62419999999999998</v>
      </c>
      <c r="U21" s="298">
        <v>0.69</v>
      </c>
      <c r="V21" s="63">
        <v>908</v>
      </c>
      <c r="W21" s="63">
        <v>690</v>
      </c>
      <c r="X21" s="64">
        <v>0.75990000000000002</v>
      </c>
      <c r="Y21" s="278"/>
      <c r="Z21" s="266">
        <v>1131</v>
      </c>
      <c r="AA21" s="267">
        <v>1161</v>
      </c>
      <c r="AB21" s="268">
        <v>1.0265</v>
      </c>
      <c r="AC21" s="266">
        <v>1578</v>
      </c>
      <c r="AD21" s="267">
        <v>1345</v>
      </c>
      <c r="AE21" s="268">
        <v>0.85229999999999995</v>
      </c>
      <c r="AF21" s="269">
        <v>2786907.61</v>
      </c>
      <c r="AG21" s="270">
        <v>1973869.75</v>
      </c>
      <c r="AH21" s="268">
        <v>0.70830000000000004</v>
      </c>
      <c r="AI21" s="266">
        <v>1205</v>
      </c>
      <c r="AJ21" s="267">
        <v>819</v>
      </c>
      <c r="AK21" s="268">
        <v>0.67969999999999997</v>
      </c>
      <c r="AL21" s="12" t="s">
        <v>168</v>
      </c>
    </row>
    <row r="22" spans="1:38" s="3" customFormat="1" ht="13.8" x14ac:dyDescent="0.3">
      <c r="A22" s="62" t="s">
        <v>155</v>
      </c>
      <c r="B22" s="62" t="s">
        <v>24</v>
      </c>
      <c r="C22" s="292">
        <v>575808.30000000005</v>
      </c>
      <c r="D22" s="292">
        <v>1250182.8999999999</v>
      </c>
      <c r="E22" s="293">
        <v>0.46057924804442602</v>
      </c>
      <c r="F22" s="63">
        <v>385</v>
      </c>
      <c r="G22" s="63">
        <v>363</v>
      </c>
      <c r="H22" s="64">
        <v>0.94289999999999996</v>
      </c>
      <c r="I22" s="59">
        <v>0.94840000000000002</v>
      </c>
      <c r="J22" s="297">
        <v>681</v>
      </c>
      <c r="K22" s="297">
        <v>587</v>
      </c>
      <c r="L22" s="298">
        <v>0.86199999999999999</v>
      </c>
      <c r="M22" s="293">
        <v>0.89</v>
      </c>
      <c r="N22" s="65">
        <v>638723.69999999995</v>
      </c>
      <c r="O22" s="65">
        <v>398190.1</v>
      </c>
      <c r="P22" s="64">
        <v>0.62339999999999995</v>
      </c>
      <c r="Q22" s="64">
        <v>0.62080000000000002</v>
      </c>
      <c r="R22" s="297">
        <v>509</v>
      </c>
      <c r="S22" s="297">
        <v>300</v>
      </c>
      <c r="T22" s="298">
        <v>0.58940000000000003</v>
      </c>
      <c r="U22" s="298">
        <v>0.69</v>
      </c>
      <c r="V22" s="63">
        <v>434</v>
      </c>
      <c r="W22" s="63">
        <v>317</v>
      </c>
      <c r="X22" s="64">
        <v>0.73040000000000005</v>
      </c>
      <c r="Y22" s="278"/>
      <c r="Z22" s="266">
        <v>479</v>
      </c>
      <c r="AA22" s="267">
        <v>483</v>
      </c>
      <c r="AB22" s="268">
        <v>1.0084</v>
      </c>
      <c r="AC22" s="266">
        <v>795</v>
      </c>
      <c r="AD22" s="267">
        <v>681</v>
      </c>
      <c r="AE22" s="268">
        <v>0.85660000000000003</v>
      </c>
      <c r="AF22" s="269">
        <v>1467916.46</v>
      </c>
      <c r="AG22" s="270">
        <v>974339.09</v>
      </c>
      <c r="AH22" s="268">
        <v>0.66379999999999995</v>
      </c>
      <c r="AI22" s="266">
        <v>624</v>
      </c>
      <c r="AJ22" s="267">
        <v>430</v>
      </c>
      <c r="AK22" s="268">
        <v>0.68910000000000005</v>
      </c>
      <c r="AL22" s="12" t="s">
        <v>168</v>
      </c>
    </row>
    <row r="23" spans="1:38" s="3" customFormat="1" ht="13.8" x14ac:dyDescent="0.3">
      <c r="A23" s="62" t="s">
        <v>169</v>
      </c>
      <c r="B23" s="62" t="s">
        <v>25</v>
      </c>
      <c r="C23" s="292">
        <v>780475.81</v>
      </c>
      <c r="D23" s="292">
        <v>1675514.84</v>
      </c>
      <c r="E23" s="293">
        <v>0.465812531985691</v>
      </c>
      <c r="F23" s="63">
        <v>727</v>
      </c>
      <c r="G23" s="63">
        <v>692</v>
      </c>
      <c r="H23" s="64">
        <v>0.95189999999999997</v>
      </c>
      <c r="I23" s="59">
        <v>0.98809999999999998</v>
      </c>
      <c r="J23" s="297">
        <v>1023</v>
      </c>
      <c r="K23" s="297">
        <v>933</v>
      </c>
      <c r="L23" s="298">
        <v>0.91200000000000003</v>
      </c>
      <c r="M23" s="293">
        <v>0.89</v>
      </c>
      <c r="N23" s="65">
        <v>862214.05</v>
      </c>
      <c r="O23" s="65">
        <v>544729.96</v>
      </c>
      <c r="P23" s="64">
        <v>0.63180000000000003</v>
      </c>
      <c r="Q23" s="64">
        <v>0.62329999999999997</v>
      </c>
      <c r="R23" s="297">
        <v>749</v>
      </c>
      <c r="S23" s="297">
        <v>448</v>
      </c>
      <c r="T23" s="298">
        <v>0.59809999999999997</v>
      </c>
      <c r="U23" s="298">
        <v>0.69</v>
      </c>
      <c r="V23" s="63">
        <v>634</v>
      </c>
      <c r="W23" s="63">
        <v>503</v>
      </c>
      <c r="X23" s="64">
        <v>0.79339999999999999</v>
      </c>
      <c r="Y23" s="278"/>
      <c r="Z23" s="266">
        <v>899</v>
      </c>
      <c r="AA23" s="267">
        <v>905</v>
      </c>
      <c r="AB23" s="268">
        <v>1.0066999999999999</v>
      </c>
      <c r="AC23" s="266">
        <v>1160</v>
      </c>
      <c r="AD23" s="267">
        <v>1105</v>
      </c>
      <c r="AE23" s="268">
        <v>0.9526</v>
      </c>
      <c r="AF23" s="269">
        <v>2050773.32</v>
      </c>
      <c r="AG23" s="270">
        <v>1346239.29</v>
      </c>
      <c r="AH23" s="268">
        <v>0.65649999999999997</v>
      </c>
      <c r="AI23" s="266">
        <v>1031</v>
      </c>
      <c r="AJ23" s="267">
        <v>713</v>
      </c>
      <c r="AK23" s="268">
        <v>0.69159999999999999</v>
      </c>
      <c r="AL23" s="12" t="s">
        <v>168</v>
      </c>
    </row>
    <row r="24" spans="1:38" s="3" customFormat="1" ht="13.8" x14ac:dyDescent="0.3">
      <c r="A24" s="62" t="s">
        <v>155</v>
      </c>
      <c r="B24" s="62" t="s">
        <v>26</v>
      </c>
      <c r="C24" s="292">
        <v>260744.28</v>
      </c>
      <c r="D24" s="292">
        <v>505502.48</v>
      </c>
      <c r="E24" s="293">
        <v>0.51581206881517205</v>
      </c>
      <c r="F24" s="63">
        <v>161</v>
      </c>
      <c r="G24" s="63">
        <v>157</v>
      </c>
      <c r="H24" s="64">
        <v>0.97519999999999996</v>
      </c>
      <c r="I24" s="59">
        <v>0.99</v>
      </c>
      <c r="J24" s="297">
        <v>267</v>
      </c>
      <c r="K24" s="297">
        <v>242</v>
      </c>
      <c r="L24" s="298">
        <v>0.90639999999999998</v>
      </c>
      <c r="M24" s="293">
        <v>0.89</v>
      </c>
      <c r="N24" s="65">
        <v>300137.61</v>
      </c>
      <c r="O24" s="65">
        <v>186303.81</v>
      </c>
      <c r="P24" s="64">
        <v>0.62070000000000003</v>
      </c>
      <c r="Q24" s="64">
        <v>0.66759999999999997</v>
      </c>
      <c r="R24" s="297">
        <v>213</v>
      </c>
      <c r="S24" s="297">
        <v>139</v>
      </c>
      <c r="T24" s="298">
        <v>0.65259999999999996</v>
      </c>
      <c r="U24" s="298">
        <v>0.69</v>
      </c>
      <c r="V24" s="63">
        <v>187</v>
      </c>
      <c r="W24" s="63">
        <v>144</v>
      </c>
      <c r="X24" s="64">
        <v>0.77010000000000001</v>
      </c>
      <c r="Y24" s="278"/>
      <c r="Z24" s="266">
        <v>189</v>
      </c>
      <c r="AA24" s="267">
        <v>206</v>
      </c>
      <c r="AB24" s="268">
        <v>1.0899000000000001</v>
      </c>
      <c r="AC24" s="266">
        <v>310</v>
      </c>
      <c r="AD24" s="267">
        <v>269</v>
      </c>
      <c r="AE24" s="268">
        <v>0.86770000000000003</v>
      </c>
      <c r="AF24" s="269">
        <v>560121.86</v>
      </c>
      <c r="AG24" s="270">
        <v>354611.55</v>
      </c>
      <c r="AH24" s="268">
        <v>0.6331</v>
      </c>
      <c r="AI24" s="266">
        <v>254</v>
      </c>
      <c r="AJ24" s="267">
        <v>173</v>
      </c>
      <c r="AK24" s="268">
        <v>0.68110000000000004</v>
      </c>
      <c r="AL24" s="12" t="s">
        <v>168</v>
      </c>
    </row>
    <row r="25" spans="1:38" s="3" customFormat="1" ht="13.8" x14ac:dyDescent="0.3">
      <c r="A25" s="62" t="s">
        <v>153</v>
      </c>
      <c r="B25" s="62" t="s">
        <v>27</v>
      </c>
      <c r="C25" s="292">
        <v>4437440.74</v>
      </c>
      <c r="D25" s="292">
        <v>9312313.7300000004</v>
      </c>
      <c r="E25" s="293">
        <v>0.47651323491224301</v>
      </c>
      <c r="F25" s="63">
        <v>5959</v>
      </c>
      <c r="G25" s="63">
        <v>5230</v>
      </c>
      <c r="H25" s="64">
        <v>0.87770000000000004</v>
      </c>
      <c r="I25" s="59">
        <v>0.95989999999999998</v>
      </c>
      <c r="J25" s="297">
        <v>6953</v>
      </c>
      <c r="K25" s="297">
        <v>6108</v>
      </c>
      <c r="L25" s="298">
        <v>0.87849999999999995</v>
      </c>
      <c r="M25" s="293">
        <v>0.80479999999999996</v>
      </c>
      <c r="N25" s="65">
        <v>5047175.04</v>
      </c>
      <c r="O25" s="65">
        <v>3039591.6</v>
      </c>
      <c r="P25" s="64">
        <v>0.60219999999999996</v>
      </c>
      <c r="Q25" s="64">
        <v>0.60740000000000005</v>
      </c>
      <c r="R25" s="297">
        <v>4717</v>
      </c>
      <c r="S25" s="297">
        <v>2641</v>
      </c>
      <c r="T25" s="298">
        <v>0.55989999999999995</v>
      </c>
      <c r="U25" s="298">
        <v>0.66420000000000001</v>
      </c>
      <c r="V25" s="63">
        <v>4314</v>
      </c>
      <c r="W25" s="63">
        <v>3669</v>
      </c>
      <c r="X25" s="64">
        <v>0.85050000000000003</v>
      </c>
      <c r="Y25" s="278"/>
      <c r="Z25" s="266">
        <v>5332</v>
      </c>
      <c r="AA25" s="267">
        <v>5240</v>
      </c>
      <c r="AB25" s="268">
        <v>0.98270000000000002</v>
      </c>
      <c r="AC25" s="266">
        <v>7603</v>
      </c>
      <c r="AD25" s="267">
        <v>6484</v>
      </c>
      <c r="AE25" s="268">
        <v>0.8528</v>
      </c>
      <c r="AF25" s="269">
        <v>10788858.869999999</v>
      </c>
      <c r="AG25" s="270">
        <v>6838084.1799999997</v>
      </c>
      <c r="AH25" s="268">
        <v>0.63380000000000003</v>
      </c>
      <c r="AI25" s="266">
        <v>5608</v>
      </c>
      <c r="AJ25" s="267">
        <v>3602</v>
      </c>
      <c r="AK25" s="268">
        <v>0.64229999999999998</v>
      </c>
      <c r="AL25" s="12" t="s">
        <v>168</v>
      </c>
    </row>
    <row r="26" spans="1:38" s="3" customFormat="1" ht="13.8" x14ac:dyDescent="0.3">
      <c r="A26" s="62" t="s">
        <v>152</v>
      </c>
      <c r="B26" s="62" t="s">
        <v>28</v>
      </c>
      <c r="C26" s="292">
        <v>2369304.98</v>
      </c>
      <c r="D26" s="292">
        <v>5114732.84</v>
      </c>
      <c r="E26" s="293">
        <v>0.46323142461532801</v>
      </c>
      <c r="F26" s="63">
        <v>2674</v>
      </c>
      <c r="G26" s="63">
        <v>2605</v>
      </c>
      <c r="H26" s="64">
        <v>0.97419999999999995</v>
      </c>
      <c r="I26" s="59">
        <v>0.99</v>
      </c>
      <c r="J26" s="297">
        <v>3787</v>
      </c>
      <c r="K26" s="297">
        <v>3059</v>
      </c>
      <c r="L26" s="298">
        <v>0.80779999999999996</v>
      </c>
      <c r="M26" s="293">
        <v>0.83130000000000004</v>
      </c>
      <c r="N26" s="65">
        <v>2574714.0699999998</v>
      </c>
      <c r="O26" s="65">
        <v>1628914.09</v>
      </c>
      <c r="P26" s="64">
        <v>0.63270000000000004</v>
      </c>
      <c r="Q26" s="64">
        <v>0.64770000000000005</v>
      </c>
      <c r="R26" s="297">
        <v>2490</v>
      </c>
      <c r="S26" s="297">
        <v>1459</v>
      </c>
      <c r="T26" s="298">
        <v>0.58589999999999998</v>
      </c>
      <c r="U26" s="298">
        <v>0.68820000000000003</v>
      </c>
      <c r="V26" s="63">
        <v>2078</v>
      </c>
      <c r="W26" s="63">
        <v>1823</v>
      </c>
      <c r="X26" s="64">
        <v>0.87729999999999997</v>
      </c>
      <c r="Y26" s="278"/>
      <c r="Z26" s="266">
        <v>3019</v>
      </c>
      <c r="AA26" s="267">
        <v>3097</v>
      </c>
      <c r="AB26" s="268">
        <v>1.0258</v>
      </c>
      <c r="AC26" s="266">
        <v>4017</v>
      </c>
      <c r="AD26" s="267">
        <v>3602</v>
      </c>
      <c r="AE26" s="268">
        <v>0.89670000000000005</v>
      </c>
      <c r="AF26" s="269">
        <v>5783039.7599999998</v>
      </c>
      <c r="AG26" s="270">
        <v>3780966.96</v>
      </c>
      <c r="AH26" s="268">
        <v>0.65380000000000005</v>
      </c>
      <c r="AI26" s="266">
        <v>3064</v>
      </c>
      <c r="AJ26" s="267">
        <v>1927</v>
      </c>
      <c r="AK26" s="268">
        <v>0.62890000000000001</v>
      </c>
      <c r="AL26" s="12" t="s">
        <v>168</v>
      </c>
    </row>
    <row r="27" spans="1:38" s="3" customFormat="1" ht="13.8" x14ac:dyDescent="0.3">
      <c r="A27" s="62" t="s">
        <v>152</v>
      </c>
      <c r="B27" s="62" t="s">
        <v>29</v>
      </c>
      <c r="C27" s="292">
        <v>4240287.97</v>
      </c>
      <c r="D27" s="292">
        <v>9493626.6899999995</v>
      </c>
      <c r="E27" s="293">
        <v>0.44664574545220498</v>
      </c>
      <c r="F27" s="63">
        <v>3143</v>
      </c>
      <c r="G27" s="63">
        <v>2880</v>
      </c>
      <c r="H27" s="64">
        <v>0.9163</v>
      </c>
      <c r="I27" s="59">
        <v>0.96899999999999997</v>
      </c>
      <c r="J27" s="297">
        <v>4404</v>
      </c>
      <c r="K27" s="297">
        <v>3681</v>
      </c>
      <c r="L27" s="298">
        <v>0.83579999999999999</v>
      </c>
      <c r="M27" s="293">
        <v>0.85499999999999998</v>
      </c>
      <c r="N27" s="65">
        <v>4580240.32</v>
      </c>
      <c r="O27" s="65">
        <v>3158038.41</v>
      </c>
      <c r="P27" s="64">
        <v>0.6895</v>
      </c>
      <c r="Q27" s="64">
        <v>0.69</v>
      </c>
      <c r="R27" s="297">
        <v>2818</v>
      </c>
      <c r="S27" s="297">
        <v>1734</v>
      </c>
      <c r="T27" s="298">
        <v>0.61529999999999996</v>
      </c>
      <c r="U27" s="298">
        <v>0.69</v>
      </c>
      <c r="V27" s="63">
        <v>2626</v>
      </c>
      <c r="W27" s="63">
        <v>2061</v>
      </c>
      <c r="X27" s="64">
        <v>0.78480000000000005</v>
      </c>
      <c r="Y27" s="278"/>
      <c r="Z27" s="266">
        <v>3456</v>
      </c>
      <c r="AA27" s="267">
        <v>3519</v>
      </c>
      <c r="AB27" s="268">
        <v>1.0182</v>
      </c>
      <c r="AC27" s="266">
        <v>4884</v>
      </c>
      <c r="AD27" s="267">
        <v>4140</v>
      </c>
      <c r="AE27" s="268">
        <v>0.84770000000000001</v>
      </c>
      <c r="AF27" s="269">
        <v>10605205.050000001</v>
      </c>
      <c r="AG27" s="270">
        <v>7628507.4400000004</v>
      </c>
      <c r="AH27" s="268">
        <v>0.71930000000000005</v>
      </c>
      <c r="AI27" s="266">
        <v>3632</v>
      </c>
      <c r="AJ27" s="267">
        <v>2521</v>
      </c>
      <c r="AK27" s="268">
        <v>0.69410000000000005</v>
      </c>
      <c r="AL27" s="12" t="s">
        <v>168</v>
      </c>
    </row>
    <row r="28" spans="1:38" s="3" customFormat="1" ht="13.8" x14ac:dyDescent="0.3">
      <c r="A28" s="62" t="s">
        <v>152</v>
      </c>
      <c r="B28" s="62" t="s">
        <v>30</v>
      </c>
      <c r="C28" s="292">
        <v>18888121.75</v>
      </c>
      <c r="D28" s="292">
        <v>39826601.770000003</v>
      </c>
      <c r="E28" s="293">
        <v>0.474258935248344</v>
      </c>
      <c r="F28" s="63">
        <v>13860</v>
      </c>
      <c r="G28" s="63">
        <v>12816</v>
      </c>
      <c r="H28" s="64">
        <v>0.92469999999999997</v>
      </c>
      <c r="I28" s="59">
        <v>0.99</v>
      </c>
      <c r="J28" s="297">
        <v>18660</v>
      </c>
      <c r="K28" s="297">
        <v>15466</v>
      </c>
      <c r="L28" s="298">
        <v>0.82879999999999998</v>
      </c>
      <c r="M28" s="293">
        <v>0.83209999999999995</v>
      </c>
      <c r="N28" s="65">
        <v>21382486.829999998</v>
      </c>
      <c r="O28" s="65">
        <v>14262011.91</v>
      </c>
      <c r="P28" s="64">
        <v>0.66700000000000004</v>
      </c>
      <c r="Q28" s="64">
        <v>0.66790000000000005</v>
      </c>
      <c r="R28" s="297">
        <v>13271</v>
      </c>
      <c r="S28" s="297">
        <v>7604</v>
      </c>
      <c r="T28" s="298">
        <v>0.57299999999999995</v>
      </c>
      <c r="U28" s="298">
        <v>0.6825</v>
      </c>
      <c r="V28" s="63">
        <v>10674</v>
      </c>
      <c r="W28" s="63">
        <v>8237</v>
      </c>
      <c r="X28" s="64">
        <v>0.77170000000000005</v>
      </c>
      <c r="Y28" s="278"/>
      <c r="Z28" s="266">
        <v>14134</v>
      </c>
      <c r="AA28" s="267">
        <v>14254</v>
      </c>
      <c r="AB28" s="268">
        <v>1.0085</v>
      </c>
      <c r="AC28" s="266">
        <v>19714</v>
      </c>
      <c r="AD28" s="267">
        <v>16480</v>
      </c>
      <c r="AE28" s="268">
        <v>0.83599999999999997</v>
      </c>
      <c r="AF28" s="269">
        <v>46636288.689999998</v>
      </c>
      <c r="AG28" s="270">
        <v>31502301.789999999</v>
      </c>
      <c r="AH28" s="268">
        <v>0.67549999999999999</v>
      </c>
      <c r="AI28" s="266">
        <v>15456</v>
      </c>
      <c r="AJ28" s="267">
        <v>9817</v>
      </c>
      <c r="AK28" s="268">
        <v>0.63519999999999999</v>
      </c>
      <c r="AL28" s="12" t="s">
        <v>168</v>
      </c>
    </row>
    <row r="29" spans="1:38" s="3" customFormat="1" ht="13.8" x14ac:dyDescent="0.3">
      <c r="A29" s="62" t="s">
        <v>169</v>
      </c>
      <c r="B29" s="62" t="s">
        <v>31</v>
      </c>
      <c r="C29" s="292">
        <v>1116663.43</v>
      </c>
      <c r="D29" s="292">
        <v>2276804.58</v>
      </c>
      <c r="E29" s="293">
        <v>0.490452030801871</v>
      </c>
      <c r="F29" s="63">
        <v>524</v>
      </c>
      <c r="G29" s="63">
        <v>515</v>
      </c>
      <c r="H29" s="64">
        <v>0.98280000000000001</v>
      </c>
      <c r="I29" s="59">
        <v>0.99</v>
      </c>
      <c r="J29" s="297">
        <v>787</v>
      </c>
      <c r="K29" s="297">
        <v>730</v>
      </c>
      <c r="L29" s="298">
        <v>0.92759999999999998</v>
      </c>
      <c r="M29" s="293">
        <v>0.89</v>
      </c>
      <c r="N29" s="65">
        <v>1152324.31</v>
      </c>
      <c r="O29" s="65">
        <v>820702.29</v>
      </c>
      <c r="P29" s="64">
        <v>0.71220000000000006</v>
      </c>
      <c r="Q29" s="64">
        <v>0.69</v>
      </c>
      <c r="R29" s="297">
        <v>635</v>
      </c>
      <c r="S29" s="297">
        <v>447</v>
      </c>
      <c r="T29" s="298">
        <v>0.70389999999999997</v>
      </c>
      <c r="U29" s="298">
        <v>0.69</v>
      </c>
      <c r="V29" s="63">
        <v>454</v>
      </c>
      <c r="W29" s="63">
        <v>331</v>
      </c>
      <c r="X29" s="64">
        <v>0.72909999999999997</v>
      </c>
      <c r="Y29" s="278"/>
      <c r="Z29" s="266">
        <v>619</v>
      </c>
      <c r="AA29" s="267">
        <v>663</v>
      </c>
      <c r="AB29" s="268">
        <v>1.0710999999999999</v>
      </c>
      <c r="AC29" s="266">
        <v>958</v>
      </c>
      <c r="AD29" s="267">
        <v>897</v>
      </c>
      <c r="AE29" s="268">
        <v>0.93630000000000002</v>
      </c>
      <c r="AF29" s="269">
        <v>2509079.5499999998</v>
      </c>
      <c r="AG29" s="270">
        <v>1647518.68</v>
      </c>
      <c r="AH29" s="268">
        <v>0.65659999999999996</v>
      </c>
      <c r="AI29" s="266">
        <v>855</v>
      </c>
      <c r="AJ29" s="267">
        <v>622</v>
      </c>
      <c r="AK29" s="268">
        <v>0.72750000000000004</v>
      </c>
      <c r="AL29" s="12" t="s">
        <v>168</v>
      </c>
    </row>
    <row r="30" spans="1:38" s="3" customFormat="1" ht="13.8" x14ac:dyDescent="0.3">
      <c r="A30" s="62" t="s">
        <v>169</v>
      </c>
      <c r="B30" s="62" t="s">
        <v>32</v>
      </c>
      <c r="C30" s="292">
        <v>1283864.94</v>
      </c>
      <c r="D30" s="292">
        <v>2695190.41</v>
      </c>
      <c r="E30" s="293">
        <v>0.47635407696482601</v>
      </c>
      <c r="F30" s="63">
        <v>552</v>
      </c>
      <c r="G30" s="63">
        <v>528</v>
      </c>
      <c r="H30" s="64">
        <v>0.95650000000000002</v>
      </c>
      <c r="I30" s="59">
        <v>0.99</v>
      </c>
      <c r="J30" s="297">
        <v>873</v>
      </c>
      <c r="K30" s="297">
        <v>790</v>
      </c>
      <c r="L30" s="298">
        <v>0.90490000000000004</v>
      </c>
      <c r="M30" s="293">
        <v>0.89</v>
      </c>
      <c r="N30" s="65">
        <v>1287589.68</v>
      </c>
      <c r="O30" s="65">
        <v>945020.42</v>
      </c>
      <c r="P30" s="64">
        <v>0.7339</v>
      </c>
      <c r="Q30" s="64">
        <v>0.69</v>
      </c>
      <c r="R30" s="297">
        <v>676</v>
      </c>
      <c r="S30" s="297">
        <v>495</v>
      </c>
      <c r="T30" s="298">
        <v>0.73219999999999996</v>
      </c>
      <c r="U30" s="298">
        <v>0.69</v>
      </c>
      <c r="V30" s="63">
        <v>515</v>
      </c>
      <c r="W30" s="63">
        <v>378</v>
      </c>
      <c r="X30" s="64">
        <v>0.73399999999999999</v>
      </c>
      <c r="Y30" s="278"/>
      <c r="Z30" s="266">
        <v>716</v>
      </c>
      <c r="AA30" s="267">
        <v>772</v>
      </c>
      <c r="AB30" s="268">
        <v>1.0782</v>
      </c>
      <c r="AC30" s="266">
        <v>1087</v>
      </c>
      <c r="AD30" s="267">
        <v>1014</v>
      </c>
      <c r="AE30" s="268">
        <v>0.93279999999999996</v>
      </c>
      <c r="AF30" s="269">
        <v>3032884.52</v>
      </c>
      <c r="AG30" s="270">
        <v>2196211.0299999998</v>
      </c>
      <c r="AH30" s="268">
        <v>0.72409999999999997</v>
      </c>
      <c r="AI30" s="266">
        <v>959</v>
      </c>
      <c r="AJ30" s="267">
        <v>721</v>
      </c>
      <c r="AK30" s="268">
        <v>0.75180000000000002</v>
      </c>
      <c r="AL30" s="12" t="s">
        <v>168</v>
      </c>
    </row>
    <row r="31" spans="1:38" s="3" customFormat="1" ht="13.8" x14ac:dyDescent="0.3">
      <c r="A31" s="62" t="s">
        <v>142</v>
      </c>
      <c r="B31" s="62" t="s">
        <v>33</v>
      </c>
      <c r="C31" s="292">
        <v>6263189.1900000004</v>
      </c>
      <c r="D31" s="292">
        <v>12991559.060000001</v>
      </c>
      <c r="E31" s="293">
        <v>0.48209681078877398</v>
      </c>
      <c r="F31" s="63">
        <v>3797</v>
      </c>
      <c r="G31" s="63">
        <v>3699</v>
      </c>
      <c r="H31" s="64">
        <v>0.97419999999999995</v>
      </c>
      <c r="I31" s="59">
        <v>0.99</v>
      </c>
      <c r="J31" s="297">
        <v>5063</v>
      </c>
      <c r="K31" s="297">
        <v>4584</v>
      </c>
      <c r="L31" s="298">
        <v>0.90539999999999998</v>
      </c>
      <c r="M31" s="293">
        <v>0.89</v>
      </c>
      <c r="N31" s="65">
        <v>6784798.4800000004</v>
      </c>
      <c r="O31" s="65">
        <v>4804667.9000000004</v>
      </c>
      <c r="P31" s="64">
        <v>0.70820000000000005</v>
      </c>
      <c r="Q31" s="64">
        <v>0.69</v>
      </c>
      <c r="R31" s="297">
        <v>4138</v>
      </c>
      <c r="S31" s="297">
        <v>2677</v>
      </c>
      <c r="T31" s="298">
        <v>0.64690000000000003</v>
      </c>
      <c r="U31" s="298">
        <v>0.69</v>
      </c>
      <c r="V31" s="63">
        <v>3187</v>
      </c>
      <c r="W31" s="63">
        <v>2690</v>
      </c>
      <c r="X31" s="64">
        <v>0.84409999999999996</v>
      </c>
      <c r="Y31" s="278"/>
      <c r="Z31" s="266">
        <v>4244</v>
      </c>
      <c r="AA31" s="267">
        <v>4549</v>
      </c>
      <c r="AB31" s="268">
        <v>1.0719000000000001</v>
      </c>
      <c r="AC31" s="266">
        <v>5985</v>
      </c>
      <c r="AD31" s="267">
        <v>5214</v>
      </c>
      <c r="AE31" s="268">
        <v>0.87119999999999997</v>
      </c>
      <c r="AF31" s="269">
        <v>13958043.609999999</v>
      </c>
      <c r="AG31" s="270">
        <v>10104344.050000001</v>
      </c>
      <c r="AH31" s="268">
        <v>0.72389999999999999</v>
      </c>
      <c r="AI31" s="266">
        <v>5160</v>
      </c>
      <c r="AJ31" s="267">
        <v>3716</v>
      </c>
      <c r="AK31" s="268">
        <v>0.72019999999999995</v>
      </c>
      <c r="AL31" s="12" t="s">
        <v>168</v>
      </c>
    </row>
    <row r="32" spans="1:38" s="3" customFormat="1" ht="13.8" x14ac:dyDescent="0.3">
      <c r="A32" s="62" t="s">
        <v>142</v>
      </c>
      <c r="B32" s="62" t="s">
        <v>34</v>
      </c>
      <c r="C32" s="292">
        <v>1045534.95</v>
      </c>
      <c r="D32" s="292">
        <v>2296313.73</v>
      </c>
      <c r="E32" s="293">
        <v>0.45531015049933998</v>
      </c>
      <c r="F32" s="63">
        <v>819</v>
      </c>
      <c r="G32" s="63">
        <v>777</v>
      </c>
      <c r="H32" s="64">
        <v>0.94869999999999999</v>
      </c>
      <c r="I32" s="59">
        <v>0.98140000000000005</v>
      </c>
      <c r="J32" s="297">
        <v>1273</v>
      </c>
      <c r="K32" s="297">
        <v>967</v>
      </c>
      <c r="L32" s="298">
        <v>0.75960000000000005</v>
      </c>
      <c r="M32" s="293">
        <v>0.77880000000000005</v>
      </c>
      <c r="N32" s="65">
        <v>1151609.26</v>
      </c>
      <c r="O32" s="65">
        <v>800898.21</v>
      </c>
      <c r="P32" s="64">
        <v>0.69550000000000001</v>
      </c>
      <c r="Q32" s="64">
        <v>0.68489999999999995</v>
      </c>
      <c r="R32" s="297">
        <v>784</v>
      </c>
      <c r="S32" s="297">
        <v>501</v>
      </c>
      <c r="T32" s="298">
        <v>0.63900000000000001</v>
      </c>
      <c r="U32" s="298">
        <v>0.69</v>
      </c>
      <c r="V32" s="63">
        <v>718</v>
      </c>
      <c r="W32" s="63">
        <v>571</v>
      </c>
      <c r="X32" s="64">
        <v>0.79530000000000001</v>
      </c>
      <c r="Y32" s="278"/>
      <c r="Z32" s="266">
        <v>834</v>
      </c>
      <c r="AA32" s="267">
        <v>860</v>
      </c>
      <c r="AB32" s="268">
        <v>1.0311999999999999</v>
      </c>
      <c r="AC32" s="266">
        <v>1234</v>
      </c>
      <c r="AD32" s="267">
        <v>1039</v>
      </c>
      <c r="AE32" s="268">
        <v>0.84199999999999997</v>
      </c>
      <c r="AF32" s="269">
        <v>2629292.1800000002</v>
      </c>
      <c r="AG32" s="270">
        <v>1788035.59</v>
      </c>
      <c r="AH32" s="268">
        <v>0.68</v>
      </c>
      <c r="AI32" s="266">
        <v>981</v>
      </c>
      <c r="AJ32" s="267">
        <v>665</v>
      </c>
      <c r="AK32" s="268">
        <v>0.67789999999999995</v>
      </c>
      <c r="AL32" s="12" t="s">
        <v>168</v>
      </c>
    </row>
    <row r="33" spans="1:38" s="3" customFormat="1" ht="13.8" x14ac:dyDescent="0.3">
      <c r="A33" s="62" t="s">
        <v>152</v>
      </c>
      <c r="B33" s="62" t="s">
        <v>35</v>
      </c>
      <c r="C33" s="292">
        <v>2688289.56</v>
      </c>
      <c r="D33" s="292">
        <v>6045364.3799999999</v>
      </c>
      <c r="E33" s="293">
        <v>0.44468610839964001</v>
      </c>
      <c r="F33" s="63">
        <v>2000</v>
      </c>
      <c r="G33" s="63">
        <v>1887</v>
      </c>
      <c r="H33" s="64">
        <v>0.94350000000000001</v>
      </c>
      <c r="I33" s="59">
        <v>0.98780000000000001</v>
      </c>
      <c r="J33" s="297">
        <v>2528</v>
      </c>
      <c r="K33" s="297">
        <v>2328</v>
      </c>
      <c r="L33" s="298">
        <v>0.92090000000000005</v>
      </c>
      <c r="M33" s="293">
        <v>0.89</v>
      </c>
      <c r="N33" s="65">
        <v>3070053.34</v>
      </c>
      <c r="O33" s="65">
        <v>1996618.6</v>
      </c>
      <c r="P33" s="64">
        <v>0.65039999999999998</v>
      </c>
      <c r="Q33" s="64">
        <v>0.65149999999999997</v>
      </c>
      <c r="R33" s="297">
        <v>1961</v>
      </c>
      <c r="S33" s="297">
        <v>1260</v>
      </c>
      <c r="T33" s="298">
        <v>0.64249999999999996</v>
      </c>
      <c r="U33" s="298">
        <v>0.69</v>
      </c>
      <c r="V33" s="63">
        <v>1703</v>
      </c>
      <c r="W33" s="63">
        <v>1433</v>
      </c>
      <c r="X33" s="64">
        <v>0.84150000000000003</v>
      </c>
      <c r="Y33" s="278"/>
      <c r="Z33" s="266">
        <v>2221</v>
      </c>
      <c r="AA33" s="267">
        <v>2172</v>
      </c>
      <c r="AB33" s="268">
        <v>0.97789999999999999</v>
      </c>
      <c r="AC33" s="266">
        <v>2962</v>
      </c>
      <c r="AD33" s="267">
        <v>2708</v>
      </c>
      <c r="AE33" s="268">
        <v>0.91420000000000001</v>
      </c>
      <c r="AF33" s="269">
        <v>6912578.6600000001</v>
      </c>
      <c r="AG33" s="270">
        <v>4640563.4000000004</v>
      </c>
      <c r="AH33" s="268">
        <v>0.67130000000000001</v>
      </c>
      <c r="AI33" s="266">
        <v>2478</v>
      </c>
      <c r="AJ33" s="267">
        <v>1802</v>
      </c>
      <c r="AK33" s="268">
        <v>0.72719999999999996</v>
      </c>
      <c r="AL33" s="12" t="s">
        <v>168</v>
      </c>
    </row>
    <row r="34" spans="1:38" s="3" customFormat="1" ht="13.8" x14ac:dyDescent="0.3">
      <c r="A34" s="62" t="s">
        <v>142</v>
      </c>
      <c r="B34" s="62" t="s">
        <v>36</v>
      </c>
      <c r="C34" s="292">
        <v>7861870.1299999999</v>
      </c>
      <c r="D34" s="292">
        <v>16799138.399999999</v>
      </c>
      <c r="E34" s="293">
        <v>0.46799246144671303</v>
      </c>
      <c r="F34" s="63">
        <v>7148</v>
      </c>
      <c r="G34" s="63">
        <v>6607</v>
      </c>
      <c r="H34" s="64">
        <v>0.92430000000000001</v>
      </c>
      <c r="I34" s="59">
        <v>0.96319999999999995</v>
      </c>
      <c r="J34" s="297">
        <v>8732</v>
      </c>
      <c r="K34" s="297">
        <v>7671</v>
      </c>
      <c r="L34" s="298">
        <v>0.87849999999999995</v>
      </c>
      <c r="M34" s="293">
        <v>0.89</v>
      </c>
      <c r="N34" s="65">
        <v>8264566.2000000002</v>
      </c>
      <c r="O34" s="65">
        <v>5671935.5499999998</v>
      </c>
      <c r="P34" s="64">
        <v>0.68630000000000002</v>
      </c>
      <c r="Q34" s="64">
        <v>0.69</v>
      </c>
      <c r="R34" s="297">
        <v>5953</v>
      </c>
      <c r="S34" s="297">
        <v>3813</v>
      </c>
      <c r="T34" s="298">
        <v>0.64049999999999996</v>
      </c>
      <c r="U34" s="298">
        <v>0.69</v>
      </c>
      <c r="V34" s="63">
        <v>5370</v>
      </c>
      <c r="W34" s="63">
        <v>4288</v>
      </c>
      <c r="X34" s="64">
        <v>0.79849999999999999</v>
      </c>
      <c r="Y34" s="278"/>
      <c r="Z34" s="266">
        <v>8273</v>
      </c>
      <c r="AA34" s="267">
        <v>8290</v>
      </c>
      <c r="AB34" s="268">
        <v>1.0021</v>
      </c>
      <c r="AC34" s="266">
        <v>9910</v>
      </c>
      <c r="AD34" s="267">
        <v>8772</v>
      </c>
      <c r="AE34" s="268">
        <v>0.88519999999999999</v>
      </c>
      <c r="AF34" s="269">
        <v>17704322.739999998</v>
      </c>
      <c r="AG34" s="270">
        <v>12777651.18</v>
      </c>
      <c r="AH34" s="268">
        <v>0.72170000000000001</v>
      </c>
      <c r="AI34" s="266">
        <v>7393</v>
      </c>
      <c r="AJ34" s="267">
        <v>5232</v>
      </c>
      <c r="AK34" s="268">
        <v>0.7077</v>
      </c>
      <c r="AL34" s="12" t="s">
        <v>168</v>
      </c>
    </row>
    <row r="35" spans="1:38" s="3" customFormat="1" ht="13.8" x14ac:dyDescent="0.3">
      <c r="A35" s="62" t="s">
        <v>311</v>
      </c>
      <c r="B35" s="62" t="s">
        <v>143</v>
      </c>
      <c r="C35" s="292">
        <v>1424819.33</v>
      </c>
      <c r="D35" s="292">
        <v>2886642.86</v>
      </c>
      <c r="E35" s="293">
        <v>0.49359044367546001</v>
      </c>
      <c r="F35" s="63">
        <v>1707</v>
      </c>
      <c r="G35" s="63">
        <v>1303</v>
      </c>
      <c r="H35" s="64">
        <v>0.76329999999999998</v>
      </c>
      <c r="I35" s="59">
        <v>0.80840000000000001</v>
      </c>
      <c r="J35" s="297">
        <v>2275</v>
      </c>
      <c r="K35" s="297">
        <v>1703</v>
      </c>
      <c r="L35" s="298">
        <v>0.74860000000000004</v>
      </c>
      <c r="M35" s="293">
        <v>0.75149999999999995</v>
      </c>
      <c r="N35" s="65">
        <v>1402561.86</v>
      </c>
      <c r="O35" s="65">
        <v>886203.74</v>
      </c>
      <c r="P35" s="64">
        <v>0.63180000000000003</v>
      </c>
      <c r="Q35" s="64">
        <v>0.61170000000000002</v>
      </c>
      <c r="R35" s="297">
        <v>1513</v>
      </c>
      <c r="S35" s="297">
        <v>969</v>
      </c>
      <c r="T35" s="298">
        <v>0.64039999999999997</v>
      </c>
      <c r="U35" s="298">
        <v>0.68930000000000002</v>
      </c>
      <c r="V35" s="63">
        <v>995</v>
      </c>
      <c r="W35" s="63">
        <v>776</v>
      </c>
      <c r="X35" s="64">
        <v>0.77990000000000004</v>
      </c>
      <c r="Y35" s="278"/>
      <c r="Z35" s="266">
        <v>2071</v>
      </c>
      <c r="AA35" s="267">
        <v>1632</v>
      </c>
      <c r="AB35" s="268">
        <v>0.78800000000000003</v>
      </c>
      <c r="AC35" s="266">
        <v>2450</v>
      </c>
      <c r="AD35" s="267">
        <v>1925</v>
      </c>
      <c r="AE35" s="268">
        <v>0.78569999999999995</v>
      </c>
      <c r="AF35" s="269">
        <v>3014070.75</v>
      </c>
      <c r="AG35" s="270">
        <v>1912141.41</v>
      </c>
      <c r="AH35" s="268">
        <v>0.63439999999999996</v>
      </c>
      <c r="AI35" s="266">
        <v>1861</v>
      </c>
      <c r="AJ35" s="267">
        <v>1173</v>
      </c>
      <c r="AK35" s="268">
        <v>0.63029999999999997</v>
      </c>
      <c r="AL35" s="12" t="s">
        <v>168</v>
      </c>
    </row>
    <row r="36" spans="1:38" s="3" customFormat="1" ht="13.8" x14ac:dyDescent="0.3">
      <c r="A36" s="62" t="s">
        <v>311</v>
      </c>
      <c r="B36" s="62" t="s">
        <v>144</v>
      </c>
      <c r="C36" s="292">
        <v>1539573.84</v>
      </c>
      <c r="D36" s="292">
        <v>3187552.44</v>
      </c>
      <c r="E36" s="293">
        <v>0.48299561151690401</v>
      </c>
      <c r="F36" s="63">
        <v>1489</v>
      </c>
      <c r="G36" s="63">
        <v>1343</v>
      </c>
      <c r="H36" s="64">
        <v>0.90190000000000003</v>
      </c>
      <c r="I36" s="59">
        <v>0.94379999999999997</v>
      </c>
      <c r="J36" s="297">
        <v>2559</v>
      </c>
      <c r="K36" s="297">
        <v>1729</v>
      </c>
      <c r="L36" s="298">
        <v>0.67569999999999997</v>
      </c>
      <c r="M36" s="293">
        <v>0.72430000000000005</v>
      </c>
      <c r="N36" s="65">
        <v>1580085.83</v>
      </c>
      <c r="O36" s="65">
        <v>1022068.52</v>
      </c>
      <c r="P36" s="64">
        <v>0.64680000000000004</v>
      </c>
      <c r="Q36" s="64">
        <v>0.64700000000000002</v>
      </c>
      <c r="R36" s="297">
        <v>1503</v>
      </c>
      <c r="S36" s="297">
        <v>904</v>
      </c>
      <c r="T36" s="298">
        <v>0.60150000000000003</v>
      </c>
      <c r="U36" s="298">
        <v>0.69</v>
      </c>
      <c r="V36" s="63">
        <v>1080</v>
      </c>
      <c r="W36" s="63">
        <v>862</v>
      </c>
      <c r="X36" s="64">
        <v>0.79810000000000003</v>
      </c>
      <c r="Y36" s="278"/>
      <c r="Z36" s="266">
        <v>1661</v>
      </c>
      <c r="AA36" s="267">
        <v>1563</v>
      </c>
      <c r="AB36" s="268">
        <v>0.94099999999999995</v>
      </c>
      <c r="AC36" s="266">
        <v>2230</v>
      </c>
      <c r="AD36" s="267">
        <v>2018</v>
      </c>
      <c r="AE36" s="268">
        <v>0.90490000000000004</v>
      </c>
      <c r="AF36" s="269">
        <v>3571770.62</v>
      </c>
      <c r="AG36" s="270">
        <v>2242614.73</v>
      </c>
      <c r="AH36" s="268">
        <v>0.62790000000000001</v>
      </c>
      <c r="AI36" s="266">
        <v>1802</v>
      </c>
      <c r="AJ36" s="267">
        <v>1073</v>
      </c>
      <c r="AK36" s="268">
        <v>0.59540000000000004</v>
      </c>
      <c r="AL36" s="12" t="s">
        <v>168</v>
      </c>
    </row>
    <row r="37" spans="1:38" s="3" customFormat="1" ht="13.8" x14ac:dyDescent="0.3">
      <c r="A37" s="62" t="s">
        <v>142</v>
      </c>
      <c r="B37" s="62" t="s">
        <v>39</v>
      </c>
      <c r="C37" s="292">
        <v>11108282.34</v>
      </c>
      <c r="D37" s="292">
        <v>23984287.469999999</v>
      </c>
      <c r="E37" s="293">
        <v>0.46314831549173402</v>
      </c>
      <c r="F37" s="63">
        <v>11055</v>
      </c>
      <c r="G37" s="63">
        <v>10398</v>
      </c>
      <c r="H37" s="64">
        <v>0.94059999999999999</v>
      </c>
      <c r="I37" s="59">
        <v>0.99</v>
      </c>
      <c r="J37" s="297">
        <v>13030</v>
      </c>
      <c r="K37" s="297">
        <v>11594</v>
      </c>
      <c r="L37" s="298">
        <v>0.88980000000000004</v>
      </c>
      <c r="M37" s="293">
        <v>0.89</v>
      </c>
      <c r="N37" s="65">
        <v>12938743.449999999</v>
      </c>
      <c r="O37" s="65">
        <v>8167655.1500000004</v>
      </c>
      <c r="P37" s="64">
        <v>0.63129999999999997</v>
      </c>
      <c r="Q37" s="64">
        <v>0.65359999999999996</v>
      </c>
      <c r="R37" s="297">
        <v>9471</v>
      </c>
      <c r="S37" s="297">
        <v>5498</v>
      </c>
      <c r="T37" s="298">
        <v>0.58050000000000002</v>
      </c>
      <c r="U37" s="298">
        <v>0.69</v>
      </c>
      <c r="V37" s="63">
        <v>8773</v>
      </c>
      <c r="W37" s="63">
        <v>6907</v>
      </c>
      <c r="X37" s="64">
        <v>0.7873</v>
      </c>
      <c r="Y37" s="278"/>
      <c r="Z37" s="266">
        <v>12135</v>
      </c>
      <c r="AA37" s="267">
        <v>12377</v>
      </c>
      <c r="AB37" s="268">
        <v>1.0199</v>
      </c>
      <c r="AC37" s="266">
        <v>14524</v>
      </c>
      <c r="AD37" s="267">
        <v>12937</v>
      </c>
      <c r="AE37" s="268">
        <v>0.89070000000000005</v>
      </c>
      <c r="AF37" s="269">
        <v>27749250.690000001</v>
      </c>
      <c r="AG37" s="270">
        <v>18433419</v>
      </c>
      <c r="AH37" s="268">
        <v>0.6643</v>
      </c>
      <c r="AI37" s="266">
        <v>11490</v>
      </c>
      <c r="AJ37" s="267">
        <v>7519</v>
      </c>
      <c r="AK37" s="268">
        <v>0.65439999999999998</v>
      </c>
      <c r="AL37" s="12" t="s">
        <v>168</v>
      </c>
    </row>
    <row r="38" spans="1:38" s="3" customFormat="1" ht="13.8" x14ac:dyDescent="0.3">
      <c r="A38" s="62" t="s">
        <v>311</v>
      </c>
      <c r="B38" s="62" t="s">
        <v>40</v>
      </c>
      <c r="C38" s="292">
        <v>2574656.85</v>
      </c>
      <c r="D38" s="292">
        <v>5487067.6299999999</v>
      </c>
      <c r="E38" s="293">
        <v>0.46922272944538101</v>
      </c>
      <c r="F38" s="63">
        <v>1989</v>
      </c>
      <c r="G38" s="63">
        <v>1943</v>
      </c>
      <c r="H38" s="64">
        <v>0.97689999999999999</v>
      </c>
      <c r="I38" s="59">
        <v>0.99</v>
      </c>
      <c r="J38" s="297">
        <v>2890</v>
      </c>
      <c r="K38" s="297">
        <v>2531</v>
      </c>
      <c r="L38" s="298">
        <v>0.87580000000000002</v>
      </c>
      <c r="M38" s="293">
        <v>0.88970000000000005</v>
      </c>
      <c r="N38" s="65">
        <v>2787970.88</v>
      </c>
      <c r="O38" s="65">
        <v>1882162.87</v>
      </c>
      <c r="P38" s="64">
        <v>0.67510000000000003</v>
      </c>
      <c r="Q38" s="64">
        <v>0.68369999999999997</v>
      </c>
      <c r="R38" s="297">
        <v>2031</v>
      </c>
      <c r="S38" s="297">
        <v>1249</v>
      </c>
      <c r="T38" s="298">
        <v>0.61499999999999999</v>
      </c>
      <c r="U38" s="298">
        <v>0.69</v>
      </c>
      <c r="V38" s="63">
        <v>1646</v>
      </c>
      <c r="W38" s="63">
        <v>1424</v>
      </c>
      <c r="X38" s="64">
        <v>0.86509999999999998</v>
      </c>
      <c r="Y38" s="278"/>
      <c r="Z38" s="266">
        <v>2082</v>
      </c>
      <c r="AA38" s="267">
        <v>2172</v>
      </c>
      <c r="AB38" s="268">
        <v>1.0431999999999999</v>
      </c>
      <c r="AC38" s="266">
        <v>3014</v>
      </c>
      <c r="AD38" s="267">
        <v>2732</v>
      </c>
      <c r="AE38" s="268">
        <v>0.90639999999999998</v>
      </c>
      <c r="AF38" s="269">
        <v>6020116.0899999999</v>
      </c>
      <c r="AG38" s="270">
        <v>4009091.16</v>
      </c>
      <c r="AH38" s="268">
        <v>0.66590000000000005</v>
      </c>
      <c r="AI38" s="266">
        <v>2396</v>
      </c>
      <c r="AJ38" s="267">
        <v>1622</v>
      </c>
      <c r="AK38" s="268">
        <v>0.67700000000000005</v>
      </c>
      <c r="AL38" s="12" t="s">
        <v>168</v>
      </c>
    </row>
    <row r="39" spans="1:38" s="3" customFormat="1" ht="13.8" x14ac:dyDescent="0.3">
      <c r="A39" s="62" t="s">
        <v>153</v>
      </c>
      <c r="B39" s="62" t="s">
        <v>41</v>
      </c>
      <c r="C39" s="292">
        <v>7055860.29</v>
      </c>
      <c r="D39" s="292">
        <v>15392094.970000001</v>
      </c>
      <c r="E39" s="293">
        <v>0.45840805320862699</v>
      </c>
      <c r="F39" s="63">
        <v>6680</v>
      </c>
      <c r="G39" s="63">
        <v>6442</v>
      </c>
      <c r="H39" s="64">
        <v>0.96440000000000003</v>
      </c>
      <c r="I39" s="59">
        <v>0.99</v>
      </c>
      <c r="J39" s="297">
        <v>8580</v>
      </c>
      <c r="K39" s="297">
        <v>7293</v>
      </c>
      <c r="L39" s="298">
        <v>0.85</v>
      </c>
      <c r="M39" s="293">
        <v>0.84099999999999997</v>
      </c>
      <c r="N39" s="65">
        <v>7759948.29</v>
      </c>
      <c r="O39" s="65">
        <v>5275242.6900000004</v>
      </c>
      <c r="P39" s="64">
        <v>0.67979999999999996</v>
      </c>
      <c r="Q39" s="64">
        <v>0.69</v>
      </c>
      <c r="R39" s="297">
        <v>5868</v>
      </c>
      <c r="S39" s="297">
        <v>3486</v>
      </c>
      <c r="T39" s="298">
        <v>0.59409999999999996</v>
      </c>
      <c r="U39" s="298">
        <v>0.69</v>
      </c>
      <c r="V39" s="63">
        <v>5383</v>
      </c>
      <c r="W39" s="63">
        <v>4472</v>
      </c>
      <c r="X39" s="64">
        <v>0.83079999999999998</v>
      </c>
      <c r="Y39" s="278"/>
      <c r="Z39" s="266">
        <v>7386</v>
      </c>
      <c r="AA39" s="267">
        <v>8041</v>
      </c>
      <c r="AB39" s="268">
        <v>1.0887</v>
      </c>
      <c r="AC39" s="266">
        <v>9896</v>
      </c>
      <c r="AD39" s="267">
        <v>8250</v>
      </c>
      <c r="AE39" s="268">
        <v>0.8337</v>
      </c>
      <c r="AF39" s="269">
        <v>16783229.829999998</v>
      </c>
      <c r="AG39" s="270">
        <v>11432784.390000001</v>
      </c>
      <c r="AH39" s="268">
        <v>0.68120000000000003</v>
      </c>
      <c r="AI39" s="266">
        <v>7545</v>
      </c>
      <c r="AJ39" s="267">
        <v>5031</v>
      </c>
      <c r="AK39" s="268">
        <v>0.66679999999999995</v>
      </c>
      <c r="AL39" s="12" t="s">
        <v>168</v>
      </c>
    </row>
    <row r="40" spans="1:38" s="3" customFormat="1" ht="13.8" x14ac:dyDescent="0.3">
      <c r="A40" s="62" t="s">
        <v>169</v>
      </c>
      <c r="B40" s="62" t="s">
        <v>42</v>
      </c>
      <c r="C40" s="292">
        <v>571635.34</v>
      </c>
      <c r="D40" s="292">
        <v>1174032.5</v>
      </c>
      <c r="E40" s="293">
        <v>0.48689907647360697</v>
      </c>
      <c r="F40" s="63">
        <v>351</v>
      </c>
      <c r="G40" s="63">
        <v>324</v>
      </c>
      <c r="H40" s="64">
        <v>0.92310000000000003</v>
      </c>
      <c r="I40" s="59">
        <v>0.96519999999999995</v>
      </c>
      <c r="J40" s="297">
        <v>473</v>
      </c>
      <c r="K40" s="297">
        <v>444</v>
      </c>
      <c r="L40" s="298">
        <v>0.93869999999999998</v>
      </c>
      <c r="M40" s="293">
        <v>0.89</v>
      </c>
      <c r="N40" s="65">
        <v>592699.46</v>
      </c>
      <c r="O40" s="65">
        <v>429114.61</v>
      </c>
      <c r="P40" s="64">
        <v>0.72399999999999998</v>
      </c>
      <c r="Q40" s="64">
        <v>0.69</v>
      </c>
      <c r="R40" s="297">
        <v>393</v>
      </c>
      <c r="S40" s="297">
        <v>275</v>
      </c>
      <c r="T40" s="298">
        <v>0.69969999999999999</v>
      </c>
      <c r="U40" s="298">
        <v>0.69</v>
      </c>
      <c r="V40" s="63">
        <v>280</v>
      </c>
      <c r="W40" s="63">
        <v>199</v>
      </c>
      <c r="X40" s="64">
        <v>0.7107</v>
      </c>
      <c r="Y40" s="278"/>
      <c r="Z40" s="266">
        <v>427</v>
      </c>
      <c r="AA40" s="267">
        <v>432</v>
      </c>
      <c r="AB40" s="268">
        <v>1.0117</v>
      </c>
      <c r="AC40" s="266">
        <v>562</v>
      </c>
      <c r="AD40" s="267">
        <v>515</v>
      </c>
      <c r="AE40" s="268">
        <v>0.91639999999999999</v>
      </c>
      <c r="AF40" s="269">
        <v>1438643.35</v>
      </c>
      <c r="AG40" s="270">
        <v>990159.52</v>
      </c>
      <c r="AH40" s="268">
        <v>0.68830000000000002</v>
      </c>
      <c r="AI40" s="266">
        <v>487</v>
      </c>
      <c r="AJ40" s="267">
        <v>328</v>
      </c>
      <c r="AK40" s="268">
        <v>0.67349999999999999</v>
      </c>
      <c r="AL40" s="12" t="s">
        <v>168</v>
      </c>
    </row>
    <row r="41" spans="1:38" s="3" customFormat="1" ht="13.8" x14ac:dyDescent="0.3">
      <c r="A41" s="62" t="s">
        <v>155</v>
      </c>
      <c r="B41" s="62" t="s">
        <v>43</v>
      </c>
      <c r="C41" s="292">
        <v>270565.48</v>
      </c>
      <c r="D41" s="292">
        <v>600646.19999999995</v>
      </c>
      <c r="E41" s="293">
        <v>0.45045732412857997</v>
      </c>
      <c r="F41" s="63">
        <v>145</v>
      </c>
      <c r="G41" s="63">
        <v>145</v>
      </c>
      <c r="H41" s="64">
        <v>1</v>
      </c>
      <c r="I41" s="59">
        <v>0.99</v>
      </c>
      <c r="J41" s="297">
        <v>225</v>
      </c>
      <c r="K41" s="297">
        <v>209</v>
      </c>
      <c r="L41" s="298">
        <v>0.92889999999999995</v>
      </c>
      <c r="M41" s="293">
        <v>0.89</v>
      </c>
      <c r="N41" s="65">
        <v>334257.43</v>
      </c>
      <c r="O41" s="65">
        <v>213990.05</v>
      </c>
      <c r="P41" s="64">
        <v>0.64019999999999999</v>
      </c>
      <c r="Q41" s="64">
        <v>0.6321</v>
      </c>
      <c r="R41" s="297">
        <v>174</v>
      </c>
      <c r="S41" s="297">
        <v>119</v>
      </c>
      <c r="T41" s="298">
        <v>0.68389999999999995</v>
      </c>
      <c r="U41" s="298">
        <v>0.68079999999999996</v>
      </c>
      <c r="V41" s="63">
        <v>151</v>
      </c>
      <c r="W41" s="63">
        <v>116</v>
      </c>
      <c r="X41" s="64">
        <v>0.76819999999999999</v>
      </c>
      <c r="Y41" s="278"/>
      <c r="Z41" s="266">
        <v>127</v>
      </c>
      <c r="AA41" s="267">
        <v>142</v>
      </c>
      <c r="AB41" s="268">
        <v>1.1181000000000001</v>
      </c>
      <c r="AC41" s="266">
        <v>247</v>
      </c>
      <c r="AD41" s="267">
        <v>218</v>
      </c>
      <c r="AE41" s="268">
        <v>0.88260000000000005</v>
      </c>
      <c r="AF41" s="269">
        <v>645042.30000000005</v>
      </c>
      <c r="AG41" s="270">
        <v>431340.81</v>
      </c>
      <c r="AH41" s="268">
        <v>0.66869999999999996</v>
      </c>
      <c r="AI41" s="266">
        <v>216</v>
      </c>
      <c r="AJ41" s="267">
        <v>155</v>
      </c>
      <c r="AK41" s="268">
        <v>0.71760000000000002</v>
      </c>
      <c r="AL41" s="12" t="s">
        <v>168</v>
      </c>
    </row>
    <row r="42" spans="1:38" s="3" customFormat="1" ht="13.8" x14ac:dyDescent="0.3">
      <c r="A42" s="62" t="s">
        <v>311</v>
      </c>
      <c r="B42" s="62" t="s">
        <v>44</v>
      </c>
      <c r="C42" s="292">
        <v>1980475.73</v>
      </c>
      <c r="D42" s="292">
        <v>4409775.08</v>
      </c>
      <c r="E42" s="293">
        <v>0.44911037276758298</v>
      </c>
      <c r="F42" s="63">
        <v>1651</v>
      </c>
      <c r="G42" s="63">
        <v>1543</v>
      </c>
      <c r="H42" s="64">
        <v>0.93459999999999999</v>
      </c>
      <c r="I42" s="59">
        <v>0.94830000000000003</v>
      </c>
      <c r="J42" s="297">
        <v>2306</v>
      </c>
      <c r="K42" s="297">
        <v>2081</v>
      </c>
      <c r="L42" s="298">
        <v>0.90239999999999998</v>
      </c>
      <c r="M42" s="293">
        <v>0.89</v>
      </c>
      <c r="N42" s="65">
        <v>2108754.7000000002</v>
      </c>
      <c r="O42" s="65">
        <v>1527410.28</v>
      </c>
      <c r="P42" s="64">
        <v>0.72430000000000005</v>
      </c>
      <c r="Q42" s="64">
        <v>0.69</v>
      </c>
      <c r="R42" s="297">
        <v>1591</v>
      </c>
      <c r="S42" s="297">
        <v>974</v>
      </c>
      <c r="T42" s="298">
        <v>0.61219999999999997</v>
      </c>
      <c r="U42" s="298">
        <v>0.69</v>
      </c>
      <c r="V42" s="63">
        <v>1369</v>
      </c>
      <c r="W42" s="63">
        <v>1117</v>
      </c>
      <c r="X42" s="64">
        <v>0.81589999999999996</v>
      </c>
      <c r="Y42" s="278"/>
      <c r="Z42" s="266">
        <v>1840</v>
      </c>
      <c r="AA42" s="267">
        <v>1911</v>
      </c>
      <c r="AB42" s="268">
        <v>1.0386</v>
      </c>
      <c r="AC42" s="266">
        <v>2674</v>
      </c>
      <c r="AD42" s="267">
        <v>2367</v>
      </c>
      <c r="AE42" s="268">
        <v>0.88519999999999999</v>
      </c>
      <c r="AF42" s="269">
        <v>4803088.0599999996</v>
      </c>
      <c r="AG42" s="270">
        <v>3395055.27</v>
      </c>
      <c r="AH42" s="268">
        <v>0.70679999999999998</v>
      </c>
      <c r="AI42" s="266">
        <v>2079</v>
      </c>
      <c r="AJ42" s="267">
        <v>1346</v>
      </c>
      <c r="AK42" s="268">
        <v>0.64739999999999998</v>
      </c>
      <c r="AL42" s="12" t="s">
        <v>168</v>
      </c>
    </row>
    <row r="43" spans="1:38" s="3" customFormat="1" ht="13.8" x14ac:dyDescent="0.3">
      <c r="A43" s="62" t="s">
        <v>311</v>
      </c>
      <c r="B43" s="62" t="s">
        <v>45</v>
      </c>
      <c r="C43" s="292">
        <v>886142.6</v>
      </c>
      <c r="D43" s="292">
        <v>1880570.5725</v>
      </c>
      <c r="E43" s="293">
        <v>0.47120943662432002</v>
      </c>
      <c r="F43" s="63">
        <v>955</v>
      </c>
      <c r="G43" s="63">
        <v>905</v>
      </c>
      <c r="H43" s="64">
        <v>0.9476</v>
      </c>
      <c r="I43" s="59">
        <v>0.99</v>
      </c>
      <c r="J43" s="297">
        <v>1223</v>
      </c>
      <c r="K43" s="297">
        <v>1140</v>
      </c>
      <c r="L43" s="298">
        <v>0.93210000000000004</v>
      </c>
      <c r="M43" s="293">
        <v>0.89</v>
      </c>
      <c r="N43" s="65">
        <v>1073612.6000000001</v>
      </c>
      <c r="O43" s="65">
        <v>676082.88</v>
      </c>
      <c r="P43" s="64">
        <v>0.62970000000000004</v>
      </c>
      <c r="Q43" s="64">
        <v>0.64559999999999995</v>
      </c>
      <c r="R43" s="297">
        <v>942</v>
      </c>
      <c r="S43" s="297">
        <v>545</v>
      </c>
      <c r="T43" s="298">
        <v>0.5786</v>
      </c>
      <c r="U43" s="298">
        <v>0.69</v>
      </c>
      <c r="V43" s="63">
        <v>781</v>
      </c>
      <c r="W43" s="63">
        <v>691</v>
      </c>
      <c r="X43" s="64">
        <v>0.88480000000000003</v>
      </c>
      <c r="Y43" s="278"/>
      <c r="Z43" s="266">
        <v>978</v>
      </c>
      <c r="AA43" s="267">
        <v>1011</v>
      </c>
      <c r="AB43" s="268">
        <v>1.0337000000000001</v>
      </c>
      <c r="AC43" s="266">
        <v>1256</v>
      </c>
      <c r="AD43" s="267">
        <v>1182</v>
      </c>
      <c r="AE43" s="268">
        <v>0.94110000000000005</v>
      </c>
      <c r="AF43" s="269">
        <v>2248640.37</v>
      </c>
      <c r="AG43" s="270">
        <v>1489040.44</v>
      </c>
      <c r="AH43" s="268">
        <v>0.66220000000000001</v>
      </c>
      <c r="AI43" s="266">
        <v>1073</v>
      </c>
      <c r="AJ43" s="267">
        <v>748</v>
      </c>
      <c r="AK43" s="268">
        <v>0.69710000000000005</v>
      </c>
      <c r="AL43" s="12" t="s">
        <v>168</v>
      </c>
    </row>
    <row r="44" spans="1:38" s="3" customFormat="1" ht="13.8" x14ac:dyDescent="0.3">
      <c r="A44" s="62" t="s">
        <v>142</v>
      </c>
      <c r="B44" s="62" t="s">
        <v>145</v>
      </c>
      <c r="C44" s="292">
        <v>12331170.109999999</v>
      </c>
      <c r="D44" s="292">
        <v>25230065.109999999</v>
      </c>
      <c r="E44" s="293">
        <v>0.48874904033095501</v>
      </c>
      <c r="F44" s="63">
        <v>11433</v>
      </c>
      <c r="G44" s="63">
        <v>10814</v>
      </c>
      <c r="H44" s="64">
        <v>0.94589999999999996</v>
      </c>
      <c r="I44" s="59">
        <v>0.99</v>
      </c>
      <c r="J44" s="297">
        <v>14652</v>
      </c>
      <c r="K44" s="297">
        <v>11465</v>
      </c>
      <c r="L44" s="298">
        <v>0.78249999999999997</v>
      </c>
      <c r="M44" s="293">
        <v>0.78839999999999999</v>
      </c>
      <c r="N44" s="65">
        <v>13110318.029999999</v>
      </c>
      <c r="O44" s="65">
        <v>9433459.5500000007</v>
      </c>
      <c r="P44" s="64">
        <v>0.71950000000000003</v>
      </c>
      <c r="Q44" s="64">
        <v>0.69</v>
      </c>
      <c r="R44" s="297">
        <v>9525</v>
      </c>
      <c r="S44" s="297">
        <v>6132</v>
      </c>
      <c r="T44" s="298">
        <v>0.64380000000000004</v>
      </c>
      <c r="U44" s="298">
        <v>0.69</v>
      </c>
      <c r="V44" s="63">
        <v>8012</v>
      </c>
      <c r="W44" s="63">
        <v>6638</v>
      </c>
      <c r="X44" s="64">
        <v>0.82850000000000001</v>
      </c>
      <c r="Y44" s="278"/>
      <c r="Z44" s="266">
        <v>11255</v>
      </c>
      <c r="AA44" s="267">
        <v>11733</v>
      </c>
      <c r="AB44" s="268">
        <v>1.0425</v>
      </c>
      <c r="AC44" s="266">
        <v>15098</v>
      </c>
      <c r="AD44" s="267">
        <v>12057</v>
      </c>
      <c r="AE44" s="268">
        <v>0.79859999999999998</v>
      </c>
      <c r="AF44" s="269">
        <v>25829201.149999999</v>
      </c>
      <c r="AG44" s="270">
        <v>19383910.690000001</v>
      </c>
      <c r="AH44" s="268">
        <v>0.75049999999999994</v>
      </c>
      <c r="AI44" s="266">
        <v>11011</v>
      </c>
      <c r="AJ44" s="267">
        <v>7762</v>
      </c>
      <c r="AK44" s="268">
        <v>0.70489999999999997</v>
      </c>
      <c r="AL44" s="12" t="s">
        <v>168</v>
      </c>
    </row>
    <row r="45" spans="1:38" s="3" customFormat="1" ht="13.8" x14ac:dyDescent="0.3">
      <c r="A45" s="62" t="s">
        <v>142</v>
      </c>
      <c r="B45" s="62" t="s">
        <v>146</v>
      </c>
      <c r="C45" s="292">
        <v>4148593.96</v>
      </c>
      <c r="D45" s="292">
        <v>8723496.8399999999</v>
      </c>
      <c r="E45" s="293">
        <v>0.47556547977152702</v>
      </c>
      <c r="F45" s="63">
        <v>4488</v>
      </c>
      <c r="G45" s="63">
        <v>4150</v>
      </c>
      <c r="H45" s="64">
        <v>0.92469999999999997</v>
      </c>
      <c r="I45" s="59">
        <v>0.99</v>
      </c>
      <c r="J45" s="297">
        <v>5497</v>
      </c>
      <c r="K45" s="297">
        <v>4492</v>
      </c>
      <c r="L45" s="298">
        <v>0.81720000000000004</v>
      </c>
      <c r="M45" s="293">
        <v>0.81479999999999997</v>
      </c>
      <c r="N45" s="65">
        <v>4341686.4400000004</v>
      </c>
      <c r="O45" s="65">
        <v>3102576.24</v>
      </c>
      <c r="P45" s="64">
        <v>0.71460000000000001</v>
      </c>
      <c r="Q45" s="64">
        <v>0.69</v>
      </c>
      <c r="R45" s="297">
        <v>3740</v>
      </c>
      <c r="S45" s="297">
        <v>2444</v>
      </c>
      <c r="T45" s="298">
        <v>0.65349999999999997</v>
      </c>
      <c r="U45" s="298">
        <v>0.69</v>
      </c>
      <c r="V45" s="63">
        <v>3150</v>
      </c>
      <c r="W45" s="63">
        <v>2677</v>
      </c>
      <c r="X45" s="64">
        <v>0.8498</v>
      </c>
      <c r="Y45" s="278"/>
      <c r="Z45" s="266">
        <v>4370</v>
      </c>
      <c r="AA45" s="267">
        <v>4448</v>
      </c>
      <c r="AB45" s="268">
        <v>1.0178</v>
      </c>
      <c r="AC45" s="266">
        <v>5808</v>
      </c>
      <c r="AD45" s="267">
        <v>5025</v>
      </c>
      <c r="AE45" s="268">
        <v>0.86519999999999997</v>
      </c>
      <c r="AF45" s="269">
        <v>9468270.1199999992</v>
      </c>
      <c r="AG45" s="270">
        <v>7040756.6600000001</v>
      </c>
      <c r="AH45" s="268">
        <v>0.74360000000000004</v>
      </c>
      <c r="AI45" s="266">
        <v>4706</v>
      </c>
      <c r="AJ45" s="267">
        <v>3190</v>
      </c>
      <c r="AK45" s="268">
        <v>0.67789999999999995</v>
      </c>
      <c r="AL45" s="12" t="s">
        <v>168</v>
      </c>
    </row>
    <row r="46" spans="1:38" s="3" customFormat="1" ht="13.8" x14ac:dyDescent="0.3">
      <c r="A46" s="62" t="s">
        <v>311</v>
      </c>
      <c r="B46" s="62" t="s">
        <v>48</v>
      </c>
      <c r="C46" s="292">
        <v>2996111.54</v>
      </c>
      <c r="D46" s="292">
        <v>6566750.4900000002</v>
      </c>
      <c r="E46" s="293">
        <v>0.456254816527984</v>
      </c>
      <c r="F46" s="63">
        <v>3152</v>
      </c>
      <c r="G46" s="63">
        <v>2876</v>
      </c>
      <c r="H46" s="64">
        <v>0.91239999999999999</v>
      </c>
      <c r="I46" s="59">
        <v>0.99</v>
      </c>
      <c r="J46" s="297">
        <v>3857</v>
      </c>
      <c r="K46" s="297">
        <v>3198</v>
      </c>
      <c r="L46" s="298">
        <v>0.82909999999999995</v>
      </c>
      <c r="M46" s="293">
        <v>0.84840000000000004</v>
      </c>
      <c r="N46" s="65">
        <v>3187967.61</v>
      </c>
      <c r="O46" s="65">
        <v>2158029.88</v>
      </c>
      <c r="P46" s="64">
        <v>0.67689999999999995</v>
      </c>
      <c r="Q46" s="64">
        <v>0.69</v>
      </c>
      <c r="R46" s="297">
        <v>2598</v>
      </c>
      <c r="S46" s="297">
        <v>1696</v>
      </c>
      <c r="T46" s="298">
        <v>0.65280000000000005</v>
      </c>
      <c r="U46" s="298">
        <v>0.69</v>
      </c>
      <c r="V46" s="63">
        <v>2139</v>
      </c>
      <c r="W46" s="63">
        <v>1760</v>
      </c>
      <c r="X46" s="64">
        <v>0.82279999999999998</v>
      </c>
      <c r="Y46" s="278"/>
      <c r="Z46" s="266">
        <v>3327</v>
      </c>
      <c r="AA46" s="267">
        <v>3365</v>
      </c>
      <c r="AB46" s="268">
        <v>1.0114000000000001</v>
      </c>
      <c r="AC46" s="266">
        <v>4204</v>
      </c>
      <c r="AD46" s="267">
        <v>3795</v>
      </c>
      <c r="AE46" s="268">
        <v>0.90269999999999995</v>
      </c>
      <c r="AF46" s="269">
        <v>7343860.6799999997</v>
      </c>
      <c r="AG46" s="270">
        <v>5095623.7699999996</v>
      </c>
      <c r="AH46" s="268">
        <v>0.69389999999999996</v>
      </c>
      <c r="AI46" s="266">
        <v>3286</v>
      </c>
      <c r="AJ46" s="267">
        <v>2271</v>
      </c>
      <c r="AK46" s="268">
        <v>0.69110000000000005</v>
      </c>
      <c r="AL46" s="12" t="s">
        <v>168</v>
      </c>
    </row>
    <row r="47" spans="1:38" s="3" customFormat="1" ht="13.8" x14ac:dyDescent="0.3">
      <c r="A47" s="62" t="s">
        <v>154</v>
      </c>
      <c r="B47" s="62" t="s">
        <v>49</v>
      </c>
      <c r="C47" s="292">
        <v>4615496.88</v>
      </c>
      <c r="D47" s="292">
        <v>9650235.1500000004</v>
      </c>
      <c r="E47" s="293">
        <v>0.478278177501198</v>
      </c>
      <c r="F47" s="63">
        <v>3372</v>
      </c>
      <c r="G47" s="63">
        <v>3201</v>
      </c>
      <c r="H47" s="64">
        <v>0.94930000000000003</v>
      </c>
      <c r="I47" s="59">
        <v>0.99</v>
      </c>
      <c r="J47" s="297">
        <v>4404</v>
      </c>
      <c r="K47" s="297">
        <v>3812</v>
      </c>
      <c r="L47" s="298">
        <v>0.86560000000000004</v>
      </c>
      <c r="M47" s="293">
        <v>0.88660000000000005</v>
      </c>
      <c r="N47" s="65">
        <v>5131532.18</v>
      </c>
      <c r="O47" s="65">
        <v>3597955.46</v>
      </c>
      <c r="P47" s="64">
        <v>0.70109999999999995</v>
      </c>
      <c r="Q47" s="64">
        <v>0.69</v>
      </c>
      <c r="R47" s="297">
        <v>3208</v>
      </c>
      <c r="S47" s="297">
        <v>2002</v>
      </c>
      <c r="T47" s="298">
        <v>0.62409999999999999</v>
      </c>
      <c r="U47" s="298">
        <v>0.69</v>
      </c>
      <c r="V47" s="63">
        <v>2650</v>
      </c>
      <c r="W47" s="63">
        <v>2190</v>
      </c>
      <c r="X47" s="64">
        <v>0.82640000000000002</v>
      </c>
      <c r="Y47" s="278"/>
      <c r="Z47" s="266">
        <v>3289</v>
      </c>
      <c r="AA47" s="267">
        <v>3605</v>
      </c>
      <c r="AB47" s="268">
        <v>1.0961000000000001</v>
      </c>
      <c r="AC47" s="266">
        <v>4462</v>
      </c>
      <c r="AD47" s="267">
        <v>4027</v>
      </c>
      <c r="AE47" s="268">
        <v>0.90249999999999997</v>
      </c>
      <c r="AF47" s="269">
        <v>10602758.33</v>
      </c>
      <c r="AG47" s="270">
        <v>7349482.2400000002</v>
      </c>
      <c r="AH47" s="268">
        <v>0.69320000000000004</v>
      </c>
      <c r="AI47" s="266">
        <v>3743</v>
      </c>
      <c r="AJ47" s="267">
        <v>2578</v>
      </c>
      <c r="AK47" s="268">
        <v>0.68879999999999997</v>
      </c>
      <c r="AL47" s="12" t="s">
        <v>168</v>
      </c>
    </row>
    <row r="48" spans="1:38" s="3" customFormat="1" ht="13.8" x14ac:dyDescent="0.3">
      <c r="A48" s="62" t="s">
        <v>155</v>
      </c>
      <c r="B48" s="62" t="s">
        <v>50</v>
      </c>
      <c r="C48" s="292">
        <v>1589337.88</v>
      </c>
      <c r="D48" s="292">
        <v>3430965.47</v>
      </c>
      <c r="E48" s="293">
        <v>0.46323342333142198</v>
      </c>
      <c r="F48" s="63">
        <v>989</v>
      </c>
      <c r="G48" s="63">
        <v>978</v>
      </c>
      <c r="H48" s="64">
        <v>0.9889</v>
      </c>
      <c r="I48" s="59">
        <v>0.99</v>
      </c>
      <c r="J48" s="297">
        <v>1406</v>
      </c>
      <c r="K48" s="297">
        <v>1293</v>
      </c>
      <c r="L48" s="298">
        <v>0.91959999999999997</v>
      </c>
      <c r="M48" s="293">
        <v>0.89</v>
      </c>
      <c r="N48" s="65">
        <v>1805696.14</v>
      </c>
      <c r="O48" s="65">
        <v>1278450.31</v>
      </c>
      <c r="P48" s="64">
        <v>0.70799999999999996</v>
      </c>
      <c r="Q48" s="64">
        <v>0.69</v>
      </c>
      <c r="R48" s="297">
        <v>1067</v>
      </c>
      <c r="S48" s="297">
        <v>655</v>
      </c>
      <c r="T48" s="298">
        <v>0.6139</v>
      </c>
      <c r="U48" s="298">
        <v>0.69</v>
      </c>
      <c r="V48" s="63">
        <v>1137</v>
      </c>
      <c r="W48" s="63">
        <v>897</v>
      </c>
      <c r="X48" s="64">
        <v>0.78890000000000005</v>
      </c>
      <c r="Y48" s="278"/>
      <c r="Z48" s="266">
        <v>1066</v>
      </c>
      <c r="AA48" s="267">
        <v>1151</v>
      </c>
      <c r="AB48" s="268">
        <v>1.0797000000000001</v>
      </c>
      <c r="AC48" s="266">
        <v>1556</v>
      </c>
      <c r="AD48" s="267">
        <v>1405</v>
      </c>
      <c r="AE48" s="268">
        <v>0.90300000000000002</v>
      </c>
      <c r="AF48" s="269">
        <v>3891837.41</v>
      </c>
      <c r="AG48" s="270">
        <v>2918225.78</v>
      </c>
      <c r="AH48" s="268">
        <v>0.74980000000000002</v>
      </c>
      <c r="AI48" s="266">
        <v>1281</v>
      </c>
      <c r="AJ48" s="267">
        <v>934</v>
      </c>
      <c r="AK48" s="268">
        <v>0.72909999999999997</v>
      </c>
      <c r="AL48" s="12" t="s">
        <v>168</v>
      </c>
    </row>
    <row r="49" spans="1:38" s="3" customFormat="1" ht="13.8" x14ac:dyDescent="0.3">
      <c r="A49" s="62" t="s">
        <v>155</v>
      </c>
      <c r="B49" s="62" t="s">
        <v>51</v>
      </c>
      <c r="C49" s="292">
        <v>1966844.21</v>
      </c>
      <c r="D49" s="292">
        <v>4071439.44</v>
      </c>
      <c r="E49" s="293">
        <v>0.48308325322898599</v>
      </c>
      <c r="F49" s="63">
        <v>1565</v>
      </c>
      <c r="G49" s="63">
        <v>1521</v>
      </c>
      <c r="H49" s="64">
        <v>0.97189999999999999</v>
      </c>
      <c r="I49" s="59">
        <v>0.99</v>
      </c>
      <c r="J49" s="297">
        <v>2234</v>
      </c>
      <c r="K49" s="297">
        <v>2030</v>
      </c>
      <c r="L49" s="298">
        <v>0.90869999999999995</v>
      </c>
      <c r="M49" s="293">
        <v>0.89</v>
      </c>
      <c r="N49" s="65">
        <v>2058900.25</v>
      </c>
      <c r="O49" s="65">
        <v>1534263.79</v>
      </c>
      <c r="P49" s="64">
        <v>0.74519999999999997</v>
      </c>
      <c r="Q49" s="64">
        <v>0.69</v>
      </c>
      <c r="R49" s="297">
        <v>1460</v>
      </c>
      <c r="S49" s="297">
        <v>891</v>
      </c>
      <c r="T49" s="298">
        <v>0.61029999999999995</v>
      </c>
      <c r="U49" s="298">
        <v>0.69</v>
      </c>
      <c r="V49" s="63">
        <v>1468</v>
      </c>
      <c r="W49" s="63">
        <v>1197</v>
      </c>
      <c r="X49" s="64">
        <v>0.81540000000000001</v>
      </c>
      <c r="Y49" s="278"/>
      <c r="Z49" s="266">
        <v>1695</v>
      </c>
      <c r="AA49" s="267">
        <v>1750</v>
      </c>
      <c r="AB49" s="268">
        <v>1.0324</v>
      </c>
      <c r="AC49" s="266">
        <v>2407</v>
      </c>
      <c r="AD49" s="267">
        <v>2103</v>
      </c>
      <c r="AE49" s="268">
        <v>0.87370000000000003</v>
      </c>
      <c r="AF49" s="269">
        <v>4202934.4000000004</v>
      </c>
      <c r="AG49" s="270">
        <v>3194315.94</v>
      </c>
      <c r="AH49" s="268">
        <v>0.76</v>
      </c>
      <c r="AI49" s="266">
        <v>1815</v>
      </c>
      <c r="AJ49" s="267">
        <v>1238</v>
      </c>
      <c r="AK49" s="268">
        <v>0.68210000000000004</v>
      </c>
      <c r="AL49" s="12" t="s">
        <v>168</v>
      </c>
    </row>
    <row r="50" spans="1:38" s="3" customFormat="1" ht="13.8" x14ac:dyDescent="0.3">
      <c r="A50" s="62" t="s">
        <v>169</v>
      </c>
      <c r="B50" s="62" t="s">
        <v>52</v>
      </c>
      <c r="C50" s="292">
        <v>1415784.72</v>
      </c>
      <c r="D50" s="292">
        <v>2899804.19</v>
      </c>
      <c r="E50" s="293">
        <v>0.48823459352267501</v>
      </c>
      <c r="F50" s="63">
        <v>1625</v>
      </c>
      <c r="G50" s="63">
        <v>1557</v>
      </c>
      <c r="H50" s="64">
        <v>0.95820000000000005</v>
      </c>
      <c r="I50" s="59">
        <v>0.99</v>
      </c>
      <c r="J50" s="297">
        <v>1767</v>
      </c>
      <c r="K50" s="297">
        <v>1584</v>
      </c>
      <c r="L50" s="298">
        <v>0.89639999999999997</v>
      </c>
      <c r="M50" s="293">
        <v>0.89</v>
      </c>
      <c r="N50" s="65">
        <v>1511079.16</v>
      </c>
      <c r="O50" s="65">
        <v>1067778.24</v>
      </c>
      <c r="P50" s="64">
        <v>0.70660000000000001</v>
      </c>
      <c r="Q50" s="64">
        <v>0.69</v>
      </c>
      <c r="R50" s="297">
        <v>1170</v>
      </c>
      <c r="S50" s="297">
        <v>761</v>
      </c>
      <c r="T50" s="298">
        <v>0.65039999999999998</v>
      </c>
      <c r="U50" s="298">
        <v>0.69</v>
      </c>
      <c r="V50" s="63">
        <v>1202</v>
      </c>
      <c r="W50" s="63">
        <v>1031</v>
      </c>
      <c r="X50" s="64">
        <v>0.85770000000000002</v>
      </c>
      <c r="Y50" s="278"/>
      <c r="Z50" s="266">
        <v>1643</v>
      </c>
      <c r="AA50" s="267">
        <v>1645</v>
      </c>
      <c r="AB50" s="268">
        <v>1.0012000000000001</v>
      </c>
      <c r="AC50" s="266">
        <v>1899</v>
      </c>
      <c r="AD50" s="267">
        <v>1668</v>
      </c>
      <c r="AE50" s="268">
        <v>0.87839999999999996</v>
      </c>
      <c r="AF50" s="269">
        <v>3062225.19</v>
      </c>
      <c r="AG50" s="270">
        <v>2180011.81</v>
      </c>
      <c r="AH50" s="268">
        <v>0.71189999999999998</v>
      </c>
      <c r="AI50" s="266">
        <v>1403</v>
      </c>
      <c r="AJ50" s="267">
        <v>1022</v>
      </c>
      <c r="AK50" s="268">
        <v>0.72840000000000005</v>
      </c>
      <c r="AL50" s="12" t="s">
        <v>168</v>
      </c>
    </row>
    <row r="51" spans="1:38" s="3" customFormat="1" ht="13.8" x14ac:dyDescent="0.3">
      <c r="A51" s="62" t="s">
        <v>154</v>
      </c>
      <c r="B51" s="62" t="s">
        <v>53</v>
      </c>
      <c r="C51" s="292">
        <v>2322100.27</v>
      </c>
      <c r="D51" s="292">
        <v>4451115.58</v>
      </c>
      <c r="E51" s="293">
        <v>0.52168950193829799</v>
      </c>
      <c r="F51" s="63">
        <v>1812</v>
      </c>
      <c r="G51" s="63">
        <v>1729</v>
      </c>
      <c r="H51" s="64">
        <v>0.95420000000000005</v>
      </c>
      <c r="I51" s="59">
        <v>0.96540000000000004</v>
      </c>
      <c r="J51" s="297">
        <v>2377</v>
      </c>
      <c r="K51" s="297">
        <v>2063</v>
      </c>
      <c r="L51" s="298">
        <v>0.8679</v>
      </c>
      <c r="M51" s="293">
        <v>0.86729999999999996</v>
      </c>
      <c r="N51" s="65">
        <v>2622085.23</v>
      </c>
      <c r="O51" s="65">
        <v>1728349.4</v>
      </c>
      <c r="P51" s="64">
        <v>0.65920000000000001</v>
      </c>
      <c r="Q51" s="64">
        <v>0.6714</v>
      </c>
      <c r="R51" s="297">
        <v>1902</v>
      </c>
      <c r="S51" s="297">
        <v>1200</v>
      </c>
      <c r="T51" s="298">
        <v>0.63090000000000002</v>
      </c>
      <c r="U51" s="298">
        <v>0.69</v>
      </c>
      <c r="V51" s="63">
        <v>1389</v>
      </c>
      <c r="W51" s="63">
        <v>1011</v>
      </c>
      <c r="X51" s="64">
        <v>0.72789999999999999</v>
      </c>
      <c r="Y51" s="278"/>
      <c r="Z51" s="266">
        <v>2013</v>
      </c>
      <c r="AA51" s="267">
        <v>1896</v>
      </c>
      <c r="AB51" s="268">
        <v>0.94189999999999996</v>
      </c>
      <c r="AC51" s="266">
        <v>2696</v>
      </c>
      <c r="AD51" s="267">
        <v>2237</v>
      </c>
      <c r="AE51" s="268">
        <v>0.82969999999999999</v>
      </c>
      <c r="AF51" s="269">
        <v>5208294.24</v>
      </c>
      <c r="AG51" s="270">
        <v>3364505.19</v>
      </c>
      <c r="AH51" s="268">
        <v>0.64600000000000002</v>
      </c>
      <c r="AI51" s="266">
        <v>2150</v>
      </c>
      <c r="AJ51" s="267">
        <v>1373</v>
      </c>
      <c r="AK51" s="268">
        <v>0.63859999999999995</v>
      </c>
      <c r="AL51" s="12" t="s">
        <v>168</v>
      </c>
    </row>
    <row r="52" spans="1:38" s="3" customFormat="1" ht="13.8" x14ac:dyDescent="0.3">
      <c r="A52" s="62" t="s">
        <v>169</v>
      </c>
      <c r="B52" s="62" t="s">
        <v>54</v>
      </c>
      <c r="C52" s="292">
        <v>114468.96</v>
      </c>
      <c r="D52" s="292">
        <v>242518.8</v>
      </c>
      <c r="E52" s="293">
        <v>0.47200035626103998</v>
      </c>
      <c r="F52" s="63">
        <v>134</v>
      </c>
      <c r="G52" s="63">
        <v>121</v>
      </c>
      <c r="H52" s="64">
        <v>0.90300000000000002</v>
      </c>
      <c r="I52" s="59">
        <v>0.99</v>
      </c>
      <c r="J52" s="297">
        <v>184</v>
      </c>
      <c r="K52" s="297">
        <v>159</v>
      </c>
      <c r="L52" s="298">
        <v>0.86409999999999998</v>
      </c>
      <c r="M52" s="293">
        <v>0.81910000000000005</v>
      </c>
      <c r="N52" s="65">
        <v>159693.26</v>
      </c>
      <c r="O52" s="65">
        <v>88181.39</v>
      </c>
      <c r="P52" s="64">
        <v>0.55220000000000002</v>
      </c>
      <c r="Q52" s="64">
        <v>0.6099</v>
      </c>
      <c r="R52" s="297">
        <v>148</v>
      </c>
      <c r="S52" s="297">
        <v>69</v>
      </c>
      <c r="T52" s="298">
        <v>0.4662</v>
      </c>
      <c r="U52" s="298">
        <v>0.67110000000000003</v>
      </c>
      <c r="V52" s="63">
        <v>102</v>
      </c>
      <c r="W52" s="63">
        <v>87</v>
      </c>
      <c r="X52" s="64">
        <v>0.85289999999999999</v>
      </c>
      <c r="Y52" s="278"/>
      <c r="Z52" s="266">
        <v>126</v>
      </c>
      <c r="AA52" s="267">
        <v>132</v>
      </c>
      <c r="AB52" s="268">
        <v>1.0476000000000001</v>
      </c>
      <c r="AC52" s="266">
        <v>181</v>
      </c>
      <c r="AD52" s="267">
        <v>167</v>
      </c>
      <c r="AE52" s="268">
        <v>0.92269999999999996</v>
      </c>
      <c r="AF52" s="269">
        <v>341067</v>
      </c>
      <c r="AG52" s="270">
        <v>189559.99</v>
      </c>
      <c r="AH52" s="268">
        <v>0.55579999999999996</v>
      </c>
      <c r="AI52" s="266">
        <v>150</v>
      </c>
      <c r="AJ52" s="267">
        <v>84</v>
      </c>
      <c r="AK52" s="268">
        <v>0.56000000000000005</v>
      </c>
      <c r="AL52" s="12" t="s">
        <v>168</v>
      </c>
    </row>
    <row r="53" spans="1:38" s="3" customFormat="1" ht="13.8" x14ac:dyDescent="0.3">
      <c r="A53" s="62" t="s">
        <v>153</v>
      </c>
      <c r="B53" s="62" t="s">
        <v>55</v>
      </c>
      <c r="C53" s="292">
        <v>5065434.4800000004</v>
      </c>
      <c r="D53" s="292">
        <v>10492549.42</v>
      </c>
      <c r="E53" s="293">
        <v>0.48276489128034999</v>
      </c>
      <c r="F53" s="63">
        <v>4140</v>
      </c>
      <c r="G53" s="63">
        <v>3940</v>
      </c>
      <c r="H53" s="64">
        <v>0.95169999999999999</v>
      </c>
      <c r="I53" s="59">
        <v>0.99</v>
      </c>
      <c r="J53" s="297">
        <v>5612</v>
      </c>
      <c r="K53" s="297">
        <v>4700</v>
      </c>
      <c r="L53" s="298">
        <v>0.83750000000000002</v>
      </c>
      <c r="M53" s="293">
        <v>0.85819999999999996</v>
      </c>
      <c r="N53" s="65">
        <v>5437755.0700000003</v>
      </c>
      <c r="O53" s="65">
        <v>3554189.29</v>
      </c>
      <c r="P53" s="64">
        <v>0.65359999999999996</v>
      </c>
      <c r="Q53" s="64">
        <v>0.65059999999999996</v>
      </c>
      <c r="R53" s="297">
        <v>4052</v>
      </c>
      <c r="S53" s="297">
        <v>2508</v>
      </c>
      <c r="T53" s="298">
        <v>0.61899999999999999</v>
      </c>
      <c r="U53" s="298">
        <v>0.69</v>
      </c>
      <c r="V53" s="63">
        <v>3321</v>
      </c>
      <c r="W53" s="63">
        <v>2657</v>
      </c>
      <c r="X53" s="64">
        <v>0.80010000000000003</v>
      </c>
      <c r="Y53" s="278"/>
      <c r="Z53" s="266">
        <v>4457</v>
      </c>
      <c r="AA53" s="267">
        <v>4427</v>
      </c>
      <c r="AB53" s="268">
        <v>0.99329999999999996</v>
      </c>
      <c r="AC53" s="266">
        <v>6345</v>
      </c>
      <c r="AD53" s="267">
        <v>5491</v>
      </c>
      <c r="AE53" s="268">
        <v>0.86539999999999995</v>
      </c>
      <c r="AF53" s="269">
        <v>12065622.43</v>
      </c>
      <c r="AG53" s="270">
        <v>7879558.1200000001</v>
      </c>
      <c r="AH53" s="268">
        <v>0.65310000000000001</v>
      </c>
      <c r="AI53" s="266">
        <v>4972</v>
      </c>
      <c r="AJ53" s="267">
        <v>3228</v>
      </c>
      <c r="AK53" s="268">
        <v>0.6492</v>
      </c>
      <c r="AL53" s="12" t="s">
        <v>168</v>
      </c>
    </row>
    <row r="54" spans="1:38" s="3" customFormat="1" ht="13.8" x14ac:dyDescent="0.3">
      <c r="A54" s="62" t="s">
        <v>155</v>
      </c>
      <c r="B54" s="62" t="s">
        <v>56</v>
      </c>
      <c r="C54" s="292">
        <v>986480.52</v>
      </c>
      <c r="D54" s="292">
        <v>2137778.33</v>
      </c>
      <c r="E54" s="293">
        <v>0.46145126749413701</v>
      </c>
      <c r="F54" s="63">
        <v>490</v>
      </c>
      <c r="G54" s="63">
        <v>481</v>
      </c>
      <c r="H54" s="64">
        <v>0.98160000000000003</v>
      </c>
      <c r="I54" s="59">
        <v>0.99</v>
      </c>
      <c r="J54" s="297">
        <v>748</v>
      </c>
      <c r="K54" s="297">
        <v>680</v>
      </c>
      <c r="L54" s="298">
        <v>0.90910000000000002</v>
      </c>
      <c r="M54" s="293">
        <v>0.89</v>
      </c>
      <c r="N54" s="65">
        <v>1095640.6299999999</v>
      </c>
      <c r="O54" s="65">
        <v>761787.22</v>
      </c>
      <c r="P54" s="64">
        <v>0.69530000000000003</v>
      </c>
      <c r="Q54" s="64">
        <v>0.69</v>
      </c>
      <c r="R54" s="297">
        <v>591</v>
      </c>
      <c r="S54" s="297">
        <v>380</v>
      </c>
      <c r="T54" s="298">
        <v>0.64300000000000002</v>
      </c>
      <c r="U54" s="298">
        <v>0.69</v>
      </c>
      <c r="V54" s="63">
        <v>444</v>
      </c>
      <c r="W54" s="63">
        <v>309</v>
      </c>
      <c r="X54" s="64">
        <v>0.69589999999999996</v>
      </c>
      <c r="Y54" s="278"/>
      <c r="Z54" s="266">
        <v>499</v>
      </c>
      <c r="AA54" s="267">
        <v>530</v>
      </c>
      <c r="AB54" s="268">
        <v>1.0621</v>
      </c>
      <c r="AC54" s="266">
        <v>900</v>
      </c>
      <c r="AD54" s="267">
        <v>794</v>
      </c>
      <c r="AE54" s="268">
        <v>0.88219999999999998</v>
      </c>
      <c r="AF54" s="269">
        <v>2532080.21</v>
      </c>
      <c r="AG54" s="270">
        <v>1830421.76</v>
      </c>
      <c r="AH54" s="268">
        <v>0.72289999999999999</v>
      </c>
      <c r="AI54" s="266">
        <v>722</v>
      </c>
      <c r="AJ54" s="267">
        <v>514</v>
      </c>
      <c r="AK54" s="268">
        <v>0.71189999999999998</v>
      </c>
      <c r="AL54" s="12" t="s">
        <v>168</v>
      </c>
    </row>
    <row r="55" spans="1:38" s="3" customFormat="1" ht="13.8" x14ac:dyDescent="0.3">
      <c r="A55" s="62" t="s">
        <v>311</v>
      </c>
      <c r="B55" s="62" t="s">
        <v>57</v>
      </c>
      <c r="C55" s="292">
        <v>7574661.3899999997</v>
      </c>
      <c r="D55" s="292">
        <v>15265343.26</v>
      </c>
      <c r="E55" s="293">
        <v>0.496199873202196</v>
      </c>
      <c r="F55" s="63">
        <v>4581</v>
      </c>
      <c r="G55" s="63">
        <v>4627</v>
      </c>
      <c r="H55" s="64">
        <v>1.01</v>
      </c>
      <c r="I55" s="59">
        <v>0.99</v>
      </c>
      <c r="J55" s="297">
        <v>6283</v>
      </c>
      <c r="K55" s="297">
        <v>5283</v>
      </c>
      <c r="L55" s="298">
        <v>0.84079999999999999</v>
      </c>
      <c r="M55" s="293">
        <v>0.85840000000000005</v>
      </c>
      <c r="N55" s="65">
        <v>7950781.2699999996</v>
      </c>
      <c r="O55" s="65">
        <v>5932568.3499999996</v>
      </c>
      <c r="P55" s="64">
        <v>0.74619999999999997</v>
      </c>
      <c r="Q55" s="64">
        <v>0.69</v>
      </c>
      <c r="R55" s="297">
        <v>4175</v>
      </c>
      <c r="S55" s="297">
        <v>2913</v>
      </c>
      <c r="T55" s="298">
        <v>0.69769999999999999</v>
      </c>
      <c r="U55" s="298">
        <v>0.69</v>
      </c>
      <c r="V55" s="63">
        <v>3957</v>
      </c>
      <c r="W55" s="63">
        <v>3420</v>
      </c>
      <c r="X55" s="64">
        <v>0.86429999999999996</v>
      </c>
      <c r="Y55" s="278"/>
      <c r="Z55" s="266">
        <v>4734</v>
      </c>
      <c r="AA55" s="267">
        <v>5191</v>
      </c>
      <c r="AB55" s="268">
        <v>1.0965</v>
      </c>
      <c r="AC55" s="266">
        <v>6517</v>
      </c>
      <c r="AD55" s="267">
        <v>5686</v>
      </c>
      <c r="AE55" s="268">
        <v>0.87250000000000005</v>
      </c>
      <c r="AF55" s="269">
        <v>16587024.470000001</v>
      </c>
      <c r="AG55" s="270">
        <v>12195134.83</v>
      </c>
      <c r="AH55" s="268">
        <v>0.73519999999999996</v>
      </c>
      <c r="AI55" s="266">
        <v>5250</v>
      </c>
      <c r="AJ55" s="267">
        <v>3810</v>
      </c>
      <c r="AK55" s="268">
        <v>0.72570000000000001</v>
      </c>
      <c r="AL55" s="12" t="s">
        <v>168</v>
      </c>
    </row>
    <row r="56" spans="1:38" s="3" customFormat="1" ht="13.8" x14ac:dyDescent="0.3">
      <c r="A56" s="62" t="s">
        <v>152</v>
      </c>
      <c r="B56" s="62" t="s">
        <v>58</v>
      </c>
      <c r="C56" s="292">
        <v>454269.07</v>
      </c>
      <c r="D56" s="292">
        <v>973408.15</v>
      </c>
      <c r="E56" s="293">
        <v>0.46667892599830801</v>
      </c>
      <c r="F56" s="63">
        <v>277</v>
      </c>
      <c r="G56" s="63">
        <v>251</v>
      </c>
      <c r="H56" s="64">
        <v>0.90610000000000002</v>
      </c>
      <c r="I56" s="59">
        <v>0.96619999999999995</v>
      </c>
      <c r="J56" s="297">
        <v>401</v>
      </c>
      <c r="K56" s="297">
        <v>375</v>
      </c>
      <c r="L56" s="298">
        <v>0.93520000000000003</v>
      </c>
      <c r="M56" s="293">
        <v>0.89</v>
      </c>
      <c r="N56" s="65">
        <v>458237</v>
      </c>
      <c r="O56" s="65">
        <v>327316.75</v>
      </c>
      <c r="P56" s="64">
        <v>0.71430000000000005</v>
      </c>
      <c r="Q56" s="64">
        <v>0.69</v>
      </c>
      <c r="R56" s="297">
        <v>333</v>
      </c>
      <c r="S56" s="297">
        <v>224</v>
      </c>
      <c r="T56" s="298">
        <v>0.67269999999999996</v>
      </c>
      <c r="U56" s="298">
        <v>0.69</v>
      </c>
      <c r="V56" s="63">
        <v>224</v>
      </c>
      <c r="W56" s="63">
        <v>186</v>
      </c>
      <c r="X56" s="64">
        <v>0.83040000000000003</v>
      </c>
      <c r="Y56" s="278"/>
      <c r="Z56" s="266">
        <v>376</v>
      </c>
      <c r="AA56" s="267">
        <v>364</v>
      </c>
      <c r="AB56" s="268">
        <v>0.96809999999999996</v>
      </c>
      <c r="AC56" s="266">
        <v>531</v>
      </c>
      <c r="AD56" s="267">
        <v>480</v>
      </c>
      <c r="AE56" s="268">
        <v>0.90400000000000003</v>
      </c>
      <c r="AF56" s="269">
        <v>1023023.57</v>
      </c>
      <c r="AG56" s="270">
        <v>758014.59</v>
      </c>
      <c r="AH56" s="268">
        <v>0.74099999999999999</v>
      </c>
      <c r="AI56" s="266">
        <v>459</v>
      </c>
      <c r="AJ56" s="267">
        <v>323</v>
      </c>
      <c r="AK56" s="268">
        <v>0.70369999999999999</v>
      </c>
      <c r="AL56" s="12" t="s">
        <v>168</v>
      </c>
    </row>
    <row r="57" spans="1:38" s="3" customFormat="1" ht="13.8" x14ac:dyDescent="0.3">
      <c r="A57" s="62" t="s">
        <v>154</v>
      </c>
      <c r="B57" s="62" t="s">
        <v>59</v>
      </c>
      <c r="C57" s="292">
        <v>1969795.9</v>
      </c>
      <c r="D57" s="292">
        <v>4220451.71</v>
      </c>
      <c r="E57" s="293">
        <v>0.466726321102724</v>
      </c>
      <c r="F57" s="63">
        <v>1921</v>
      </c>
      <c r="G57" s="63">
        <v>1742</v>
      </c>
      <c r="H57" s="64">
        <v>0.90680000000000005</v>
      </c>
      <c r="I57" s="59">
        <v>0.94369999999999998</v>
      </c>
      <c r="J57" s="297">
        <v>2249</v>
      </c>
      <c r="K57" s="297">
        <v>1972</v>
      </c>
      <c r="L57" s="298">
        <v>0.87680000000000002</v>
      </c>
      <c r="M57" s="293">
        <v>0.85740000000000005</v>
      </c>
      <c r="N57" s="65">
        <v>2264481.98</v>
      </c>
      <c r="O57" s="65">
        <v>1504671.12</v>
      </c>
      <c r="P57" s="64">
        <v>0.66449999999999998</v>
      </c>
      <c r="Q57" s="64">
        <v>0.68230000000000002</v>
      </c>
      <c r="R57" s="297">
        <v>1617</v>
      </c>
      <c r="S57" s="297">
        <v>934</v>
      </c>
      <c r="T57" s="298">
        <v>0.5776</v>
      </c>
      <c r="U57" s="298">
        <v>0.69</v>
      </c>
      <c r="V57" s="63">
        <v>1454</v>
      </c>
      <c r="W57" s="63">
        <v>1187</v>
      </c>
      <c r="X57" s="64">
        <v>0.81640000000000001</v>
      </c>
      <c r="Y57" s="278"/>
      <c r="Z57" s="266">
        <v>1934</v>
      </c>
      <c r="AA57" s="267">
        <v>1980</v>
      </c>
      <c r="AB57" s="268">
        <v>1.0238</v>
      </c>
      <c r="AC57" s="266">
        <v>2490</v>
      </c>
      <c r="AD57" s="267">
        <v>2200</v>
      </c>
      <c r="AE57" s="268">
        <v>0.88349999999999995</v>
      </c>
      <c r="AF57" s="269">
        <v>4897655.45</v>
      </c>
      <c r="AG57" s="270">
        <v>3337577.13</v>
      </c>
      <c r="AH57" s="268">
        <v>0.68149999999999999</v>
      </c>
      <c r="AI57" s="266">
        <v>1973</v>
      </c>
      <c r="AJ57" s="267">
        <v>1410</v>
      </c>
      <c r="AK57" s="268">
        <v>0.71460000000000001</v>
      </c>
      <c r="AL57" s="12" t="s">
        <v>168</v>
      </c>
    </row>
    <row r="58" spans="1:38" s="3" customFormat="1" ht="13.8" x14ac:dyDescent="0.3">
      <c r="A58" s="62" t="s">
        <v>152</v>
      </c>
      <c r="B58" s="62" t="s">
        <v>60</v>
      </c>
      <c r="C58" s="292">
        <v>3405973.11</v>
      </c>
      <c r="D58" s="292">
        <v>7162345.3700000001</v>
      </c>
      <c r="E58" s="293">
        <v>0.47553879826378698</v>
      </c>
      <c r="F58" s="63">
        <v>3578</v>
      </c>
      <c r="G58" s="63">
        <v>3242</v>
      </c>
      <c r="H58" s="64">
        <v>0.90610000000000002</v>
      </c>
      <c r="I58" s="59">
        <v>0.91359999999999997</v>
      </c>
      <c r="J58" s="297">
        <v>4836</v>
      </c>
      <c r="K58" s="297">
        <v>4146</v>
      </c>
      <c r="L58" s="298">
        <v>0.85729999999999995</v>
      </c>
      <c r="M58" s="293">
        <v>0.85089999999999999</v>
      </c>
      <c r="N58" s="65">
        <v>3833014.56</v>
      </c>
      <c r="O58" s="65">
        <v>2377294.5</v>
      </c>
      <c r="P58" s="64">
        <v>0.62019999999999997</v>
      </c>
      <c r="Q58" s="64">
        <v>0.61990000000000001</v>
      </c>
      <c r="R58" s="297">
        <v>3570</v>
      </c>
      <c r="S58" s="297">
        <v>2011</v>
      </c>
      <c r="T58" s="298">
        <v>0.56330000000000002</v>
      </c>
      <c r="U58" s="298">
        <v>0.67190000000000005</v>
      </c>
      <c r="V58" s="63">
        <v>2730</v>
      </c>
      <c r="W58" s="63">
        <v>2304</v>
      </c>
      <c r="X58" s="64">
        <v>0.84399999999999997</v>
      </c>
      <c r="Y58" s="278"/>
      <c r="Z58" s="266">
        <v>4282</v>
      </c>
      <c r="AA58" s="267">
        <v>3938</v>
      </c>
      <c r="AB58" s="268">
        <v>0.91969999999999996</v>
      </c>
      <c r="AC58" s="266">
        <v>5443</v>
      </c>
      <c r="AD58" s="267">
        <v>4773</v>
      </c>
      <c r="AE58" s="268">
        <v>0.87690000000000001</v>
      </c>
      <c r="AF58" s="269">
        <v>8516880.1699999999</v>
      </c>
      <c r="AG58" s="270">
        <v>5340306.5</v>
      </c>
      <c r="AH58" s="268">
        <v>0.627</v>
      </c>
      <c r="AI58" s="266">
        <v>4312</v>
      </c>
      <c r="AJ58" s="267">
        <v>2641</v>
      </c>
      <c r="AK58" s="268">
        <v>0.61250000000000004</v>
      </c>
      <c r="AL58" s="12" t="s">
        <v>168</v>
      </c>
    </row>
    <row r="59" spans="1:38" s="3" customFormat="1" ht="13.8" x14ac:dyDescent="0.3">
      <c r="A59" s="62" t="s">
        <v>153</v>
      </c>
      <c r="B59" s="62" t="s">
        <v>61</v>
      </c>
      <c r="C59" s="292">
        <v>2344172.21</v>
      </c>
      <c r="D59" s="292">
        <v>5166944.8099999996</v>
      </c>
      <c r="E59" s="293">
        <v>0.45368632648507001</v>
      </c>
      <c r="F59" s="63">
        <v>1664</v>
      </c>
      <c r="G59" s="63">
        <v>1516</v>
      </c>
      <c r="H59" s="64">
        <v>0.91110000000000002</v>
      </c>
      <c r="I59" s="59">
        <v>0.9546</v>
      </c>
      <c r="J59" s="297">
        <v>2532</v>
      </c>
      <c r="K59" s="297">
        <v>2032</v>
      </c>
      <c r="L59" s="298">
        <v>0.80249999999999999</v>
      </c>
      <c r="M59" s="293">
        <v>0.82179999999999997</v>
      </c>
      <c r="N59" s="65">
        <v>2478531.9300000002</v>
      </c>
      <c r="O59" s="65">
        <v>1669442.57</v>
      </c>
      <c r="P59" s="64">
        <v>0.67359999999999998</v>
      </c>
      <c r="Q59" s="64">
        <v>0.69</v>
      </c>
      <c r="R59" s="297">
        <v>1806</v>
      </c>
      <c r="S59" s="297">
        <v>1120</v>
      </c>
      <c r="T59" s="298">
        <v>0.62019999999999997</v>
      </c>
      <c r="U59" s="298">
        <v>0.69</v>
      </c>
      <c r="V59" s="63">
        <v>1348</v>
      </c>
      <c r="W59" s="63">
        <v>1173</v>
      </c>
      <c r="X59" s="64">
        <v>0.87019999999999997</v>
      </c>
      <c r="Y59" s="278"/>
      <c r="Z59" s="266">
        <v>1654</v>
      </c>
      <c r="AA59" s="267">
        <v>1729</v>
      </c>
      <c r="AB59" s="268">
        <v>1.0452999999999999</v>
      </c>
      <c r="AC59" s="266">
        <v>2592</v>
      </c>
      <c r="AD59" s="267">
        <v>2277</v>
      </c>
      <c r="AE59" s="268">
        <v>0.87849999999999995</v>
      </c>
      <c r="AF59" s="269">
        <v>5659927.9699999997</v>
      </c>
      <c r="AG59" s="270">
        <v>4054367.67</v>
      </c>
      <c r="AH59" s="268">
        <v>0.71630000000000005</v>
      </c>
      <c r="AI59" s="266">
        <v>2171</v>
      </c>
      <c r="AJ59" s="267">
        <v>1552</v>
      </c>
      <c r="AK59" s="268">
        <v>0.71489999999999998</v>
      </c>
      <c r="AL59" s="12" t="s">
        <v>168</v>
      </c>
    </row>
    <row r="60" spans="1:38" s="3" customFormat="1" ht="13.8" x14ac:dyDescent="0.3">
      <c r="A60" s="62" t="s">
        <v>155</v>
      </c>
      <c r="B60" s="62" t="s">
        <v>62</v>
      </c>
      <c r="C60" s="292">
        <v>1009041.9</v>
      </c>
      <c r="D60" s="292">
        <v>1901916.56</v>
      </c>
      <c r="E60" s="293">
        <v>0.53053952061913801</v>
      </c>
      <c r="F60" s="63">
        <v>612</v>
      </c>
      <c r="G60" s="63">
        <v>628</v>
      </c>
      <c r="H60" s="64">
        <v>1.0261</v>
      </c>
      <c r="I60" s="59">
        <v>0.99</v>
      </c>
      <c r="J60" s="297">
        <v>1079</v>
      </c>
      <c r="K60" s="297">
        <v>934</v>
      </c>
      <c r="L60" s="298">
        <v>0.86560000000000004</v>
      </c>
      <c r="M60" s="293">
        <v>0.87980000000000003</v>
      </c>
      <c r="N60" s="65">
        <v>1204295.7</v>
      </c>
      <c r="O60" s="65">
        <v>731534.62</v>
      </c>
      <c r="P60" s="64">
        <v>0.60740000000000005</v>
      </c>
      <c r="Q60" s="64">
        <v>0.61899999999999999</v>
      </c>
      <c r="R60" s="297">
        <v>819</v>
      </c>
      <c r="S60" s="297">
        <v>450</v>
      </c>
      <c r="T60" s="298">
        <v>0.54949999999999999</v>
      </c>
      <c r="U60" s="298">
        <v>0.66890000000000005</v>
      </c>
      <c r="V60" s="63">
        <v>718</v>
      </c>
      <c r="W60" s="63">
        <v>564</v>
      </c>
      <c r="X60" s="64">
        <v>0.78549999999999998</v>
      </c>
      <c r="Y60" s="278"/>
      <c r="Z60" s="266">
        <v>466</v>
      </c>
      <c r="AA60" s="267">
        <v>555</v>
      </c>
      <c r="AB60" s="268">
        <v>1.1910000000000001</v>
      </c>
      <c r="AC60" s="266">
        <v>903</v>
      </c>
      <c r="AD60" s="267">
        <v>812</v>
      </c>
      <c r="AE60" s="268">
        <v>0.8992</v>
      </c>
      <c r="AF60" s="269">
        <v>2188585.67</v>
      </c>
      <c r="AG60" s="270">
        <v>1465123.29</v>
      </c>
      <c r="AH60" s="268">
        <v>0.6694</v>
      </c>
      <c r="AI60" s="266">
        <v>799</v>
      </c>
      <c r="AJ60" s="267">
        <v>538</v>
      </c>
      <c r="AK60" s="268">
        <v>0.67330000000000001</v>
      </c>
      <c r="AL60" s="12" t="s">
        <v>168</v>
      </c>
    </row>
    <row r="61" spans="1:38" s="3" customFormat="1" ht="13.8" x14ac:dyDescent="0.3">
      <c r="A61" s="62" t="s">
        <v>155</v>
      </c>
      <c r="B61" s="62" t="s">
        <v>63</v>
      </c>
      <c r="C61" s="292">
        <v>452238.8</v>
      </c>
      <c r="D61" s="292">
        <v>901079</v>
      </c>
      <c r="E61" s="293">
        <v>0.50188585018627696</v>
      </c>
      <c r="F61" s="63">
        <v>347</v>
      </c>
      <c r="G61" s="63">
        <v>332</v>
      </c>
      <c r="H61" s="64">
        <v>0.95679999999999998</v>
      </c>
      <c r="I61" s="59">
        <v>0.99</v>
      </c>
      <c r="J61" s="297">
        <v>588</v>
      </c>
      <c r="K61" s="297">
        <v>568</v>
      </c>
      <c r="L61" s="298">
        <v>0.96599999999999997</v>
      </c>
      <c r="M61" s="293">
        <v>0.89</v>
      </c>
      <c r="N61" s="65">
        <v>482793.7</v>
      </c>
      <c r="O61" s="65">
        <v>317855.53999999998</v>
      </c>
      <c r="P61" s="64">
        <v>0.65839999999999999</v>
      </c>
      <c r="Q61" s="64">
        <v>0.66479999999999995</v>
      </c>
      <c r="R61" s="297">
        <v>303</v>
      </c>
      <c r="S61" s="297">
        <v>182</v>
      </c>
      <c r="T61" s="298">
        <v>0.60070000000000001</v>
      </c>
      <c r="U61" s="298">
        <v>0.69</v>
      </c>
      <c r="V61" s="63">
        <v>416</v>
      </c>
      <c r="W61" s="63">
        <v>335</v>
      </c>
      <c r="X61" s="64">
        <v>0.80530000000000002</v>
      </c>
      <c r="Y61" s="278"/>
      <c r="Z61" s="266">
        <v>391</v>
      </c>
      <c r="AA61" s="267">
        <v>392</v>
      </c>
      <c r="AB61" s="268">
        <v>1.0025999999999999</v>
      </c>
      <c r="AC61" s="266">
        <v>684</v>
      </c>
      <c r="AD61" s="267">
        <v>616</v>
      </c>
      <c r="AE61" s="268">
        <v>0.90059999999999996</v>
      </c>
      <c r="AF61" s="269">
        <v>1033779.3</v>
      </c>
      <c r="AG61" s="270">
        <v>673483.94</v>
      </c>
      <c r="AH61" s="268">
        <v>0.65149999999999997</v>
      </c>
      <c r="AI61" s="266">
        <v>417</v>
      </c>
      <c r="AJ61" s="267">
        <v>245</v>
      </c>
      <c r="AK61" s="268">
        <v>0.58750000000000002</v>
      </c>
      <c r="AL61" s="12" t="s">
        <v>168</v>
      </c>
    </row>
    <row r="62" spans="1:38" s="3" customFormat="1" ht="13.8" x14ac:dyDescent="0.3">
      <c r="A62" s="62" t="s">
        <v>169</v>
      </c>
      <c r="B62" s="62" t="s">
        <v>64</v>
      </c>
      <c r="C62" s="292">
        <v>1299833.5900000001</v>
      </c>
      <c r="D62" s="292">
        <v>2728767</v>
      </c>
      <c r="E62" s="293">
        <v>0.47634466042721901</v>
      </c>
      <c r="F62" s="63">
        <v>1286</v>
      </c>
      <c r="G62" s="63">
        <v>1228</v>
      </c>
      <c r="H62" s="64">
        <v>0.95489999999999997</v>
      </c>
      <c r="I62" s="59">
        <v>0.97260000000000002</v>
      </c>
      <c r="J62" s="297">
        <v>1876</v>
      </c>
      <c r="K62" s="297">
        <v>1766</v>
      </c>
      <c r="L62" s="298">
        <v>0.94140000000000001</v>
      </c>
      <c r="M62" s="293">
        <v>0.89</v>
      </c>
      <c r="N62" s="65">
        <v>1365004.67</v>
      </c>
      <c r="O62" s="65">
        <v>907677.95</v>
      </c>
      <c r="P62" s="64">
        <v>0.66500000000000004</v>
      </c>
      <c r="Q62" s="64">
        <v>0.67269999999999996</v>
      </c>
      <c r="R62" s="297">
        <v>1457</v>
      </c>
      <c r="S62" s="297">
        <v>883</v>
      </c>
      <c r="T62" s="298">
        <v>0.60599999999999998</v>
      </c>
      <c r="U62" s="298">
        <v>0.68930000000000002</v>
      </c>
      <c r="V62" s="63">
        <v>1134</v>
      </c>
      <c r="W62" s="63">
        <v>985</v>
      </c>
      <c r="X62" s="64">
        <v>0.86860000000000004</v>
      </c>
      <c r="Y62" s="278"/>
      <c r="Z62" s="266">
        <v>1615</v>
      </c>
      <c r="AA62" s="267">
        <v>1545</v>
      </c>
      <c r="AB62" s="268">
        <v>0.95669999999999999</v>
      </c>
      <c r="AC62" s="266">
        <v>2354</v>
      </c>
      <c r="AD62" s="267">
        <v>2121</v>
      </c>
      <c r="AE62" s="268">
        <v>0.90100000000000002</v>
      </c>
      <c r="AF62" s="269">
        <v>3274541.67</v>
      </c>
      <c r="AG62" s="270">
        <v>2006900.51</v>
      </c>
      <c r="AH62" s="268">
        <v>0.6129</v>
      </c>
      <c r="AI62" s="266">
        <v>1879</v>
      </c>
      <c r="AJ62" s="267">
        <v>1135</v>
      </c>
      <c r="AK62" s="268">
        <v>0.60399999999999998</v>
      </c>
      <c r="AL62" s="12" t="s">
        <v>168</v>
      </c>
    </row>
    <row r="63" spans="1:38" s="3" customFormat="1" ht="13.8" x14ac:dyDescent="0.3">
      <c r="A63" s="62" t="s">
        <v>153</v>
      </c>
      <c r="B63" s="62" t="s">
        <v>65</v>
      </c>
      <c r="C63" s="292">
        <v>1335330.43</v>
      </c>
      <c r="D63" s="292">
        <v>2900090.8</v>
      </c>
      <c r="E63" s="293">
        <v>0.46044435229407299</v>
      </c>
      <c r="F63" s="63">
        <v>1083</v>
      </c>
      <c r="G63" s="63">
        <v>1064</v>
      </c>
      <c r="H63" s="64">
        <v>0.98250000000000004</v>
      </c>
      <c r="I63" s="59">
        <v>0.99</v>
      </c>
      <c r="J63" s="297">
        <v>1688</v>
      </c>
      <c r="K63" s="297">
        <v>1456</v>
      </c>
      <c r="L63" s="298">
        <v>0.86260000000000003</v>
      </c>
      <c r="M63" s="293">
        <v>0.88249999999999995</v>
      </c>
      <c r="N63" s="65">
        <v>1573593.66</v>
      </c>
      <c r="O63" s="65">
        <v>968411.63</v>
      </c>
      <c r="P63" s="64">
        <v>0.61539999999999995</v>
      </c>
      <c r="Q63" s="64">
        <v>0.61439999999999995</v>
      </c>
      <c r="R63" s="297">
        <v>1204</v>
      </c>
      <c r="S63" s="297">
        <v>657</v>
      </c>
      <c r="T63" s="298">
        <v>0.54569999999999996</v>
      </c>
      <c r="U63" s="298">
        <v>0.67600000000000005</v>
      </c>
      <c r="V63" s="63">
        <v>990</v>
      </c>
      <c r="W63" s="63">
        <v>862</v>
      </c>
      <c r="X63" s="64">
        <v>0.87070000000000003</v>
      </c>
      <c r="Y63" s="278"/>
      <c r="Z63" s="266">
        <v>1284</v>
      </c>
      <c r="AA63" s="267">
        <v>1327</v>
      </c>
      <c r="AB63" s="268">
        <v>1.0335000000000001</v>
      </c>
      <c r="AC63" s="266">
        <v>2184</v>
      </c>
      <c r="AD63" s="267">
        <v>1945</v>
      </c>
      <c r="AE63" s="268">
        <v>0.89059999999999995</v>
      </c>
      <c r="AF63" s="269">
        <v>3943336.75</v>
      </c>
      <c r="AG63" s="270">
        <v>2547023.56</v>
      </c>
      <c r="AH63" s="268">
        <v>0.64590000000000003</v>
      </c>
      <c r="AI63" s="266">
        <v>1702</v>
      </c>
      <c r="AJ63" s="267">
        <v>1012</v>
      </c>
      <c r="AK63" s="268">
        <v>0.59460000000000002</v>
      </c>
      <c r="AL63" s="12" t="s">
        <v>168</v>
      </c>
    </row>
    <row r="64" spans="1:38" ht="13.8" x14ac:dyDescent="0.3">
      <c r="A64" s="359" t="s">
        <v>154</v>
      </c>
      <c r="B64" s="359" t="s">
        <v>66</v>
      </c>
      <c r="C64" s="292">
        <v>24834441.850000001</v>
      </c>
      <c r="D64" s="292">
        <v>52286476.670000002</v>
      </c>
      <c r="E64" s="293">
        <v>0.47496873822154201</v>
      </c>
      <c r="F64" s="360">
        <v>26104</v>
      </c>
      <c r="G64" s="360">
        <v>23346</v>
      </c>
      <c r="H64" s="352">
        <v>0.89429999999999998</v>
      </c>
      <c r="I64" s="374">
        <v>0.93930000000000002</v>
      </c>
      <c r="J64" s="297">
        <v>32371</v>
      </c>
      <c r="K64" s="297">
        <v>22621</v>
      </c>
      <c r="L64" s="298">
        <v>0.69879999999999998</v>
      </c>
      <c r="M64" s="293">
        <v>0.70989999999999998</v>
      </c>
      <c r="N64" s="353">
        <v>28599509.870000001</v>
      </c>
      <c r="O64" s="353">
        <v>17335390.550000001</v>
      </c>
      <c r="P64" s="352">
        <v>0.60609999999999997</v>
      </c>
      <c r="Q64" s="352">
        <v>0.61929999999999996</v>
      </c>
      <c r="R64" s="297">
        <v>18216</v>
      </c>
      <c r="S64" s="297">
        <v>10488</v>
      </c>
      <c r="T64" s="298">
        <v>0.57579999999999998</v>
      </c>
      <c r="U64" s="298">
        <v>0.69</v>
      </c>
      <c r="V64" s="360">
        <v>14676</v>
      </c>
      <c r="W64" s="360">
        <v>10285</v>
      </c>
      <c r="X64" s="352">
        <v>0.70079999999999998</v>
      </c>
      <c r="Y64" s="361"/>
      <c r="Z64" s="362">
        <v>28503</v>
      </c>
      <c r="AA64" s="363">
        <v>28101</v>
      </c>
      <c r="AB64" s="364">
        <v>0.9859</v>
      </c>
      <c r="AC64" s="362">
        <v>34329</v>
      </c>
      <c r="AD64" s="363">
        <v>24767</v>
      </c>
      <c r="AE64" s="364">
        <v>0.72150000000000003</v>
      </c>
      <c r="AF64" s="365">
        <v>61709807.859999999</v>
      </c>
      <c r="AG64" s="366">
        <v>38784484.490000002</v>
      </c>
      <c r="AH64" s="364">
        <v>0.62849999999999995</v>
      </c>
      <c r="AI64" s="362">
        <v>21907</v>
      </c>
      <c r="AJ64" s="363">
        <v>14189</v>
      </c>
      <c r="AK64" s="364">
        <v>0.64770000000000005</v>
      </c>
      <c r="AL64" s="27" t="s">
        <v>168</v>
      </c>
    </row>
    <row r="65" spans="1:38" s="3" customFormat="1" ht="13.8" x14ac:dyDescent="0.3">
      <c r="A65" s="62" t="s">
        <v>155</v>
      </c>
      <c r="B65" s="62" t="s">
        <v>67</v>
      </c>
      <c r="C65" s="292">
        <v>391513.76</v>
      </c>
      <c r="D65" s="292">
        <v>762772.11</v>
      </c>
      <c r="E65" s="293">
        <v>0.51327749778370901</v>
      </c>
      <c r="F65" s="63">
        <v>189</v>
      </c>
      <c r="G65" s="63">
        <v>189</v>
      </c>
      <c r="H65" s="64">
        <v>1</v>
      </c>
      <c r="I65" s="59">
        <v>0.99</v>
      </c>
      <c r="J65" s="297">
        <v>317</v>
      </c>
      <c r="K65" s="297">
        <v>304</v>
      </c>
      <c r="L65" s="298">
        <v>0.95899999999999996</v>
      </c>
      <c r="M65" s="293">
        <v>0.89</v>
      </c>
      <c r="N65" s="65">
        <v>399662.58</v>
      </c>
      <c r="O65" s="65">
        <v>304457.09000000003</v>
      </c>
      <c r="P65" s="64">
        <v>0.76180000000000003</v>
      </c>
      <c r="Q65" s="64">
        <v>0.69</v>
      </c>
      <c r="R65" s="297">
        <v>221</v>
      </c>
      <c r="S65" s="297">
        <v>154</v>
      </c>
      <c r="T65" s="298">
        <v>0.69679999999999997</v>
      </c>
      <c r="U65" s="298">
        <v>0.69</v>
      </c>
      <c r="V65" s="63">
        <v>233</v>
      </c>
      <c r="W65" s="63">
        <v>183</v>
      </c>
      <c r="X65" s="64">
        <v>0.78539999999999999</v>
      </c>
      <c r="Y65" s="278"/>
      <c r="Z65" s="266">
        <v>217</v>
      </c>
      <c r="AA65" s="267">
        <v>233</v>
      </c>
      <c r="AB65" s="268">
        <v>1.0737000000000001</v>
      </c>
      <c r="AC65" s="266">
        <v>380</v>
      </c>
      <c r="AD65" s="267">
        <v>334</v>
      </c>
      <c r="AE65" s="268">
        <v>0.87890000000000001</v>
      </c>
      <c r="AF65" s="269">
        <v>812967.16</v>
      </c>
      <c r="AG65" s="270">
        <v>615801.39</v>
      </c>
      <c r="AH65" s="268">
        <v>0.75749999999999995</v>
      </c>
      <c r="AI65" s="266">
        <v>274</v>
      </c>
      <c r="AJ65" s="267">
        <v>211</v>
      </c>
      <c r="AK65" s="268">
        <v>0.77010000000000001</v>
      </c>
      <c r="AL65" s="12" t="s">
        <v>168</v>
      </c>
    </row>
    <row r="66" spans="1:38" s="3" customFormat="1" ht="13.8" x14ac:dyDescent="0.3">
      <c r="A66" s="62" t="s">
        <v>154</v>
      </c>
      <c r="B66" s="62" t="s">
        <v>68</v>
      </c>
      <c r="C66" s="292">
        <v>1165359.56</v>
      </c>
      <c r="D66" s="292">
        <v>2347538.4300000002</v>
      </c>
      <c r="E66" s="293">
        <v>0.49641767099846801</v>
      </c>
      <c r="F66" s="63">
        <v>1188</v>
      </c>
      <c r="G66" s="63">
        <v>1200</v>
      </c>
      <c r="H66" s="64">
        <v>1.0101</v>
      </c>
      <c r="I66" s="59">
        <v>0.99</v>
      </c>
      <c r="J66" s="297">
        <v>1469</v>
      </c>
      <c r="K66" s="297">
        <v>1354</v>
      </c>
      <c r="L66" s="298">
        <v>0.92169999999999996</v>
      </c>
      <c r="M66" s="293">
        <v>0.89</v>
      </c>
      <c r="N66" s="65">
        <v>1165489.18</v>
      </c>
      <c r="O66" s="65">
        <v>868521.34</v>
      </c>
      <c r="P66" s="64">
        <v>0.74519999999999997</v>
      </c>
      <c r="Q66" s="64">
        <v>0.69</v>
      </c>
      <c r="R66" s="297">
        <v>860</v>
      </c>
      <c r="S66" s="297">
        <v>600</v>
      </c>
      <c r="T66" s="298">
        <v>0.69769999999999999</v>
      </c>
      <c r="U66" s="298">
        <v>0.69</v>
      </c>
      <c r="V66" s="63">
        <v>1069</v>
      </c>
      <c r="W66" s="63">
        <v>964</v>
      </c>
      <c r="X66" s="64">
        <v>0.90180000000000005</v>
      </c>
      <c r="Y66" s="278"/>
      <c r="Z66" s="266">
        <v>1150</v>
      </c>
      <c r="AA66" s="267">
        <v>1147</v>
      </c>
      <c r="AB66" s="268">
        <v>0.99739999999999995</v>
      </c>
      <c r="AC66" s="266">
        <v>1469</v>
      </c>
      <c r="AD66" s="267">
        <v>1427</v>
      </c>
      <c r="AE66" s="268">
        <v>0.97140000000000004</v>
      </c>
      <c r="AF66" s="269">
        <v>2710368.21</v>
      </c>
      <c r="AG66" s="270">
        <v>1989740.38</v>
      </c>
      <c r="AH66" s="268">
        <v>0.73409999999999997</v>
      </c>
      <c r="AI66" s="266">
        <v>1191</v>
      </c>
      <c r="AJ66" s="267">
        <v>885</v>
      </c>
      <c r="AK66" s="268">
        <v>0.74309999999999998</v>
      </c>
      <c r="AL66" s="12" t="s">
        <v>168</v>
      </c>
    </row>
    <row r="67" spans="1:38" s="3" customFormat="1" ht="13.8" x14ac:dyDescent="0.3">
      <c r="A67" s="62" t="s">
        <v>154</v>
      </c>
      <c r="B67" s="62" t="s">
        <v>69</v>
      </c>
      <c r="C67" s="292">
        <v>2791350.32</v>
      </c>
      <c r="D67" s="292">
        <v>5701980.3200000003</v>
      </c>
      <c r="E67" s="293">
        <v>0.48954050406122801</v>
      </c>
      <c r="F67" s="63">
        <v>1943</v>
      </c>
      <c r="G67" s="63">
        <v>1876</v>
      </c>
      <c r="H67" s="64">
        <v>0.96550000000000002</v>
      </c>
      <c r="I67" s="59">
        <v>0.99</v>
      </c>
      <c r="J67" s="297">
        <v>2439</v>
      </c>
      <c r="K67" s="297">
        <v>2239</v>
      </c>
      <c r="L67" s="298">
        <v>0.91800000000000004</v>
      </c>
      <c r="M67" s="293">
        <v>0.8891</v>
      </c>
      <c r="N67" s="65">
        <v>3065972.95</v>
      </c>
      <c r="O67" s="65">
        <v>2174099.17</v>
      </c>
      <c r="P67" s="64">
        <v>0.70909999999999995</v>
      </c>
      <c r="Q67" s="64">
        <v>0.69</v>
      </c>
      <c r="R67" s="297">
        <v>1712</v>
      </c>
      <c r="S67" s="297">
        <v>1127</v>
      </c>
      <c r="T67" s="298">
        <v>0.6583</v>
      </c>
      <c r="U67" s="298">
        <v>0.69</v>
      </c>
      <c r="V67" s="63">
        <v>1623</v>
      </c>
      <c r="W67" s="63">
        <v>1333</v>
      </c>
      <c r="X67" s="64">
        <v>0.82130000000000003</v>
      </c>
      <c r="Y67" s="278"/>
      <c r="Z67" s="266">
        <v>1895</v>
      </c>
      <c r="AA67" s="267">
        <v>1966</v>
      </c>
      <c r="AB67" s="268">
        <v>1.0375000000000001</v>
      </c>
      <c r="AC67" s="266">
        <v>2490</v>
      </c>
      <c r="AD67" s="267">
        <v>2283</v>
      </c>
      <c r="AE67" s="268">
        <v>0.91690000000000005</v>
      </c>
      <c r="AF67" s="269">
        <v>6207975.1399999997</v>
      </c>
      <c r="AG67" s="270">
        <v>4341488.7</v>
      </c>
      <c r="AH67" s="268">
        <v>0.69930000000000003</v>
      </c>
      <c r="AI67" s="266">
        <v>2114</v>
      </c>
      <c r="AJ67" s="267">
        <v>1469</v>
      </c>
      <c r="AK67" s="268">
        <v>0.69489999999999996</v>
      </c>
      <c r="AL67" s="12" t="s">
        <v>168</v>
      </c>
    </row>
    <row r="68" spans="1:38" s="3" customFormat="1" ht="13.8" x14ac:dyDescent="0.3">
      <c r="A68" s="62" t="s">
        <v>311</v>
      </c>
      <c r="B68" s="62" t="s">
        <v>70</v>
      </c>
      <c r="C68" s="292">
        <v>4227376.8499999996</v>
      </c>
      <c r="D68" s="292">
        <v>8956898.4100000001</v>
      </c>
      <c r="E68" s="293">
        <v>0.47196882854898897</v>
      </c>
      <c r="F68" s="63">
        <v>3892</v>
      </c>
      <c r="G68" s="63">
        <v>3625</v>
      </c>
      <c r="H68" s="64">
        <v>0.93140000000000001</v>
      </c>
      <c r="I68" s="59">
        <v>0.9758</v>
      </c>
      <c r="J68" s="297">
        <v>4832</v>
      </c>
      <c r="K68" s="297">
        <v>4266</v>
      </c>
      <c r="L68" s="293">
        <v>0.88290000000000002</v>
      </c>
      <c r="M68" s="298">
        <v>0.88529999999999998</v>
      </c>
      <c r="N68" s="65">
        <v>4640828.63</v>
      </c>
      <c r="O68" s="65">
        <v>3185815.5</v>
      </c>
      <c r="P68" s="64">
        <v>0.6865</v>
      </c>
      <c r="Q68" s="64">
        <v>0.69</v>
      </c>
      <c r="R68" s="297">
        <v>3213</v>
      </c>
      <c r="S68" s="297">
        <v>2112</v>
      </c>
      <c r="T68" s="298">
        <v>0.6573</v>
      </c>
      <c r="U68" s="293">
        <v>0.69</v>
      </c>
      <c r="V68" s="63">
        <v>3010</v>
      </c>
      <c r="W68" s="63">
        <v>2466</v>
      </c>
      <c r="X68" s="64">
        <v>0.81930000000000003</v>
      </c>
      <c r="Y68" s="278"/>
      <c r="Z68" s="266">
        <v>4021</v>
      </c>
      <c r="AA68" s="267">
        <v>4035</v>
      </c>
      <c r="AB68" s="268">
        <v>1.0035000000000001</v>
      </c>
      <c r="AC68" s="266">
        <v>5338</v>
      </c>
      <c r="AD68" s="267">
        <v>4611</v>
      </c>
      <c r="AE68" s="268">
        <v>0.86380000000000001</v>
      </c>
      <c r="AF68" s="269">
        <v>10046502.310000001</v>
      </c>
      <c r="AG68" s="270">
        <v>6977264.0800000001</v>
      </c>
      <c r="AH68" s="268">
        <v>0.69450000000000001</v>
      </c>
      <c r="AI68" s="266">
        <v>3936</v>
      </c>
      <c r="AJ68" s="267">
        <v>2790</v>
      </c>
      <c r="AK68" s="268">
        <v>0.70879999999999999</v>
      </c>
      <c r="AL68" s="12" t="s">
        <v>168</v>
      </c>
    </row>
    <row r="69" spans="1:38" s="3" customFormat="1" ht="13.8" x14ac:dyDescent="0.3">
      <c r="A69" s="62" t="s">
        <v>152</v>
      </c>
      <c r="B69" s="62" t="s">
        <v>71</v>
      </c>
      <c r="C69" s="292">
        <v>5865202.5099999998</v>
      </c>
      <c r="D69" s="292">
        <v>12029724.68</v>
      </c>
      <c r="E69" s="293">
        <v>0.48755916415536799</v>
      </c>
      <c r="F69" s="63">
        <v>4340</v>
      </c>
      <c r="G69" s="63">
        <v>3960</v>
      </c>
      <c r="H69" s="64">
        <v>0.91239999999999999</v>
      </c>
      <c r="I69" s="59">
        <v>0.97440000000000004</v>
      </c>
      <c r="J69" s="297">
        <v>5964</v>
      </c>
      <c r="K69" s="297">
        <v>5246</v>
      </c>
      <c r="L69" s="298">
        <v>0.87960000000000005</v>
      </c>
      <c r="M69" s="293">
        <v>0.8679</v>
      </c>
      <c r="N69" s="65">
        <v>6022308.9299999997</v>
      </c>
      <c r="O69" s="65">
        <v>4168905.39</v>
      </c>
      <c r="P69" s="64">
        <v>0.69220000000000004</v>
      </c>
      <c r="Q69" s="64">
        <v>0.68100000000000005</v>
      </c>
      <c r="R69" s="297">
        <v>3844</v>
      </c>
      <c r="S69" s="297">
        <v>2364</v>
      </c>
      <c r="T69" s="298">
        <v>0.61499999999999999</v>
      </c>
      <c r="U69" s="298">
        <v>0.69</v>
      </c>
      <c r="V69" s="63">
        <v>3398</v>
      </c>
      <c r="W69" s="63">
        <v>2868</v>
      </c>
      <c r="X69" s="64">
        <v>0.84399999999999997</v>
      </c>
      <c r="Y69" s="278"/>
      <c r="Z69" s="266">
        <v>4626</v>
      </c>
      <c r="AA69" s="267">
        <v>4617</v>
      </c>
      <c r="AB69" s="268">
        <v>0.99809999999999999</v>
      </c>
      <c r="AC69" s="266">
        <v>7014</v>
      </c>
      <c r="AD69" s="267">
        <v>5889</v>
      </c>
      <c r="AE69" s="268">
        <v>0.83960000000000001</v>
      </c>
      <c r="AF69" s="269">
        <v>13007354.640000001</v>
      </c>
      <c r="AG69" s="270">
        <v>9086066.7899999991</v>
      </c>
      <c r="AH69" s="268">
        <v>0.69850000000000001</v>
      </c>
      <c r="AI69" s="266">
        <v>4933</v>
      </c>
      <c r="AJ69" s="267">
        <v>3338</v>
      </c>
      <c r="AK69" s="268">
        <v>0.67669999999999997</v>
      </c>
      <c r="AL69" s="12" t="s">
        <v>168</v>
      </c>
    </row>
    <row r="70" spans="1:38" s="3" customFormat="1" ht="13.8" x14ac:dyDescent="0.3">
      <c r="A70" s="62" t="s">
        <v>156</v>
      </c>
      <c r="B70" s="62" t="s">
        <v>73</v>
      </c>
      <c r="C70" s="292">
        <v>0</v>
      </c>
      <c r="D70" s="292">
        <v>0</v>
      </c>
      <c r="E70" s="293"/>
      <c r="F70" s="63">
        <v>1</v>
      </c>
      <c r="G70" s="63">
        <v>9</v>
      </c>
      <c r="H70" s="64">
        <v>9</v>
      </c>
      <c r="I70" s="59">
        <v>0.99</v>
      </c>
      <c r="J70" s="297">
        <v>4</v>
      </c>
      <c r="K70" s="297">
        <v>1</v>
      </c>
      <c r="L70" s="298">
        <v>0.25</v>
      </c>
      <c r="M70" s="293">
        <v>0.5</v>
      </c>
      <c r="N70" s="65">
        <v>0</v>
      </c>
      <c r="O70" s="65">
        <v>0</v>
      </c>
      <c r="P70" s="64">
        <v>0</v>
      </c>
      <c r="Q70" s="64">
        <v>0.69</v>
      </c>
      <c r="R70" s="297">
        <v>0</v>
      </c>
      <c r="S70" s="297">
        <v>0</v>
      </c>
      <c r="T70" s="298">
        <v>0</v>
      </c>
      <c r="U70" s="298">
        <v>0.69</v>
      </c>
      <c r="V70" s="63">
        <v>0</v>
      </c>
      <c r="W70" s="63">
        <v>0</v>
      </c>
      <c r="X70" s="64">
        <v>0</v>
      </c>
      <c r="Y70" s="278"/>
      <c r="Z70" s="266">
        <v>5</v>
      </c>
      <c r="AA70" s="267">
        <v>16</v>
      </c>
      <c r="AB70" s="268">
        <v>3.2</v>
      </c>
      <c r="AC70" s="266">
        <v>10</v>
      </c>
      <c r="AD70" s="267">
        <v>1</v>
      </c>
      <c r="AE70" s="268">
        <v>0.1</v>
      </c>
      <c r="AF70" s="269"/>
      <c r="AG70" s="270"/>
      <c r="AH70" s="268"/>
      <c r="AI70" s="266">
        <v>1</v>
      </c>
      <c r="AJ70" s="267"/>
      <c r="AK70" s="268"/>
      <c r="AL70" s="12" t="s">
        <v>168</v>
      </c>
    </row>
    <row r="71" spans="1:38" s="3" customFormat="1" ht="13.8" x14ac:dyDescent="0.3">
      <c r="A71" s="62" t="s">
        <v>311</v>
      </c>
      <c r="B71" s="62" t="s">
        <v>72</v>
      </c>
      <c r="C71" s="292">
        <v>1086330.3500000001</v>
      </c>
      <c r="D71" s="292">
        <v>2443365.37</v>
      </c>
      <c r="E71" s="293">
        <v>0.44460413630238199</v>
      </c>
      <c r="F71" s="63">
        <v>1410</v>
      </c>
      <c r="G71" s="63">
        <v>1228</v>
      </c>
      <c r="H71" s="64">
        <v>0.87090000000000001</v>
      </c>
      <c r="I71" s="59">
        <v>0.89370000000000005</v>
      </c>
      <c r="J71" s="297">
        <v>1789</v>
      </c>
      <c r="K71" s="297">
        <v>1526</v>
      </c>
      <c r="L71" s="298">
        <v>0.85299999999999998</v>
      </c>
      <c r="M71" s="293">
        <v>0.8599</v>
      </c>
      <c r="N71" s="65">
        <v>1196021.8700000001</v>
      </c>
      <c r="O71" s="65">
        <v>775342.36</v>
      </c>
      <c r="P71" s="64">
        <v>0.64829999999999999</v>
      </c>
      <c r="Q71" s="64">
        <v>0.64249999999999996</v>
      </c>
      <c r="R71" s="297">
        <v>1240</v>
      </c>
      <c r="S71" s="297">
        <v>737</v>
      </c>
      <c r="T71" s="298">
        <v>0.59440000000000004</v>
      </c>
      <c r="U71" s="298">
        <v>0.68630000000000002</v>
      </c>
      <c r="V71" s="63">
        <v>985</v>
      </c>
      <c r="W71" s="63">
        <v>781</v>
      </c>
      <c r="X71" s="64">
        <v>0.79290000000000005</v>
      </c>
      <c r="Y71" s="278"/>
      <c r="Z71" s="266">
        <v>1728</v>
      </c>
      <c r="AA71" s="267">
        <v>1530</v>
      </c>
      <c r="AB71" s="268">
        <v>0.88539999999999996</v>
      </c>
      <c r="AC71" s="266">
        <v>2250</v>
      </c>
      <c r="AD71" s="267">
        <v>1833</v>
      </c>
      <c r="AE71" s="268">
        <v>0.81469999999999998</v>
      </c>
      <c r="AF71" s="269">
        <v>2819381.74</v>
      </c>
      <c r="AG71" s="270">
        <v>1725634.92</v>
      </c>
      <c r="AH71" s="268">
        <v>0.61209999999999998</v>
      </c>
      <c r="AI71" s="266">
        <v>1590</v>
      </c>
      <c r="AJ71" s="267">
        <v>895</v>
      </c>
      <c r="AK71" s="268">
        <v>0.56289999999999996</v>
      </c>
      <c r="AL71" s="12" t="s">
        <v>168</v>
      </c>
    </row>
    <row r="72" spans="1:38" s="3" customFormat="1" ht="13.8" x14ac:dyDescent="0.3">
      <c r="A72" s="62" t="s">
        <v>152</v>
      </c>
      <c r="B72" s="62" t="s">
        <v>74</v>
      </c>
      <c r="C72" s="292">
        <v>10575377.1</v>
      </c>
      <c r="D72" s="292">
        <v>21702991.66</v>
      </c>
      <c r="E72" s="293">
        <v>0.48727738855888197</v>
      </c>
      <c r="F72" s="63">
        <v>5138</v>
      </c>
      <c r="G72" s="63">
        <v>4803</v>
      </c>
      <c r="H72" s="64">
        <v>0.93479999999999996</v>
      </c>
      <c r="I72" s="59">
        <v>0.98070000000000002</v>
      </c>
      <c r="J72" s="297">
        <v>8029</v>
      </c>
      <c r="K72" s="297">
        <v>7156</v>
      </c>
      <c r="L72" s="298">
        <v>0.89129999999999998</v>
      </c>
      <c r="M72" s="293">
        <v>0.89</v>
      </c>
      <c r="N72" s="65">
        <v>11790333</v>
      </c>
      <c r="O72" s="65">
        <v>8113258.8099999996</v>
      </c>
      <c r="P72" s="64">
        <v>0.68810000000000004</v>
      </c>
      <c r="Q72" s="64">
        <v>0.68559999999999999</v>
      </c>
      <c r="R72" s="297">
        <v>5978</v>
      </c>
      <c r="S72" s="297">
        <v>3569</v>
      </c>
      <c r="T72" s="298">
        <v>0.59699999999999998</v>
      </c>
      <c r="U72" s="298">
        <v>0.69</v>
      </c>
      <c r="V72" s="63">
        <v>5149</v>
      </c>
      <c r="W72" s="63">
        <v>3605</v>
      </c>
      <c r="X72" s="64">
        <v>0.70009999999999994</v>
      </c>
      <c r="Y72" s="278"/>
      <c r="Z72" s="266">
        <v>5264</v>
      </c>
      <c r="AA72" s="267">
        <v>5682</v>
      </c>
      <c r="AB72" s="268">
        <v>1.0793999999999999</v>
      </c>
      <c r="AC72" s="266">
        <v>8767</v>
      </c>
      <c r="AD72" s="267">
        <v>7993</v>
      </c>
      <c r="AE72" s="268">
        <v>0.91169999999999995</v>
      </c>
      <c r="AF72" s="269">
        <v>25524385.109999999</v>
      </c>
      <c r="AG72" s="270">
        <v>17259336.600000001</v>
      </c>
      <c r="AH72" s="268">
        <v>0.67620000000000002</v>
      </c>
      <c r="AI72" s="266">
        <v>7364</v>
      </c>
      <c r="AJ72" s="267">
        <v>4753</v>
      </c>
      <c r="AK72" s="268">
        <v>0.64539999999999997</v>
      </c>
      <c r="AL72" s="12" t="s">
        <v>168</v>
      </c>
    </row>
    <row r="73" spans="1:38" s="3" customFormat="1" ht="13.8" x14ac:dyDescent="0.3">
      <c r="A73" s="66" t="s">
        <v>142</v>
      </c>
      <c r="B73" s="62" t="s">
        <v>75</v>
      </c>
      <c r="C73" s="292">
        <v>2326587.0699999998</v>
      </c>
      <c r="D73" s="292">
        <v>4886633.62</v>
      </c>
      <c r="E73" s="293">
        <v>0.47611244282316401</v>
      </c>
      <c r="F73" s="63">
        <v>1301</v>
      </c>
      <c r="G73" s="63">
        <v>1289</v>
      </c>
      <c r="H73" s="64">
        <v>0.99080000000000001</v>
      </c>
      <c r="I73" s="59">
        <v>0.99</v>
      </c>
      <c r="J73" s="297">
        <v>1854</v>
      </c>
      <c r="K73" s="297">
        <v>1551</v>
      </c>
      <c r="L73" s="298">
        <v>0.83660000000000001</v>
      </c>
      <c r="M73" s="293">
        <v>0.85219999999999996</v>
      </c>
      <c r="N73" s="65">
        <v>2356310.7200000002</v>
      </c>
      <c r="O73" s="65">
        <v>1666838.93</v>
      </c>
      <c r="P73" s="64">
        <v>0.70740000000000003</v>
      </c>
      <c r="Q73" s="64">
        <v>0.68769999999999998</v>
      </c>
      <c r="R73" s="297">
        <v>1378</v>
      </c>
      <c r="S73" s="297">
        <v>944</v>
      </c>
      <c r="T73" s="298">
        <v>0.68510000000000004</v>
      </c>
      <c r="U73" s="298">
        <v>0.69</v>
      </c>
      <c r="V73" s="63">
        <v>932</v>
      </c>
      <c r="W73" s="63">
        <v>756</v>
      </c>
      <c r="X73" s="64">
        <v>0.81120000000000003</v>
      </c>
      <c r="Y73" s="278"/>
      <c r="Z73" s="266">
        <v>1390</v>
      </c>
      <c r="AA73" s="267">
        <v>1484</v>
      </c>
      <c r="AB73" s="268">
        <v>1.0676000000000001</v>
      </c>
      <c r="AC73" s="266">
        <v>1937</v>
      </c>
      <c r="AD73" s="267">
        <v>1776</v>
      </c>
      <c r="AE73" s="268">
        <v>0.91690000000000005</v>
      </c>
      <c r="AF73" s="269">
        <v>5568950.5700000003</v>
      </c>
      <c r="AG73" s="270">
        <v>3937159.78</v>
      </c>
      <c r="AH73" s="268">
        <v>0.70699999999999996</v>
      </c>
      <c r="AI73" s="266">
        <v>1848</v>
      </c>
      <c r="AJ73" s="267">
        <v>1310</v>
      </c>
      <c r="AK73" s="268">
        <v>0.70889999999999997</v>
      </c>
      <c r="AL73" s="12" t="s">
        <v>168</v>
      </c>
    </row>
    <row r="74" spans="1:38" s="3" customFormat="1" ht="13.8" x14ac:dyDescent="0.3">
      <c r="A74" s="62" t="s">
        <v>152</v>
      </c>
      <c r="B74" s="62" t="s">
        <v>76</v>
      </c>
      <c r="C74" s="292">
        <v>462582.31</v>
      </c>
      <c r="D74" s="292">
        <v>1068251.74</v>
      </c>
      <c r="E74" s="293">
        <v>0.43302743415143002</v>
      </c>
      <c r="F74" s="63">
        <v>352</v>
      </c>
      <c r="G74" s="63">
        <v>324</v>
      </c>
      <c r="H74" s="64">
        <v>0.92049999999999998</v>
      </c>
      <c r="I74" s="59">
        <v>0.97030000000000005</v>
      </c>
      <c r="J74" s="297">
        <v>519</v>
      </c>
      <c r="K74" s="297">
        <v>476</v>
      </c>
      <c r="L74" s="298">
        <v>0.91710000000000003</v>
      </c>
      <c r="M74" s="293">
        <v>0.89</v>
      </c>
      <c r="N74" s="65">
        <v>524007.44</v>
      </c>
      <c r="O74" s="65">
        <v>325561.39</v>
      </c>
      <c r="P74" s="64">
        <v>0.62129999999999996</v>
      </c>
      <c r="Q74" s="64">
        <v>0.63239999999999996</v>
      </c>
      <c r="R74" s="297">
        <v>422</v>
      </c>
      <c r="S74" s="297">
        <v>261</v>
      </c>
      <c r="T74" s="298">
        <v>0.61850000000000005</v>
      </c>
      <c r="U74" s="298">
        <v>0.68500000000000005</v>
      </c>
      <c r="V74" s="63">
        <v>302</v>
      </c>
      <c r="W74" s="63">
        <v>250</v>
      </c>
      <c r="X74" s="64">
        <v>0.82779999999999998</v>
      </c>
      <c r="Y74" s="278"/>
      <c r="Z74" s="266">
        <v>384</v>
      </c>
      <c r="AA74" s="267">
        <v>409</v>
      </c>
      <c r="AB74" s="268">
        <v>1.0650999999999999</v>
      </c>
      <c r="AC74" s="266">
        <v>634</v>
      </c>
      <c r="AD74" s="267">
        <v>560</v>
      </c>
      <c r="AE74" s="268">
        <v>0.88329999999999997</v>
      </c>
      <c r="AF74" s="269">
        <v>1341074.3700000001</v>
      </c>
      <c r="AG74" s="270">
        <v>851439.97</v>
      </c>
      <c r="AH74" s="268">
        <v>0.63490000000000002</v>
      </c>
      <c r="AI74" s="266">
        <v>533</v>
      </c>
      <c r="AJ74" s="267">
        <v>343</v>
      </c>
      <c r="AK74" s="268">
        <v>0.64349999999999996</v>
      </c>
      <c r="AL74" s="12" t="s">
        <v>168</v>
      </c>
    </row>
    <row r="75" spans="1:38" s="3" customFormat="1" ht="13.8" x14ac:dyDescent="0.3">
      <c r="A75" s="62" t="s">
        <v>169</v>
      </c>
      <c r="B75" s="62" t="s">
        <v>77</v>
      </c>
      <c r="C75" s="292">
        <v>2189692.0099999998</v>
      </c>
      <c r="D75" s="292">
        <v>4907637.47</v>
      </c>
      <c r="E75" s="293">
        <v>0.44618047347331902</v>
      </c>
      <c r="F75" s="63">
        <v>1755</v>
      </c>
      <c r="G75" s="63">
        <v>1646</v>
      </c>
      <c r="H75" s="64">
        <v>0.93789999999999996</v>
      </c>
      <c r="I75" s="59">
        <v>0.96509999999999996</v>
      </c>
      <c r="J75" s="297">
        <v>2605</v>
      </c>
      <c r="K75" s="297">
        <v>2182</v>
      </c>
      <c r="L75" s="293">
        <v>0.83760000000000001</v>
      </c>
      <c r="M75" s="293">
        <v>0.82530000000000003</v>
      </c>
      <c r="N75" s="65">
        <v>2301259.7000000002</v>
      </c>
      <c r="O75" s="65">
        <v>1560059.82</v>
      </c>
      <c r="P75" s="64">
        <v>0.67789999999999995</v>
      </c>
      <c r="Q75" s="64">
        <v>0.68630000000000002</v>
      </c>
      <c r="R75" s="297">
        <v>1735</v>
      </c>
      <c r="S75" s="297">
        <v>1093</v>
      </c>
      <c r="T75" s="298">
        <v>0.63</v>
      </c>
      <c r="U75" s="298">
        <v>0.69</v>
      </c>
      <c r="V75" s="63">
        <v>1389</v>
      </c>
      <c r="W75" s="63">
        <v>1029</v>
      </c>
      <c r="X75" s="64">
        <v>0.74080000000000001</v>
      </c>
      <c r="Y75" s="278"/>
      <c r="Z75" s="266">
        <v>2017</v>
      </c>
      <c r="AA75" s="267">
        <v>1993</v>
      </c>
      <c r="AB75" s="268">
        <v>0.98809999999999998</v>
      </c>
      <c r="AC75" s="266">
        <v>2818</v>
      </c>
      <c r="AD75" s="267">
        <v>2577</v>
      </c>
      <c r="AE75" s="268">
        <v>0.91449999999999998</v>
      </c>
      <c r="AF75" s="269">
        <v>5332976.96</v>
      </c>
      <c r="AG75" s="270">
        <v>3601553.42</v>
      </c>
      <c r="AH75" s="268">
        <v>0.67530000000000001</v>
      </c>
      <c r="AI75" s="266">
        <v>2282</v>
      </c>
      <c r="AJ75" s="267">
        <v>1471</v>
      </c>
      <c r="AK75" s="268">
        <v>0.64459999999999995</v>
      </c>
      <c r="AL75" s="12" t="s">
        <v>168</v>
      </c>
    </row>
    <row r="76" spans="1:38" s="3" customFormat="1" ht="13.8" x14ac:dyDescent="0.3">
      <c r="A76" s="62" t="s">
        <v>152</v>
      </c>
      <c r="B76" s="62" t="s">
        <v>78</v>
      </c>
      <c r="C76" s="292">
        <v>1705371.06</v>
      </c>
      <c r="D76" s="292">
        <v>3615897.94</v>
      </c>
      <c r="E76" s="293">
        <v>0.47163141446409301</v>
      </c>
      <c r="F76" s="63">
        <v>1296</v>
      </c>
      <c r="G76" s="63">
        <v>1243</v>
      </c>
      <c r="H76" s="64">
        <v>0.95909999999999995</v>
      </c>
      <c r="I76" s="59">
        <v>0.99</v>
      </c>
      <c r="J76" s="297">
        <v>1706</v>
      </c>
      <c r="K76" s="297">
        <v>1449</v>
      </c>
      <c r="L76" s="298">
        <v>0.84940000000000004</v>
      </c>
      <c r="M76" s="293">
        <v>0.86980000000000002</v>
      </c>
      <c r="N76" s="65">
        <v>1981495.33</v>
      </c>
      <c r="O76" s="65">
        <v>1263807.3</v>
      </c>
      <c r="P76" s="64">
        <v>0.63780000000000003</v>
      </c>
      <c r="Q76" s="64">
        <v>0.66300000000000003</v>
      </c>
      <c r="R76" s="297">
        <v>1276</v>
      </c>
      <c r="S76" s="297">
        <v>778</v>
      </c>
      <c r="T76" s="298">
        <v>0.60970000000000002</v>
      </c>
      <c r="U76" s="298">
        <v>0.69</v>
      </c>
      <c r="V76" s="63">
        <v>1104</v>
      </c>
      <c r="W76" s="63">
        <v>876</v>
      </c>
      <c r="X76" s="64">
        <v>0.79349999999999998</v>
      </c>
      <c r="Y76" s="278"/>
      <c r="Z76" s="266">
        <v>1237</v>
      </c>
      <c r="AA76" s="267">
        <v>1312</v>
      </c>
      <c r="AB76" s="268">
        <v>1.0606</v>
      </c>
      <c r="AC76" s="266">
        <v>1755</v>
      </c>
      <c r="AD76" s="267">
        <v>1566</v>
      </c>
      <c r="AE76" s="268">
        <v>0.89229999999999998</v>
      </c>
      <c r="AF76" s="269">
        <v>4011888.32</v>
      </c>
      <c r="AG76" s="270">
        <v>2809724.87</v>
      </c>
      <c r="AH76" s="268">
        <v>0.70030000000000003</v>
      </c>
      <c r="AI76" s="266">
        <v>1484</v>
      </c>
      <c r="AJ76" s="267">
        <v>1075</v>
      </c>
      <c r="AK76" s="268">
        <v>0.72440000000000004</v>
      </c>
      <c r="AL76" s="12" t="s">
        <v>168</v>
      </c>
    </row>
    <row r="77" spans="1:38" s="3" customFormat="1" ht="13.8" x14ac:dyDescent="0.3">
      <c r="A77" s="62" t="s">
        <v>169</v>
      </c>
      <c r="B77" s="62" t="s">
        <v>79</v>
      </c>
      <c r="C77" s="292">
        <v>593161.18000000005</v>
      </c>
      <c r="D77" s="292">
        <v>1185305.27</v>
      </c>
      <c r="E77" s="293">
        <v>0.50042904137260802</v>
      </c>
      <c r="F77" s="63">
        <v>418</v>
      </c>
      <c r="G77" s="63">
        <v>392</v>
      </c>
      <c r="H77" s="64">
        <v>0.93779999999999997</v>
      </c>
      <c r="I77" s="59">
        <v>0.99</v>
      </c>
      <c r="J77" s="297">
        <v>563</v>
      </c>
      <c r="K77" s="297">
        <v>503</v>
      </c>
      <c r="L77" s="298">
        <v>0.89339999999999997</v>
      </c>
      <c r="M77" s="293">
        <v>0.87370000000000003</v>
      </c>
      <c r="N77" s="65">
        <v>564993.04</v>
      </c>
      <c r="O77" s="65">
        <v>386234.15</v>
      </c>
      <c r="P77" s="64">
        <v>0.68359999999999999</v>
      </c>
      <c r="Q77" s="64">
        <v>0.68930000000000002</v>
      </c>
      <c r="R77" s="297">
        <v>388</v>
      </c>
      <c r="S77" s="297">
        <v>252</v>
      </c>
      <c r="T77" s="298">
        <v>0.64949999999999997</v>
      </c>
      <c r="U77" s="298">
        <v>0.69</v>
      </c>
      <c r="V77" s="63">
        <v>327</v>
      </c>
      <c r="W77" s="63">
        <v>267</v>
      </c>
      <c r="X77" s="64">
        <v>0.8165</v>
      </c>
      <c r="Y77" s="278"/>
      <c r="Z77" s="266">
        <v>451</v>
      </c>
      <c r="AA77" s="267">
        <v>454</v>
      </c>
      <c r="AB77" s="268">
        <v>1.0066999999999999</v>
      </c>
      <c r="AC77" s="266">
        <v>618</v>
      </c>
      <c r="AD77" s="267">
        <v>570</v>
      </c>
      <c r="AE77" s="268">
        <v>0.92230000000000001</v>
      </c>
      <c r="AF77" s="269">
        <v>1299458.42</v>
      </c>
      <c r="AG77" s="270">
        <v>858379.86</v>
      </c>
      <c r="AH77" s="268">
        <v>0.66059999999999997</v>
      </c>
      <c r="AI77" s="266">
        <v>476</v>
      </c>
      <c r="AJ77" s="267">
        <v>359</v>
      </c>
      <c r="AK77" s="268">
        <v>0.75419999999999998</v>
      </c>
      <c r="AL77" s="12" t="s">
        <v>168</v>
      </c>
    </row>
    <row r="78" spans="1:38" s="3" customFormat="1" ht="13.8" x14ac:dyDescent="0.3">
      <c r="A78" s="62" t="s">
        <v>142</v>
      </c>
      <c r="B78" s="62" t="s">
        <v>80</v>
      </c>
      <c r="C78" s="292">
        <v>1641395.87</v>
      </c>
      <c r="D78" s="292">
        <v>3547151.81</v>
      </c>
      <c r="E78" s="293">
        <v>0.46273629038730102</v>
      </c>
      <c r="F78" s="63">
        <v>1513</v>
      </c>
      <c r="G78" s="63">
        <v>1378</v>
      </c>
      <c r="H78" s="64">
        <v>0.91080000000000005</v>
      </c>
      <c r="I78" s="59">
        <v>0.99</v>
      </c>
      <c r="J78" s="297">
        <v>1900</v>
      </c>
      <c r="K78" s="297">
        <v>1634</v>
      </c>
      <c r="L78" s="298">
        <v>0.86</v>
      </c>
      <c r="M78" s="293">
        <v>0.8841</v>
      </c>
      <c r="N78" s="65">
        <v>1723949.69</v>
      </c>
      <c r="O78" s="65">
        <v>1166347.8899999999</v>
      </c>
      <c r="P78" s="64">
        <v>0.67659999999999998</v>
      </c>
      <c r="Q78" s="64">
        <v>0.67290000000000005</v>
      </c>
      <c r="R78" s="297">
        <v>1337</v>
      </c>
      <c r="S78" s="297">
        <v>892</v>
      </c>
      <c r="T78" s="298">
        <v>0.66720000000000002</v>
      </c>
      <c r="U78" s="298">
        <v>0.69</v>
      </c>
      <c r="V78" s="63">
        <v>1158</v>
      </c>
      <c r="W78" s="63">
        <v>1025</v>
      </c>
      <c r="X78" s="64">
        <v>0.8851</v>
      </c>
      <c r="Y78" s="278"/>
      <c r="Z78" s="266">
        <v>1508</v>
      </c>
      <c r="AA78" s="267">
        <v>1580</v>
      </c>
      <c r="AB78" s="268">
        <v>1.0477000000000001</v>
      </c>
      <c r="AC78" s="266">
        <v>2063</v>
      </c>
      <c r="AD78" s="267">
        <v>1893</v>
      </c>
      <c r="AE78" s="268">
        <v>0.91759999999999997</v>
      </c>
      <c r="AF78" s="269">
        <v>4043519.08</v>
      </c>
      <c r="AG78" s="270">
        <v>2740854.85</v>
      </c>
      <c r="AH78" s="268">
        <v>0.67779999999999996</v>
      </c>
      <c r="AI78" s="266">
        <v>1725</v>
      </c>
      <c r="AJ78" s="267">
        <v>1175</v>
      </c>
      <c r="AK78" s="268">
        <v>0.68120000000000003</v>
      </c>
      <c r="AL78" s="12" t="s">
        <v>168</v>
      </c>
    </row>
    <row r="79" spans="1:38" s="3" customFormat="1" ht="13.8" x14ac:dyDescent="0.3">
      <c r="A79" s="67" t="s">
        <v>311</v>
      </c>
      <c r="B79" s="67" t="s">
        <v>81</v>
      </c>
      <c r="C79" s="292">
        <v>7713116.5999999996</v>
      </c>
      <c r="D79" s="292">
        <v>15708426.35</v>
      </c>
      <c r="E79" s="293">
        <v>0.491017777856532</v>
      </c>
      <c r="F79" s="63">
        <v>6939</v>
      </c>
      <c r="G79" s="63">
        <v>6543</v>
      </c>
      <c r="H79" s="64">
        <v>0.94289999999999996</v>
      </c>
      <c r="I79" s="59">
        <v>0.98450000000000004</v>
      </c>
      <c r="J79" s="297">
        <v>8810</v>
      </c>
      <c r="K79" s="297">
        <v>8248</v>
      </c>
      <c r="L79" s="298">
        <v>0.93620000000000003</v>
      </c>
      <c r="M79" s="293">
        <v>0.89</v>
      </c>
      <c r="N79" s="65">
        <v>8745120.4299999997</v>
      </c>
      <c r="O79" s="65">
        <v>5635656.9100000001</v>
      </c>
      <c r="P79" s="64">
        <v>0.64439999999999997</v>
      </c>
      <c r="Q79" s="64">
        <v>0.64800000000000002</v>
      </c>
      <c r="R79" s="297">
        <v>7208</v>
      </c>
      <c r="S79" s="297">
        <v>4503</v>
      </c>
      <c r="T79" s="298">
        <v>0.62470000000000003</v>
      </c>
      <c r="U79" s="298">
        <v>0.69</v>
      </c>
      <c r="V79" s="63">
        <v>2743</v>
      </c>
      <c r="W79" s="63">
        <v>2347</v>
      </c>
      <c r="X79" s="64">
        <v>0.85560000000000003</v>
      </c>
      <c r="Y79" s="278"/>
      <c r="Z79" s="266">
        <v>7070</v>
      </c>
      <c r="AA79" s="267">
        <v>7207</v>
      </c>
      <c r="AB79" s="268">
        <v>1.0194000000000001</v>
      </c>
      <c r="AC79" s="266">
        <v>9387</v>
      </c>
      <c r="AD79" s="267">
        <v>8356</v>
      </c>
      <c r="AE79" s="268">
        <v>0.89019999999999999</v>
      </c>
      <c r="AF79" s="269">
        <v>17335899.309999999</v>
      </c>
      <c r="AG79" s="270">
        <v>11458379.73</v>
      </c>
      <c r="AH79" s="268">
        <v>0.66100000000000003</v>
      </c>
      <c r="AI79" s="266">
        <v>7965</v>
      </c>
      <c r="AJ79" s="267">
        <v>5480</v>
      </c>
      <c r="AK79" s="268">
        <v>0.68799999999999994</v>
      </c>
      <c r="AL79" s="12" t="s">
        <v>168</v>
      </c>
    </row>
    <row r="80" spans="1:38" s="3" customFormat="1" ht="13.8" x14ac:dyDescent="0.3">
      <c r="A80" s="62" t="s">
        <v>155</v>
      </c>
      <c r="B80" s="62" t="s">
        <v>82</v>
      </c>
      <c r="C80" s="292">
        <v>385419.64</v>
      </c>
      <c r="D80" s="292">
        <v>857779.55</v>
      </c>
      <c r="E80" s="293">
        <v>0.44932248617957798</v>
      </c>
      <c r="F80" s="63">
        <v>227</v>
      </c>
      <c r="G80" s="63">
        <v>217</v>
      </c>
      <c r="H80" s="64">
        <v>0.95589999999999997</v>
      </c>
      <c r="I80" s="59">
        <v>0.95699999999999996</v>
      </c>
      <c r="J80" s="297">
        <v>395</v>
      </c>
      <c r="K80" s="297">
        <v>363</v>
      </c>
      <c r="L80" s="298">
        <v>0.91900000000000004</v>
      </c>
      <c r="M80" s="293">
        <v>0.89</v>
      </c>
      <c r="N80" s="65">
        <v>359706.36</v>
      </c>
      <c r="O80" s="65">
        <v>261836.27</v>
      </c>
      <c r="P80" s="64">
        <v>0.72789999999999999</v>
      </c>
      <c r="Q80" s="64">
        <v>0.69</v>
      </c>
      <c r="R80" s="297">
        <v>338</v>
      </c>
      <c r="S80" s="297">
        <v>228</v>
      </c>
      <c r="T80" s="298">
        <v>0.67459999999999998</v>
      </c>
      <c r="U80" s="298">
        <v>0.69</v>
      </c>
      <c r="V80" s="63">
        <v>192</v>
      </c>
      <c r="W80" s="63">
        <v>151</v>
      </c>
      <c r="X80" s="64">
        <v>0.78649999999999998</v>
      </c>
      <c r="Y80" s="278"/>
      <c r="Z80" s="266">
        <v>288</v>
      </c>
      <c r="AA80" s="267">
        <v>314</v>
      </c>
      <c r="AB80" s="268">
        <v>1.0903</v>
      </c>
      <c r="AC80" s="266">
        <v>458</v>
      </c>
      <c r="AD80" s="267">
        <v>414</v>
      </c>
      <c r="AE80" s="268">
        <v>0.90390000000000004</v>
      </c>
      <c r="AF80" s="269">
        <v>974081.74</v>
      </c>
      <c r="AG80" s="270">
        <v>709506.5</v>
      </c>
      <c r="AH80" s="268">
        <v>0.72840000000000005</v>
      </c>
      <c r="AI80" s="266">
        <v>393</v>
      </c>
      <c r="AJ80" s="267">
        <v>302</v>
      </c>
      <c r="AK80" s="268">
        <v>0.76839999999999997</v>
      </c>
      <c r="AL80" s="12" t="s">
        <v>168</v>
      </c>
    </row>
    <row r="81" spans="1:38" s="3" customFormat="1" ht="13.8" x14ac:dyDescent="0.3">
      <c r="A81" s="62" t="s">
        <v>142</v>
      </c>
      <c r="B81" s="62" t="s">
        <v>83</v>
      </c>
      <c r="C81" s="292">
        <v>4130692.14</v>
      </c>
      <c r="D81" s="292">
        <v>8911894.1899999995</v>
      </c>
      <c r="E81" s="293">
        <v>0.46350327460519403</v>
      </c>
      <c r="F81" s="63">
        <v>3839</v>
      </c>
      <c r="G81" s="63">
        <v>3587</v>
      </c>
      <c r="H81" s="64">
        <v>0.93440000000000001</v>
      </c>
      <c r="I81" s="59">
        <v>0.99</v>
      </c>
      <c r="J81" s="297">
        <v>5011</v>
      </c>
      <c r="K81" s="297">
        <v>4122</v>
      </c>
      <c r="L81" s="298">
        <v>0.8226</v>
      </c>
      <c r="M81" s="293">
        <v>0.80759999999999998</v>
      </c>
      <c r="N81" s="65">
        <v>4721279.49</v>
      </c>
      <c r="O81" s="65">
        <v>3038943.92</v>
      </c>
      <c r="P81" s="64">
        <v>0.64370000000000005</v>
      </c>
      <c r="Q81" s="64">
        <v>0.63759999999999994</v>
      </c>
      <c r="R81" s="297">
        <v>3416</v>
      </c>
      <c r="S81" s="297">
        <v>1934</v>
      </c>
      <c r="T81" s="298">
        <v>0.56620000000000004</v>
      </c>
      <c r="U81" s="298">
        <v>0.68189999999999995</v>
      </c>
      <c r="V81" s="63">
        <v>3066</v>
      </c>
      <c r="W81" s="63">
        <v>2585</v>
      </c>
      <c r="X81" s="64">
        <v>0.84309999999999996</v>
      </c>
      <c r="Y81" s="278"/>
      <c r="Z81" s="266">
        <v>3614</v>
      </c>
      <c r="AA81" s="267">
        <v>3814</v>
      </c>
      <c r="AB81" s="268">
        <v>1.0552999999999999</v>
      </c>
      <c r="AC81" s="266">
        <v>5088</v>
      </c>
      <c r="AD81" s="267">
        <v>4399</v>
      </c>
      <c r="AE81" s="268">
        <v>0.86460000000000004</v>
      </c>
      <c r="AF81" s="269">
        <v>10454714.66</v>
      </c>
      <c r="AG81" s="270">
        <v>7076205.9699999997</v>
      </c>
      <c r="AH81" s="268">
        <v>0.67679999999999996</v>
      </c>
      <c r="AI81" s="266">
        <v>4066</v>
      </c>
      <c r="AJ81" s="267">
        <v>2704</v>
      </c>
      <c r="AK81" s="268">
        <v>0.66500000000000004</v>
      </c>
      <c r="AL81" s="12" t="s">
        <v>168</v>
      </c>
    </row>
    <row r="82" spans="1:38" s="3" customFormat="1" ht="13.8" x14ac:dyDescent="0.3">
      <c r="A82" s="62" t="s">
        <v>154</v>
      </c>
      <c r="B82" s="62" t="s">
        <v>84</v>
      </c>
      <c r="C82" s="292">
        <v>3068324.4</v>
      </c>
      <c r="D82" s="292">
        <v>6375166.8899999997</v>
      </c>
      <c r="E82" s="293">
        <v>0.48129318854584502</v>
      </c>
      <c r="F82" s="63">
        <v>3207</v>
      </c>
      <c r="G82" s="63">
        <v>3041</v>
      </c>
      <c r="H82" s="64">
        <v>0.94820000000000004</v>
      </c>
      <c r="I82" s="59">
        <v>0.99</v>
      </c>
      <c r="J82" s="297">
        <v>4111</v>
      </c>
      <c r="K82" s="297">
        <v>3577</v>
      </c>
      <c r="L82" s="298">
        <v>0.87009999999999998</v>
      </c>
      <c r="M82" s="293">
        <v>0.89</v>
      </c>
      <c r="N82" s="65">
        <v>3397185.57</v>
      </c>
      <c r="O82" s="65">
        <v>2216482.25</v>
      </c>
      <c r="P82" s="64">
        <v>0.65239999999999998</v>
      </c>
      <c r="Q82" s="64">
        <v>0.67020000000000002</v>
      </c>
      <c r="R82" s="297">
        <v>2671</v>
      </c>
      <c r="S82" s="297">
        <v>1667</v>
      </c>
      <c r="T82" s="298">
        <v>0.62409999999999999</v>
      </c>
      <c r="U82" s="298">
        <v>0.69</v>
      </c>
      <c r="V82" s="63">
        <v>2607</v>
      </c>
      <c r="W82" s="63">
        <v>2398</v>
      </c>
      <c r="X82" s="64">
        <v>0.91979999999999995</v>
      </c>
      <c r="Y82" s="278"/>
      <c r="Z82" s="266">
        <v>3324</v>
      </c>
      <c r="AA82" s="267">
        <v>3377</v>
      </c>
      <c r="AB82" s="268">
        <v>1.0159</v>
      </c>
      <c r="AC82" s="266">
        <v>4171</v>
      </c>
      <c r="AD82" s="267">
        <v>3785</v>
      </c>
      <c r="AE82" s="268">
        <v>0.90749999999999997</v>
      </c>
      <c r="AF82" s="269">
        <v>6844421.1100000003</v>
      </c>
      <c r="AG82" s="270">
        <v>4558816.16</v>
      </c>
      <c r="AH82" s="268">
        <v>0.66610000000000003</v>
      </c>
      <c r="AI82" s="266">
        <v>3260</v>
      </c>
      <c r="AJ82" s="267">
        <v>2117</v>
      </c>
      <c r="AK82" s="268">
        <v>0.64939999999999998</v>
      </c>
      <c r="AL82" s="12" t="s">
        <v>168</v>
      </c>
    </row>
    <row r="83" spans="1:38" s="3" customFormat="1" ht="13.8" x14ac:dyDescent="0.3">
      <c r="A83" s="62" t="s">
        <v>154</v>
      </c>
      <c r="B83" s="62" t="s">
        <v>85</v>
      </c>
      <c r="C83" s="292">
        <v>5871209.8300000001</v>
      </c>
      <c r="D83" s="292">
        <v>11547058.550000001</v>
      </c>
      <c r="E83" s="293">
        <v>0.50845934525897096</v>
      </c>
      <c r="F83" s="63">
        <v>7563</v>
      </c>
      <c r="G83" s="63">
        <v>6871</v>
      </c>
      <c r="H83" s="64">
        <v>0.90849999999999997</v>
      </c>
      <c r="I83" s="59">
        <v>0.95799999999999996</v>
      </c>
      <c r="J83" s="297">
        <v>8726</v>
      </c>
      <c r="K83" s="297">
        <v>7572</v>
      </c>
      <c r="L83" s="298">
        <v>0.86780000000000002</v>
      </c>
      <c r="M83" s="293">
        <v>0.87309999999999999</v>
      </c>
      <c r="N83" s="65">
        <v>6169288.3399999999</v>
      </c>
      <c r="O83" s="65">
        <v>4190130.32</v>
      </c>
      <c r="P83" s="64">
        <v>0.67920000000000003</v>
      </c>
      <c r="Q83" s="64">
        <v>0.68440000000000001</v>
      </c>
      <c r="R83" s="297">
        <v>5753</v>
      </c>
      <c r="S83" s="297">
        <v>3872</v>
      </c>
      <c r="T83" s="298">
        <v>0.67300000000000004</v>
      </c>
      <c r="U83" s="298">
        <v>0.69</v>
      </c>
      <c r="V83" s="63">
        <v>5671</v>
      </c>
      <c r="W83" s="63">
        <v>5204</v>
      </c>
      <c r="X83" s="64">
        <v>0.91769999999999996</v>
      </c>
      <c r="Y83" s="278"/>
      <c r="Z83" s="266">
        <v>8603</v>
      </c>
      <c r="AA83" s="267">
        <v>8333</v>
      </c>
      <c r="AB83" s="268">
        <v>0.96860000000000002</v>
      </c>
      <c r="AC83" s="266">
        <v>10327</v>
      </c>
      <c r="AD83" s="267">
        <v>9158</v>
      </c>
      <c r="AE83" s="268">
        <v>0.88680000000000003</v>
      </c>
      <c r="AF83" s="269">
        <v>13085066.74</v>
      </c>
      <c r="AG83" s="270">
        <v>8525647.5299999993</v>
      </c>
      <c r="AH83" s="268">
        <v>0.65159999999999996</v>
      </c>
      <c r="AI83" s="266">
        <v>7992</v>
      </c>
      <c r="AJ83" s="267">
        <v>5135</v>
      </c>
      <c r="AK83" s="268">
        <v>0.64249999999999996</v>
      </c>
      <c r="AL83" s="12" t="s">
        <v>168</v>
      </c>
    </row>
    <row r="84" spans="1:38" s="3" customFormat="1" ht="13.8" x14ac:dyDescent="0.3">
      <c r="A84" s="62" t="s">
        <v>142</v>
      </c>
      <c r="B84" s="62" t="s">
        <v>86</v>
      </c>
      <c r="C84" s="292">
        <v>2898508.57</v>
      </c>
      <c r="D84" s="292">
        <v>6153545.0999999996</v>
      </c>
      <c r="E84" s="293">
        <v>0.47103068603494902</v>
      </c>
      <c r="F84" s="63">
        <v>2658</v>
      </c>
      <c r="G84" s="63">
        <v>2519</v>
      </c>
      <c r="H84" s="64">
        <v>0.94769999999999999</v>
      </c>
      <c r="I84" s="59">
        <v>0.99</v>
      </c>
      <c r="J84" s="297">
        <v>3541</v>
      </c>
      <c r="K84" s="297">
        <v>2926</v>
      </c>
      <c r="L84" s="298">
        <v>0.82630000000000003</v>
      </c>
      <c r="M84" s="293">
        <v>0.85580000000000001</v>
      </c>
      <c r="N84" s="65">
        <v>3189726.11</v>
      </c>
      <c r="O84" s="65">
        <v>2215650.67</v>
      </c>
      <c r="P84" s="64">
        <v>0.6946</v>
      </c>
      <c r="Q84" s="64">
        <v>0.69</v>
      </c>
      <c r="R84" s="297">
        <v>2362</v>
      </c>
      <c r="S84" s="297">
        <v>1440</v>
      </c>
      <c r="T84" s="298">
        <v>0.60970000000000002</v>
      </c>
      <c r="U84" s="298">
        <v>0.68830000000000002</v>
      </c>
      <c r="V84" s="63">
        <v>2202</v>
      </c>
      <c r="W84" s="63">
        <v>1806</v>
      </c>
      <c r="X84" s="64">
        <v>0.82020000000000004</v>
      </c>
      <c r="Y84" s="278"/>
      <c r="Z84" s="266">
        <v>2818</v>
      </c>
      <c r="AA84" s="267">
        <v>2706</v>
      </c>
      <c r="AB84" s="268">
        <v>0.96030000000000004</v>
      </c>
      <c r="AC84" s="266">
        <v>3754</v>
      </c>
      <c r="AD84" s="267">
        <v>3312</v>
      </c>
      <c r="AE84" s="268">
        <v>0.88229999999999997</v>
      </c>
      <c r="AF84" s="269">
        <v>6897537.0599999996</v>
      </c>
      <c r="AG84" s="270">
        <v>4769676.32</v>
      </c>
      <c r="AH84" s="268">
        <v>0.6915</v>
      </c>
      <c r="AI84" s="266">
        <v>2984</v>
      </c>
      <c r="AJ84" s="267">
        <v>1922</v>
      </c>
      <c r="AK84" s="268">
        <v>0.64410000000000001</v>
      </c>
      <c r="AL84" s="12" t="s">
        <v>168</v>
      </c>
    </row>
    <row r="85" spans="1:38" s="3" customFormat="1" ht="13.8" x14ac:dyDescent="0.3">
      <c r="A85" s="62" t="s">
        <v>154</v>
      </c>
      <c r="B85" s="62" t="s">
        <v>87</v>
      </c>
      <c r="C85" s="292">
        <v>4598167.03</v>
      </c>
      <c r="D85" s="292">
        <v>10057027.83</v>
      </c>
      <c r="E85" s="293">
        <v>0.45720933736344199</v>
      </c>
      <c r="F85" s="63">
        <v>4454</v>
      </c>
      <c r="G85" s="63">
        <v>4137</v>
      </c>
      <c r="H85" s="64">
        <v>0.92879999999999996</v>
      </c>
      <c r="I85" s="59">
        <v>0.99</v>
      </c>
      <c r="J85" s="297">
        <v>5642</v>
      </c>
      <c r="K85" s="297">
        <v>4740</v>
      </c>
      <c r="L85" s="298">
        <v>0.84009999999999996</v>
      </c>
      <c r="M85" s="293">
        <v>0.83809999999999996</v>
      </c>
      <c r="N85" s="65">
        <v>5224656.76</v>
      </c>
      <c r="O85" s="65">
        <v>3534459.29</v>
      </c>
      <c r="P85" s="64">
        <v>0.67649999999999999</v>
      </c>
      <c r="Q85" s="64">
        <v>0.67390000000000005</v>
      </c>
      <c r="R85" s="297">
        <v>3708</v>
      </c>
      <c r="S85" s="297">
        <v>2379</v>
      </c>
      <c r="T85" s="298">
        <v>0.64159999999999995</v>
      </c>
      <c r="U85" s="298">
        <v>0.69</v>
      </c>
      <c r="V85" s="63">
        <v>3560</v>
      </c>
      <c r="W85" s="63">
        <v>2920</v>
      </c>
      <c r="X85" s="64">
        <v>0.82020000000000004</v>
      </c>
      <c r="Y85" s="278"/>
      <c r="Z85" s="266">
        <v>4307</v>
      </c>
      <c r="AA85" s="267">
        <v>4330</v>
      </c>
      <c r="AB85" s="268">
        <v>1.0053000000000001</v>
      </c>
      <c r="AC85" s="266">
        <v>5812</v>
      </c>
      <c r="AD85" s="267">
        <v>5081</v>
      </c>
      <c r="AE85" s="268">
        <v>0.87419999999999998</v>
      </c>
      <c r="AF85" s="269">
        <v>11378669.15</v>
      </c>
      <c r="AG85" s="270">
        <v>7898549.21</v>
      </c>
      <c r="AH85" s="268">
        <v>0.69420000000000004</v>
      </c>
      <c r="AI85" s="266">
        <v>4655</v>
      </c>
      <c r="AJ85" s="267">
        <v>3334</v>
      </c>
      <c r="AK85" s="268">
        <v>0.71619999999999995</v>
      </c>
      <c r="AL85" s="12" t="s">
        <v>168</v>
      </c>
    </row>
    <row r="86" spans="1:38" s="3" customFormat="1" ht="13.8" x14ac:dyDescent="0.3">
      <c r="A86" s="62" t="s">
        <v>153</v>
      </c>
      <c r="B86" s="62" t="s">
        <v>88</v>
      </c>
      <c r="C86" s="292">
        <v>2579320.89</v>
      </c>
      <c r="D86" s="292">
        <v>5292919.78</v>
      </c>
      <c r="E86" s="293">
        <v>0.48731531880500201</v>
      </c>
      <c r="F86" s="63">
        <v>2523</v>
      </c>
      <c r="G86" s="63">
        <v>2425</v>
      </c>
      <c r="H86" s="64">
        <v>0.96120000000000005</v>
      </c>
      <c r="I86" s="59">
        <v>0.99</v>
      </c>
      <c r="J86" s="297">
        <v>3822</v>
      </c>
      <c r="K86" s="297">
        <v>3163</v>
      </c>
      <c r="L86" s="298">
        <v>0.8276</v>
      </c>
      <c r="M86" s="293">
        <v>0.85140000000000005</v>
      </c>
      <c r="N86" s="65">
        <v>3089926.65</v>
      </c>
      <c r="O86" s="65">
        <v>1868640.91</v>
      </c>
      <c r="P86" s="64">
        <v>0.6048</v>
      </c>
      <c r="Q86" s="64">
        <v>0.60309999999999997</v>
      </c>
      <c r="R86" s="297">
        <v>2470</v>
      </c>
      <c r="S86" s="297">
        <v>1270</v>
      </c>
      <c r="T86" s="298">
        <v>0.51419999999999999</v>
      </c>
      <c r="U86" s="298">
        <v>0.63460000000000005</v>
      </c>
      <c r="V86" s="63">
        <v>2159</v>
      </c>
      <c r="W86" s="63">
        <v>1841</v>
      </c>
      <c r="X86" s="64">
        <v>0.85270000000000001</v>
      </c>
      <c r="Y86" s="278"/>
      <c r="Z86" s="266">
        <v>2408</v>
      </c>
      <c r="AA86" s="267">
        <v>2635</v>
      </c>
      <c r="AB86" s="268">
        <v>1.0943000000000001</v>
      </c>
      <c r="AC86" s="266">
        <v>3727</v>
      </c>
      <c r="AD86" s="267">
        <v>3322</v>
      </c>
      <c r="AE86" s="268">
        <v>0.89129999999999998</v>
      </c>
      <c r="AF86" s="269">
        <v>6189733.4299999997</v>
      </c>
      <c r="AG86" s="270">
        <v>3899498.55</v>
      </c>
      <c r="AH86" s="268">
        <v>0.63</v>
      </c>
      <c r="AI86" s="266">
        <v>2872</v>
      </c>
      <c r="AJ86" s="267">
        <v>1644</v>
      </c>
      <c r="AK86" s="268">
        <v>0.57240000000000002</v>
      </c>
      <c r="AL86" s="12" t="s">
        <v>168</v>
      </c>
    </row>
    <row r="87" spans="1:38" s="3" customFormat="1" ht="13.8" x14ac:dyDescent="0.3">
      <c r="A87" s="62" t="s">
        <v>152</v>
      </c>
      <c r="B87" s="62" t="s">
        <v>89</v>
      </c>
      <c r="C87" s="292">
        <v>3169163.94</v>
      </c>
      <c r="D87" s="292">
        <v>6517544.8300000001</v>
      </c>
      <c r="E87" s="293">
        <v>0.486251191616276</v>
      </c>
      <c r="F87" s="63">
        <v>2393</v>
      </c>
      <c r="G87" s="63">
        <v>2275</v>
      </c>
      <c r="H87" s="64">
        <v>0.95069999999999999</v>
      </c>
      <c r="I87" s="59">
        <v>0.99</v>
      </c>
      <c r="J87" s="297">
        <v>3143</v>
      </c>
      <c r="K87" s="297">
        <v>2902</v>
      </c>
      <c r="L87" s="298">
        <v>0.92330000000000001</v>
      </c>
      <c r="M87" s="293">
        <v>0.89</v>
      </c>
      <c r="N87" s="65">
        <v>3516380.48</v>
      </c>
      <c r="O87" s="65">
        <v>2433706.2400000002</v>
      </c>
      <c r="P87" s="64">
        <v>0.69210000000000005</v>
      </c>
      <c r="Q87" s="64">
        <v>0.68240000000000001</v>
      </c>
      <c r="R87" s="297">
        <v>2426</v>
      </c>
      <c r="S87" s="297">
        <v>1511</v>
      </c>
      <c r="T87" s="298">
        <v>0.62280000000000002</v>
      </c>
      <c r="U87" s="298">
        <v>0.69</v>
      </c>
      <c r="V87" s="63">
        <v>2030</v>
      </c>
      <c r="W87" s="63">
        <v>1768</v>
      </c>
      <c r="X87" s="64">
        <v>0.87090000000000001</v>
      </c>
      <c r="Y87" s="278"/>
      <c r="Z87" s="266">
        <v>2764</v>
      </c>
      <c r="AA87" s="267">
        <v>2781</v>
      </c>
      <c r="AB87" s="268">
        <v>1.0062</v>
      </c>
      <c r="AC87" s="266">
        <v>3644</v>
      </c>
      <c r="AD87" s="267">
        <v>3241</v>
      </c>
      <c r="AE87" s="268">
        <v>0.88939999999999997</v>
      </c>
      <c r="AF87" s="269">
        <v>7726448.75</v>
      </c>
      <c r="AG87" s="270">
        <v>5202712.91</v>
      </c>
      <c r="AH87" s="268">
        <v>0.6734</v>
      </c>
      <c r="AI87" s="266">
        <v>2923</v>
      </c>
      <c r="AJ87" s="267">
        <v>1870</v>
      </c>
      <c r="AK87" s="268">
        <v>0.63980000000000004</v>
      </c>
      <c r="AL87" s="12" t="s">
        <v>168</v>
      </c>
    </row>
    <row r="88" spans="1:38" s="3" customFormat="1" ht="13.8" x14ac:dyDescent="0.3">
      <c r="A88" s="62" t="s">
        <v>154</v>
      </c>
      <c r="B88" s="62" t="s">
        <v>90</v>
      </c>
      <c r="C88" s="292">
        <v>2645475.87</v>
      </c>
      <c r="D88" s="292">
        <v>5179745.09</v>
      </c>
      <c r="E88" s="293">
        <v>0.51073476088762504</v>
      </c>
      <c r="F88" s="63">
        <v>3239</v>
      </c>
      <c r="G88" s="63">
        <v>3021</v>
      </c>
      <c r="H88" s="64">
        <v>0.93269999999999997</v>
      </c>
      <c r="I88" s="59">
        <v>0.94010000000000005</v>
      </c>
      <c r="J88" s="297">
        <v>3896</v>
      </c>
      <c r="K88" s="297">
        <v>3536</v>
      </c>
      <c r="L88" s="298">
        <v>0.90759999999999996</v>
      </c>
      <c r="M88" s="293">
        <v>0.89</v>
      </c>
      <c r="N88" s="65">
        <v>2910328.6</v>
      </c>
      <c r="O88" s="65">
        <v>1742888.1</v>
      </c>
      <c r="P88" s="64">
        <v>0.59889999999999999</v>
      </c>
      <c r="Q88" s="64">
        <v>0.60599999999999998</v>
      </c>
      <c r="R88" s="297">
        <v>3157</v>
      </c>
      <c r="S88" s="297">
        <v>1829</v>
      </c>
      <c r="T88" s="298">
        <v>0.57930000000000004</v>
      </c>
      <c r="U88" s="298">
        <v>0.68300000000000005</v>
      </c>
      <c r="V88" s="63">
        <v>2354</v>
      </c>
      <c r="W88" s="63">
        <v>2078</v>
      </c>
      <c r="X88" s="64">
        <v>0.88280000000000003</v>
      </c>
      <c r="Y88" s="278"/>
      <c r="Z88" s="266">
        <v>3603</v>
      </c>
      <c r="AA88" s="267">
        <v>3539</v>
      </c>
      <c r="AB88" s="268">
        <v>0.98219999999999996</v>
      </c>
      <c r="AC88" s="266">
        <v>4437</v>
      </c>
      <c r="AD88" s="267">
        <v>4129</v>
      </c>
      <c r="AE88" s="268">
        <v>0.93059999999999998</v>
      </c>
      <c r="AF88" s="269">
        <v>5799476.5899999999</v>
      </c>
      <c r="AG88" s="270">
        <v>3422009.58</v>
      </c>
      <c r="AH88" s="268">
        <v>0.59009999999999996</v>
      </c>
      <c r="AI88" s="266">
        <v>3767</v>
      </c>
      <c r="AJ88" s="267">
        <v>2136</v>
      </c>
      <c r="AK88" s="268">
        <v>0.56699999999999995</v>
      </c>
      <c r="AL88" s="12" t="s">
        <v>168</v>
      </c>
    </row>
    <row r="89" spans="1:38" s="3" customFormat="1" ht="13.8" x14ac:dyDescent="0.3">
      <c r="A89" s="62" t="s">
        <v>154</v>
      </c>
      <c r="B89" s="62" t="s">
        <v>91</v>
      </c>
      <c r="C89" s="292">
        <v>1766429.75</v>
      </c>
      <c r="D89" s="292">
        <v>3830930.34</v>
      </c>
      <c r="E89" s="293">
        <v>0.461096807622976</v>
      </c>
      <c r="F89" s="63">
        <v>1877</v>
      </c>
      <c r="G89" s="63">
        <v>1792</v>
      </c>
      <c r="H89" s="64">
        <v>0.95469999999999999</v>
      </c>
      <c r="I89" s="59">
        <v>0.99</v>
      </c>
      <c r="J89" s="297">
        <v>2471</v>
      </c>
      <c r="K89" s="297">
        <v>1915</v>
      </c>
      <c r="L89" s="298">
        <v>0.77500000000000002</v>
      </c>
      <c r="M89" s="293">
        <v>0.8024</v>
      </c>
      <c r="N89" s="65">
        <v>1867507.81</v>
      </c>
      <c r="O89" s="65">
        <v>1296624.73</v>
      </c>
      <c r="P89" s="64">
        <v>0.69430000000000003</v>
      </c>
      <c r="Q89" s="64">
        <v>0.68440000000000001</v>
      </c>
      <c r="R89" s="297">
        <v>1425</v>
      </c>
      <c r="S89" s="297">
        <v>925</v>
      </c>
      <c r="T89" s="298">
        <v>0.64910000000000001</v>
      </c>
      <c r="U89" s="298">
        <v>0.69</v>
      </c>
      <c r="V89" s="63">
        <v>1357</v>
      </c>
      <c r="W89" s="63">
        <v>1138</v>
      </c>
      <c r="X89" s="64">
        <v>0.83860000000000001</v>
      </c>
      <c r="Y89" s="278"/>
      <c r="Z89" s="266">
        <v>1896</v>
      </c>
      <c r="AA89" s="267">
        <v>1973</v>
      </c>
      <c r="AB89" s="268">
        <v>1.0406</v>
      </c>
      <c r="AC89" s="266">
        <v>2506</v>
      </c>
      <c r="AD89" s="267">
        <v>2206</v>
      </c>
      <c r="AE89" s="268">
        <v>0.88029999999999997</v>
      </c>
      <c r="AF89" s="269">
        <v>4300406.38</v>
      </c>
      <c r="AG89" s="270">
        <v>3039801.79</v>
      </c>
      <c r="AH89" s="268">
        <v>0.70689999999999997</v>
      </c>
      <c r="AI89" s="266">
        <v>1861</v>
      </c>
      <c r="AJ89" s="267">
        <v>1340</v>
      </c>
      <c r="AK89" s="268">
        <v>0.72</v>
      </c>
      <c r="AL89" s="12" t="s">
        <v>168</v>
      </c>
    </row>
    <row r="90" spans="1:38" s="3" customFormat="1" ht="13.8" x14ac:dyDescent="0.3">
      <c r="A90" s="62" t="s">
        <v>142</v>
      </c>
      <c r="B90" s="62" t="s">
        <v>92</v>
      </c>
      <c r="C90" s="292">
        <v>1095557.05</v>
      </c>
      <c r="D90" s="292">
        <v>2461257.58</v>
      </c>
      <c r="E90" s="293">
        <v>0.44512084346734598</v>
      </c>
      <c r="F90" s="63">
        <v>687</v>
      </c>
      <c r="G90" s="63">
        <v>647</v>
      </c>
      <c r="H90" s="64">
        <v>0.94179999999999997</v>
      </c>
      <c r="I90" s="59">
        <v>0.96830000000000005</v>
      </c>
      <c r="J90" s="297">
        <v>1156</v>
      </c>
      <c r="K90" s="297">
        <v>1061</v>
      </c>
      <c r="L90" s="298">
        <v>0.91779999999999995</v>
      </c>
      <c r="M90" s="293">
        <v>0.89</v>
      </c>
      <c r="N90" s="65">
        <v>1199977.52</v>
      </c>
      <c r="O90" s="65">
        <v>810669.72</v>
      </c>
      <c r="P90" s="64">
        <v>0.67559999999999998</v>
      </c>
      <c r="Q90" s="64">
        <v>0.66720000000000002</v>
      </c>
      <c r="R90" s="297">
        <v>974</v>
      </c>
      <c r="S90" s="297">
        <v>541</v>
      </c>
      <c r="T90" s="298">
        <v>0.5554</v>
      </c>
      <c r="U90" s="298">
        <v>0.62480000000000002</v>
      </c>
      <c r="V90" s="63">
        <v>614</v>
      </c>
      <c r="W90" s="63">
        <v>527</v>
      </c>
      <c r="X90" s="64">
        <v>0.85829999999999995</v>
      </c>
      <c r="Y90" s="278"/>
      <c r="Z90" s="266">
        <v>780</v>
      </c>
      <c r="AA90" s="267">
        <v>822</v>
      </c>
      <c r="AB90" s="268">
        <v>1.0538000000000001</v>
      </c>
      <c r="AC90" s="266">
        <v>1408</v>
      </c>
      <c r="AD90" s="267">
        <v>1245</v>
      </c>
      <c r="AE90" s="268">
        <v>0.88419999999999999</v>
      </c>
      <c r="AF90" s="269">
        <v>2957498.62</v>
      </c>
      <c r="AG90" s="270">
        <v>2010495.66</v>
      </c>
      <c r="AH90" s="268">
        <v>0.67979999999999996</v>
      </c>
      <c r="AI90" s="266">
        <v>1206</v>
      </c>
      <c r="AJ90" s="267">
        <v>732</v>
      </c>
      <c r="AK90" s="268">
        <v>0.60699999999999998</v>
      </c>
      <c r="AL90" s="12" t="s">
        <v>168</v>
      </c>
    </row>
    <row r="91" spans="1:38" s="3" customFormat="1" ht="13.8" x14ac:dyDescent="0.3">
      <c r="A91" s="62" t="s">
        <v>142</v>
      </c>
      <c r="B91" s="62" t="s">
        <v>93</v>
      </c>
      <c r="C91" s="292">
        <v>1618548.32</v>
      </c>
      <c r="D91" s="292">
        <v>3486880.43</v>
      </c>
      <c r="E91" s="293">
        <v>0.46418234077501802</v>
      </c>
      <c r="F91" s="63">
        <v>1516</v>
      </c>
      <c r="G91" s="63">
        <v>1548</v>
      </c>
      <c r="H91" s="64">
        <v>1.0210999999999999</v>
      </c>
      <c r="I91" s="59">
        <v>0.99</v>
      </c>
      <c r="J91" s="297">
        <v>2179</v>
      </c>
      <c r="K91" s="297">
        <v>1863</v>
      </c>
      <c r="L91" s="298">
        <v>0.85499999999999998</v>
      </c>
      <c r="M91" s="293">
        <v>0.86639999999999995</v>
      </c>
      <c r="N91" s="65">
        <v>1839798.71</v>
      </c>
      <c r="O91" s="65">
        <v>1225072.3700000001</v>
      </c>
      <c r="P91" s="64">
        <v>0.66590000000000005</v>
      </c>
      <c r="Q91" s="64">
        <v>0.67190000000000005</v>
      </c>
      <c r="R91" s="297">
        <v>1379</v>
      </c>
      <c r="S91" s="297">
        <v>776</v>
      </c>
      <c r="T91" s="298">
        <v>0.56269999999999998</v>
      </c>
      <c r="U91" s="298">
        <v>0.65439999999999998</v>
      </c>
      <c r="V91" s="63">
        <v>1447</v>
      </c>
      <c r="W91" s="63">
        <v>1286</v>
      </c>
      <c r="X91" s="64">
        <v>0.88870000000000005</v>
      </c>
      <c r="Y91" s="278"/>
      <c r="Z91" s="266">
        <v>1446</v>
      </c>
      <c r="AA91" s="267">
        <v>1649</v>
      </c>
      <c r="AB91" s="268">
        <v>1.1404000000000001</v>
      </c>
      <c r="AC91" s="266">
        <v>2131</v>
      </c>
      <c r="AD91" s="267">
        <v>1881</v>
      </c>
      <c r="AE91" s="268">
        <v>0.88270000000000004</v>
      </c>
      <c r="AF91" s="269">
        <v>4012549.23</v>
      </c>
      <c r="AG91" s="270">
        <v>2652167.35</v>
      </c>
      <c r="AH91" s="268">
        <v>0.66100000000000003</v>
      </c>
      <c r="AI91" s="266">
        <v>1620</v>
      </c>
      <c r="AJ91" s="267">
        <v>1013</v>
      </c>
      <c r="AK91" s="268">
        <v>0.62529999999999997</v>
      </c>
      <c r="AL91" s="12" t="s">
        <v>168</v>
      </c>
    </row>
    <row r="92" spans="1:38" s="3" customFormat="1" ht="13.8" x14ac:dyDescent="0.3">
      <c r="A92" s="62" t="s">
        <v>155</v>
      </c>
      <c r="B92" s="62" t="s">
        <v>94</v>
      </c>
      <c r="C92" s="292">
        <v>357958.74</v>
      </c>
      <c r="D92" s="292">
        <v>680748.41</v>
      </c>
      <c r="E92" s="293">
        <v>0.52583118042097199</v>
      </c>
      <c r="F92" s="63">
        <v>233</v>
      </c>
      <c r="G92" s="63">
        <v>226</v>
      </c>
      <c r="H92" s="64">
        <v>0.97</v>
      </c>
      <c r="I92" s="59">
        <v>0.99</v>
      </c>
      <c r="J92" s="297">
        <v>405</v>
      </c>
      <c r="K92" s="297">
        <v>350</v>
      </c>
      <c r="L92" s="298">
        <v>0.86419999999999997</v>
      </c>
      <c r="M92" s="293">
        <v>0.86880000000000002</v>
      </c>
      <c r="N92" s="65">
        <v>390039.36</v>
      </c>
      <c r="O92" s="65">
        <v>270133.24</v>
      </c>
      <c r="P92" s="64">
        <v>0.69259999999999999</v>
      </c>
      <c r="Q92" s="64">
        <v>0.67689999999999995</v>
      </c>
      <c r="R92" s="297">
        <v>299</v>
      </c>
      <c r="S92" s="297">
        <v>184</v>
      </c>
      <c r="T92" s="298">
        <v>0.61539999999999995</v>
      </c>
      <c r="U92" s="298">
        <v>0.69</v>
      </c>
      <c r="V92" s="63">
        <v>226</v>
      </c>
      <c r="W92" s="63">
        <v>167</v>
      </c>
      <c r="X92" s="64">
        <v>0.7389</v>
      </c>
      <c r="Y92" s="278"/>
      <c r="Z92" s="266">
        <v>245</v>
      </c>
      <c r="AA92" s="267">
        <v>266</v>
      </c>
      <c r="AB92" s="268">
        <v>1.0857000000000001</v>
      </c>
      <c r="AC92" s="266">
        <v>522</v>
      </c>
      <c r="AD92" s="267">
        <v>421</v>
      </c>
      <c r="AE92" s="268">
        <v>0.80649999999999999</v>
      </c>
      <c r="AF92" s="269">
        <v>837812.99</v>
      </c>
      <c r="AG92" s="270">
        <v>541939.56999999995</v>
      </c>
      <c r="AH92" s="268">
        <v>0.64690000000000003</v>
      </c>
      <c r="AI92" s="266">
        <v>408</v>
      </c>
      <c r="AJ92" s="267">
        <v>262</v>
      </c>
      <c r="AK92" s="268">
        <v>0.64219999999999999</v>
      </c>
      <c r="AL92" s="12" t="s">
        <v>168</v>
      </c>
    </row>
    <row r="93" spans="1:38" s="3" customFormat="1" ht="13.8" x14ac:dyDescent="0.3">
      <c r="A93" s="62" t="s">
        <v>155</v>
      </c>
      <c r="B93" s="62" t="s">
        <v>95</v>
      </c>
      <c r="C93" s="292">
        <v>625393.38</v>
      </c>
      <c r="D93" s="292">
        <v>1443448.63</v>
      </c>
      <c r="E93" s="293">
        <v>0.433263343774139</v>
      </c>
      <c r="F93" s="63">
        <v>564</v>
      </c>
      <c r="G93" s="63">
        <v>539</v>
      </c>
      <c r="H93" s="64">
        <v>0.95569999999999999</v>
      </c>
      <c r="I93" s="59">
        <v>0.99</v>
      </c>
      <c r="J93" s="297">
        <v>805</v>
      </c>
      <c r="K93" s="297">
        <v>727</v>
      </c>
      <c r="L93" s="298">
        <v>0.90310000000000001</v>
      </c>
      <c r="M93" s="293">
        <v>0.89</v>
      </c>
      <c r="N93" s="65">
        <v>695057.36</v>
      </c>
      <c r="O93" s="65">
        <v>446712.63</v>
      </c>
      <c r="P93" s="64">
        <v>0.64270000000000005</v>
      </c>
      <c r="Q93" s="64">
        <v>0.65880000000000005</v>
      </c>
      <c r="R93" s="297">
        <v>594</v>
      </c>
      <c r="S93" s="297">
        <v>371</v>
      </c>
      <c r="T93" s="298">
        <v>0.62460000000000004</v>
      </c>
      <c r="U93" s="298">
        <v>0.69</v>
      </c>
      <c r="V93" s="63">
        <v>529</v>
      </c>
      <c r="W93" s="63">
        <v>450</v>
      </c>
      <c r="X93" s="64">
        <v>0.85070000000000001</v>
      </c>
      <c r="Y93" s="278"/>
      <c r="Z93" s="266">
        <v>604</v>
      </c>
      <c r="AA93" s="267">
        <v>674</v>
      </c>
      <c r="AB93" s="268">
        <v>1.1158999999999999</v>
      </c>
      <c r="AC93" s="266">
        <v>871</v>
      </c>
      <c r="AD93" s="267">
        <v>773</v>
      </c>
      <c r="AE93" s="268">
        <v>0.88749999999999996</v>
      </c>
      <c r="AF93" s="269">
        <v>1698273.85</v>
      </c>
      <c r="AG93" s="270">
        <v>1181751.96</v>
      </c>
      <c r="AH93" s="268">
        <v>0.69589999999999996</v>
      </c>
      <c r="AI93" s="266">
        <v>752</v>
      </c>
      <c r="AJ93" s="267">
        <v>531</v>
      </c>
      <c r="AK93" s="268">
        <v>0.70609999999999995</v>
      </c>
      <c r="AL93" s="12" t="s">
        <v>168</v>
      </c>
    </row>
    <row r="94" spans="1:38" s="3" customFormat="1" ht="13.8" x14ac:dyDescent="0.3">
      <c r="A94" s="62" t="s">
        <v>157</v>
      </c>
      <c r="B94" s="62"/>
      <c r="C94" s="292"/>
      <c r="D94" s="292"/>
      <c r="E94" s="293"/>
      <c r="F94" s="63"/>
      <c r="G94" s="63"/>
      <c r="H94" s="64"/>
      <c r="I94" s="69"/>
      <c r="J94" s="297"/>
      <c r="K94" s="297"/>
      <c r="L94" s="298"/>
      <c r="M94" s="293"/>
      <c r="N94" s="65"/>
      <c r="O94" s="65"/>
      <c r="P94" s="64"/>
      <c r="Q94" s="64"/>
      <c r="R94" s="297"/>
      <c r="S94" s="297"/>
      <c r="T94" s="298"/>
      <c r="U94" s="298"/>
      <c r="V94" s="63"/>
      <c r="W94" s="63"/>
      <c r="X94" s="64"/>
      <c r="Y94" s="278"/>
      <c r="Z94" s="266"/>
      <c r="AA94" s="267"/>
      <c r="AB94" s="268"/>
      <c r="AC94" s="266"/>
      <c r="AD94" s="267"/>
      <c r="AE94" s="268"/>
      <c r="AF94" s="269"/>
      <c r="AG94" s="270"/>
      <c r="AH94" s="268"/>
      <c r="AI94" s="266"/>
      <c r="AJ94" s="267"/>
      <c r="AK94" s="268"/>
      <c r="AL94" s="12"/>
    </row>
    <row r="95" spans="1:38" ht="13.8" x14ac:dyDescent="0.3">
      <c r="A95" s="359" t="s">
        <v>169</v>
      </c>
      <c r="B95" s="359" t="s">
        <v>97</v>
      </c>
      <c r="C95" s="292">
        <v>199447.66</v>
      </c>
      <c r="D95" s="292">
        <v>397104.12</v>
      </c>
      <c r="E95" s="293">
        <v>0.50225532789737903</v>
      </c>
      <c r="F95" s="360">
        <v>163</v>
      </c>
      <c r="G95" s="360">
        <v>153</v>
      </c>
      <c r="H95" s="352">
        <v>0.93869999999999998</v>
      </c>
      <c r="I95" s="358">
        <v>0.95320000000000005</v>
      </c>
      <c r="J95" s="297">
        <v>198</v>
      </c>
      <c r="K95" s="297">
        <v>182</v>
      </c>
      <c r="L95" s="298">
        <v>0.91920000000000002</v>
      </c>
      <c r="M95" s="293">
        <v>0.89</v>
      </c>
      <c r="N95" s="353">
        <v>199895.82</v>
      </c>
      <c r="O95" s="353">
        <v>137302.59</v>
      </c>
      <c r="P95" s="352">
        <v>0.68689999999999996</v>
      </c>
      <c r="Q95" s="352">
        <v>0.64080000000000004</v>
      </c>
      <c r="R95" s="297">
        <v>162</v>
      </c>
      <c r="S95" s="297">
        <v>116</v>
      </c>
      <c r="T95" s="298">
        <v>0.71599999999999997</v>
      </c>
      <c r="U95" s="298">
        <v>0.69</v>
      </c>
      <c r="V95" s="360">
        <v>118</v>
      </c>
      <c r="W95" s="360">
        <v>89</v>
      </c>
      <c r="X95" s="352">
        <v>0.75419999999999998</v>
      </c>
      <c r="Y95" s="361"/>
      <c r="Z95" s="362">
        <v>197</v>
      </c>
      <c r="AA95" s="363">
        <v>202</v>
      </c>
      <c r="AB95" s="364">
        <v>1.0254000000000001</v>
      </c>
      <c r="AC95" s="362">
        <v>243</v>
      </c>
      <c r="AD95" s="363">
        <v>227</v>
      </c>
      <c r="AE95" s="364">
        <v>0.93420000000000003</v>
      </c>
      <c r="AF95" s="365">
        <v>480451.5</v>
      </c>
      <c r="AG95" s="366">
        <v>302637.44</v>
      </c>
      <c r="AH95" s="364">
        <v>0.62990000000000002</v>
      </c>
      <c r="AI95" s="362">
        <v>207</v>
      </c>
      <c r="AJ95" s="363">
        <v>152</v>
      </c>
      <c r="AK95" s="364">
        <v>0.73429999999999995</v>
      </c>
      <c r="AL95" s="27" t="s">
        <v>168</v>
      </c>
    </row>
    <row r="96" spans="1:38" s="3" customFormat="1" ht="13.8" x14ac:dyDescent="0.3">
      <c r="A96" s="62" t="s">
        <v>154</v>
      </c>
      <c r="B96" s="62" t="s">
        <v>98</v>
      </c>
      <c r="C96" s="292">
        <v>5006001.45</v>
      </c>
      <c r="D96" s="292">
        <v>10033811.16</v>
      </c>
      <c r="E96" s="293">
        <v>0.49891326138930397</v>
      </c>
      <c r="F96" s="63">
        <v>3386</v>
      </c>
      <c r="G96" s="63">
        <v>3221</v>
      </c>
      <c r="H96" s="64">
        <v>0.95130000000000003</v>
      </c>
      <c r="I96" s="59">
        <v>0.98950000000000005</v>
      </c>
      <c r="J96" s="297">
        <v>4773</v>
      </c>
      <c r="K96" s="297">
        <v>4328</v>
      </c>
      <c r="L96" s="298">
        <v>0.90680000000000005</v>
      </c>
      <c r="M96" s="293">
        <v>0.89</v>
      </c>
      <c r="N96" s="65">
        <v>5574701.04</v>
      </c>
      <c r="O96" s="65">
        <v>3537187.51</v>
      </c>
      <c r="P96" s="64">
        <v>0.63449999999999995</v>
      </c>
      <c r="Q96" s="64">
        <v>0.63270000000000004</v>
      </c>
      <c r="R96" s="297">
        <v>3588</v>
      </c>
      <c r="S96" s="297">
        <v>2212</v>
      </c>
      <c r="T96" s="298">
        <v>0.61650000000000005</v>
      </c>
      <c r="U96" s="298">
        <v>0.69</v>
      </c>
      <c r="V96" s="63">
        <v>2821</v>
      </c>
      <c r="W96" s="63">
        <v>2036</v>
      </c>
      <c r="X96" s="64">
        <v>0.72170000000000001</v>
      </c>
      <c r="Y96" s="278"/>
      <c r="Z96" s="266">
        <v>3644</v>
      </c>
      <c r="AA96" s="267">
        <v>3612</v>
      </c>
      <c r="AB96" s="268">
        <v>0.99119999999999997</v>
      </c>
      <c r="AC96" s="266">
        <v>5313</v>
      </c>
      <c r="AD96" s="267">
        <v>4710</v>
      </c>
      <c r="AE96" s="268">
        <v>0.88649999999999995</v>
      </c>
      <c r="AF96" s="269">
        <v>12087555.23</v>
      </c>
      <c r="AG96" s="270">
        <v>7604912.2199999997</v>
      </c>
      <c r="AH96" s="268">
        <v>0.62919999999999998</v>
      </c>
      <c r="AI96" s="266">
        <v>4104</v>
      </c>
      <c r="AJ96" s="267">
        <v>2664</v>
      </c>
      <c r="AK96" s="268">
        <v>0.64910000000000001</v>
      </c>
      <c r="AL96" s="12" t="s">
        <v>168</v>
      </c>
    </row>
    <row r="97" spans="1:38" s="3" customFormat="1" ht="13.8" x14ac:dyDescent="0.3">
      <c r="A97" s="62" t="s">
        <v>311</v>
      </c>
      <c r="B97" s="62" t="s">
        <v>99</v>
      </c>
      <c r="C97" s="292">
        <v>2297572.2999999998</v>
      </c>
      <c r="D97" s="292">
        <v>4850129.8</v>
      </c>
      <c r="E97" s="293">
        <v>0.47371356948013998</v>
      </c>
      <c r="F97" s="63">
        <v>2566</v>
      </c>
      <c r="G97" s="63">
        <v>2426</v>
      </c>
      <c r="H97" s="64">
        <v>0.94540000000000002</v>
      </c>
      <c r="I97" s="59">
        <v>0.99</v>
      </c>
      <c r="J97" s="297">
        <v>3014</v>
      </c>
      <c r="K97" s="297">
        <v>2742</v>
      </c>
      <c r="L97" s="298">
        <v>0.90980000000000005</v>
      </c>
      <c r="M97" s="293">
        <v>0.89</v>
      </c>
      <c r="N97" s="65">
        <v>2573598.85</v>
      </c>
      <c r="O97" s="65">
        <v>1731380.98</v>
      </c>
      <c r="P97" s="64">
        <v>0.67269999999999996</v>
      </c>
      <c r="Q97" s="64">
        <v>0.6734</v>
      </c>
      <c r="R97" s="297">
        <v>2202</v>
      </c>
      <c r="S97" s="297">
        <v>1477</v>
      </c>
      <c r="T97" s="298">
        <v>0.67079999999999995</v>
      </c>
      <c r="U97" s="298">
        <v>0.69</v>
      </c>
      <c r="V97" s="63">
        <v>2071</v>
      </c>
      <c r="W97" s="63">
        <v>1799</v>
      </c>
      <c r="X97" s="64">
        <v>0.86870000000000003</v>
      </c>
      <c r="Y97" s="278"/>
      <c r="Z97" s="266">
        <v>2553</v>
      </c>
      <c r="AA97" s="267">
        <v>2517</v>
      </c>
      <c r="AB97" s="268">
        <v>0.9859</v>
      </c>
      <c r="AC97" s="266">
        <v>3158</v>
      </c>
      <c r="AD97" s="267">
        <v>2878</v>
      </c>
      <c r="AE97" s="268">
        <v>0.9113</v>
      </c>
      <c r="AF97" s="269">
        <v>5112097.92</v>
      </c>
      <c r="AG97" s="270">
        <v>3527423.08</v>
      </c>
      <c r="AH97" s="268">
        <v>0.69</v>
      </c>
      <c r="AI97" s="266">
        <v>2595</v>
      </c>
      <c r="AJ97" s="267">
        <v>1832</v>
      </c>
      <c r="AK97" s="268">
        <v>0.70599999999999996</v>
      </c>
      <c r="AL97" s="12" t="s">
        <v>168</v>
      </c>
    </row>
    <row r="98" spans="1:38" s="3" customFormat="1" ht="13.8" x14ac:dyDescent="0.3">
      <c r="A98" s="62" t="s">
        <v>311</v>
      </c>
      <c r="B98" s="62" t="s">
        <v>100</v>
      </c>
      <c r="C98" s="292">
        <v>22578540.07</v>
      </c>
      <c r="D98" s="292">
        <v>48920924.640000001</v>
      </c>
      <c r="E98" s="293">
        <v>0.46153134341084701</v>
      </c>
      <c r="F98" s="63">
        <v>15482</v>
      </c>
      <c r="G98" s="63">
        <v>14500</v>
      </c>
      <c r="H98" s="64">
        <v>0.93659999999999999</v>
      </c>
      <c r="I98" s="59">
        <v>0.98099999999999998</v>
      </c>
      <c r="J98" s="297">
        <v>20502</v>
      </c>
      <c r="K98" s="297">
        <v>17233</v>
      </c>
      <c r="L98" s="298">
        <v>0.84060000000000001</v>
      </c>
      <c r="M98" s="293">
        <v>0.85109999999999997</v>
      </c>
      <c r="N98" s="65">
        <v>24995466.449999999</v>
      </c>
      <c r="O98" s="65">
        <v>16977800.649999999</v>
      </c>
      <c r="P98" s="64">
        <v>0.67920000000000003</v>
      </c>
      <c r="Q98" s="64">
        <v>0.68989999999999996</v>
      </c>
      <c r="R98" s="297">
        <v>13953</v>
      </c>
      <c r="S98" s="297">
        <v>8645</v>
      </c>
      <c r="T98" s="298">
        <v>0.61960000000000004</v>
      </c>
      <c r="U98" s="298">
        <v>0.69</v>
      </c>
      <c r="V98" s="63">
        <v>8708</v>
      </c>
      <c r="W98" s="63">
        <v>6710</v>
      </c>
      <c r="X98" s="64">
        <v>0.77059999999999995</v>
      </c>
      <c r="Y98" s="278"/>
      <c r="Z98" s="266">
        <v>15596</v>
      </c>
      <c r="AA98" s="267">
        <v>16276</v>
      </c>
      <c r="AB98" s="268">
        <v>1.0436000000000001</v>
      </c>
      <c r="AC98" s="266">
        <v>21036</v>
      </c>
      <c r="AD98" s="267">
        <v>18594</v>
      </c>
      <c r="AE98" s="268">
        <v>0.88390000000000002</v>
      </c>
      <c r="AF98" s="269">
        <v>55047179.939999998</v>
      </c>
      <c r="AG98" s="270">
        <v>38138672.049999997</v>
      </c>
      <c r="AH98" s="268">
        <v>0.69279999999999997</v>
      </c>
      <c r="AI98" s="266">
        <v>16974</v>
      </c>
      <c r="AJ98" s="267">
        <v>11691</v>
      </c>
      <c r="AK98" s="268">
        <v>0.68879999999999997</v>
      </c>
      <c r="AL98" s="12" t="s">
        <v>168</v>
      </c>
    </row>
    <row r="99" spans="1:38" s="3" customFormat="1" ht="13.8" x14ac:dyDescent="0.3">
      <c r="A99" s="62" t="s">
        <v>311</v>
      </c>
      <c r="B99" s="62" t="s">
        <v>101</v>
      </c>
      <c r="C99" s="292">
        <v>966434.92</v>
      </c>
      <c r="D99" s="292">
        <v>2072489.75</v>
      </c>
      <c r="E99" s="293">
        <v>0.466315898546664</v>
      </c>
      <c r="F99" s="63">
        <v>909</v>
      </c>
      <c r="G99" s="63">
        <v>885</v>
      </c>
      <c r="H99" s="64">
        <v>0.97360000000000002</v>
      </c>
      <c r="I99" s="59">
        <v>0.99</v>
      </c>
      <c r="J99" s="297">
        <v>1103</v>
      </c>
      <c r="K99" s="297">
        <v>992</v>
      </c>
      <c r="L99" s="298">
        <v>0.89939999999999998</v>
      </c>
      <c r="M99" s="293">
        <v>0.89</v>
      </c>
      <c r="N99" s="65">
        <v>1006703.27</v>
      </c>
      <c r="O99" s="65">
        <v>702638.62</v>
      </c>
      <c r="P99" s="64">
        <v>0.69799999999999995</v>
      </c>
      <c r="Q99" s="64">
        <v>0.69</v>
      </c>
      <c r="R99" s="297">
        <v>797</v>
      </c>
      <c r="S99" s="297">
        <v>544</v>
      </c>
      <c r="T99" s="298">
        <v>0.68259999999999998</v>
      </c>
      <c r="U99" s="298">
        <v>0.69</v>
      </c>
      <c r="V99" s="63">
        <v>748</v>
      </c>
      <c r="W99" s="63">
        <v>610</v>
      </c>
      <c r="X99" s="64">
        <v>0.8155</v>
      </c>
      <c r="Y99" s="278"/>
      <c r="Z99" s="266">
        <v>946</v>
      </c>
      <c r="AA99" s="267">
        <v>998</v>
      </c>
      <c r="AB99" s="268">
        <v>1.0549999999999999</v>
      </c>
      <c r="AC99" s="266">
        <v>1186</v>
      </c>
      <c r="AD99" s="267">
        <v>1115</v>
      </c>
      <c r="AE99" s="268">
        <v>0.94010000000000005</v>
      </c>
      <c r="AF99" s="269">
        <v>2237496.81</v>
      </c>
      <c r="AG99" s="270">
        <v>1567576.78</v>
      </c>
      <c r="AH99" s="268">
        <v>0.7006</v>
      </c>
      <c r="AI99" s="266">
        <v>1013</v>
      </c>
      <c r="AJ99" s="267">
        <v>762</v>
      </c>
      <c r="AK99" s="268">
        <v>0.75219999999999998</v>
      </c>
      <c r="AL99" s="12" t="s">
        <v>168</v>
      </c>
    </row>
    <row r="100" spans="1:38" s="3" customFormat="1" ht="13.8" x14ac:dyDescent="0.3">
      <c r="A100" s="62" t="s">
        <v>169</v>
      </c>
      <c r="B100" s="62" t="s">
        <v>102</v>
      </c>
      <c r="C100" s="292">
        <v>725553.97</v>
      </c>
      <c r="D100" s="292">
        <v>1457791.03</v>
      </c>
      <c r="E100" s="293">
        <v>0.49770780246877999</v>
      </c>
      <c r="F100" s="63">
        <v>1012</v>
      </c>
      <c r="G100" s="63">
        <v>938</v>
      </c>
      <c r="H100" s="64">
        <v>0.92689999999999995</v>
      </c>
      <c r="I100" s="59">
        <v>0.98219999999999996</v>
      </c>
      <c r="J100" s="297">
        <v>1164</v>
      </c>
      <c r="K100" s="297">
        <v>1005</v>
      </c>
      <c r="L100" s="298">
        <v>0.86339999999999995</v>
      </c>
      <c r="M100" s="293">
        <v>0.87309999999999999</v>
      </c>
      <c r="N100" s="65">
        <v>745777.78</v>
      </c>
      <c r="O100" s="65">
        <v>505537.17</v>
      </c>
      <c r="P100" s="64">
        <v>0.67789999999999995</v>
      </c>
      <c r="Q100" s="64">
        <v>0.6754</v>
      </c>
      <c r="R100" s="297">
        <v>791</v>
      </c>
      <c r="S100" s="297">
        <v>513</v>
      </c>
      <c r="T100" s="298">
        <v>0.64849999999999997</v>
      </c>
      <c r="U100" s="298">
        <v>0.69</v>
      </c>
      <c r="V100" s="63">
        <v>709</v>
      </c>
      <c r="W100" s="63">
        <v>637</v>
      </c>
      <c r="X100" s="64">
        <v>0.89839999999999998</v>
      </c>
      <c r="Y100" s="278"/>
      <c r="Z100" s="266">
        <v>1093</v>
      </c>
      <c r="AA100" s="267">
        <v>1097</v>
      </c>
      <c r="AB100" s="268">
        <v>1.0037</v>
      </c>
      <c r="AC100" s="266">
        <v>1300</v>
      </c>
      <c r="AD100" s="267">
        <v>1199</v>
      </c>
      <c r="AE100" s="268">
        <v>0.92230000000000001</v>
      </c>
      <c r="AF100" s="269">
        <v>1630868</v>
      </c>
      <c r="AG100" s="270">
        <v>1091809.29</v>
      </c>
      <c r="AH100" s="268">
        <v>0.66949999999999998</v>
      </c>
      <c r="AI100" s="266">
        <v>977</v>
      </c>
      <c r="AJ100" s="267">
        <v>637</v>
      </c>
      <c r="AK100" s="268">
        <v>0.65200000000000002</v>
      </c>
      <c r="AL100" s="12" t="s">
        <v>168</v>
      </c>
    </row>
    <row r="101" spans="1:38" s="3" customFormat="1" ht="13.8" x14ac:dyDescent="0.3">
      <c r="A101" s="62" t="s">
        <v>153</v>
      </c>
      <c r="B101" s="62" t="s">
        <v>103</v>
      </c>
      <c r="C101" s="292">
        <v>874659.83999999997</v>
      </c>
      <c r="D101" s="292">
        <v>1817460.46</v>
      </c>
      <c r="E101" s="293">
        <v>0.48125384802044102</v>
      </c>
      <c r="F101" s="63">
        <v>400</v>
      </c>
      <c r="G101" s="63">
        <v>396</v>
      </c>
      <c r="H101" s="64">
        <v>0.99</v>
      </c>
      <c r="I101" s="59">
        <v>0.99</v>
      </c>
      <c r="J101" s="297">
        <v>677</v>
      </c>
      <c r="K101" s="297">
        <v>622</v>
      </c>
      <c r="L101" s="298">
        <v>0.91879999999999995</v>
      </c>
      <c r="M101" s="293">
        <v>0.89</v>
      </c>
      <c r="N101" s="65">
        <v>914684.47</v>
      </c>
      <c r="O101" s="65">
        <v>667256.64</v>
      </c>
      <c r="P101" s="64">
        <v>0.72950000000000004</v>
      </c>
      <c r="Q101" s="64">
        <v>0.69</v>
      </c>
      <c r="R101" s="297">
        <v>549</v>
      </c>
      <c r="S101" s="297">
        <v>350</v>
      </c>
      <c r="T101" s="298">
        <v>0.63749999999999996</v>
      </c>
      <c r="U101" s="298">
        <v>0.69</v>
      </c>
      <c r="V101" s="63">
        <v>429</v>
      </c>
      <c r="W101" s="63">
        <v>298</v>
      </c>
      <c r="X101" s="64">
        <v>0.6946</v>
      </c>
      <c r="Y101" s="278"/>
      <c r="Z101" s="266">
        <v>393</v>
      </c>
      <c r="AA101" s="267">
        <v>431</v>
      </c>
      <c r="AB101" s="268">
        <v>1.0967</v>
      </c>
      <c r="AC101" s="266">
        <v>662</v>
      </c>
      <c r="AD101" s="267">
        <v>609</v>
      </c>
      <c r="AE101" s="268">
        <v>0.91990000000000005</v>
      </c>
      <c r="AF101" s="269">
        <v>1809985.46</v>
      </c>
      <c r="AG101" s="270">
        <v>1358520.61</v>
      </c>
      <c r="AH101" s="268">
        <v>0.75060000000000004</v>
      </c>
      <c r="AI101" s="266">
        <v>621</v>
      </c>
      <c r="AJ101" s="267">
        <v>415</v>
      </c>
      <c r="AK101" s="268">
        <v>0.66830000000000001</v>
      </c>
      <c r="AL101" s="12" t="s">
        <v>168</v>
      </c>
    </row>
    <row r="102" spans="1:38" s="3" customFormat="1" ht="13.8" x14ac:dyDescent="0.3">
      <c r="A102" s="62" t="s">
        <v>311</v>
      </c>
      <c r="B102" s="62" t="s">
        <v>104</v>
      </c>
      <c r="C102" s="292">
        <v>6021952.1699999999</v>
      </c>
      <c r="D102" s="292">
        <v>12883026.189999999</v>
      </c>
      <c r="E102" s="293">
        <v>0.46743304571361699</v>
      </c>
      <c r="F102" s="63">
        <v>5767</v>
      </c>
      <c r="G102" s="63">
        <v>5339</v>
      </c>
      <c r="H102" s="64">
        <v>0.92579999999999996</v>
      </c>
      <c r="I102" s="59">
        <v>0.9577</v>
      </c>
      <c r="J102" s="297">
        <v>8364</v>
      </c>
      <c r="K102" s="297">
        <v>7092</v>
      </c>
      <c r="L102" s="298">
        <v>0.84789999999999999</v>
      </c>
      <c r="M102" s="293">
        <v>0.86980000000000002</v>
      </c>
      <c r="N102" s="65">
        <v>6653329.0800000001</v>
      </c>
      <c r="O102" s="65">
        <v>4230388.76</v>
      </c>
      <c r="P102" s="64">
        <v>0.63580000000000003</v>
      </c>
      <c r="Q102" s="64">
        <v>0.64970000000000006</v>
      </c>
      <c r="R102" s="297">
        <v>5574</v>
      </c>
      <c r="S102" s="297">
        <v>3147</v>
      </c>
      <c r="T102" s="298">
        <v>0.56459999999999999</v>
      </c>
      <c r="U102" s="298">
        <v>0.66749999999999998</v>
      </c>
      <c r="V102" s="63">
        <v>4438</v>
      </c>
      <c r="W102" s="63">
        <v>3825</v>
      </c>
      <c r="X102" s="64">
        <v>0.8619</v>
      </c>
      <c r="Y102" s="278"/>
      <c r="Z102" s="266">
        <v>6196</v>
      </c>
      <c r="AA102" s="267">
        <v>5858</v>
      </c>
      <c r="AB102" s="268">
        <v>0.94540000000000002</v>
      </c>
      <c r="AC102" s="266">
        <v>9073</v>
      </c>
      <c r="AD102" s="267">
        <v>7317</v>
      </c>
      <c r="AE102" s="268">
        <v>0.80649999999999999</v>
      </c>
      <c r="AF102" s="269">
        <v>13993823.99</v>
      </c>
      <c r="AG102" s="270">
        <v>9104511.4299999997</v>
      </c>
      <c r="AH102" s="268">
        <v>0.65059999999999996</v>
      </c>
      <c r="AI102" s="266">
        <v>6307</v>
      </c>
      <c r="AJ102" s="267">
        <v>3762</v>
      </c>
      <c r="AK102" s="268">
        <v>0.59650000000000003</v>
      </c>
      <c r="AL102" s="12" t="s">
        <v>168</v>
      </c>
    </row>
    <row r="103" spans="1:38" s="3" customFormat="1" ht="13.8" x14ac:dyDescent="0.3">
      <c r="A103" s="62" t="s">
        <v>153</v>
      </c>
      <c r="B103" s="62" t="s">
        <v>105</v>
      </c>
      <c r="C103" s="292">
        <v>1702833.45</v>
      </c>
      <c r="D103" s="292">
        <v>3389751.59</v>
      </c>
      <c r="E103" s="293">
        <v>0.50234756287849403</v>
      </c>
      <c r="F103" s="63">
        <v>1682</v>
      </c>
      <c r="G103" s="63">
        <v>1452</v>
      </c>
      <c r="H103" s="64">
        <v>0.86329999999999996</v>
      </c>
      <c r="I103" s="59">
        <v>0.90890000000000004</v>
      </c>
      <c r="J103" s="297">
        <v>2816</v>
      </c>
      <c r="K103" s="297">
        <v>2399</v>
      </c>
      <c r="L103" s="298">
        <v>0.85189999999999999</v>
      </c>
      <c r="M103" s="293">
        <v>0.82989999999999997</v>
      </c>
      <c r="N103" s="65">
        <v>2033473.61</v>
      </c>
      <c r="O103" s="65">
        <v>1199018.96</v>
      </c>
      <c r="P103" s="64">
        <v>0.58960000000000001</v>
      </c>
      <c r="Q103" s="64">
        <v>0.59789999999999999</v>
      </c>
      <c r="R103" s="297">
        <v>2128</v>
      </c>
      <c r="S103" s="297">
        <v>1044</v>
      </c>
      <c r="T103" s="298">
        <v>0.49059999999999998</v>
      </c>
      <c r="U103" s="298">
        <v>0.58630000000000004</v>
      </c>
      <c r="V103" s="63">
        <v>1433</v>
      </c>
      <c r="W103" s="63">
        <v>1190</v>
      </c>
      <c r="X103" s="64">
        <v>0.83040000000000003</v>
      </c>
      <c r="Y103" s="278"/>
      <c r="Z103" s="266">
        <v>1793</v>
      </c>
      <c r="AA103" s="267">
        <v>1641</v>
      </c>
      <c r="AB103" s="268">
        <v>0.91520000000000001</v>
      </c>
      <c r="AC103" s="266">
        <v>3243</v>
      </c>
      <c r="AD103" s="267">
        <v>2517</v>
      </c>
      <c r="AE103" s="268">
        <v>0.77610000000000001</v>
      </c>
      <c r="AF103" s="269">
        <v>4484412.3</v>
      </c>
      <c r="AG103" s="270">
        <v>2501626.66</v>
      </c>
      <c r="AH103" s="268">
        <v>0.55779999999999996</v>
      </c>
      <c r="AI103" s="266">
        <v>2273</v>
      </c>
      <c r="AJ103" s="267">
        <v>1201</v>
      </c>
      <c r="AK103" s="268">
        <v>0.52839999999999998</v>
      </c>
      <c r="AL103" s="12" t="s">
        <v>168</v>
      </c>
    </row>
    <row r="104" spans="1:38" s="3" customFormat="1" ht="13.8" x14ac:dyDescent="0.3">
      <c r="A104" s="62" t="s">
        <v>311</v>
      </c>
      <c r="B104" s="62" t="s">
        <v>106</v>
      </c>
      <c r="C104" s="292">
        <v>4374302.75</v>
      </c>
      <c r="D104" s="292">
        <v>8776125.75</v>
      </c>
      <c r="E104" s="293">
        <v>0.498432095734271</v>
      </c>
      <c r="F104" s="63">
        <v>4043</v>
      </c>
      <c r="G104" s="63">
        <v>3838</v>
      </c>
      <c r="H104" s="64">
        <v>0.94930000000000003</v>
      </c>
      <c r="I104" s="59">
        <v>0.97940000000000005</v>
      </c>
      <c r="J104" s="297">
        <v>5114</v>
      </c>
      <c r="K104" s="297">
        <v>4769</v>
      </c>
      <c r="L104" s="298">
        <v>0.9325</v>
      </c>
      <c r="M104" s="293">
        <v>0.89</v>
      </c>
      <c r="N104" s="65">
        <v>4923755.18</v>
      </c>
      <c r="O104" s="65">
        <v>3134183.16</v>
      </c>
      <c r="P104" s="64">
        <v>0.63649999999999995</v>
      </c>
      <c r="Q104" s="64">
        <v>0.65269999999999995</v>
      </c>
      <c r="R104" s="297">
        <v>4070</v>
      </c>
      <c r="S104" s="297">
        <v>2488</v>
      </c>
      <c r="T104" s="298">
        <v>0.61129999999999995</v>
      </c>
      <c r="U104" s="298">
        <v>0.69</v>
      </c>
      <c r="V104" s="63">
        <v>3195</v>
      </c>
      <c r="W104" s="63">
        <v>2667</v>
      </c>
      <c r="X104" s="64">
        <v>0.8347</v>
      </c>
      <c r="Y104" s="278"/>
      <c r="Z104" s="266">
        <v>4059</v>
      </c>
      <c r="AA104" s="267">
        <v>4309</v>
      </c>
      <c r="AB104" s="268">
        <v>1.0616000000000001</v>
      </c>
      <c r="AC104" s="266">
        <v>5292</v>
      </c>
      <c r="AD104" s="267">
        <v>4854</v>
      </c>
      <c r="AE104" s="268">
        <v>0.91720000000000002</v>
      </c>
      <c r="AF104" s="269">
        <v>9370185.0899999999</v>
      </c>
      <c r="AG104" s="270">
        <v>6326053.4100000001</v>
      </c>
      <c r="AH104" s="268">
        <v>0.67510000000000003</v>
      </c>
      <c r="AI104" s="266">
        <v>4610</v>
      </c>
      <c r="AJ104" s="267">
        <v>3043</v>
      </c>
      <c r="AK104" s="268">
        <v>0.66010000000000002</v>
      </c>
      <c r="AL104" s="12" t="s">
        <v>168</v>
      </c>
    </row>
    <row r="105" spans="1:38" s="3" customFormat="1" ht="13.8" x14ac:dyDescent="0.3">
      <c r="A105" s="62" t="s">
        <v>142</v>
      </c>
      <c r="B105" s="62" t="s">
        <v>107</v>
      </c>
      <c r="C105" s="292">
        <v>1021911.48</v>
      </c>
      <c r="D105" s="292">
        <v>2223088.04</v>
      </c>
      <c r="E105" s="293">
        <v>0.45968106598243402</v>
      </c>
      <c r="F105" s="63">
        <v>748</v>
      </c>
      <c r="G105" s="63">
        <v>751</v>
      </c>
      <c r="H105" s="64">
        <v>1.004</v>
      </c>
      <c r="I105" s="59">
        <v>0.99</v>
      </c>
      <c r="J105" s="297">
        <v>1149</v>
      </c>
      <c r="K105" s="297">
        <v>1031</v>
      </c>
      <c r="L105" s="298">
        <v>0.89729999999999999</v>
      </c>
      <c r="M105" s="293">
        <v>0.89</v>
      </c>
      <c r="N105" s="65">
        <v>1189825.81</v>
      </c>
      <c r="O105" s="65">
        <v>731787.56</v>
      </c>
      <c r="P105" s="64">
        <v>0.61499999999999999</v>
      </c>
      <c r="Q105" s="64">
        <v>0.62839999999999996</v>
      </c>
      <c r="R105" s="297">
        <v>958</v>
      </c>
      <c r="S105" s="297">
        <v>560</v>
      </c>
      <c r="T105" s="298">
        <v>0.58460000000000001</v>
      </c>
      <c r="U105" s="298">
        <v>0.69</v>
      </c>
      <c r="V105" s="63">
        <v>722</v>
      </c>
      <c r="W105" s="63">
        <v>599</v>
      </c>
      <c r="X105" s="64">
        <v>0.8296</v>
      </c>
      <c r="Y105" s="278"/>
      <c r="Z105" s="266">
        <v>820</v>
      </c>
      <c r="AA105" s="267">
        <v>867</v>
      </c>
      <c r="AB105" s="268">
        <v>1.0572999999999999</v>
      </c>
      <c r="AC105" s="266">
        <v>1319</v>
      </c>
      <c r="AD105" s="267">
        <v>1190</v>
      </c>
      <c r="AE105" s="268">
        <v>0.9022</v>
      </c>
      <c r="AF105" s="269">
        <v>2666569.13</v>
      </c>
      <c r="AG105" s="270">
        <v>1633172.15</v>
      </c>
      <c r="AH105" s="268">
        <v>0.61250000000000004</v>
      </c>
      <c r="AI105" s="266">
        <v>1169</v>
      </c>
      <c r="AJ105" s="267">
        <v>747</v>
      </c>
      <c r="AK105" s="268">
        <v>0.63900000000000001</v>
      </c>
      <c r="AL105" s="12" t="s">
        <v>168</v>
      </c>
    </row>
    <row r="106" spans="1:38" s="3" customFormat="1" ht="13.8" x14ac:dyDescent="0.3">
      <c r="A106" s="62" t="s">
        <v>155</v>
      </c>
      <c r="B106" s="62" t="s">
        <v>108</v>
      </c>
      <c r="C106" s="292">
        <v>329052.02</v>
      </c>
      <c r="D106" s="292">
        <v>664051.73</v>
      </c>
      <c r="E106" s="293">
        <v>0.49552166666292702</v>
      </c>
      <c r="F106" s="63">
        <v>174</v>
      </c>
      <c r="G106" s="63">
        <v>167</v>
      </c>
      <c r="H106" s="64">
        <v>0.95979999999999999</v>
      </c>
      <c r="I106" s="59">
        <v>0.97299999999999998</v>
      </c>
      <c r="J106" s="297">
        <v>343</v>
      </c>
      <c r="K106" s="297">
        <v>285</v>
      </c>
      <c r="L106" s="298">
        <v>0.83089999999999997</v>
      </c>
      <c r="M106" s="293">
        <v>0.84809999999999997</v>
      </c>
      <c r="N106" s="65">
        <v>339695.18</v>
      </c>
      <c r="O106" s="65">
        <v>258118.12</v>
      </c>
      <c r="P106" s="64">
        <v>0.75990000000000002</v>
      </c>
      <c r="Q106" s="64">
        <v>0.69</v>
      </c>
      <c r="R106" s="297">
        <v>210</v>
      </c>
      <c r="S106" s="297">
        <v>142</v>
      </c>
      <c r="T106" s="298">
        <v>0.67620000000000002</v>
      </c>
      <c r="U106" s="298">
        <v>0.69</v>
      </c>
      <c r="V106" s="63">
        <v>212</v>
      </c>
      <c r="W106" s="63">
        <v>163</v>
      </c>
      <c r="X106" s="64">
        <v>0.76890000000000003</v>
      </c>
      <c r="Y106" s="278"/>
      <c r="Z106" s="266">
        <v>227</v>
      </c>
      <c r="AA106" s="267">
        <v>229</v>
      </c>
      <c r="AB106" s="268">
        <v>1.0087999999999999</v>
      </c>
      <c r="AC106" s="266">
        <v>397</v>
      </c>
      <c r="AD106" s="267">
        <v>305</v>
      </c>
      <c r="AE106" s="268">
        <v>0.76829999999999998</v>
      </c>
      <c r="AF106" s="269">
        <v>695372.28</v>
      </c>
      <c r="AG106" s="270">
        <v>511077.61</v>
      </c>
      <c r="AH106" s="268">
        <v>0.73499999999999999</v>
      </c>
      <c r="AI106" s="266">
        <v>280</v>
      </c>
      <c r="AJ106" s="267">
        <v>174</v>
      </c>
      <c r="AK106" s="268">
        <v>0.62139999999999995</v>
      </c>
      <c r="AL106" s="12" t="s">
        <v>168</v>
      </c>
    </row>
    <row r="107" spans="1:38" s="3" customFormat="1" ht="14.25" customHeight="1" thickBot="1" x14ac:dyDescent="0.35">
      <c r="A107" s="14"/>
      <c r="B107" s="14"/>
      <c r="C107" s="77">
        <v>700435452.26000011</v>
      </c>
      <c r="D107" s="78">
        <v>704353648.16000032</v>
      </c>
      <c r="E107" s="15">
        <v>0.99443717525956488</v>
      </c>
      <c r="F107" s="16">
        <v>296609</v>
      </c>
      <c r="G107" s="17">
        <v>301754</v>
      </c>
      <c r="H107" s="18">
        <v>0.98294968749378631</v>
      </c>
      <c r="I107" s="15">
        <v>102.0551</v>
      </c>
      <c r="J107" s="16">
        <v>401750</v>
      </c>
      <c r="K107" s="17">
        <v>345391</v>
      </c>
      <c r="L107" s="18">
        <v>90.020099999999971</v>
      </c>
      <c r="M107" s="19">
        <v>90.525999999999996</v>
      </c>
      <c r="N107" s="20">
        <v>777356795.78999996</v>
      </c>
      <c r="O107" s="21">
        <v>528420817.09000033</v>
      </c>
      <c r="P107" s="18">
        <v>69.225300000000004</v>
      </c>
      <c r="Q107" s="18">
        <v>69.599999999999994</v>
      </c>
      <c r="R107" s="16">
        <v>311364</v>
      </c>
      <c r="S107" s="17">
        <v>208259</v>
      </c>
      <c r="T107" s="18">
        <v>68.598399999999984</v>
      </c>
      <c r="U107" s="18">
        <v>69.010600000000025</v>
      </c>
      <c r="V107" s="16">
        <v>231491</v>
      </c>
      <c r="W107" s="17">
        <v>189363</v>
      </c>
      <c r="X107" s="22">
        <v>83.564499999999995</v>
      </c>
      <c r="Y107" s="14"/>
      <c r="Z107" s="14"/>
      <c r="AA107" s="77">
        <v>700435452.26000011</v>
      </c>
      <c r="AB107" s="78">
        <v>704353648.16000032</v>
      </c>
      <c r="AC107" s="15">
        <v>0.99443717525956488</v>
      </c>
      <c r="AD107" s="16">
        <v>296609</v>
      </c>
      <c r="AE107" s="17">
        <v>301754</v>
      </c>
      <c r="AF107" s="18">
        <v>0.98294968749378631</v>
      </c>
      <c r="AG107" s="15">
        <v>102.0551</v>
      </c>
      <c r="AH107" s="16">
        <v>401750</v>
      </c>
      <c r="AI107" s="17">
        <v>345391</v>
      </c>
      <c r="AJ107" s="18">
        <v>90.020099999999971</v>
      </c>
      <c r="AK107" s="19">
        <v>90.525999999999996</v>
      </c>
      <c r="AL107" s="20">
        <v>777356795.78999996</v>
      </c>
    </row>
    <row r="108" spans="1:38" s="5" customFormat="1" ht="14.4" thickBot="1" x14ac:dyDescent="0.35">
      <c r="A108" s="23" t="s">
        <v>109</v>
      </c>
      <c r="B108" s="288" t="s">
        <v>147</v>
      </c>
      <c r="C108" s="294">
        <f>SUBTOTAL(9,C3:C106)</f>
        <v>328869214.85000002</v>
      </c>
      <c r="D108" s="294">
        <f>SUBTOTAL(9,D3:D106)</f>
        <v>690905326.27470016</v>
      </c>
      <c r="E108" s="295">
        <f>C108/D108</f>
        <v>0.4759975098516514</v>
      </c>
      <c r="F108" s="86">
        <f>SUBTOTAL(9,F3:F106)</f>
        <v>281846</v>
      </c>
      <c r="G108" s="86">
        <f>SUBTOTAL(9,G3:G106)</f>
        <v>263431</v>
      </c>
      <c r="H108" s="83">
        <f>G108/F108</f>
        <v>0.93466290101686733</v>
      </c>
      <c r="I108" s="84">
        <v>0.98370000000000002</v>
      </c>
      <c r="J108" s="347">
        <f>SUBTOTAL(9,J3:J106)</f>
        <v>371240</v>
      </c>
      <c r="K108" s="347">
        <f>SUBTOTAL(9,K3:K106)</f>
        <v>314564</v>
      </c>
      <c r="L108" s="348">
        <f>K108/J108</f>
        <v>0.84733326150199328</v>
      </c>
      <c r="M108" s="402">
        <v>0.8498</v>
      </c>
      <c r="N108" s="85">
        <f>SUBTOTAL(9,N3:N106)</f>
        <v>361819993.67000002</v>
      </c>
      <c r="O108" s="85">
        <f>SUBTOTAL(9,O3:O106)</f>
        <v>241943752.1999999</v>
      </c>
      <c r="P108" s="83">
        <f>O108/N108</f>
        <v>0.66868541383223301</v>
      </c>
      <c r="Q108" s="83">
        <v>0.67469999999999997</v>
      </c>
      <c r="R108" s="299">
        <f>SUBTOTAL(9,R3:R106)</f>
        <v>256710</v>
      </c>
      <c r="S108" s="299">
        <f>SUBTOTAL(9,S3:S106)</f>
        <v>157252</v>
      </c>
      <c r="T108" s="300">
        <f>S108/R108</f>
        <v>0.6125667095165751</v>
      </c>
      <c r="U108" s="300">
        <v>0.69</v>
      </c>
      <c r="V108" s="86">
        <f>SUBTOTAL(109,V3:V106)</f>
        <v>212734</v>
      </c>
      <c r="W108" s="86">
        <f>SUBTOTAL(109,W3:W106)</f>
        <v>172996</v>
      </c>
      <c r="X108" s="83">
        <f>W108/V108</f>
        <v>0.81320334314213993</v>
      </c>
      <c r="Y108" s="279"/>
      <c r="Z108" s="271">
        <v>296609</v>
      </c>
      <c r="AA108" s="272">
        <v>301754</v>
      </c>
      <c r="AB108" s="273">
        <v>1.0173460683930697</v>
      </c>
      <c r="AC108" s="271">
        <v>401750</v>
      </c>
      <c r="AD108" s="272">
        <v>345391</v>
      </c>
      <c r="AE108" s="273">
        <v>0.85971624144368386</v>
      </c>
      <c r="AF108" s="274">
        <v>777356795.78999996</v>
      </c>
      <c r="AG108" s="275">
        <v>528420817.09000033</v>
      </c>
      <c r="AH108" s="273">
        <v>0.67976612535172487</v>
      </c>
      <c r="AI108" s="271">
        <v>311364</v>
      </c>
      <c r="AJ108" s="272">
        <v>208259</v>
      </c>
      <c r="AK108" s="273">
        <v>0.6688602407471641</v>
      </c>
      <c r="AL108" s="24"/>
    </row>
    <row r="109" spans="1:38" s="3" customFormat="1" ht="15.75" customHeight="1" x14ac:dyDescent="0.3">
      <c r="A109" s="14"/>
      <c r="B109" s="14"/>
      <c r="C109" s="79"/>
      <c r="D109" s="79"/>
      <c r="E109" s="71"/>
      <c r="F109" s="87"/>
      <c r="G109" s="87"/>
      <c r="H109" s="72"/>
      <c r="I109" s="71"/>
      <c r="J109" s="87"/>
      <c r="K109" s="87"/>
      <c r="L109" s="72"/>
      <c r="M109" s="71"/>
      <c r="N109" s="73"/>
      <c r="O109" s="73"/>
      <c r="P109" s="72"/>
      <c r="Q109" s="72"/>
      <c r="R109" s="87"/>
      <c r="S109" s="87"/>
      <c r="T109" s="72"/>
      <c r="U109" s="72"/>
      <c r="V109" s="87"/>
      <c r="W109" s="87"/>
      <c r="X109" s="72"/>
      <c r="Y109" s="278"/>
      <c r="Z109" s="266"/>
      <c r="AA109" s="267"/>
      <c r="AB109" s="268"/>
      <c r="AC109" s="266"/>
      <c r="AD109" s="267"/>
      <c r="AE109" s="268"/>
      <c r="AF109" s="269"/>
      <c r="AG109" s="270"/>
      <c r="AH109" s="268"/>
      <c r="AI109" s="266"/>
      <c r="AJ109" s="267"/>
      <c r="AK109" s="268"/>
      <c r="AL109" s="12"/>
    </row>
    <row r="110" spans="1:38" s="3" customFormat="1" ht="13.8" x14ac:dyDescent="0.3">
      <c r="A110" s="323" t="s">
        <v>311</v>
      </c>
      <c r="B110" s="323" t="s">
        <v>148</v>
      </c>
      <c r="C110" s="292">
        <f>C35+C36</f>
        <v>2964393.17</v>
      </c>
      <c r="D110" s="292">
        <v>6074195.2999999998</v>
      </c>
      <c r="E110" s="293">
        <f>C110/D110</f>
        <v>0.48803059888443168</v>
      </c>
      <c r="F110" s="351">
        <f>F35+F36</f>
        <v>3196</v>
      </c>
      <c r="G110" s="351">
        <f>G35+G36</f>
        <v>2646</v>
      </c>
      <c r="H110" s="352">
        <f>G110/F110</f>
        <v>0.82790988735919901</v>
      </c>
      <c r="I110" s="350">
        <v>0.87009999999999998</v>
      </c>
      <c r="J110" s="349">
        <f>J35+J36</f>
        <v>4834</v>
      </c>
      <c r="K110" s="349">
        <f>K35+K36</f>
        <v>3432</v>
      </c>
      <c r="L110" s="346">
        <f>K110/J110</f>
        <v>0.70997103847745135</v>
      </c>
      <c r="M110" s="345">
        <v>0.73740000000000006</v>
      </c>
      <c r="N110" s="353">
        <f>N35+N36</f>
        <v>2982647.6900000004</v>
      </c>
      <c r="O110" s="353">
        <f>O35+O36</f>
        <v>1908272.26</v>
      </c>
      <c r="P110" s="352">
        <f>O110/N110</f>
        <v>0.63979137274506592</v>
      </c>
      <c r="Q110" s="352">
        <v>0.63070000000000004</v>
      </c>
      <c r="R110" s="301">
        <f>R35+R36</f>
        <v>3016</v>
      </c>
      <c r="S110" s="301">
        <f>S35+S36</f>
        <v>1873</v>
      </c>
      <c r="T110" s="298">
        <f>S110/R110</f>
        <v>0.62102122015915118</v>
      </c>
      <c r="U110" s="298">
        <v>0.69</v>
      </c>
      <c r="V110" s="351">
        <f>V35+V36</f>
        <v>2075</v>
      </c>
      <c r="W110" s="351">
        <f>W35+W36</f>
        <v>1638</v>
      </c>
      <c r="X110" s="352">
        <f>W110/V110</f>
        <v>0.78939759036144574</v>
      </c>
      <c r="Y110" s="278" t="s">
        <v>148</v>
      </c>
      <c r="Z110" s="266">
        <v>3732</v>
      </c>
      <c r="AA110" s="267">
        <v>3195</v>
      </c>
      <c r="AB110" s="268">
        <v>0.85610932475884249</v>
      </c>
      <c r="AC110" s="266">
        <v>4680</v>
      </c>
      <c r="AD110" s="267">
        <v>3943</v>
      </c>
      <c r="AE110" s="268">
        <v>0.84252136752136753</v>
      </c>
      <c r="AF110" s="269">
        <v>6585841.3700000001</v>
      </c>
      <c r="AG110" s="270">
        <v>4154756.1399999997</v>
      </c>
      <c r="AH110" s="268">
        <v>0.63086186055525961</v>
      </c>
      <c r="AI110" s="266">
        <v>3663</v>
      </c>
      <c r="AJ110" s="267">
        <v>2246</v>
      </c>
      <c r="AK110" s="268">
        <v>0.6131586131586132</v>
      </c>
      <c r="AL110" s="12"/>
    </row>
    <row r="111" spans="1:38" s="3" customFormat="1" ht="15.75" customHeight="1" thickBot="1" x14ac:dyDescent="0.35">
      <c r="A111" s="25" t="s">
        <v>142</v>
      </c>
      <c r="B111" s="70" t="s">
        <v>149</v>
      </c>
      <c r="C111" s="292">
        <f>C44+C45</f>
        <v>16479764.07</v>
      </c>
      <c r="D111" s="292">
        <f>D44+D45</f>
        <v>33953561.950000003</v>
      </c>
      <c r="E111" s="293">
        <f>C111/D111</f>
        <v>0.4853618626012815</v>
      </c>
      <c r="F111" s="351">
        <f>F44+F45</f>
        <v>15921</v>
      </c>
      <c r="G111" s="351">
        <f>G44+G45</f>
        <v>14964</v>
      </c>
      <c r="H111" s="352">
        <f>G111/F111</f>
        <v>0.93989071038251371</v>
      </c>
      <c r="I111" s="350">
        <v>0.99</v>
      </c>
      <c r="J111" s="349">
        <f>J44+J45</f>
        <v>20149</v>
      </c>
      <c r="K111" s="349">
        <f>K44+K45</f>
        <v>15957</v>
      </c>
      <c r="L111" s="346">
        <f>K111/J111</f>
        <v>0.79194997270335998</v>
      </c>
      <c r="M111" s="345">
        <v>0.79559999999999997</v>
      </c>
      <c r="N111" s="353">
        <f>N44+N45</f>
        <v>17452004.469999999</v>
      </c>
      <c r="O111" s="353">
        <f>O44+O45</f>
        <v>12536035.790000001</v>
      </c>
      <c r="P111" s="352">
        <f>O111/N111</f>
        <v>0.71831495411025426</v>
      </c>
      <c r="Q111" s="352">
        <v>0.69</v>
      </c>
      <c r="R111" s="301">
        <f>R44+R45</f>
        <v>13265</v>
      </c>
      <c r="S111" s="301">
        <f>S44+S45</f>
        <v>8576</v>
      </c>
      <c r="T111" s="298">
        <f>S111/R111</f>
        <v>0.64651338107802492</v>
      </c>
      <c r="U111" s="298">
        <v>0.69</v>
      </c>
      <c r="V111" s="351">
        <f>V44+V45</f>
        <v>11162</v>
      </c>
      <c r="W111" s="351">
        <f>W44+W45</f>
        <v>9315</v>
      </c>
      <c r="X111" s="352">
        <f>W111/V111</f>
        <v>0.83452786239025267</v>
      </c>
      <c r="Y111" s="278" t="s">
        <v>149</v>
      </c>
      <c r="Z111" s="266">
        <v>15625</v>
      </c>
      <c r="AA111" s="267">
        <v>16181</v>
      </c>
      <c r="AB111" s="268">
        <v>1.0355840000000001</v>
      </c>
      <c r="AC111" s="266">
        <v>20906</v>
      </c>
      <c r="AD111" s="267">
        <v>17082</v>
      </c>
      <c r="AE111" s="268">
        <v>0.81708600401798526</v>
      </c>
      <c r="AF111" s="269">
        <v>35297471.269999996</v>
      </c>
      <c r="AG111" s="270">
        <v>26424667.350000001</v>
      </c>
      <c r="AH111" s="268">
        <v>0.74862777415046267</v>
      </c>
      <c r="AI111" s="266">
        <v>15717</v>
      </c>
      <c r="AJ111" s="267">
        <v>10952</v>
      </c>
      <c r="AK111" s="268">
        <v>0.6968250938474263</v>
      </c>
      <c r="AL111" s="12"/>
    </row>
    <row r="112" spans="1:38" ht="15.75" customHeight="1" thickBot="1" x14ac:dyDescent="0.35">
      <c r="A112" s="26"/>
      <c r="B112" s="26"/>
      <c r="C112" s="79"/>
      <c r="D112" s="79"/>
      <c r="E112" s="71"/>
      <c r="F112" s="88"/>
      <c r="G112" s="88"/>
      <c r="H112" s="71"/>
      <c r="I112" s="71"/>
      <c r="J112" s="88"/>
      <c r="K112" s="88"/>
      <c r="L112" s="71"/>
      <c r="M112" s="71"/>
      <c r="N112" s="74"/>
      <c r="O112" s="74"/>
      <c r="P112" s="71"/>
      <c r="Q112" s="71"/>
      <c r="R112" s="88"/>
      <c r="S112" s="88"/>
      <c r="T112" s="71"/>
      <c r="U112" s="71"/>
      <c r="V112" s="88"/>
      <c r="W112" s="88"/>
      <c r="X112" s="71"/>
      <c r="Y112" s="14"/>
      <c r="Z112" s="14"/>
      <c r="AA112" s="77">
        <v>700435452.26000011</v>
      </c>
      <c r="AB112" s="78">
        <v>704353648.16000032</v>
      </c>
      <c r="AC112" s="15">
        <v>0.99443717525956488</v>
      </c>
      <c r="AD112" s="16">
        <v>296609</v>
      </c>
      <c r="AE112" s="17">
        <v>301754</v>
      </c>
      <c r="AF112" s="18">
        <v>0.98294968749378631</v>
      </c>
      <c r="AG112" s="15">
        <v>102.0551</v>
      </c>
      <c r="AH112" s="16">
        <v>401750</v>
      </c>
      <c r="AI112" s="17">
        <v>345391</v>
      </c>
      <c r="AJ112" s="18">
        <v>90.020099999999971</v>
      </c>
      <c r="AK112" s="19">
        <v>90.525999999999996</v>
      </c>
      <c r="AL112" s="20">
        <v>777356795.78999996</v>
      </c>
    </row>
    <row r="113" spans="1:38" ht="14.4" thickBot="1" x14ac:dyDescent="0.35">
      <c r="A113" s="28"/>
      <c r="B113" s="76" t="s">
        <v>3</v>
      </c>
      <c r="C113" s="294">
        <v>328869215</v>
      </c>
      <c r="D113" s="294">
        <v>692932659</v>
      </c>
      <c r="E113" s="293">
        <v>0.47460487065886731</v>
      </c>
      <c r="F113" s="75">
        <v>280956</v>
      </c>
      <c r="G113" s="75">
        <v>262302</v>
      </c>
      <c r="H113" s="64">
        <v>0.93360526203391281</v>
      </c>
      <c r="I113" s="69">
        <v>0.98370000000000002</v>
      </c>
      <c r="J113" s="347">
        <v>371240</v>
      </c>
      <c r="K113" s="347">
        <v>314564</v>
      </c>
      <c r="L113" s="346">
        <v>0.84733326150199328</v>
      </c>
      <c r="M113" s="345">
        <v>0.8498</v>
      </c>
      <c r="N113" s="68">
        <v>361819994</v>
      </c>
      <c r="O113" s="68">
        <v>241943752</v>
      </c>
      <c r="P113" s="64">
        <v>0.66868541266959391</v>
      </c>
      <c r="Q113" s="69">
        <v>0.67469999999999997</v>
      </c>
      <c r="R113" s="403">
        <v>256710</v>
      </c>
      <c r="S113" s="403">
        <v>157252</v>
      </c>
      <c r="T113" s="298">
        <v>0.6125667095165751</v>
      </c>
      <c r="U113" s="293">
        <v>0.69</v>
      </c>
      <c r="V113" s="75">
        <v>212734</v>
      </c>
      <c r="W113" s="75">
        <v>172996</v>
      </c>
      <c r="X113" s="64">
        <v>0.81320334314213993</v>
      </c>
      <c r="Y113" s="277"/>
      <c r="Z113" s="266">
        <v>295491</v>
      </c>
      <c r="AA113" s="267">
        <v>299512</v>
      </c>
      <c r="AB113" s="268">
        <v>1.0136078594610327</v>
      </c>
      <c r="AC113" s="266">
        <v>401750</v>
      </c>
      <c r="AD113" s="267">
        <v>345391</v>
      </c>
      <c r="AE113" s="268">
        <v>0.85971624144368386</v>
      </c>
      <c r="AF113" s="269">
        <v>777356796</v>
      </c>
      <c r="AG113" s="270">
        <v>528420817</v>
      </c>
      <c r="AH113" s="268">
        <v>0.67976612505231127</v>
      </c>
      <c r="AI113" s="266">
        <v>311364</v>
      </c>
      <c r="AJ113" s="267">
        <v>208259</v>
      </c>
      <c r="AK113" s="268">
        <v>0.6688602407471641</v>
      </c>
      <c r="AL113" s="27"/>
    </row>
    <row r="114" spans="1:38" ht="24.6" customHeight="1" x14ac:dyDescent="0.3">
      <c r="A114" s="29"/>
      <c r="B114" s="29"/>
      <c r="C114" s="80"/>
      <c r="D114" s="81"/>
      <c r="E114" s="30"/>
      <c r="F114" s="479" t="s">
        <v>150</v>
      </c>
      <c r="G114" s="480"/>
      <c r="H114" s="480"/>
      <c r="I114" s="481"/>
      <c r="J114" s="31"/>
      <c r="K114" s="32"/>
      <c r="L114" s="33"/>
      <c r="M114" s="34"/>
      <c r="N114" s="35"/>
      <c r="O114" s="36"/>
      <c r="P114" s="33"/>
      <c r="Q114" s="33"/>
      <c r="R114" s="37"/>
      <c r="S114" s="32"/>
      <c r="T114" s="33"/>
      <c r="U114" s="33"/>
      <c r="V114" s="37"/>
      <c r="W114" s="32"/>
      <c r="X114" s="34"/>
      <c r="Y114" s="14"/>
      <c r="Z114" s="14"/>
      <c r="AA114" s="77">
        <v>700435452.26000011</v>
      </c>
      <c r="AB114" s="78">
        <v>704353648.16000032</v>
      </c>
      <c r="AC114" s="15">
        <v>0.99443717525956488</v>
      </c>
      <c r="AD114" s="16">
        <v>296609</v>
      </c>
      <c r="AE114" s="17">
        <v>301754</v>
      </c>
      <c r="AF114" s="18">
        <v>0.98294968749378631</v>
      </c>
      <c r="AG114" s="15">
        <v>102.0551</v>
      </c>
      <c r="AH114" s="16">
        <v>401750</v>
      </c>
      <c r="AI114" s="17">
        <v>345391</v>
      </c>
      <c r="AJ114" s="18">
        <v>90.020099999999971</v>
      </c>
      <c r="AK114" s="19">
        <v>90.525999999999996</v>
      </c>
      <c r="AL114" s="20">
        <v>777356795.78999996</v>
      </c>
    </row>
    <row r="116" spans="1:38" x14ac:dyDescent="0.25">
      <c r="S116" s="419"/>
    </row>
    <row r="118" spans="1:38" ht="13.8" x14ac:dyDescent="0.3">
      <c r="D118" s="366"/>
      <c r="E118" s="366"/>
      <c r="F118" s="10"/>
    </row>
    <row r="119" spans="1:38" ht="13.8" x14ac:dyDescent="0.3">
      <c r="D119" s="366"/>
      <c r="E119" s="366"/>
      <c r="F119" s="10"/>
    </row>
    <row r="122" spans="1:38" x14ac:dyDescent="0.25">
      <c r="C122" s="412"/>
    </row>
    <row r="123" spans="1:38" x14ac:dyDescent="0.25">
      <c r="C123" s="412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5" stopIfTrue="1" operator="lessThan">
      <formula>0</formula>
    </cfRule>
  </conditionalFormatting>
  <conditionalFormatting sqref="AL1:AL106 AL108:AL111 AL113">
    <cfRule type="cellIs" dxfId="0" priority="4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  <ignoredErrors>
    <ignoredError sqref="E10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5 Factor Report</vt:lpstr>
      <vt:lpstr>Agent Activity Report</vt:lpstr>
      <vt:lpstr>Staffing Report </vt:lpstr>
      <vt:lpstr>Self-Assessment Scores for All </vt:lpstr>
      <vt:lpstr>Incentive Goal</vt:lpstr>
      <vt:lpstr>'5 Factor Report'!Print_Area</vt:lpstr>
      <vt:lpstr>'Agent Activity Report'!Print_Area</vt:lpstr>
      <vt:lpstr>'Incentive Goal'!Print_Area</vt:lpstr>
      <vt:lpstr>'Self-Assessment Scores for All '!Print_Area</vt:lpstr>
      <vt:lpstr>'Staffing Report '!Print_Area</vt:lpstr>
      <vt:lpstr>'5 Factor Report'!Print_Titles</vt:lpstr>
      <vt:lpstr>'Agent Activity Report'!Print_Titles</vt:lpstr>
      <vt:lpstr>'Incentive Goal'!Print_Titles</vt:lpstr>
      <vt:lpstr>'Staffing Report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RLeggett</dc:creator>
  <cp:lastModifiedBy>Henderson, Debra L</cp:lastModifiedBy>
  <cp:lastPrinted>2020-01-13T22:10:58Z</cp:lastPrinted>
  <dcterms:created xsi:type="dcterms:W3CDTF">2008-06-26T17:04:55Z</dcterms:created>
  <dcterms:modified xsi:type="dcterms:W3CDTF">2022-01-11T13:52:15Z</dcterms:modified>
</cp:coreProperties>
</file>